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Raul Ramirez\Dropbox\Clases y Cursos\Analisis e Interpretacion UNIR\Exercises\"/>
    </mc:Choice>
  </mc:AlternateContent>
  <xr:revisionPtr revIDLastSave="0" documentId="8_{5D96840F-1147-4FC3-9958-AE49DADB4F8E}" xr6:coauthVersionLast="46" xr6:coauthVersionMax="46" xr10:uidLastSave="{00000000-0000-0000-0000-000000000000}"/>
  <bookViews>
    <workbookView xWindow="-26670" yWindow="60" windowWidth="20055" windowHeight="15480" activeTab="1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Data!$A$1:$D$239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B2" i="2"/>
  <c r="K2" i="2" s="1"/>
  <c r="C5" i="2"/>
  <c r="B5" i="2"/>
  <c r="C6" i="2"/>
  <c r="E21" i="2" s="1"/>
  <c r="B6" i="2"/>
  <c r="F11" i="2" s="1"/>
  <c r="E69" i="2" l="1"/>
  <c r="E88" i="2"/>
  <c r="E62" i="2"/>
  <c r="E89" i="2"/>
  <c r="E87" i="2"/>
  <c r="E18" i="2"/>
  <c r="E82" i="2"/>
  <c r="E101" i="2"/>
  <c r="E20" i="2"/>
  <c r="E79" i="2"/>
  <c r="E38" i="2"/>
  <c r="E117" i="2"/>
  <c r="E97" i="2"/>
  <c r="E77" i="2"/>
  <c r="E57" i="2"/>
  <c r="E37" i="2"/>
  <c r="E17" i="2"/>
  <c r="E61" i="2"/>
  <c r="E60" i="2"/>
  <c r="E39" i="2"/>
  <c r="E98" i="2"/>
  <c r="E58" i="2"/>
  <c r="E116" i="2"/>
  <c r="E96" i="2"/>
  <c r="E76" i="2"/>
  <c r="E56" i="2"/>
  <c r="E36" i="2"/>
  <c r="E16" i="2"/>
  <c r="E59" i="2"/>
  <c r="E7" i="2"/>
  <c r="E78" i="2"/>
  <c r="E115" i="2"/>
  <c r="E95" i="2"/>
  <c r="E75" i="2"/>
  <c r="E55" i="2"/>
  <c r="E35" i="2"/>
  <c r="E15" i="2"/>
  <c r="E40" i="2"/>
  <c r="E99" i="2"/>
  <c r="E19" i="2"/>
  <c r="E114" i="2"/>
  <c r="E94" i="2"/>
  <c r="E74" i="2"/>
  <c r="E54" i="2"/>
  <c r="E34" i="2"/>
  <c r="E14" i="2"/>
  <c r="E13" i="2"/>
  <c r="E49" i="2"/>
  <c r="E47" i="2"/>
  <c r="E106" i="2"/>
  <c r="E102" i="2"/>
  <c r="E42" i="2"/>
  <c r="E41" i="2"/>
  <c r="E80" i="2"/>
  <c r="E113" i="2"/>
  <c r="E93" i="2"/>
  <c r="E73" i="2"/>
  <c r="E53" i="2"/>
  <c r="E33" i="2"/>
  <c r="E112" i="2"/>
  <c r="E92" i="2"/>
  <c r="E72" i="2"/>
  <c r="E52" i="2"/>
  <c r="E32" i="2"/>
  <c r="E12" i="2"/>
  <c r="E11" i="2"/>
  <c r="E109" i="2"/>
  <c r="E108" i="2"/>
  <c r="E67" i="2"/>
  <c r="E22" i="2"/>
  <c r="E81" i="2"/>
  <c r="E100" i="2"/>
  <c r="E111" i="2"/>
  <c r="E91" i="2"/>
  <c r="E71" i="2"/>
  <c r="E51" i="2"/>
  <c r="E31" i="2"/>
  <c r="E110" i="2"/>
  <c r="E90" i="2"/>
  <c r="E70" i="2"/>
  <c r="E50" i="2"/>
  <c r="E30" i="2"/>
  <c r="E10" i="2"/>
  <c r="E9" i="2"/>
  <c r="E68" i="2"/>
  <c r="E48" i="2"/>
  <c r="E28" i="2"/>
  <c r="E8" i="2"/>
  <c r="E29" i="2"/>
  <c r="E107" i="2"/>
  <c r="E27" i="2"/>
  <c r="E86" i="2"/>
  <c r="E66" i="2"/>
  <c r="E46" i="2"/>
  <c r="E26" i="2"/>
  <c r="E105" i="2"/>
  <c r="E85" i="2"/>
  <c r="E65" i="2"/>
  <c r="E45" i="2"/>
  <c r="E25" i="2"/>
  <c r="E104" i="2"/>
  <c r="E84" i="2"/>
  <c r="E64" i="2"/>
  <c r="E44" i="2"/>
  <c r="E24" i="2"/>
  <c r="E103" i="2"/>
  <c r="E83" i="2"/>
  <c r="E63" i="2"/>
  <c r="E43" i="2"/>
  <c r="E23" i="2"/>
  <c r="D107" i="2"/>
  <c r="D59" i="2"/>
  <c r="D19" i="2"/>
  <c r="F97" i="2"/>
  <c r="F73" i="2"/>
  <c r="F49" i="2"/>
  <c r="F9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F114" i="2"/>
  <c r="F106" i="2"/>
  <c r="F98" i="2"/>
  <c r="F90" i="2"/>
  <c r="F82" i="2"/>
  <c r="F74" i="2"/>
  <c r="F66" i="2"/>
  <c r="F58" i="2"/>
  <c r="F50" i="2"/>
  <c r="F42" i="2"/>
  <c r="F34" i="2"/>
  <c r="F26" i="2"/>
  <c r="F18" i="2"/>
  <c r="F10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0" i="2"/>
  <c r="F112" i="2"/>
  <c r="F104" i="2"/>
  <c r="F96" i="2"/>
  <c r="F88" i="2"/>
  <c r="F80" i="2"/>
  <c r="F72" i="2"/>
  <c r="F64" i="2"/>
  <c r="F56" i="2"/>
  <c r="F48" i="2"/>
  <c r="F40" i="2"/>
  <c r="F32" i="2"/>
  <c r="F24" i="2"/>
  <c r="F16" i="2"/>
  <c r="F8" i="2"/>
  <c r="D115" i="2"/>
  <c r="D83" i="2"/>
  <c r="D43" i="2"/>
  <c r="F113" i="2"/>
  <c r="F65" i="2"/>
  <c r="F25" i="2"/>
  <c r="D113" i="2"/>
  <c r="D105" i="2"/>
  <c r="D97" i="2"/>
  <c r="D89" i="2"/>
  <c r="D81" i="2"/>
  <c r="D73" i="2"/>
  <c r="D65" i="2"/>
  <c r="D57" i="2"/>
  <c r="D49" i="2"/>
  <c r="D41" i="2"/>
  <c r="D33" i="2"/>
  <c r="D25" i="2"/>
  <c r="D17" i="2"/>
  <c r="D9" i="2"/>
  <c r="F111" i="2"/>
  <c r="F103" i="2"/>
  <c r="F95" i="2"/>
  <c r="F87" i="2"/>
  <c r="F79" i="2"/>
  <c r="F71" i="2"/>
  <c r="F63" i="2"/>
  <c r="F55" i="2"/>
  <c r="F47" i="2"/>
  <c r="F39" i="2"/>
  <c r="F31" i="2"/>
  <c r="F23" i="2"/>
  <c r="F15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8" i="2"/>
  <c r="F7" i="2"/>
  <c r="F110" i="2"/>
  <c r="F102" i="2"/>
  <c r="F94" i="2"/>
  <c r="F86" i="2"/>
  <c r="F78" i="2"/>
  <c r="F70" i="2"/>
  <c r="F62" i="2"/>
  <c r="F54" i="2"/>
  <c r="F46" i="2"/>
  <c r="F38" i="2"/>
  <c r="F30" i="2"/>
  <c r="F22" i="2"/>
  <c r="F14" i="2"/>
  <c r="D91" i="2"/>
  <c r="D51" i="2"/>
  <c r="D11" i="2"/>
  <c r="F81" i="2"/>
  <c r="F33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F117" i="2"/>
  <c r="F109" i="2"/>
  <c r="F101" i="2"/>
  <c r="F93" i="2"/>
  <c r="F85" i="2"/>
  <c r="F77" i="2"/>
  <c r="F69" i="2"/>
  <c r="F61" i="2"/>
  <c r="F53" i="2"/>
  <c r="F45" i="2"/>
  <c r="F37" i="2"/>
  <c r="F29" i="2"/>
  <c r="F21" i="2"/>
  <c r="F13" i="2"/>
  <c r="D99" i="2"/>
  <c r="D67" i="2"/>
  <c r="D35" i="2"/>
  <c r="F89" i="2"/>
  <c r="F41" i="2"/>
  <c r="D7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F116" i="2"/>
  <c r="F108" i="2"/>
  <c r="F100" i="2"/>
  <c r="F92" i="2"/>
  <c r="F84" i="2"/>
  <c r="F76" i="2"/>
  <c r="F68" i="2"/>
  <c r="F60" i="2"/>
  <c r="F52" i="2"/>
  <c r="F44" i="2"/>
  <c r="F36" i="2"/>
  <c r="F28" i="2"/>
  <c r="F20" i="2"/>
  <c r="F12" i="2"/>
  <c r="D75" i="2"/>
  <c r="D27" i="2"/>
  <c r="F105" i="2"/>
  <c r="F57" i="2"/>
  <c r="F17" i="2"/>
  <c r="D117" i="2"/>
  <c r="D109" i="2"/>
  <c r="D101" i="2"/>
  <c r="D93" i="2"/>
  <c r="D85" i="2"/>
  <c r="D77" i="2"/>
  <c r="D69" i="2"/>
  <c r="D61" i="2"/>
  <c r="D53" i="2"/>
  <c r="D45" i="2"/>
  <c r="D37" i="2"/>
  <c r="D29" i="2"/>
  <c r="D21" i="2"/>
  <c r="D13" i="2"/>
  <c r="F115" i="2"/>
  <c r="F107" i="2"/>
  <c r="F99" i="2"/>
  <c r="F91" i="2"/>
  <c r="F83" i="2"/>
  <c r="F75" i="2"/>
  <c r="F67" i="2"/>
  <c r="F59" i="2"/>
  <c r="F51" i="2"/>
  <c r="F43" i="2"/>
  <c r="F35" i="2"/>
  <c r="F27" i="2"/>
  <c r="F19" i="2"/>
  <c r="E4" i="2" l="1"/>
  <c r="F4" i="2"/>
  <c r="D4" i="2"/>
  <c r="H2" i="2" l="1"/>
  <c r="H1" i="2" l="1"/>
  <c r="G63" i="2"/>
  <c r="H63" i="2" s="1"/>
  <c r="G69" i="2"/>
  <c r="H69" i="2" s="1"/>
  <c r="G56" i="2"/>
  <c r="H56" i="2" s="1"/>
  <c r="G93" i="2"/>
  <c r="H93" i="2" s="1"/>
  <c r="G65" i="2"/>
  <c r="H65" i="2" s="1"/>
  <c r="G45" i="2"/>
  <c r="H45" i="2" s="1"/>
  <c r="G50" i="2"/>
  <c r="H50" i="2" s="1"/>
  <c r="G114" i="2"/>
  <c r="H114" i="2" s="1"/>
  <c r="G67" i="2"/>
  <c r="H67" i="2" s="1"/>
  <c r="G61" i="2"/>
  <c r="H61" i="2" s="1"/>
  <c r="G60" i="2"/>
  <c r="H60" i="2" s="1"/>
  <c r="G14" i="2"/>
  <c r="H14" i="2" s="1"/>
  <c r="G78" i="2"/>
  <c r="H78" i="2" s="1"/>
  <c r="G85" i="2"/>
  <c r="H85" i="2" s="1"/>
  <c r="G58" i="2"/>
  <c r="H58" i="2" s="1"/>
  <c r="G109" i="2"/>
  <c r="H109" i="2" s="1"/>
  <c r="G86" i="2"/>
  <c r="H86" i="2" s="1"/>
  <c r="G72" i="2"/>
  <c r="H72" i="2" s="1"/>
  <c r="G81" i="2"/>
  <c r="H81" i="2" s="1"/>
  <c r="G19" i="2"/>
  <c r="H19" i="2" s="1"/>
  <c r="G12" i="2"/>
  <c r="H12" i="2" s="1"/>
  <c r="G25" i="2"/>
  <c r="H25" i="2" s="1"/>
  <c r="G20" i="2"/>
  <c r="H20" i="2" s="1"/>
  <c r="G102" i="2"/>
  <c r="H102" i="2" s="1"/>
  <c r="G15" i="2"/>
  <c r="H15" i="2" s="1"/>
  <c r="G94" i="2"/>
  <c r="H94" i="2" s="1"/>
  <c r="G27" i="2"/>
  <c r="H27" i="2" s="1"/>
  <c r="G38" i="2"/>
  <c r="H38" i="2" s="1"/>
  <c r="G23" i="2"/>
  <c r="H23" i="2" s="1"/>
  <c r="G87" i="2"/>
  <c r="H87" i="2" s="1"/>
  <c r="G10" i="2"/>
  <c r="H10" i="2" s="1"/>
  <c r="G31" i="2"/>
  <c r="H31" i="2" s="1"/>
  <c r="G95" i="2"/>
  <c r="H95" i="2" s="1"/>
  <c r="G24" i="2"/>
  <c r="H24" i="2" s="1"/>
  <c r="G88" i="2"/>
  <c r="H88" i="2" s="1"/>
  <c r="G33" i="2"/>
  <c r="H33" i="2" s="1"/>
  <c r="G97" i="2"/>
  <c r="H97" i="2" s="1"/>
  <c r="G18" i="2"/>
  <c r="H18" i="2" s="1"/>
  <c r="G82" i="2"/>
  <c r="H82" i="2" s="1"/>
  <c r="G35" i="2"/>
  <c r="H35" i="2" s="1"/>
  <c r="G99" i="2"/>
  <c r="H99" i="2" s="1"/>
  <c r="G28" i="2"/>
  <c r="H28" i="2" s="1"/>
  <c r="G92" i="2"/>
  <c r="H92" i="2" s="1"/>
  <c r="G46" i="2"/>
  <c r="H46" i="2" s="1"/>
  <c r="G110" i="2"/>
  <c r="H110" i="2" s="1"/>
  <c r="G39" i="2"/>
  <c r="H39" i="2" s="1"/>
  <c r="G103" i="2"/>
  <c r="H103" i="2" s="1"/>
  <c r="G32" i="2"/>
  <c r="H32" i="2" s="1"/>
  <c r="G96" i="2"/>
  <c r="H96" i="2" s="1"/>
  <c r="G41" i="2"/>
  <c r="H41" i="2" s="1"/>
  <c r="G105" i="2"/>
  <c r="H105" i="2" s="1"/>
  <c r="G26" i="2"/>
  <c r="H26" i="2" s="1"/>
  <c r="G90" i="2"/>
  <c r="H90" i="2" s="1"/>
  <c r="G43" i="2"/>
  <c r="H43" i="2" s="1"/>
  <c r="G107" i="2"/>
  <c r="H107" i="2" s="1"/>
  <c r="G36" i="2"/>
  <c r="H36" i="2" s="1"/>
  <c r="G100" i="2"/>
  <c r="H100" i="2" s="1"/>
  <c r="G54" i="2"/>
  <c r="H54" i="2" s="1"/>
  <c r="G7" i="2"/>
  <c r="H7" i="2" s="1"/>
  <c r="G51" i="2"/>
  <c r="H51" i="2" s="1"/>
  <c r="G115" i="2"/>
  <c r="H115" i="2" s="1"/>
  <c r="G108" i="2"/>
  <c r="H108" i="2" s="1"/>
  <c r="G29" i="2"/>
  <c r="H29" i="2" s="1"/>
  <c r="G71" i="2"/>
  <c r="H71" i="2" s="1"/>
  <c r="G64" i="2"/>
  <c r="H64" i="2" s="1"/>
  <c r="G9" i="2"/>
  <c r="H9" i="2" s="1"/>
  <c r="G77" i="2"/>
  <c r="H77" i="2" s="1"/>
  <c r="G75" i="2"/>
  <c r="H75" i="2" s="1"/>
  <c r="G68" i="2"/>
  <c r="H68" i="2" s="1"/>
  <c r="G79" i="2"/>
  <c r="H79" i="2" s="1"/>
  <c r="G17" i="2"/>
  <c r="H17" i="2" s="1"/>
  <c r="G66" i="2"/>
  <c r="H66" i="2" s="1"/>
  <c r="G83" i="2"/>
  <c r="H83" i="2" s="1"/>
  <c r="G30" i="2"/>
  <c r="H30" i="2" s="1"/>
  <c r="G16" i="2"/>
  <c r="H16" i="2" s="1"/>
  <c r="G74" i="2"/>
  <c r="H74" i="2" s="1"/>
  <c r="G84" i="2"/>
  <c r="H84" i="2" s="1"/>
  <c r="G89" i="2"/>
  <c r="H89" i="2" s="1"/>
  <c r="G47" i="2"/>
  <c r="H47" i="2" s="1"/>
  <c r="G111" i="2"/>
  <c r="H111" i="2" s="1"/>
  <c r="G40" i="2"/>
  <c r="H40" i="2" s="1"/>
  <c r="G104" i="2"/>
  <c r="H104" i="2" s="1"/>
  <c r="G49" i="2"/>
  <c r="H49" i="2" s="1"/>
  <c r="G113" i="2"/>
  <c r="H113" i="2" s="1"/>
  <c r="G34" i="2"/>
  <c r="H34" i="2" s="1"/>
  <c r="G98" i="2"/>
  <c r="H98" i="2" s="1"/>
  <c r="G44" i="2"/>
  <c r="H44" i="2" s="1"/>
  <c r="G62" i="2"/>
  <c r="H62" i="2" s="1"/>
  <c r="G101" i="2"/>
  <c r="H101" i="2" s="1"/>
  <c r="G73" i="2"/>
  <c r="H73" i="2" s="1"/>
  <c r="G11" i="2"/>
  <c r="H11" i="2" s="1"/>
  <c r="G22" i="2"/>
  <c r="H22" i="2" s="1"/>
  <c r="G8" i="2"/>
  <c r="H8" i="2" s="1"/>
  <c r="G117" i="2"/>
  <c r="H117" i="2" s="1"/>
  <c r="G76" i="2"/>
  <c r="H76" i="2" s="1"/>
  <c r="G80" i="2"/>
  <c r="H80" i="2" s="1"/>
  <c r="G91" i="2"/>
  <c r="H91" i="2" s="1"/>
  <c r="G55" i="2"/>
  <c r="H55" i="2" s="1"/>
  <c r="G37" i="2"/>
  <c r="H37" i="2" s="1"/>
  <c r="G48" i="2"/>
  <c r="H48" i="2" s="1"/>
  <c r="G112" i="2"/>
  <c r="H112" i="2" s="1"/>
  <c r="G57" i="2"/>
  <c r="H57" i="2" s="1"/>
  <c r="G13" i="2"/>
  <c r="H13" i="2" s="1"/>
  <c r="G42" i="2"/>
  <c r="H42" i="2" s="1"/>
  <c r="G106" i="2"/>
  <c r="H106" i="2" s="1"/>
  <c r="G59" i="2"/>
  <c r="H59" i="2" s="1"/>
  <c r="G21" i="2"/>
  <c r="H21" i="2" s="1"/>
  <c r="G52" i="2"/>
  <c r="H52" i="2" s="1"/>
  <c r="G116" i="2"/>
  <c r="H116" i="2" s="1"/>
  <c r="G70" i="2"/>
  <c r="H70" i="2" s="1"/>
  <c r="G53" i="2"/>
  <c r="H53" i="2" s="1"/>
  <c r="H4" i="2" l="1"/>
  <c r="D1" i="2" l="1"/>
  <c r="D2" i="2"/>
  <c r="F1" i="2" s="1"/>
  <c r="K1" i="2" l="1"/>
  <c r="K3" i="2"/>
  <c r="K4" i="2"/>
</calcChain>
</file>

<file path=xl/sharedStrings.xml><?xml version="1.0" encoding="utf-8"?>
<sst xmlns="http://schemas.openxmlformats.org/spreadsheetml/2006/main" count="271" uniqueCount="36">
  <si>
    <t>Gender</t>
  </si>
  <si>
    <t>Age</t>
  </si>
  <si>
    <t>Height</t>
  </si>
  <si>
    <t>Weight</t>
  </si>
  <si>
    <t>f</t>
  </si>
  <si>
    <t>m</t>
  </si>
  <si>
    <t>Months</t>
  </si>
  <si>
    <t>Inches</t>
  </si>
  <si>
    <t>Pounds</t>
  </si>
  <si>
    <t>Prom</t>
  </si>
  <si>
    <t>DesStd</t>
  </si>
  <si>
    <t>X=Height</t>
  </si>
  <si>
    <t>Y=Weight</t>
  </si>
  <si>
    <t>(x-x¨)^2</t>
  </si>
  <si>
    <t>(y-y¨)^2</t>
  </si>
  <si>
    <t>(x-x¨)(y-y¨)</t>
  </si>
  <si>
    <t>SUMA=</t>
  </si>
  <si>
    <t>a=</t>
  </si>
  <si>
    <t>b=</t>
  </si>
  <si>
    <t>y'</t>
  </si>
  <si>
    <t>Modelo</t>
  </si>
  <si>
    <t>y=a+bx</t>
  </si>
  <si>
    <t>e^2=(y-y^')^2</t>
  </si>
  <si>
    <t>R^2=</t>
  </si>
  <si>
    <t>n=</t>
  </si>
  <si>
    <t>s=</t>
  </si>
  <si>
    <t>SE(b)=</t>
  </si>
  <si>
    <t>H0: b=0</t>
  </si>
  <si>
    <t>H1: b&lt;&gt;0</t>
  </si>
  <si>
    <t>t=</t>
  </si>
  <si>
    <t>ICD=</t>
  </si>
  <si>
    <t>ICI=</t>
  </si>
  <si>
    <t>t_crit=</t>
  </si>
  <si>
    <t>RECHAZ</t>
  </si>
  <si>
    <t>alfa=</t>
  </si>
  <si>
    <t>NC=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</si>
</sst>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Data!$B$3:$B$407</c:f>
              <c:numCache>
                <c:formatCode>General</c:formatCode>
                <c:ptCount val="279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  <c:pt idx="28">
                  <c:v>155</c:v>
                </c:pt>
                <c:pt idx="29">
                  <c:v>171</c:v>
                </c:pt>
                <c:pt idx="30">
                  <c:v>140</c:v>
                </c:pt>
                <c:pt idx="31">
                  <c:v>149</c:v>
                </c:pt>
                <c:pt idx="32">
                  <c:v>150</c:v>
                </c:pt>
                <c:pt idx="33">
                  <c:v>140</c:v>
                </c:pt>
                <c:pt idx="34">
                  <c:v>166</c:v>
                </c:pt>
                <c:pt idx="35">
                  <c:v>146</c:v>
                </c:pt>
                <c:pt idx="36">
                  <c:v>139</c:v>
                </c:pt>
                <c:pt idx="37">
                  <c:v>177</c:v>
                </c:pt>
                <c:pt idx="38">
                  <c:v>166</c:v>
                </c:pt>
                <c:pt idx="39">
                  <c:v>184</c:v>
                </c:pt>
                <c:pt idx="40">
                  <c:v>177</c:v>
                </c:pt>
                <c:pt idx="41">
                  <c:v>145</c:v>
                </c:pt>
                <c:pt idx="42">
                  <c:v>167</c:v>
                </c:pt>
                <c:pt idx="43">
                  <c:v>185</c:v>
                </c:pt>
                <c:pt idx="44">
                  <c:v>156</c:v>
                </c:pt>
                <c:pt idx="45">
                  <c:v>191</c:v>
                </c:pt>
                <c:pt idx="46">
                  <c:v>189</c:v>
                </c:pt>
                <c:pt idx="47">
                  <c:v>157</c:v>
                </c:pt>
                <c:pt idx="48">
                  <c:v>171</c:v>
                </c:pt>
                <c:pt idx="49">
                  <c:v>143</c:v>
                </c:pt>
                <c:pt idx="50">
                  <c:v>182</c:v>
                </c:pt>
                <c:pt idx="51">
                  <c:v>154</c:v>
                </c:pt>
                <c:pt idx="52">
                  <c:v>141</c:v>
                </c:pt>
                <c:pt idx="53">
                  <c:v>167</c:v>
                </c:pt>
                <c:pt idx="54">
                  <c:v>141</c:v>
                </c:pt>
                <c:pt idx="55">
                  <c:v>175</c:v>
                </c:pt>
                <c:pt idx="56">
                  <c:v>153</c:v>
                </c:pt>
                <c:pt idx="57">
                  <c:v>185</c:v>
                </c:pt>
                <c:pt idx="58">
                  <c:v>139</c:v>
                </c:pt>
                <c:pt idx="59">
                  <c:v>143</c:v>
                </c:pt>
                <c:pt idx="60">
                  <c:v>147</c:v>
                </c:pt>
                <c:pt idx="61">
                  <c:v>164</c:v>
                </c:pt>
                <c:pt idx="62">
                  <c:v>175</c:v>
                </c:pt>
                <c:pt idx="63">
                  <c:v>170</c:v>
                </c:pt>
                <c:pt idx="64">
                  <c:v>186</c:v>
                </c:pt>
                <c:pt idx="65">
                  <c:v>185</c:v>
                </c:pt>
                <c:pt idx="66">
                  <c:v>168</c:v>
                </c:pt>
                <c:pt idx="67">
                  <c:v>139</c:v>
                </c:pt>
                <c:pt idx="68">
                  <c:v>178</c:v>
                </c:pt>
                <c:pt idx="69">
                  <c:v>147</c:v>
                </c:pt>
                <c:pt idx="70">
                  <c:v>183</c:v>
                </c:pt>
                <c:pt idx="71">
                  <c:v>148</c:v>
                </c:pt>
                <c:pt idx="72">
                  <c:v>144</c:v>
                </c:pt>
                <c:pt idx="73">
                  <c:v>190</c:v>
                </c:pt>
                <c:pt idx="74">
                  <c:v>143</c:v>
                </c:pt>
                <c:pt idx="75">
                  <c:v>147</c:v>
                </c:pt>
                <c:pt idx="76">
                  <c:v>172</c:v>
                </c:pt>
                <c:pt idx="77">
                  <c:v>179</c:v>
                </c:pt>
                <c:pt idx="78">
                  <c:v>142</c:v>
                </c:pt>
                <c:pt idx="79">
                  <c:v>150</c:v>
                </c:pt>
                <c:pt idx="80">
                  <c:v>147</c:v>
                </c:pt>
                <c:pt idx="81">
                  <c:v>182</c:v>
                </c:pt>
                <c:pt idx="82">
                  <c:v>164</c:v>
                </c:pt>
                <c:pt idx="83">
                  <c:v>180</c:v>
                </c:pt>
                <c:pt idx="84">
                  <c:v>161</c:v>
                </c:pt>
                <c:pt idx="85">
                  <c:v>142</c:v>
                </c:pt>
                <c:pt idx="86">
                  <c:v>178</c:v>
                </c:pt>
                <c:pt idx="87">
                  <c:v>145</c:v>
                </c:pt>
                <c:pt idx="88">
                  <c:v>180</c:v>
                </c:pt>
                <c:pt idx="89">
                  <c:v>176</c:v>
                </c:pt>
                <c:pt idx="90">
                  <c:v>180</c:v>
                </c:pt>
                <c:pt idx="91">
                  <c:v>162</c:v>
                </c:pt>
                <c:pt idx="92">
                  <c:v>197</c:v>
                </c:pt>
                <c:pt idx="93">
                  <c:v>182</c:v>
                </c:pt>
                <c:pt idx="94">
                  <c:v>169</c:v>
                </c:pt>
                <c:pt idx="95">
                  <c:v>147</c:v>
                </c:pt>
                <c:pt idx="96">
                  <c:v>197</c:v>
                </c:pt>
                <c:pt idx="97">
                  <c:v>145</c:v>
                </c:pt>
                <c:pt idx="98">
                  <c:v>143</c:v>
                </c:pt>
                <c:pt idx="99">
                  <c:v>147</c:v>
                </c:pt>
                <c:pt idx="100">
                  <c:v>154</c:v>
                </c:pt>
                <c:pt idx="101">
                  <c:v>140</c:v>
                </c:pt>
                <c:pt idx="102">
                  <c:v>178</c:v>
                </c:pt>
                <c:pt idx="103">
                  <c:v>148</c:v>
                </c:pt>
                <c:pt idx="104">
                  <c:v>190</c:v>
                </c:pt>
                <c:pt idx="105">
                  <c:v>186</c:v>
                </c:pt>
                <c:pt idx="106">
                  <c:v>165</c:v>
                </c:pt>
                <c:pt idx="107">
                  <c:v>155</c:v>
                </c:pt>
                <c:pt idx="108">
                  <c:v>210</c:v>
                </c:pt>
                <c:pt idx="109">
                  <c:v>144</c:v>
                </c:pt>
                <c:pt idx="110">
                  <c:v>186</c:v>
                </c:pt>
              </c:numCache>
            </c:numRef>
          </c:xVal>
          <c:yVal>
            <c:numRef>
              <c:f>Data!$C$3:$C$407</c:f>
              <c:numCache>
                <c:formatCode>General</c:formatCode>
                <c:ptCount val="279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4-4274-95A1-0A34D287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91552"/>
        <c:axId val="323290992"/>
      </c:scatterChart>
      <c:valAx>
        <c:axId val="323291552"/>
        <c:scaling>
          <c:orientation val="minMax"/>
          <c:max val="220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90992"/>
        <c:crosses val="autoZero"/>
        <c:crossBetween val="midCat"/>
      </c:valAx>
      <c:valAx>
        <c:axId val="32329099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9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Data!$C$3:$C$407</c:f>
              <c:numCache>
                <c:formatCode>General</c:formatCode>
                <c:ptCount val="279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</c:numCache>
            </c:numRef>
          </c:xVal>
          <c:yVal>
            <c:numRef>
              <c:f>Data!$D$3:$D$407</c:f>
              <c:numCache>
                <c:formatCode>General</c:formatCode>
                <c:ptCount val="279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7-49B8-844E-1A40E1C3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54384"/>
        <c:axId val="358054944"/>
      </c:scatterChart>
      <c:valAx>
        <c:axId val="3580543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54944"/>
        <c:crosses val="autoZero"/>
        <c:crossBetween val="midCat"/>
      </c:valAx>
      <c:valAx>
        <c:axId val="35805494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12</xdr:col>
      <xdr:colOff>438150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16</xdr:row>
      <xdr:rowOff>4762</xdr:rowOff>
    </xdr:from>
    <xdr:to>
      <xdr:col>12</xdr:col>
      <xdr:colOff>361950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39"/>
  <sheetViews>
    <sheetView workbookViewId="0">
      <selection activeCell="B3" sqref="B3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hidden="1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143</v>
      </c>
      <c r="C3" s="1">
        <v>56.3</v>
      </c>
      <c r="D3" s="1">
        <v>85</v>
      </c>
    </row>
    <row r="4" spans="1:4" x14ac:dyDescent="0.25">
      <c r="A4" s="1" t="s">
        <v>4</v>
      </c>
      <c r="B4" s="1">
        <v>191</v>
      </c>
      <c r="C4" s="1">
        <v>62.5</v>
      </c>
      <c r="D4" s="1">
        <v>112.5</v>
      </c>
    </row>
    <row r="5" spans="1:4" x14ac:dyDescent="0.25">
      <c r="A5" s="1" t="s">
        <v>4</v>
      </c>
      <c r="B5" s="1">
        <v>160</v>
      </c>
      <c r="C5" s="1">
        <v>62</v>
      </c>
      <c r="D5" s="1">
        <v>94.5</v>
      </c>
    </row>
    <row r="6" spans="1:4" x14ac:dyDescent="0.25">
      <c r="A6" s="1" t="s">
        <v>4</v>
      </c>
      <c r="B6" s="1">
        <v>157</v>
      </c>
      <c r="C6" s="1">
        <v>64.5</v>
      </c>
      <c r="D6" s="1">
        <v>123.5</v>
      </c>
    </row>
    <row r="7" spans="1:4" x14ac:dyDescent="0.25">
      <c r="A7" s="1" t="s">
        <v>4</v>
      </c>
      <c r="B7" s="1">
        <v>191</v>
      </c>
      <c r="C7" s="1">
        <v>65.3</v>
      </c>
      <c r="D7" s="1">
        <v>107</v>
      </c>
    </row>
    <row r="8" spans="1:4" x14ac:dyDescent="0.25">
      <c r="A8" s="1" t="s">
        <v>4</v>
      </c>
      <c r="B8" s="1">
        <v>141</v>
      </c>
      <c r="C8" s="1">
        <v>61.8</v>
      </c>
      <c r="D8" s="1">
        <v>85</v>
      </c>
    </row>
    <row r="9" spans="1:4" x14ac:dyDescent="0.25">
      <c r="A9" s="1" t="s">
        <v>4</v>
      </c>
      <c r="B9" s="1">
        <v>185</v>
      </c>
      <c r="C9" s="1">
        <v>63.3</v>
      </c>
      <c r="D9" s="1">
        <v>101</v>
      </c>
    </row>
    <row r="10" spans="1:4" x14ac:dyDescent="0.25">
      <c r="A10" s="1" t="s">
        <v>4</v>
      </c>
      <c r="B10" s="1">
        <v>210</v>
      </c>
      <c r="C10" s="1">
        <v>65.5</v>
      </c>
      <c r="D10" s="1">
        <v>140</v>
      </c>
    </row>
    <row r="11" spans="1:4" x14ac:dyDescent="0.25">
      <c r="A11" s="1" t="s">
        <v>4</v>
      </c>
      <c r="B11" s="1">
        <v>149</v>
      </c>
      <c r="C11" s="1">
        <v>64.3</v>
      </c>
      <c r="D11" s="1">
        <v>110.5</v>
      </c>
    </row>
    <row r="12" spans="1:4" x14ac:dyDescent="0.25">
      <c r="A12" s="1" t="s">
        <v>4</v>
      </c>
      <c r="B12" s="1">
        <v>169</v>
      </c>
      <c r="C12" s="1">
        <v>62.3</v>
      </c>
      <c r="D12" s="1">
        <v>99.5</v>
      </c>
    </row>
    <row r="13" spans="1:4" x14ac:dyDescent="0.25">
      <c r="A13" s="1" t="s">
        <v>4</v>
      </c>
      <c r="B13" s="1">
        <v>173</v>
      </c>
      <c r="C13" s="1">
        <v>62.8</v>
      </c>
      <c r="D13" s="1">
        <v>102.5</v>
      </c>
    </row>
    <row r="14" spans="1:4" x14ac:dyDescent="0.25">
      <c r="A14" s="1" t="s">
        <v>4</v>
      </c>
      <c r="B14" s="1">
        <v>150</v>
      </c>
      <c r="C14" s="1">
        <v>61.3</v>
      </c>
      <c r="D14" s="1">
        <v>94</v>
      </c>
    </row>
    <row r="15" spans="1:4" x14ac:dyDescent="0.25">
      <c r="A15" s="1" t="s">
        <v>4</v>
      </c>
      <c r="B15" s="1">
        <v>144</v>
      </c>
      <c r="C15" s="1">
        <v>59.5</v>
      </c>
      <c r="D15" s="1">
        <v>93.5</v>
      </c>
    </row>
    <row r="16" spans="1:4" x14ac:dyDescent="0.25">
      <c r="A16" s="1" t="s">
        <v>4</v>
      </c>
      <c r="B16" s="1">
        <v>146</v>
      </c>
      <c r="C16" s="1">
        <v>60</v>
      </c>
      <c r="D16" s="1">
        <v>109</v>
      </c>
    </row>
    <row r="17" spans="1:4" x14ac:dyDescent="0.25">
      <c r="A17" s="1" t="s">
        <v>4</v>
      </c>
      <c r="B17" s="1">
        <v>155</v>
      </c>
      <c r="C17" s="1">
        <v>61.3</v>
      </c>
      <c r="D17" s="1">
        <v>107</v>
      </c>
    </row>
    <row r="18" spans="1:4" x14ac:dyDescent="0.25">
      <c r="A18" s="1" t="s">
        <v>4</v>
      </c>
      <c r="B18" s="1">
        <v>183</v>
      </c>
      <c r="C18" s="1">
        <v>64.5</v>
      </c>
      <c r="D18" s="1">
        <v>102.5</v>
      </c>
    </row>
    <row r="19" spans="1:4" x14ac:dyDescent="0.25">
      <c r="A19" s="1" t="s">
        <v>4</v>
      </c>
      <c r="B19" s="1">
        <v>154</v>
      </c>
      <c r="C19" s="1">
        <v>60</v>
      </c>
      <c r="D19" s="1">
        <v>114</v>
      </c>
    </row>
    <row r="20" spans="1:4" x14ac:dyDescent="0.25">
      <c r="A20" s="1" t="s">
        <v>4</v>
      </c>
      <c r="B20" s="1">
        <v>152</v>
      </c>
      <c r="C20" s="1">
        <v>60.5</v>
      </c>
      <c r="D20" s="1">
        <v>105</v>
      </c>
    </row>
    <row r="21" spans="1:4" x14ac:dyDescent="0.25">
      <c r="A21" s="1" t="s">
        <v>4</v>
      </c>
      <c r="B21" s="1">
        <v>148</v>
      </c>
      <c r="C21" s="1">
        <v>60.5</v>
      </c>
      <c r="D21" s="1">
        <v>84.5</v>
      </c>
    </row>
    <row r="22" spans="1:4" x14ac:dyDescent="0.25">
      <c r="A22" s="1" t="s">
        <v>4</v>
      </c>
      <c r="B22" s="1">
        <v>164</v>
      </c>
      <c r="C22" s="1">
        <v>65.3</v>
      </c>
      <c r="D22" s="1">
        <v>98</v>
      </c>
    </row>
    <row r="23" spans="1:4" x14ac:dyDescent="0.25">
      <c r="A23" s="1" t="s">
        <v>4</v>
      </c>
      <c r="B23" s="1">
        <v>177</v>
      </c>
      <c r="C23" s="1">
        <v>61.3</v>
      </c>
      <c r="D23" s="1">
        <v>81</v>
      </c>
    </row>
    <row r="24" spans="1:4" x14ac:dyDescent="0.25">
      <c r="A24" s="1" t="s">
        <v>4</v>
      </c>
      <c r="B24" s="1">
        <v>183</v>
      </c>
      <c r="C24" s="1">
        <v>66.5</v>
      </c>
      <c r="D24" s="1">
        <v>112</v>
      </c>
    </row>
    <row r="25" spans="1:4" x14ac:dyDescent="0.25">
      <c r="A25" s="1" t="s">
        <v>4</v>
      </c>
      <c r="B25" s="1">
        <v>182</v>
      </c>
      <c r="C25" s="1">
        <v>65.5</v>
      </c>
      <c r="D25" s="1">
        <v>133</v>
      </c>
    </row>
    <row r="26" spans="1:4" x14ac:dyDescent="0.25">
      <c r="A26" s="1" t="s">
        <v>4</v>
      </c>
      <c r="B26" s="1">
        <v>165</v>
      </c>
      <c r="C26" s="1">
        <v>55.5</v>
      </c>
      <c r="D26" s="1">
        <v>67</v>
      </c>
    </row>
    <row r="27" spans="1:4" x14ac:dyDescent="0.25">
      <c r="A27" s="1" t="s">
        <v>4</v>
      </c>
      <c r="B27" s="1">
        <v>163</v>
      </c>
      <c r="C27" s="1">
        <v>56.5</v>
      </c>
      <c r="D27" s="1">
        <v>84</v>
      </c>
    </row>
    <row r="28" spans="1:4" x14ac:dyDescent="0.25">
      <c r="A28" s="1" t="s">
        <v>4</v>
      </c>
      <c r="B28" s="1">
        <v>171</v>
      </c>
      <c r="C28" s="1">
        <v>63</v>
      </c>
      <c r="D28" s="1">
        <v>84</v>
      </c>
    </row>
    <row r="29" spans="1:4" x14ac:dyDescent="0.25">
      <c r="A29" s="1" t="s">
        <v>4</v>
      </c>
      <c r="B29" s="1">
        <v>193</v>
      </c>
      <c r="C29" s="1">
        <v>59.8</v>
      </c>
      <c r="D29" s="1">
        <v>115</v>
      </c>
    </row>
    <row r="30" spans="1:4" x14ac:dyDescent="0.25">
      <c r="A30" s="1" t="s">
        <v>4</v>
      </c>
      <c r="B30" s="1">
        <v>169</v>
      </c>
      <c r="C30" s="1">
        <v>61.5</v>
      </c>
      <c r="D30" s="1">
        <v>85</v>
      </c>
    </row>
    <row r="31" spans="1:4" x14ac:dyDescent="0.25">
      <c r="A31" s="1" t="s">
        <v>4</v>
      </c>
      <c r="B31" s="1">
        <v>155</v>
      </c>
      <c r="C31" s="1">
        <v>62.3</v>
      </c>
      <c r="D31" s="1">
        <v>105</v>
      </c>
    </row>
    <row r="32" spans="1:4" x14ac:dyDescent="0.25">
      <c r="A32" s="1" t="s">
        <v>4</v>
      </c>
      <c r="B32" s="1">
        <v>171</v>
      </c>
      <c r="C32" s="1">
        <v>62.5</v>
      </c>
      <c r="D32" s="1">
        <v>112</v>
      </c>
    </row>
    <row r="33" spans="1:4" x14ac:dyDescent="0.25">
      <c r="A33" s="1" t="s">
        <v>4</v>
      </c>
      <c r="B33" s="1">
        <v>140</v>
      </c>
      <c r="C33" s="1">
        <v>53.8</v>
      </c>
      <c r="D33" s="1">
        <v>68.5</v>
      </c>
    </row>
    <row r="34" spans="1:4" x14ac:dyDescent="0.25">
      <c r="A34" s="1" t="s">
        <v>4</v>
      </c>
      <c r="B34" s="1">
        <v>149</v>
      </c>
      <c r="C34" s="1">
        <v>58.3</v>
      </c>
      <c r="D34" s="1">
        <v>93</v>
      </c>
    </row>
    <row r="35" spans="1:4" x14ac:dyDescent="0.25">
      <c r="A35" s="1" t="s">
        <v>4</v>
      </c>
      <c r="B35" s="1">
        <v>150</v>
      </c>
      <c r="C35" s="1">
        <v>59.5</v>
      </c>
      <c r="D35" s="1">
        <v>78.5</v>
      </c>
    </row>
    <row r="36" spans="1:4" x14ac:dyDescent="0.25">
      <c r="A36" s="1" t="s">
        <v>4</v>
      </c>
      <c r="B36" s="1">
        <v>140</v>
      </c>
      <c r="C36" s="1">
        <v>53.5</v>
      </c>
      <c r="D36" s="1">
        <v>81</v>
      </c>
    </row>
    <row r="37" spans="1:4" x14ac:dyDescent="0.25">
      <c r="A37" s="1" t="s">
        <v>4</v>
      </c>
      <c r="B37" s="1">
        <v>166</v>
      </c>
      <c r="C37" s="1">
        <v>61.5</v>
      </c>
      <c r="D37" s="1">
        <v>103.5</v>
      </c>
    </row>
    <row r="38" spans="1:4" x14ac:dyDescent="0.25">
      <c r="A38" s="1" t="s">
        <v>4</v>
      </c>
      <c r="B38" s="1">
        <v>146</v>
      </c>
      <c r="C38" s="1">
        <v>56.3</v>
      </c>
      <c r="D38" s="1">
        <v>83.5</v>
      </c>
    </row>
    <row r="39" spans="1:4" x14ac:dyDescent="0.25">
      <c r="A39" s="1" t="s">
        <v>4</v>
      </c>
      <c r="B39" s="1">
        <v>139</v>
      </c>
      <c r="C39" s="1">
        <v>57.5</v>
      </c>
      <c r="D39" s="1">
        <v>96</v>
      </c>
    </row>
    <row r="40" spans="1:4" x14ac:dyDescent="0.25">
      <c r="A40" s="1" t="s">
        <v>4</v>
      </c>
      <c r="B40" s="1">
        <v>177</v>
      </c>
      <c r="C40" s="1">
        <v>61.8</v>
      </c>
      <c r="D40" s="1">
        <v>142.5</v>
      </c>
    </row>
    <row r="41" spans="1:4" x14ac:dyDescent="0.25">
      <c r="A41" s="1" t="s">
        <v>4</v>
      </c>
      <c r="B41" s="1">
        <v>166</v>
      </c>
      <c r="C41" s="1">
        <v>59.3</v>
      </c>
      <c r="D41" s="1">
        <v>89.5</v>
      </c>
    </row>
    <row r="42" spans="1:4" x14ac:dyDescent="0.25">
      <c r="A42" s="1" t="s">
        <v>4</v>
      </c>
      <c r="B42" s="1">
        <v>184</v>
      </c>
      <c r="C42" s="1">
        <v>62.3</v>
      </c>
      <c r="D42" s="1">
        <v>108</v>
      </c>
    </row>
    <row r="43" spans="1:4" x14ac:dyDescent="0.25">
      <c r="A43" s="1" t="s">
        <v>4</v>
      </c>
      <c r="B43" s="1">
        <v>177</v>
      </c>
      <c r="C43" s="1">
        <v>61.3</v>
      </c>
      <c r="D43" s="1">
        <v>112</v>
      </c>
    </row>
    <row r="44" spans="1:4" x14ac:dyDescent="0.25">
      <c r="A44" s="1" t="s">
        <v>4</v>
      </c>
      <c r="B44" s="1">
        <v>145</v>
      </c>
      <c r="C44" s="1">
        <v>59</v>
      </c>
      <c r="D44" s="1">
        <v>91.5</v>
      </c>
    </row>
    <row r="45" spans="1:4" x14ac:dyDescent="0.25">
      <c r="A45" s="1" t="s">
        <v>4</v>
      </c>
      <c r="B45" s="1">
        <v>167</v>
      </c>
      <c r="C45" s="1">
        <v>62.3</v>
      </c>
      <c r="D45" s="1">
        <v>92.5</v>
      </c>
    </row>
    <row r="46" spans="1:4" x14ac:dyDescent="0.25">
      <c r="A46" s="1" t="s">
        <v>4</v>
      </c>
      <c r="B46" s="1">
        <v>185</v>
      </c>
      <c r="C46" s="1">
        <v>60</v>
      </c>
      <c r="D46" s="1">
        <v>106</v>
      </c>
    </row>
    <row r="47" spans="1:4" x14ac:dyDescent="0.25">
      <c r="A47" s="1" t="s">
        <v>4</v>
      </c>
      <c r="B47" s="1">
        <v>156</v>
      </c>
      <c r="C47" s="1">
        <v>54.5</v>
      </c>
      <c r="D47" s="1">
        <v>75</v>
      </c>
    </row>
    <row r="48" spans="1:4" x14ac:dyDescent="0.25">
      <c r="A48" s="1" t="s">
        <v>4</v>
      </c>
      <c r="B48" s="1">
        <v>191</v>
      </c>
      <c r="C48" s="1">
        <v>63.3</v>
      </c>
      <c r="D48" s="1">
        <v>113.5</v>
      </c>
    </row>
    <row r="49" spans="1:4" x14ac:dyDescent="0.25">
      <c r="A49" s="1" t="s">
        <v>4</v>
      </c>
      <c r="B49" s="1">
        <v>189</v>
      </c>
      <c r="C49" s="1">
        <v>64.3</v>
      </c>
      <c r="D49" s="1">
        <v>113.5</v>
      </c>
    </row>
    <row r="50" spans="1:4" x14ac:dyDescent="0.25">
      <c r="A50" s="1" t="s">
        <v>4</v>
      </c>
      <c r="B50" s="1">
        <v>157</v>
      </c>
      <c r="C50" s="1">
        <v>60.5</v>
      </c>
      <c r="D50" s="1">
        <v>112</v>
      </c>
    </row>
    <row r="51" spans="1:4" x14ac:dyDescent="0.25">
      <c r="A51" s="1" t="s">
        <v>4</v>
      </c>
      <c r="B51" s="1">
        <v>171</v>
      </c>
      <c r="C51" s="1">
        <v>61.5</v>
      </c>
      <c r="D51" s="1">
        <v>91</v>
      </c>
    </row>
    <row r="52" spans="1:4" x14ac:dyDescent="0.25">
      <c r="A52" s="1" t="s">
        <v>4</v>
      </c>
      <c r="B52" s="1">
        <v>143</v>
      </c>
      <c r="C52" s="1">
        <v>61.5</v>
      </c>
      <c r="D52" s="1">
        <v>116.5</v>
      </c>
    </row>
    <row r="53" spans="1:4" x14ac:dyDescent="0.25">
      <c r="A53" s="1" t="s">
        <v>4</v>
      </c>
      <c r="B53" s="1">
        <v>182</v>
      </c>
      <c r="C53" s="1">
        <v>62</v>
      </c>
      <c r="D53" s="1">
        <v>91.5</v>
      </c>
    </row>
    <row r="54" spans="1:4" x14ac:dyDescent="0.25">
      <c r="A54" s="1" t="s">
        <v>4</v>
      </c>
      <c r="B54" s="1">
        <v>154</v>
      </c>
      <c r="C54" s="1">
        <v>61</v>
      </c>
      <c r="D54" s="1">
        <v>122.5</v>
      </c>
    </row>
    <row r="55" spans="1:4" x14ac:dyDescent="0.25">
      <c r="A55" s="1" t="s">
        <v>4</v>
      </c>
      <c r="B55" s="1">
        <v>141</v>
      </c>
      <c r="C55" s="1">
        <v>56</v>
      </c>
      <c r="D55" s="1">
        <v>72.5</v>
      </c>
    </row>
    <row r="56" spans="1:4" x14ac:dyDescent="0.25">
      <c r="A56" s="1" t="s">
        <v>4</v>
      </c>
      <c r="B56" s="1">
        <v>167</v>
      </c>
      <c r="C56" s="1">
        <v>61</v>
      </c>
      <c r="D56" s="1">
        <v>93.5</v>
      </c>
    </row>
    <row r="57" spans="1:4" x14ac:dyDescent="0.25">
      <c r="A57" s="1" t="s">
        <v>4</v>
      </c>
      <c r="B57" s="1">
        <v>141</v>
      </c>
      <c r="C57" s="1">
        <v>61.3</v>
      </c>
      <c r="D57" s="1">
        <v>85</v>
      </c>
    </row>
    <row r="58" spans="1:4" x14ac:dyDescent="0.25">
      <c r="A58" s="1" t="s">
        <v>4</v>
      </c>
      <c r="B58" s="1">
        <v>175</v>
      </c>
      <c r="C58" s="1">
        <v>60.3</v>
      </c>
      <c r="D58" s="1">
        <v>86</v>
      </c>
    </row>
    <row r="59" spans="1:4" x14ac:dyDescent="0.25">
      <c r="A59" s="1" t="s">
        <v>4</v>
      </c>
      <c r="B59" s="1">
        <v>153</v>
      </c>
      <c r="C59" s="1">
        <v>63.3</v>
      </c>
      <c r="D59" s="1">
        <v>108</v>
      </c>
    </row>
    <row r="60" spans="1:4" x14ac:dyDescent="0.25">
      <c r="A60" s="1" t="s">
        <v>4</v>
      </c>
      <c r="B60" s="1">
        <v>185</v>
      </c>
      <c r="C60" s="1">
        <v>59</v>
      </c>
      <c r="D60" s="1">
        <v>104</v>
      </c>
    </row>
    <row r="61" spans="1:4" x14ac:dyDescent="0.25">
      <c r="A61" s="1" t="s">
        <v>4</v>
      </c>
      <c r="B61" s="1">
        <v>139</v>
      </c>
      <c r="C61" s="1">
        <v>61.5</v>
      </c>
      <c r="D61" s="1">
        <v>104</v>
      </c>
    </row>
    <row r="62" spans="1:4" x14ac:dyDescent="0.25">
      <c r="A62" s="1" t="s">
        <v>4</v>
      </c>
      <c r="B62" s="1">
        <v>143</v>
      </c>
      <c r="C62" s="1">
        <v>51.3</v>
      </c>
      <c r="D62" s="1">
        <v>50.5</v>
      </c>
    </row>
    <row r="63" spans="1:4" x14ac:dyDescent="0.25">
      <c r="A63" s="1" t="s">
        <v>4</v>
      </c>
      <c r="B63" s="1">
        <v>147</v>
      </c>
      <c r="C63" s="1">
        <v>61.3</v>
      </c>
      <c r="D63" s="1">
        <v>115</v>
      </c>
    </row>
    <row r="64" spans="1:4" x14ac:dyDescent="0.25">
      <c r="A64" s="1" t="s">
        <v>4</v>
      </c>
      <c r="B64" s="1">
        <v>164</v>
      </c>
      <c r="C64" s="1">
        <v>58</v>
      </c>
      <c r="D64" s="1">
        <v>83.5</v>
      </c>
    </row>
    <row r="65" spans="1:4" x14ac:dyDescent="0.25">
      <c r="A65" s="1" t="s">
        <v>4</v>
      </c>
      <c r="B65" s="1">
        <v>175</v>
      </c>
      <c r="C65" s="1">
        <v>60.8</v>
      </c>
      <c r="D65" s="1">
        <v>93.5</v>
      </c>
    </row>
    <row r="66" spans="1:4" x14ac:dyDescent="0.25">
      <c r="A66" s="1" t="s">
        <v>4</v>
      </c>
      <c r="B66" s="1">
        <v>170</v>
      </c>
      <c r="C66" s="1">
        <v>64.3</v>
      </c>
      <c r="D66" s="1">
        <v>90</v>
      </c>
    </row>
    <row r="67" spans="1:4" x14ac:dyDescent="0.25">
      <c r="A67" s="1" t="s">
        <v>4</v>
      </c>
      <c r="B67" s="1">
        <v>186</v>
      </c>
      <c r="C67" s="1">
        <v>57.8</v>
      </c>
      <c r="D67" s="1">
        <v>95</v>
      </c>
    </row>
    <row r="68" spans="1:4" x14ac:dyDescent="0.25">
      <c r="A68" s="1" t="s">
        <v>4</v>
      </c>
      <c r="B68" s="1">
        <v>185</v>
      </c>
      <c r="C68" s="1">
        <v>65.3</v>
      </c>
      <c r="D68" s="1">
        <v>118</v>
      </c>
    </row>
    <row r="69" spans="1:4" x14ac:dyDescent="0.25">
      <c r="A69" s="1" t="s">
        <v>4</v>
      </c>
      <c r="B69" s="1">
        <v>168</v>
      </c>
      <c r="C69" s="1">
        <v>61.5</v>
      </c>
      <c r="D69" s="1">
        <v>95</v>
      </c>
    </row>
    <row r="70" spans="1:4" x14ac:dyDescent="0.25">
      <c r="A70" s="1" t="s">
        <v>4</v>
      </c>
      <c r="B70" s="1">
        <v>139</v>
      </c>
      <c r="C70" s="1">
        <v>52.8</v>
      </c>
      <c r="D70" s="1">
        <v>63.5</v>
      </c>
    </row>
    <row r="71" spans="1:4" x14ac:dyDescent="0.25">
      <c r="A71" s="1" t="s">
        <v>4</v>
      </c>
      <c r="B71" s="1">
        <v>178</v>
      </c>
      <c r="C71" s="1">
        <v>63.5</v>
      </c>
      <c r="D71" s="1">
        <v>148.5</v>
      </c>
    </row>
    <row r="72" spans="1:4" x14ac:dyDescent="0.25">
      <c r="A72" s="1" t="s">
        <v>4</v>
      </c>
      <c r="B72" s="1">
        <v>147</v>
      </c>
      <c r="C72" s="1">
        <v>55.8</v>
      </c>
      <c r="D72" s="1">
        <v>75</v>
      </c>
    </row>
    <row r="73" spans="1:4" x14ac:dyDescent="0.25">
      <c r="A73" s="1" t="s">
        <v>4</v>
      </c>
      <c r="B73" s="1">
        <v>183</v>
      </c>
      <c r="C73" s="1">
        <v>64.3</v>
      </c>
      <c r="D73" s="1">
        <v>109.5</v>
      </c>
    </row>
    <row r="74" spans="1:4" x14ac:dyDescent="0.25">
      <c r="A74" s="1" t="s">
        <v>4</v>
      </c>
      <c r="B74" s="1">
        <v>148</v>
      </c>
      <c r="C74" s="1">
        <v>56.3</v>
      </c>
      <c r="D74" s="1">
        <v>77</v>
      </c>
    </row>
    <row r="75" spans="1:4" x14ac:dyDescent="0.25">
      <c r="A75" s="1" t="s">
        <v>4</v>
      </c>
      <c r="B75" s="1">
        <v>144</v>
      </c>
      <c r="C75" s="1">
        <v>55.8</v>
      </c>
      <c r="D75" s="1">
        <v>73.5</v>
      </c>
    </row>
    <row r="76" spans="1:4" x14ac:dyDescent="0.25">
      <c r="A76" s="1" t="s">
        <v>4</v>
      </c>
      <c r="B76" s="1">
        <v>190</v>
      </c>
      <c r="C76" s="1">
        <v>66.8</v>
      </c>
      <c r="D76" s="1">
        <v>140</v>
      </c>
    </row>
    <row r="77" spans="1:4" x14ac:dyDescent="0.25">
      <c r="A77" s="1" t="s">
        <v>4</v>
      </c>
      <c r="B77" s="1">
        <v>143</v>
      </c>
      <c r="C77" s="1">
        <v>58.3</v>
      </c>
      <c r="D77" s="1">
        <v>77.5</v>
      </c>
    </row>
    <row r="78" spans="1:4" x14ac:dyDescent="0.25">
      <c r="A78" s="1" t="s">
        <v>4</v>
      </c>
      <c r="B78" s="1">
        <v>147</v>
      </c>
      <c r="C78" s="1">
        <v>59.5</v>
      </c>
      <c r="D78" s="1">
        <v>101</v>
      </c>
    </row>
    <row r="79" spans="1:4" x14ac:dyDescent="0.25">
      <c r="A79" s="1" t="s">
        <v>4</v>
      </c>
      <c r="B79" s="1">
        <v>172</v>
      </c>
      <c r="C79" s="1">
        <v>64.8</v>
      </c>
      <c r="D79" s="1">
        <v>142</v>
      </c>
    </row>
    <row r="80" spans="1:4" x14ac:dyDescent="0.25">
      <c r="A80" s="1" t="s">
        <v>4</v>
      </c>
      <c r="B80" s="1">
        <v>179</v>
      </c>
      <c r="C80" s="1">
        <v>63</v>
      </c>
      <c r="D80" s="1">
        <v>98.5</v>
      </c>
    </row>
    <row r="81" spans="1:4" x14ac:dyDescent="0.25">
      <c r="A81" s="1" t="s">
        <v>4</v>
      </c>
      <c r="B81" s="1">
        <v>142</v>
      </c>
      <c r="C81" s="1">
        <v>56</v>
      </c>
      <c r="D81" s="1">
        <v>72.5</v>
      </c>
    </row>
    <row r="82" spans="1:4" x14ac:dyDescent="0.25">
      <c r="A82" s="1" t="s">
        <v>4</v>
      </c>
      <c r="B82" s="1">
        <v>150</v>
      </c>
      <c r="C82" s="1">
        <v>54.5</v>
      </c>
      <c r="D82" s="1">
        <v>74</v>
      </c>
    </row>
    <row r="83" spans="1:4" x14ac:dyDescent="0.25">
      <c r="A83" s="1" t="s">
        <v>4</v>
      </c>
      <c r="B83" s="1">
        <v>147</v>
      </c>
      <c r="C83" s="1">
        <v>51.5</v>
      </c>
      <c r="D83" s="1">
        <v>64</v>
      </c>
    </row>
    <row r="84" spans="1:4" x14ac:dyDescent="0.25">
      <c r="A84" s="1" t="s">
        <v>4</v>
      </c>
      <c r="B84" s="1">
        <v>182</v>
      </c>
      <c r="C84" s="1">
        <v>64</v>
      </c>
      <c r="D84" s="1">
        <v>111.5</v>
      </c>
    </row>
    <row r="85" spans="1:4" x14ac:dyDescent="0.25">
      <c r="A85" s="1" t="s">
        <v>4</v>
      </c>
      <c r="B85" s="1">
        <v>164</v>
      </c>
      <c r="C85" s="1">
        <v>63.3</v>
      </c>
      <c r="D85" s="1">
        <v>108</v>
      </c>
    </row>
    <row r="86" spans="1:4" x14ac:dyDescent="0.25">
      <c r="A86" s="1" t="s">
        <v>4</v>
      </c>
      <c r="B86" s="1">
        <v>180</v>
      </c>
      <c r="C86" s="1">
        <v>61.3</v>
      </c>
      <c r="D86" s="1">
        <v>110.5</v>
      </c>
    </row>
    <row r="87" spans="1:4" x14ac:dyDescent="0.25">
      <c r="A87" s="1" t="s">
        <v>4</v>
      </c>
      <c r="B87" s="1">
        <v>161</v>
      </c>
      <c r="C87" s="1">
        <v>59</v>
      </c>
      <c r="D87" s="1">
        <v>92</v>
      </c>
    </row>
    <row r="88" spans="1:4" x14ac:dyDescent="0.25">
      <c r="A88" s="1" t="s">
        <v>4</v>
      </c>
      <c r="B88" s="1">
        <v>142</v>
      </c>
      <c r="C88" s="1">
        <v>56.5</v>
      </c>
      <c r="D88" s="1">
        <v>69</v>
      </c>
    </row>
    <row r="89" spans="1:4" x14ac:dyDescent="0.25">
      <c r="A89" s="1" t="s">
        <v>4</v>
      </c>
      <c r="B89" s="1">
        <v>178</v>
      </c>
      <c r="C89" s="1">
        <v>61.5</v>
      </c>
      <c r="D89" s="1">
        <v>103.5</v>
      </c>
    </row>
    <row r="90" spans="1:4" x14ac:dyDescent="0.25">
      <c r="A90" s="1" t="s">
        <v>4</v>
      </c>
      <c r="B90" s="1">
        <v>145</v>
      </c>
      <c r="C90" s="1">
        <v>58.8</v>
      </c>
      <c r="D90" s="1">
        <v>89</v>
      </c>
    </row>
    <row r="91" spans="1:4" x14ac:dyDescent="0.25">
      <c r="A91" s="1" t="s">
        <v>4</v>
      </c>
      <c r="B91" s="1">
        <v>180</v>
      </c>
      <c r="C91" s="1">
        <v>63.3</v>
      </c>
      <c r="D91" s="1">
        <v>114</v>
      </c>
    </row>
    <row r="92" spans="1:4" x14ac:dyDescent="0.25">
      <c r="A92" s="1" t="s">
        <v>4</v>
      </c>
      <c r="B92" s="1">
        <v>176</v>
      </c>
      <c r="C92" s="1">
        <v>61.3</v>
      </c>
      <c r="D92" s="1">
        <v>112</v>
      </c>
    </row>
    <row r="93" spans="1:4" x14ac:dyDescent="0.25">
      <c r="A93" s="1" t="s">
        <v>4</v>
      </c>
      <c r="B93" s="1">
        <v>180</v>
      </c>
      <c r="C93" s="1">
        <v>59</v>
      </c>
      <c r="D93" s="1">
        <v>112</v>
      </c>
    </row>
    <row r="94" spans="1:4" x14ac:dyDescent="0.25">
      <c r="A94" s="1" t="s">
        <v>4</v>
      </c>
      <c r="B94" s="1">
        <v>162</v>
      </c>
      <c r="C94" s="1">
        <v>58</v>
      </c>
      <c r="D94" s="1">
        <v>84</v>
      </c>
    </row>
    <row r="95" spans="1:4" x14ac:dyDescent="0.25">
      <c r="A95" s="1" t="s">
        <v>4</v>
      </c>
      <c r="B95" s="1">
        <v>197</v>
      </c>
      <c r="C95" s="1">
        <v>61.5</v>
      </c>
      <c r="D95" s="1">
        <v>121</v>
      </c>
    </row>
    <row r="96" spans="1:4" x14ac:dyDescent="0.25">
      <c r="A96" s="1" t="s">
        <v>4</v>
      </c>
      <c r="B96" s="1">
        <v>182</v>
      </c>
      <c r="C96" s="1">
        <v>58.3</v>
      </c>
      <c r="D96" s="1">
        <v>104.5</v>
      </c>
    </row>
    <row r="97" spans="1:4" x14ac:dyDescent="0.25">
      <c r="A97" s="1" t="s">
        <v>4</v>
      </c>
      <c r="B97" s="1">
        <v>169</v>
      </c>
      <c r="C97" s="1">
        <v>62</v>
      </c>
      <c r="D97" s="1">
        <v>98.5</v>
      </c>
    </row>
    <row r="98" spans="1:4" x14ac:dyDescent="0.25">
      <c r="A98" s="1" t="s">
        <v>4</v>
      </c>
      <c r="B98" s="1">
        <v>147</v>
      </c>
      <c r="C98" s="1">
        <v>59.8</v>
      </c>
      <c r="D98" s="1">
        <v>84.5</v>
      </c>
    </row>
    <row r="99" spans="1:4" x14ac:dyDescent="0.25">
      <c r="A99" s="1" t="s">
        <v>4</v>
      </c>
      <c r="B99" s="1">
        <v>197</v>
      </c>
      <c r="C99" s="1">
        <v>64.8</v>
      </c>
      <c r="D99" s="1">
        <v>112</v>
      </c>
    </row>
    <row r="100" spans="1:4" x14ac:dyDescent="0.25">
      <c r="A100" s="1" t="s">
        <v>4</v>
      </c>
      <c r="B100" s="1">
        <v>145</v>
      </c>
      <c r="C100" s="1">
        <v>57.8</v>
      </c>
      <c r="D100" s="1">
        <v>84</v>
      </c>
    </row>
    <row r="101" spans="1:4" x14ac:dyDescent="0.25">
      <c r="A101" s="1" t="s">
        <v>4</v>
      </c>
      <c r="B101" s="1">
        <v>143</v>
      </c>
      <c r="C101" s="1">
        <v>55.5</v>
      </c>
      <c r="D101" s="1">
        <v>84</v>
      </c>
    </row>
    <row r="102" spans="1:4" x14ac:dyDescent="0.25">
      <c r="A102" s="1" t="s">
        <v>4</v>
      </c>
      <c r="B102" s="1">
        <v>147</v>
      </c>
      <c r="C102" s="1">
        <v>58.3</v>
      </c>
      <c r="D102" s="1">
        <v>111.5</v>
      </c>
    </row>
    <row r="103" spans="1:4" x14ac:dyDescent="0.25">
      <c r="A103" s="1" t="s">
        <v>4</v>
      </c>
      <c r="B103" s="1">
        <v>154</v>
      </c>
      <c r="C103" s="1">
        <v>62.8</v>
      </c>
      <c r="D103" s="1">
        <v>93.5</v>
      </c>
    </row>
    <row r="104" spans="1:4" x14ac:dyDescent="0.25">
      <c r="A104" s="1" t="s">
        <v>4</v>
      </c>
      <c r="B104" s="1">
        <v>140</v>
      </c>
      <c r="C104" s="1">
        <v>60</v>
      </c>
      <c r="D104" s="1">
        <v>77</v>
      </c>
    </row>
    <row r="105" spans="1:4" x14ac:dyDescent="0.25">
      <c r="A105" s="1" t="s">
        <v>4</v>
      </c>
      <c r="B105" s="1">
        <v>178</v>
      </c>
      <c r="C105" s="1">
        <v>66.5</v>
      </c>
      <c r="D105" s="1">
        <v>117.5</v>
      </c>
    </row>
    <row r="106" spans="1:4" x14ac:dyDescent="0.25">
      <c r="A106" s="1" t="s">
        <v>4</v>
      </c>
      <c r="B106" s="1">
        <v>148</v>
      </c>
      <c r="C106" s="1">
        <v>59</v>
      </c>
      <c r="D106" s="1">
        <v>95</v>
      </c>
    </row>
    <row r="107" spans="1:4" x14ac:dyDescent="0.25">
      <c r="A107" s="1" t="s">
        <v>4</v>
      </c>
      <c r="B107" s="1">
        <v>190</v>
      </c>
      <c r="C107" s="1">
        <v>56.8</v>
      </c>
      <c r="D107" s="1">
        <v>98.5</v>
      </c>
    </row>
    <row r="108" spans="1:4" x14ac:dyDescent="0.25">
      <c r="A108" s="1" t="s">
        <v>4</v>
      </c>
      <c r="B108" s="1">
        <v>186</v>
      </c>
      <c r="C108" s="1">
        <v>57</v>
      </c>
      <c r="D108" s="1">
        <v>83.5</v>
      </c>
    </row>
    <row r="109" spans="1:4" x14ac:dyDescent="0.25">
      <c r="A109" s="1" t="s">
        <v>4</v>
      </c>
      <c r="B109" s="1">
        <v>165</v>
      </c>
      <c r="C109" s="1">
        <v>61.3</v>
      </c>
      <c r="D109" s="1">
        <v>106.5</v>
      </c>
    </row>
    <row r="110" spans="1:4" x14ac:dyDescent="0.25">
      <c r="A110" s="1" t="s">
        <v>4</v>
      </c>
      <c r="B110" s="1">
        <v>155</v>
      </c>
      <c r="C110" s="1">
        <v>66</v>
      </c>
      <c r="D110" s="1">
        <v>144.5</v>
      </c>
    </row>
    <row r="111" spans="1:4" x14ac:dyDescent="0.25">
      <c r="A111" s="1" t="s">
        <v>4</v>
      </c>
      <c r="B111" s="1">
        <v>210</v>
      </c>
      <c r="C111" s="1">
        <v>62</v>
      </c>
      <c r="D111" s="1">
        <v>116</v>
      </c>
    </row>
    <row r="112" spans="1:4" x14ac:dyDescent="0.25">
      <c r="A112" s="1" t="s">
        <v>4</v>
      </c>
      <c r="B112" s="1">
        <v>144</v>
      </c>
      <c r="C112" s="1">
        <v>61</v>
      </c>
      <c r="D112" s="1">
        <v>92</v>
      </c>
    </row>
    <row r="113" spans="1:4" x14ac:dyDescent="0.25">
      <c r="A113" s="1" t="s">
        <v>4</v>
      </c>
      <c r="B113" s="1">
        <v>186</v>
      </c>
      <c r="C113" s="1">
        <v>63.5</v>
      </c>
      <c r="D113" s="1">
        <v>108</v>
      </c>
    </row>
    <row r="114" spans="1:4" hidden="1" x14ac:dyDescent="0.25">
      <c r="A114" s="1" t="s">
        <v>5</v>
      </c>
      <c r="B114" s="1">
        <v>157</v>
      </c>
      <c r="C114" s="1">
        <v>60.5</v>
      </c>
      <c r="D114" s="1">
        <v>105</v>
      </c>
    </row>
    <row r="115" spans="1:4" hidden="1" x14ac:dyDescent="0.25">
      <c r="A115" s="1" t="s">
        <v>5</v>
      </c>
      <c r="B115" s="1">
        <v>139</v>
      </c>
      <c r="C115" s="1">
        <v>60.5</v>
      </c>
      <c r="D115" s="1">
        <v>87</v>
      </c>
    </row>
    <row r="116" spans="1:4" hidden="1" x14ac:dyDescent="0.25">
      <c r="A116" s="1" t="s">
        <v>5</v>
      </c>
      <c r="B116" s="1">
        <v>146</v>
      </c>
      <c r="C116" s="1">
        <v>57.5</v>
      </c>
      <c r="D116" s="1">
        <v>90</v>
      </c>
    </row>
    <row r="117" spans="1:4" hidden="1" x14ac:dyDescent="0.25">
      <c r="A117" s="1" t="s">
        <v>5</v>
      </c>
      <c r="B117" s="1">
        <v>151</v>
      </c>
      <c r="C117" s="1">
        <v>66.3</v>
      </c>
      <c r="D117" s="1">
        <v>117</v>
      </c>
    </row>
    <row r="118" spans="1:4" hidden="1" x14ac:dyDescent="0.25">
      <c r="A118" s="1" t="s">
        <v>5</v>
      </c>
      <c r="B118" s="1">
        <v>153</v>
      </c>
      <c r="C118" s="1">
        <v>60</v>
      </c>
      <c r="D118" s="1">
        <v>84</v>
      </c>
    </row>
    <row r="119" spans="1:4" hidden="1" x14ac:dyDescent="0.25">
      <c r="A119" s="1" t="s">
        <v>5</v>
      </c>
      <c r="B119" s="1">
        <v>176</v>
      </c>
      <c r="C119" s="1">
        <v>65</v>
      </c>
      <c r="D119" s="1">
        <v>118.5</v>
      </c>
    </row>
    <row r="120" spans="1:4" hidden="1" x14ac:dyDescent="0.25">
      <c r="A120" s="1" t="s">
        <v>5</v>
      </c>
      <c r="B120" s="1">
        <v>146</v>
      </c>
      <c r="C120" s="1">
        <v>57.3</v>
      </c>
      <c r="D120" s="1">
        <v>83</v>
      </c>
    </row>
    <row r="121" spans="1:4" hidden="1" x14ac:dyDescent="0.25">
      <c r="A121" s="1" t="s">
        <v>5</v>
      </c>
      <c r="B121" s="1">
        <v>151</v>
      </c>
      <c r="C121" s="1">
        <v>61</v>
      </c>
      <c r="D121" s="1">
        <v>81</v>
      </c>
    </row>
    <row r="122" spans="1:4" hidden="1" x14ac:dyDescent="0.25">
      <c r="A122" s="1" t="s">
        <v>5</v>
      </c>
      <c r="B122" s="1">
        <v>193</v>
      </c>
      <c r="C122" s="1">
        <v>66.3</v>
      </c>
      <c r="D122" s="1">
        <v>133</v>
      </c>
    </row>
    <row r="123" spans="1:4" hidden="1" x14ac:dyDescent="0.25">
      <c r="A123" s="1" t="s">
        <v>5</v>
      </c>
      <c r="B123" s="1">
        <v>143</v>
      </c>
      <c r="C123" s="1">
        <v>57.5</v>
      </c>
      <c r="D123" s="1">
        <v>75</v>
      </c>
    </row>
    <row r="124" spans="1:4" hidden="1" x14ac:dyDescent="0.25">
      <c r="A124" s="1" t="s">
        <v>5</v>
      </c>
      <c r="B124" s="1">
        <v>173</v>
      </c>
      <c r="C124" s="1">
        <v>69</v>
      </c>
      <c r="D124" s="1">
        <v>112.5</v>
      </c>
    </row>
    <row r="125" spans="1:4" hidden="1" x14ac:dyDescent="0.25">
      <c r="A125" s="1" t="s">
        <v>5</v>
      </c>
      <c r="B125" s="1">
        <v>144</v>
      </c>
      <c r="C125" s="1">
        <v>59.5</v>
      </c>
      <c r="D125" s="1">
        <v>88</v>
      </c>
    </row>
    <row r="126" spans="1:4" hidden="1" x14ac:dyDescent="0.25">
      <c r="A126" s="1" t="s">
        <v>5</v>
      </c>
      <c r="B126" s="1">
        <v>147</v>
      </c>
      <c r="C126" s="1">
        <v>57</v>
      </c>
      <c r="D126" s="1">
        <v>84</v>
      </c>
    </row>
    <row r="127" spans="1:4" hidden="1" x14ac:dyDescent="0.25">
      <c r="A127" s="1" t="s">
        <v>5</v>
      </c>
      <c r="B127" s="1">
        <v>150</v>
      </c>
      <c r="C127" s="1">
        <v>59.5</v>
      </c>
      <c r="D127" s="1">
        <v>84</v>
      </c>
    </row>
    <row r="128" spans="1:4" hidden="1" x14ac:dyDescent="0.25">
      <c r="A128" s="1" t="s">
        <v>5</v>
      </c>
      <c r="B128" s="1">
        <v>140</v>
      </c>
      <c r="C128" s="1">
        <v>58.5</v>
      </c>
      <c r="D128" s="1">
        <v>86.5</v>
      </c>
    </row>
    <row r="129" spans="1:4" hidden="1" x14ac:dyDescent="0.25">
      <c r="A129" s="1" t="s">
        <v>5</v>
      </c>
      <c r="B129" s="1">
        <v>184</v>
      </c>
      <c r="C129" s="1">
        <v>66.5</v>
      </c>
      <c r="D129" s="1">
        <v>112</v>
      </c>
    </row>
    <row r="130" spans="1:4" hidden="1" x14ac:dyDescent="0.25">
      <c r="A130" s="1" t="s">
        <v>5</v>
      </c>
      <c r="B130" s="1">
        <v>168</v>
      </c>
      <c r="C130" s="1">
        <v>66.5</v>
      </c>
      <c r="D130" s="1">
        <v>111.5</v>
      </c>
    </row>
    <row r="131" spans="1:4" hidden="1" x14ac:dyDescent="0.25">
      <c r="A131" s="1" t="s">
        <v>5</v>
      </c>
      <c r="B131" s="1">
        <v>203</v>
      </c>
      <c r="C131" s="1">
        <v>66.5</v>
      </c>
      <c r="D131" s="1">
        <v>117</v>
      </c>
    </row>
    <row r="132" spans="1:4" hidden="1" x14ac:dyDescent="0.25">
      <c r="A132" s="1" t="s">
        <v>5</v>
      </c>
      <c r="B132" s="1">
        <v>200</v>
      </c>
      <c r="C132" s="1">
        <v>71</v>
      </c>
      <c r="D132" s="1">
        <v>147</v>
      </c>
    </row>
    <row r="133" spans="1:4" hidden="1" x14ac:dyDescent="0.25">
      <c r="A133" s="1" t="s">
        <v>5</v>
      </c>
      <c r="B133" s="1">
        <v>145</v>
      </c>
      <c r="C133" s="1">
        <v>56.5</v>
      </c>
      <c r="D133" s="1">
        <v>91</v>
      </c>
    </row>
    <row r="134" spans="1:4" hidden="1" x14ac:dyDescent="0.25">
      <c r="A134" s="1" t="s">
        <v>5</v>
      </c>
      <c r="B134" s="1">
        <v>182</v>
      </c>
      <c r="C134" s="1">
        <v>67</v>
      </c>
      <c r="D134" s="1">
        <v>133</v>
      </c>
    </row>
    <row r="135" spans="1:4" hidden="1" x14ac:dyDescent="0.25">
      <c r="A135" s="1" t="s">
        <v>5</v>
      </c>
      <c r="B135" s="1">
        <v>177</v>
      </c>
      <c r="C135" s="1">
        <v>63</v>
      </c>
      <c r="D135" s="1">
        <v>111</v>
      </c>
    </row>
    <row r="136" spans="1:4" hidden="1" x14ac:dyDescent="0.25">
      <c r="A136" s="1" t="s">
        <v>5</v>
      </c>
      <c r="B136" s="1">
        <v>150</v>
      </c>
      <c r="C136" s="1">
        <v>59</v>
      </c>
      <c r="D136" s="1">
        <v>98</v>
      </c>
    </row>
    <row r="137" spans="1:4" hidden="1" x14ac:dyDescent="0.25">
      <c r="A137" s="1" t="s">
        <v>5</v>
      </c>
      <c r="B137" s="1">
        <v>171</v>
      </c>
      <c r="C137" s="1">
        <v>61.8</v>
      </c>
      <c r="D137" s="1">
        <v>112</v>
      </c>
    </row>
    <row r="138" spans="1:4" hidden="1" x14ac:dyDescent="0.25">
      <c r="A138" s="1" t="s">
        <v>5</v>
      </c>
      <c r="B138" s="1">
        <v>142</v>
      </c>
      <c r="C138" s="1">
        <v>56</v>
      </c>
      <c r="D138" s="1">
        <v>87.5</v>
      </c>
    </row>
    <row r="139" spans="1:4" hidden="1" x14ac:dyDescent="0.25">
      <c r="A139" s="1" t="s">
        <v>5</v>
      </c>
      <c r="B139" s="1">
        <v>144</v>
      </c>
      <c r="C139" s="1">
        <v>60</v>
      </c>
      <c r="D139" s="1">
        <v>89</v>
      </c>
    </row>
    <row r="140" spans="1:4" hidden="1" x14ac:dyDescent="0.25">
      <c r="A140" s="1" t="s">
        <v>5</v>
      </c>
      <c r="B140" s="1">
        <v>193</v>
      </c>
      <c r="C140" s="1">
        <v>72</v>
      </c>
      <c r="D140" s="1">
        <v>150</v>
      </c>
    </row>
    <row r="141" spans="1:4" hidden="1" x14ac:dyDescent="0.25">
      <c r="A141" s="1" t="s">
        <v>5</v>
      </c>
      <c r="B141" s="1">
        <v>139</v>
      </c>
      <c r="C141" s="1">
        <v>55</v>
      </c>
      <c r="D141" s="1">
        <v>73.5</v>
      </c>
    </row>
    <row r="142" spans="1:4" hidden="1" x14ac:dyDescent="0.25">
      <c r="A142" s="1" t="s">
        <v>5</v>
      </c>
      <c r="B142" s="1">
        <v>196</v>
      </c>
      <c r="C142" s="1">
        <v>64.5</v>
      </c>
      <c r="D142" s="1">
        <v>98</v>
      </c>
    </row>
    <row r="143" spans="1:4" hidden="1" x14ac:dyDescent="0.25">
      <c r="A143" s="1" t="s">
        <v>5</v>
      </c>
      <c r="B143" s="1">
        <v>153</v>
      </c>
      <c r="C143" s="1">
        <v>57.8</v>
      </c>
      <c r="D143" s="1">
        <v>79.5</v>
      </c>
    </row>
    <row r="144" spans="1:4" hidden="1" x14ac:dyDescent="0.25">
      <c r="A144" s="1" t="s">
        <v>5</v>
      </c>
      <c r="B144" s="1">
        <v>164</v>
      </c>
      <c r="C144" s="1">
        <v>66.5</v>
      </c>
      <c r="D144" s="1">
        <v>112</v>
      </c>
    </row>
    <row r="145" spans="1:4" hidden="1" x14ac:dyDescent="0.25">
      <c r="A145" s="1" t="s">
        <v>5</v>
      </c>
      <c r="B145" s="1">
        <v>151</v>
      </c>
      <c r="C145" s="1">
        <v>59.3</v>
      </c>
      <c r="D145" s="1">
        <v>87</v>
      </c>
    </row>
    <row r="146" spans="1:4" hidden="1" x14ac:dyDescent="0.25">
      <c r="A146" s="1" t="s">
        <v>5</v>
      </c>
      <c r="B146" s="1">
        <v>144</v>
      </c>
      <c r="C146" s="1">
        <v>57.3</v>
      </c>
      <c r="D146" s="1">
        <v>76.5</v>
      </c>
    </row>
    <row r="147" spans="1:4" hidden="1" x14ac:dyDescent="0.25">
      <c r="A147" s="1" t="s">
        <v>5</v>
      </c>
      <c r="B147" s="1">
        <v>189</v>
      </c>
      <c r="C147" s="1">
        <v>67</v>
      </c>
      <c r="D147" s="1">
        <v>128</v>
      </c>
    </row>
    <row r="148" spans="1:4" hidden="1" x14ac:dyDescent="0.25">
      <c r="A148" s="1" t="s">
        <v>5</v>
      </c>
      <c r="B148" s="1">
        <v>160</v>
      </c>
      <c r="C148" s="1">
        <v>60.5</v>
      </c>
      <c r="D148" s="1">
        <v>84</v>
      </c>
    </row>
    <row r="149" spans="1:4" hidden="1" x14ac:dyDescent="0.25">
      <c r="A149" s="1" t="s">
        <v>5</v>
      </c>
      <c r="B149" s="1">
        <v>141</v>
      </c>
      <c r="C149" s="1">
        <v>53.3</v>
      </c>
      <c r="D149" s="1">
        <v>84</v>
      </c>
    </row>
    <row r="150" spans="1:4" hidden="1" x14ac:dyDescent="0.25">
      <c r="A150" s="1" t="s">
        <v>5</v>
      </c>
      <c r="B150" s="1">
        <v>206</v>
      </c>
      <c r="C150" s="1">
        <v>68.3</v>
      </c>
      <c r="D150" s="1">
        <v>134</v>
      </c>
    </row>
    <row r="151" spans="1:4" hidden="1" x14ac:dyDescent="0.25">
      <c r="A151" s="1" t="s">
        <v>5</v>
      </c>
      <c r="B151" s="1">
        <v>140</v>
      </c>
      <c r="C151" s="1">
        <v>59.5</v>
      </c>
      <c r="D151" s="1">
        <v>94.5</v>
      </c>
    </row>
    <row r="152" spans="1:4" hidden="1" x14ac:dyDescent="0.25">
      <c r="A152" s="1" t="s">
        <v>5</v>
      </c>
      <c r="B152" s="1">
        <v>183</v>
      </c>
      <c r="C152" s="1">
        <v>66</v>
      </c>
      <c r="D152" s="1">
        <v>105.5</v>
      </c>
    </row>
    <row r="153" spans="1:4" hidden="1" x14ac:dyDescent="0.25">
      <c r="A153" s="1" t="s">
        <v>5</v>
      </c>
      <c r="B153" s="1">
        <v>144</v>
      </c>
      <c r="C153" s="1">
        <v>62.8</v>
      </c>
      <c r="D153" s="1">
        <v>94</v>
      </c>
    </row>
    <row r="154" spans="1:4" hidden="1" x14ac:dyDescent="0.25">
      <c r="A154" s="1" t="s">
        <v>5</v>
      </c>
      <c r="B154" s="1">
        <v>162</v>
      </c>
      <c r="C154" s="1">
        <v>64.5</v>
      </c>
      <c r="D154" s="1">
        <v>119</v>
      </c>
    </row>
    <row r="155" spans="1:4" hidden="1" x14ac:dyDescent="0.25">
      <c r="A155" s="1" t="s">
        <v>5</v>
      </c>
      <c r="B155" s="1">
        <v>175</v>
      </c>
      <c r="C155" s="1">
        <v>64</v>
      </c>
      <c r="D155" s="1">
        <v>92</v>
      </c>
    </row>
    <row r="156" spans="1:4" hidden="1" x14ac:dyDescent="0.25">
      <c r="A156" s="1" t="s">
        <v>5</v>
      </c>
      <c r="B156" s="1">
        <v>170</v>
      </c>
      <c r="C156" s="1">
        <v>63.8</v>
      </c>
      <c r="D156" s="1">
        <v>112.5</v>
      </c>
    </row>
    <row r="157" spans="1:4" hidden="1" x14ac:dyDescent="0.25">
      <c r="A157" s="1" t="s">
        <v>5</v>
      </c>
      <c r="B157" s="1">
        <v>156</v>
      </c>
      <c r="C157" s="1">
        <v>66.3</v>
      </c>
      <c r="D157" s="1">
        <v>106</v>
      </c>
    </row>
    <row r="158" spans="1:4" hidden="1" x14ac:dyDescent="0.25">
      <c r="A158" s="1" t="s">
        <v>5</v>
      </c>
      <c r="B158" s="1">
        <v>188</v>
      </c>
      <c r="C158" s="1">
        <v>67.3</v>
      </c>
      <c r="D158" s="1">
        <v>112</v>
      </c>
    </row>
    <row r="159" spans="1:4" hidden="1" x14ac:dyDescent="0.25">
      <c r="A159" s="1" t="s">
        <v>5</v>
      </c>
      <c r="B159" s="1">
        <v>193</v>
      </c>
      <c r="C159" s="1">
        <v>67.8</v>
      </c>
      <c r="D159" s="1">
        <v>127.5</v>
      </c>
    </row>
    <row r="160" spans="1:4" hidden="1" x14ac:dyDescent="0.25">
      <c r="A160" s="1" t="s">
        <v>5</v>
      </c>
      <c r="B160" s="1">
        <v>156</v>
      </c>
      <c r="C160" s="1">
        <v>58.3</v>
      </c>
      <c r="D160" s="1">
        <v>92.5</v>
      </c>
    </row>
    <row r="161" spans="1:4" hidden="1" x14ac:dyDescent="0.25">
      <c r="A161" s="1" t="s">
        <v>5</v>
      </c>
      <c r="B161" s="1">
        <v>156</v>
      </c>
      <c r="C161" s="1">
        <v>68.5</v>
      </c>
      <c r="D161" s="1">
        <v>114</v>
      </c>
    </row>
    <row r="162" spans="1:4" hidden="1" x14ac:dyDescent="0.25">
      <c r="A162" s="1" t="s">
        <v>5</v>
      </c>
      <c r="B162" s="1">
        <v>149</v>
      </c>
      <c r="C162" s="1">
        <v>52.5</v>
      </c>
      <c r="D162" s="1">
        <v>81</v>
      </c>
    </row>
    <row r="163" spans="1:4" hidden="1" x14ac:dyDescent="0.25">
      <c r="A163" s="1" t="s">
        <v>5</v>
      </c>
      <c r="B163" s="1">
        <v>142</v>
      </c>
      <c r="C163" s="1">
        <v>58.8</v>
      </c>
      <c r="D163" s="1">
        <v>84</v>
      </c>
    </row>
    <row r="164" spans="1:4" hidden="1" x14ac:dyDescent="0.25">
      <c r="A164" s="1" t="s">
        <v>5</v>
      </c>
      <c r="B164" s="1">
        <v>152</v>
      </c>
      <c r="C164" s="1">
        <v>59.5</v>
      </c>
      <c r="D164" s="1">
        <v>105</v>
      </c>
    </row>
    <row r="165" spans="1:4" hidden="1" x14ac:dyDescent="0.25">
      <c r="A165" s="1" t="s">
        <v>5</v>
      </c>
      <c r="B165" s="1">
        <v>143</v>
      </c>
      <c r="C165" s="1">
        <v>57.5</v>
      </c>
      <c r="D165" s="1">
        <v>101</v>
      </c>
    </row>
    <row r="166" spans="1:4" hidden="1" x14ac:dyDescent="0.25">
      <c r="A166" s="1" t="s">
        <v>5</v>
      </c>
      <c r="B166" s="1">
        <v>173</v>
      </c>
      <c r="C166" s="1">
        <v>66</v>
      </c>
      <c r="D166" s="1">
        <v>112</v>
      </c>
    </row>
    <row r="167" spans="1:4" hidden="1" x14ac:dyDescent="0.25">
      <c r="A167" s="1" t="s">
        <v>5</v>
      </c>
      <c r="B167" s="1">
        <v>177</v>
      </c>
      <c r="C167" s="1">
        <v>60.5</v>
      </c>
      <c r="D167" s="1">
        <v>112</v>
      </c>
    </row>
    <row r="168" spans="1:4" hidden="1" x14ac:dyDescent="0.25">
      <c r="A168" s="1" t="s">
        <v>5</v>
      </c>
      <c r="B168" s="1">
        <v>150</v>
      </c>
      <c r="C168" s="1">
        <v>61.8</v>
      </c>
      <c r="D168" s="1">
        <v>118</v>
      </c>
    </row>
    <row r="169" spans="1:4" hidden="1" x14ac:dyDescent="0.25">
      <c r="A169" s="1" t="s">
        <v>5</v>
      </c>
      <c r="B169" s="1">
        <v>162</v>
      </c>
      <c r="C169" s="1">
        <v>63</v>
      </c>
      <c r="D169" s="1">
        <v>91</v>
      </c>
    </row>
    <row r="170" spans="1:4" hidden="1" x14ac:dyDescent="0.25">
      <c r="A170" s="1" t="s">
        <v>5</v>
      </c>
      <c r="B170" s="1">
        <v>148</v>
      </c>
      <c r="C170" s="1">
        <v>60.5</v>
      </c>
      <c r="D170" s="1">
        <v>118</v>
      </c>
    </row>
    <row r="171" spans="1:4" hidden="1" x14ac:dyDescent="0.25">
      <c r="A171" s="1" t="s">
        <v>5</v>
      </c>
      <c r="B171" s="1">
        <v>206</v>
      </c>
      <c r="C171" s="1">
        <v>69.5</v>
      </c>
      <c r="D171" s="1">
        <v>171.5</v>
      </c>
    </row>
    <row r="172" spans="1:4" hidden="1" x14ac:dyDescent="0.25">
      <c r="A172" s="1" t="s">
        <v>5</v>
      </c>
      <c r="B172" s="1">
        <v>194</v>
      </c>
      <c r="C172" s="1">
        <v>65.3</v>
      </c>
      <c r="D172" s="1">
        <v>134.5</v>
      </c>
    </row>
    <row r="173" spans="1:4" hidden="1" x14ac:dyDescent="0.25">
      <c r="A173" s="1" t="s">
        <v>5</v>
      </c>
      <c r="B173" s="1">
        <v>186</v>
      </c>
      <c r="C173" s="1">
        <v>66.5</v>
      </c>
      <c r="D173" s="1">
        <v>112</v>
      </c>
    </row>
    <row r="174" spans="1:4" hidden="1" x14ac:dyDescent="0.25">
      <c r="A174" s="1" t="s">
        <v>5</v>
      </c>
      <c r="B174" s="1">
        <v>164</v>
      </c>
      <c r="C174" s="1">
        <v>58</v>
      </c>
      <c r="D174" s="1">
        <v>84</v>
      </c>
    </row>
    <row r="175" spans="1:4" hidden="1" x14ac:dyDescent="0.25">
      <c r="A175" s="1" t="s">
        <v>5</v>
      </c>
      <c r="B175" s="1">
        <v>155</v>
      </c>
      <c r="C175" s="1">
        <v>57.3</v>
      </c>
      <c r="D175" s="1">
        <v>80.5</v>
      </c>
    </row>
    <row r="176" spans="1:4" hidden="1" x14ac:dyDescent="0.25">
      <c r="A176" s="1" t="s">
        <v>5</v>
      </c>
      <c r="B176" s="1">
        <v>189</v>
      </c>
      <c r="C176" s="1">
        <v>65</v>
      </c>
      <c r="D176" s="1">
        <v>114</v>
      </c>
    </row>
    <row r="177" spans="1:4" hidden="1" x14ac:dyDescent="0.25">
      <c r="A177" s="1" t="s">
        <v>5</v>
      </c>
      <c r="B177" s="1">
        <v>150</v>
      </c>
      <c r="C177" s="1">
        <v>59.5</v>
      </c>
      <c r="D177" s="1">
        <v>84</v>
      </c>
    </row>
    <row r="178" spans="1:4" hidden="1" x14ac:dyDescent="0.25">
      <c r="A178" s="1" t="s">
        <v>5</v>
      </c>
      <c r="B178" s="1">
        <v>183</v>
      </c>
      <c r="C178" s="1">
        <v>64.8</v>
      </c>
      <c r="D178" s="1">
        <v>111</v>
      </c>
    </row>
    <row r="179" spans="1:4" hidden="1" x14ac:dyDescent="0.25">
      <c r="A179" s="1" t="s">
        <v>5</v>
      </c>
      <c r="B179" s="1">
        <v>156</v>
      </c>
      <c r="C179" s="1">
        <v>61.8</v>
      </c>
      <c r="D179" s="1">
        <v>112</v>
      </c>
    </row>
    <row r="180" spans="1:4" hidden="1" x14ac:dyDescent="0.25">
      <c r="A180" s="1" t="s">
        <v>5</v>
      </c>
      <c r="B180" s="1">
        <v>150</v>
      </c>
      <c r="C180" s="1">
        <v>59</v>
      </c>
      <c r="D180" s="1">
        <v>99.5</v>
      </c>
    </row>
    <row r="181" spans="1:4" hidden="1" x14ac:dyDescent="0.25">
      <c r="A181" s="1" t="s">
        <v>5</v>
      </c>
      <c r="B181" s="1">
        <v>250</v>
      </c>
      <c r="C181" s="1">
        <v>67.5</v>
      </c>
      <c r="D181" s="1">
        <v>171.5</v>
      </c>
    </row>
    <row r="182" spans="1:4" hidden="1" x14ac:dyDescent="0.25">
      <c r="A182" s="1" t="s">
        <v>5</v>
      </c>
      <c r="B182" s="1">
        <v>185</v>
      </c>
      <c r="C182" s="1">
        <v>66</v>
      </c>
      <c r="D182" s="1">
        <v>105</v>
      </c>
    </row>
    <row r="183" spans="1:4" hidden="1" x14ac:dyDescent="0.25">
      <c r="A183" s="1" t="s">
        <v>5</v>
      </c>
      <c r="B183" s="1">
        <v>140</v>
      </c>
      <c r="C183" s="1">
        <v>56.5</v>
      </c>
      <c r="D183" s="1">
        <v>84</v>
      </c>
    </row>
    <row r="184" spans="1:4" hidden="1" x14ac:dyDescent="0.25">
      <c r="A184" s="1" t="s">
        <v>5</v>
      </c>
      <c r="B184" s="1">
        <v>160</v>
      </c>
      <c r="C184" s="1">
        <v>59.3</v>
      </c>
      <c r="D184" s="1">
        <v>78.5</v>
      </c>
    </row>
    <row r="185" spans="1:4" hidden="1" x14ac:dyDescent="0.25">
      <c r="A185" s="1" t="s">
        <v>5</v>
      </c>
      <c r="B185" s="1">
        <v>164</v>
      </c>
      <c r="C185" s="1">
        <v>60.5</v>
      </c>
      <c r="D185" s="1">
        <v>95</v>
      </c>
    </row>
    <row r="186" spans="1:4" hidden="1" x14ac:dyDescent="0.25">
      <c r="A186" s="1" t="s">
        <v>5</v>
      </c>
      <c r="B186" s="1">
        <v>175</v>
      </c>
      <c r="C186" s="1">
        <v>68</v>
      </c>
      <c r="D186" s="1">
        <v>112</v>
      </c>
    </row>
    <row r="187" spans="1:4" hidden="1" x14ac:dyDescent="0.25">
      <c r="A187" s="1" t="s">
        <v>5</v>
      </c>
      <c r="B187" s="1">
        <v>174</v>
      </c>
      <c r="C187" s="1">
        <v>66</v>
      </c>
      <c r="D187" s="1">
        <v>108</v>
      </c>
    </row>
    <row r="188" spans="1:4" hidden="1" x14ac:dyDescent="0.25">
      <c r="A188" s="1" t="s">
        <v>5</v>
      </c>
      <c r="B188" s="1">
        <v>149</v>
      </c>
      <c r="C188" s="1">
        <v>57</v>
      </c>
      <c r="D188" s="1">
        <v>92</v>
      </c>
    </row>
    <row r="189" spans="1:4" hidden="1" x14ac:dyDescent="0.25">
      <c r="A189" s="1" t="s">
        <v>5</v>
      </c>
      <c r="B189" s="1">
        <v>169</v>
      </c>
      <c r="C189" s="1">
        <v>62</v>
      </c>
      <c r="D189" s="1">
        <v>100</v>
      </c>
    </row>
    <row r="190" spans="1:4" hidden="1" x14ac:dyDescent="0.25">
      <c r="A190" s="1" t="s">
        <v>5</v>
      </c>
      <c r="B190" s="1">
        <v>157</v>
      </c>
      <c r="C190" s="1">
        <v>58</v>
      </c>
      <c r="D190" s="1">
        <v>80.5</v>
      </c>
    </row>
    <row r="191" spans="1:4" hidden="1" x14ac:dyDescent="0.25">
      <c r="A191" s="1" t="s">
        <v>5</v>
      </c>
      <c r="B191" s="1">
        <v>156</v>
      </c>
      <c r="C191" s="1">
        <v>61.5</v>
      </c>
      <c r="D191" s="1">
        <v>108.5</v>
      </c>
    </row>
    <row r="192" spans="1:4" hidden="1" x14ac:dyDescent="0.25">
      <c r="A192" s="1" t="s">
        <v>5</v>
      </c>
      <c r="B192" s="1">
        <v>144</v>
      </c>
      <c r="C192" s="1">
        <v>57</v>
      </c>
      <c r="D192" s="1">
        <v>84</v>
      </c>
    </row>
    <row r="193" spans="1:4" hidden="1" x14ac:dyDescent="0.25">
      <c r="A193" s="1" t="s">
        <v>5</v>
      </c>
      <c r="B193" s="1">
        <v>142</v>
      </c>
      <c r="C193" s="1">
        <v>55</v>
      </c>
      <c r="D193" s="1">
        <v>70</v>
      </c>
    </row>
    <row r="194" spans="1:4" hidden="1" x14ac:dyDescent="0.25">
      <c r="A194" s="1" t="s">
        <v>5</v>
      </c>
      <c r="B194" s="1">
        <v>189</v>
      </c>
      <c r="C194" s="1">
        <v>66.3</v>
      </c>
      <c r="D194" s="1">
        <v>112</v>
      </c>
    </row>
    <row r="195" spans="1:4" hidden="1" x14ac:dyDescent="0.25">
      <c r="A195" s="1" t="s">
        <v>5</v>
      </c>
      <c r="B195" s="1">
        <v>174</v>
      </c>
      <c r="C195" s="1">
        <v>69.8</v>
      </c>
      <c r="D195" s="1">
        <v>119.5</v>
      </c>
    </row>
    <row r="196" spans="1:4" hidden="1" x14ac:dyDescent="0.25">
      <c r="A196" s="1" t="s">
        <v>5</v>
      </c>
      <c r="B196" s="1">
        <v>163</v>
      </c>
      <c r="C196" s="1">
        <v>65.3</v>
      </c>
      <c r="D196" s="1">
        <v>117.5</v>
      </c>
    </row>
    <row r="197" spans="1:4" hidden="1" x14ac:dyDescent="0.25">
      <c r="A197" s="1" t="s">
        <v>5</v>
      </c>
      <c r="B197" s="1">
        <v>155</v>
      </c>
      <c r="C197" s="1">
        <v>61.8</v>
      </c>
      <c r="D197" s="1">
        <v>91.5</v>
      </c>
    </row>
    <row r="198" spans="1:4" hidden="1" x14ac:dyDescent="0.25">
      <c r="A198" s="1" t="s">
        <v>5</v>
      </c>
      <c r="B198" s="1">
        <v>175</v>
      </c>
      <c r="C198" s="1">
        <v>65.5</v>
      </c>
      <c r="D198" s="1">
        <v>114</v>
      </c>
    </row>
    <row r="199" spans="1:4" hidden="1" x14ac:dyDescent="0.25">
      <c r="A199" s="1" t="s">
        <v>5</v>
      </c>
      <c r="B199" s="1">
        <v>188</v>
      </c>
      <c r="C199" s="1">
        <v>63.3</v>
      </c>
      <c r="D199" s="1">
        <v>115.5</v>
      </c>
    </row>
    <row r="200" spans="1:4" hidden="1" x14ac:dyDescent="0.25">
      <c r="A200" s="1" t="s">
        <v>5</v>
      </c>
      <c r="B200" s="1">
        <v>141</v>
      </c>
      <c r="C200" s="1">
        <v>57.5</v>
      </c>
      <c r="D200" s="1">
        <v>85</v>
      </c>
    </row>
    <row r="201" spans="1:4" hidden="1" x14ac:dyDescent="0.25">
      <c r="A201" s="1" t="s">
        <v>5</v>
      </c>
      <c r="B201" s="1">
        <v>140</v>
      </c>
      <c r="C201" s="1">
        <v>56.8</v>
      </c>
      <c r="D201" s="1">
        <v>83.5</v>
      </c>
    </row>
    <row r="202" spans="1:4" hidden="1" x14ac:dyDescent="0.25">
      <c r="A202" s="1" t="s">
        <v>5</v>
      </c>
      <c r="B202" s="1">
        <v>159</v>
      </c>
      <c r="C202" s="1">
        <v>63.3</v>
      </c>
      <c r="D202" s="1">
        <v>112</v>
      </c>
    </row>
    <row r="203" spans="1:4" hidden="1" x14ac:dyDescent="0.25">
      <c r="A203" s="1" t="s">
        <v>5</v>
      </c>
      <c r="B203" s="1">
        <v>152</v>
      </c>
      <c r="C203" s="1">
        <v>60.8</v>
      </c>
      <c r="D203" s="1">
        <v>97</v>
      </c>
    </row>
    <row r="204" spans="1:4" hidden="1" x14ac:dyDescent="0.25">
      <c r="A204" s="1" t="s">
        <v>5</v>
      </c>
      <c r="B204" s="1">
        <v>161</v>
      </c>
      <c r="C204" s="1">
        <v>56.8</v>
      </c>
      <c r="D204" s="1">
        <v>75</v>
      </c>
    </row>
    <row r="205" spans="1:4" hidden="1" x14ac:dyDescent="0.25">
      <c r="A205" s="1" t="s">
        <v>5</v>
      </c>
      <c r="B205" s="1">
        <v>159</v>
      </c>
      <c r="C205" s="1">
        <v>62.8</v>
      </c>
      <c r="D205" s="1">
        <v>99</v>
      </c>
    </row>
    <row r="206" spans="1:4" hidden="1" x14ac:dyDescent="0.25">
      <c r="A206" s="1" t="s">
        <v>5</v>
      </c>
      <c r="B206" s="1">
        <v>178</v>
      </c>
      <c r="C206" s="1">
        <v>63.5</v>
      </c>
      <c r="D206" s="1">
        <v>102.5</v>
      </c>
    </row>
    <row r="207" spans="1:4" hidden="1" x14ac:dyDescent="0.25">
      <c r="A207" s="1" t="s">
        <v>5</v>
      </c>
      <c r="B207" s="1">
        <v>164</v>
      </c>
      <c r="C207" s="1">
        <v>61.5</v>
      </c>
      <c r="D207" s="1">
        <v>140</v>
      </c>
    </row>
    <row r="208" spans="1:4" hidden="1" x14ac:dyDescent="0.25">
      <c r="A208" s="1" t="s">
        <v>5</v>
      </c>
      <c r="B208" s="1">
        <v>165</v>
      </c>
      <c r="C208" s="1">
        <v>64.8</v>
      </c>
      <c r="D208" s="1">
        <v>98</v>
      </c>
    </row>
    <row r="209" spans="1:4" hidden="1" x14ac:dyDescent="0.25">
      <c r="A209" s="1" t="s">
        <v>5</v>
      </c>
      <c r="B209" s="1">
        <v>150</v>
      </c>
      <c r="C209" s="1">
        <v>60.8</v>
      </c>
      <c r="D209" s="1">
        <v>128</v>
      </c>
    </row>
    <row r="210" spans="1:4" hidden="1" x14ac:dyDescent="0.25">
      <c r="A210" s="1" t="s">
        <v>5</v>
      </c>
      <c r="B210" s="1">
        <v>147</v>
      </c>
      <c r="C210" s="1">
        <v>50.5</v>
      </c>
      <c r="D210" s="1">
        <v>79</v>
      </c>
    </row>
    <row r="211" spans="1:4" hidden="1" x14ac:dyDescent="0.25">
      <c r="A211" s="1" t="s">
        <v>5</v>
      </c>
      <c r="B211" s="1">
        <v>173</v>
      </c>
      <c r="C211" s="1">
        <v>61.3</v>
      </c>
      <c r="D211" s="1">
        <v>93</v>
      </c>
    </row>
    <row r="212" spans="1:4" hidden="1" x14ac:dyDescent="0.25">
      <c r="A212" s="1" t="s">
        <v>5</v>
      </c>
      <c r="B212" s="1">
        <v>164</v>
      </c>
      <c r="C212" s="1">
        <v>57.8</v>
      </c>
      <c r="D212" s="1">
        <v>95</v>
      </c>
    </row>
    <row r="213" spans="1:4" hidden="1" x14ac:dyDescent="0.25">
      <c r="A213" s="1" t="s">
        <v>5</v>
      </c>
      <c r="B213" s="1">
        <v>176</v>
      </c>
      <c r="C213" s="1">
        <v>63.8</v>
      </c>
      <c r="D213" s="1">
        <v>98.5</v>
      </c>
    </row>
    <row r="214" spans="1:4" hidden="1" x14ac:dyDescent="0.25">
      <c r="A214" s="1" t="s">
        <v>5</v>
      </c>
      <c r="B214" s="1">
        <v>180</v>
      </c>
      <c r="C214" s="1">
        <v>61.8</v>
      </c>
      <c r="D214" s="1">
        <v>104</v>
      </c>
    </row>
    <row r="215" spans="1:4" hidden="1" x14ac:dyDescent="0.25">
      <c r="A215" s="1" t="s">
        <v>5</v>
      </c>
      <c r="B215" s="1">
        <v>151</v>
      </c>
      <c r="C215" s="1">
        <v>58.3</v>
      </c>
      <c r="D215" s="1">
        <v>86</v>
      </c>
    </row>
    <row r="216" spans="1:4" hidden="1" x14ac:dyDescent="0.25">
      <c r="A216" s="1" t="s">
        <v>5</v>
      </c>
      <c r="B216" s="1">
        <v>178</v>
      </c>
      <c r="C216" s="1">
        <v>67.3</v>
      </c>
      <c r="D216" s="1">
        <v>119.5</v>
      </c>
    </row>
    <row r="217" spans="1:4" hidden="1" x14ac:dyDescent="0.25">
      <c r="A217" s="1" t="s">
        <v>5</v>
      </c>
      <c r="B217" s="1">
        <v>186</v>
      </c>
      <c r="C217" s="1">
        <v>66</v>
      </c>
      <c r="D217" s="1">
        <v>112</v>
      </c>
    </row>
    <row r="218" spans="1:4" hidden="1" x14ac:dyDescent="0.25">
      <c r="A218" s="1" t="s">
        <v>5</v>
      </c>
      <c r="B218" s="1">
        <v>175</v>
      </c>
      <c r="C218" s="1">
        <v>63.5</v>
      </c>
      <c r="D218" s="1">
        <v>98.5</v>
      </c>
    </row>
    <row r="219" spans="1:4" hidden="1" x14ac:dyDescent="0.25">
      <c r="A219" s="1" t="s">
        <v>5</v>
      </c>
      <c r="B219" s="1">
        <v>164</v>
      </c>
      <c r="C219" s="1">
        <v>63.5</v>
      </c>
      <c r="D219" s="1">
        <v>108</v>
      </c>
    </row>
    <row r="220" spans="1:4" hidden="1" x14ac:dyDescent="0.25">
      <c r="A220" s="1" t="s">
        <v>5</v>
      </c>
      <c r="B220" s="1">
        <v>144</v>
      </c>
      <c r="C220" s="1">
        <v>60</v>
      </c>
      <c r="D220" s="1">
        <v>117.5</v>
      </c>
    </row>
    <row r="221" spans="1:4" hidden="1" x14ac:dyDescent="0.25">
      <c r="A221" s="1" t="s">
        <v>5</v>
      </c>
      <c r="B221" s="1">
        <v>172</v>
      </c>
      <c r="C221" s="1">
        <v>65</v>
      </c>
      <c r="D221" s="1">
        <v>112</v>
      </c>
    </row>
    <row r="222" spans="1:4" hidden="1" x14ac:dyDescent="0.25">
      <c r="A222" s="1" t="s">
        <v>5</v>
      </c>
      <c r="B222" s="1">
        <v>168</v>
      </c>
      <c r="C222" s="1">
        <v>60</v>
      </c>
      <c r="D222" s="1">
        <v>93.5</v>
      </c>
    </row>
    <row r="223" spans="1:4" hidden="1" x14ac:dyDescent="0.25">
      <c r="A223" s="1" t="s">
        <v>5</v>
      </c>
      <c r="B223" s="1">
        <v>158</v>
      </c>
      <c r="C223" s="1">
        <v>65</v>
      </c>
      <c r="D223" s="1">
        <v>121</v>
      </c>
    </row>
    <row r="224" spans="1:4" hidden="1" x14ac:dyDescent="0.25">
      <c r="A224" s="1" t="s">
        <v>5</v>
      </c>
      <c r="B224" s="1">
        <v>176</v>
      </c>
      <c r="C224" s="1">
        <v>61.5</v>
      </c>
      <c r="D224" s="1">
        <v>81</v>
      </c>
    </row>
    <row r="225" spans="1:4" hidden="1" x14ac:dyDescent="0.25">
      <c r="A225" s="1" t="s">
        <v>5</v>
      </c>
      <c r="B225" s="1">
        <v>188</v>
      </c>
      <c r="C225" s="1">
        <v>71</v>
      </c>
      <c r="D225" s="1">
        <v>140</v>
      </c>
    </row>
    <row r="226" spans="1:4" hidden="1" x14ac:dyDescent="0.25">
      <c r="A226" s="1" t="s">
        <v>5</v>
      </c>
      <c r="B226" s="1">
        <v>188</v>
      </c>
      <c r="C226" s="1">
        <v>65.8</v>
      </c>
      <c r="D226" s="1">
        <v>150.5</v>
      </c>
    </row>
    <row r="227" spans="1:4" hidden="1" x14ac:dyDescent="0.25">
      <c r="A227" s="1" t="s">
        <v>5</v>
      </c>
      <c r="B227" s="1">
        <v>166</v>
      </c>
      <c r="C227" s="1">
        <v>62.5</v>
      </c>
      <c r="D227" s="1">
        <v>84</v>
      </c>
    </row>
    <row r="228" spans="1:4" hidden="1" x14ac:dyDescent="0.25">
      <c r="A228" s="1" t="s">
        <v>5</v>
      </c>
      <c r="B228" s="1">
        <v>166</v>
      </c>
      <c r="C228" s="1">
        <v>67.3</v>
      </c>
      <c r="D228" s="1">
        <v>121</v>
      </c>
    </row>
    <row r="229" spans="1:4" hidden="1" x14ac:dyDescent="0.25">
      <c r="A229" s="1" t="s">
        <v>5</v>
      </c>
      <c r="B229" s="1">
        <v>162</v>
      </c>
      <c r="C229" s="1">
        <v>60</v>
      </c>
      <c r="D229" s="1">
        <v>105</v>
      </c>
    </row>
    <row r="230" spans="1:4" hidden="1" x14ac:dyDescent="0.25">
      <c r="A230" s="1" t="s">
        <v>5</v>
      </c>
      <c r="B230" s="1">
        <v>166</v>
      </c>
      <c r="C230" s="1">
        <v>62</v>
      </c>
      <c r="D230" s="1">
        <v>91</v>
      </c>
    </row>
    <row r="231" spans="1:4" hidden="1" x14ac:dyDescent="0.25">
      <c r="A231" s="1" t="s">
        <v>5</v>
      </c>
      <c r="B231" s="1">
        <v>163</v>
      </c>
      <c r="C231" s="1">
        <v>66</v>
      </c>
      <c r="D231" s="1">
        <v>112</v>
      </c>
    </row>
    <row r="232" spans="1:4" hidden="1" x14ac:dyDescent="0.25">
      <c r="A232" s="1" t="s">
        <v>5</v>
      </c>
      <c r="B232" s="1">
        <v>174</v>
      </c>
      <c r="C232" s="1">
        <v>63</v>
      </c>
      <c r="D232" s="1">
        <v>112</v>
      </c>
    </row>
    <row r="233" spans="1:4" hidden="1" x14ac:dyDescent="0.25">
      <c r="A233" s="1" t="s">
        <v>5</v>
      </c>
      <c r="B233" s="1">
        <v>160</v>
      </c>
      <c r="C233" s="1">
        <v>64</v>
      </c>
      <c r="D233" s="1">
        <v>116</v>
      </c>
    </row>
    <row r="234" spans="1:4" hidden="1" x14ac:dyDescent="0.25">
      <c r="A234" s="1" t="s">
        <v>5</v>
      </c>
      <c r="B234" s="1">
        <v>149</v>
      </c>
      <c r="C234" s="1">
        <v>56.3</v>
      </c>
      <c r="D234" s="1">
        <v>72</v>
      </c>
    </row>
    <row r="235" spans="1:4" hidden="1" x14ac:dyDescent="0.25">
      <c r="A235" s="1" t="s">
        <v>5</v>
      </c>
      <c r="B235" s="1">
        <v>146</v>
      </c>
      <c r="C235" s="1">
        <v>55</v>
      </c>
      <c r="D235" s="1">
        <v>71.5</v>
      </c>
    </row>
    <row r="236" spans="1:4" hidden="1" x14ac:dyDescent="0.25">
      <c r="A236" s="1" t="s">
        <v>5</v>
      </c>
      <c r="B236" s="1">
        <v>153</v>
      </c>
      <c r="C236" s="1">
        <v>64.8</v>
      </c>
      <c r="D236" s="1">
        <v>128</v>
      </c>
    </row>
    <row r="237" spans="1:4" hidden="1" x14ac:dyDescent="0.25">
      <c r="A237" s="1" t="s">
        <v>5</v>
      </c>
      <c r="B237" s="1">
        <v>178</v>
      </c>
      <c r="C237" s="1">
        <v>63.8</v>
      </c>
      <c r="D237" s="1">
        <v>112</v>
      </c>
    </row>
    <row r="238" spans="1:4" hidden="1" x14ac:dyDescent="0.25">
      <c r="A238" s="1" t="s">
        <v>5</v>
      </c>
      <c r="B238" s="1">
        <v>142</v>
      </c>
      <c r="C238" s="1">
        <v>55</v>
      </c>
      <c r="D238" s="1">
        <v>76</v>
      </c>
    </row>
    <row r="239" spans="1:4" hidden="1" x14ac:dyDescent="0.25">
      <c r="A239" s="1" t="s">
        <v>5</v>
      </c>
      <c r="B239" s="1">
        <v>167</v>
      </c>
      <c r="C239" s="1">
        <v>62</v>
      </c>
      <c r="D239" s="1">
        <v>107.5</v>
      </c>
    </row>
  </sheetData>
  <autoFilter ref="A1:D239" xr:uid="{00000000-0009-0000-0000-000000000000}">
    <filterColumn colId="0">
      <filters>
        <filter val="f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7"/>
  <sheetViews>
    <sheetView tabSelected="1" zoomScale="160" zoomScaleNormal="160" workbookViewId="0">
      <selection activeCell="H7" sqref="H7"/>
    </sheetView>
  </sheetViews>
  <sheetFormatPr defaultRowHeight="15" x14ac:dyDescent="0.25"/>
  <cols>
    <col min="8" max="8" width="11" customWidth="1"/>
  </cols>
  <sheetData>
    <row r="1" spans="1:11" x14ac:dyDescent="0.25">
      <c r="A1" t="s">
        <v>20</v>
      </c>
      <c r="B1" t="s">
        <v>21</v>
      </c>
      <c r="C1" t="s">
        <v>23</v>
      </c>
      <c r="D1">
        <f>1-H4/E4</f>
        <v>0.56416311479081183</v>
      </c>
      <c r="E1" t="s">
        <v>26</v>
      </c>
      <c r="F1">
        <f>SQRT(D2^2/D4)</f>
        <v>0.35052308153261469</v>
      </c>
      <c r="G1" t="s">
        <v>17</v>
      </c>
      <c r="H1">
        <f>C6-H2*B6</f>
        <v>-153.1289101793418</v>
      </c>
      <c r="I1" t="s">
        <v>27</v>
      </c>
      <c r="J1" t="s">
        <v>29</v>
      </c>
      <c r="K1">
        <f>H2/F1</f>
        <v>11.878281194139792</v>
      </c>
    </row>
    <row r="2" spans="1:11" x14ac:dyDescent="0.25">
      <c r="A2" t="s">
        <v>24</v>
      </c>
      <c r="B2">
        <f>COUNT(B7:B117)</f>
        <v>111</v>
      </c>
      <c r="C2" t="s">
        <v>25</v>
      </c>
      <c r="D2">
        <f>SQRT(H4/(B2-2))</f>
        <v>12.346148609642656</v>
      </c>
      <c r="G2" t="s">
        <v>18</v>
      </c>
      <c r="H2">
        <f>F4/D4</f>
        <v>4.1636117274807862</v>
      </c>
      <c r="I2" t="s">
        <v>28</v>
      </c>
      <c r="J2" t="s">
        <v>32</v>
      </c>
      <c r="K2">
        <f>_xlfn.T.INV(1-H5/2,B2-2)</f>
        <v>1.9819674897364858</v>
      </c>
    </row>
    <row r="3" spans="1:11" x14ac:dyDescent="0.25">
      <c r="B3" s="1" t="s">
        <v>11</v>
      </c>
      <c r="C3" s="1" t="s">
        <v>12</v>
      </c>
      <c r="D3" t="s">
        <v>13</v>
      </c>
      <c r="E3" t="s">
        <v>14</v>
      </c>
      <c r="F3" t="s">
        <v>15</v>
      </c>
      <c r="G3" t="s">
        <v>19</v>
      </c>
      <c r="H3" t="s">
        <v>22</v>
      </c>
      <c r="I3" t="s">
        <v>33</v>
      </c>
      <c r="J3" t="s">
        <v>31</v>
      </c>
      <c r="K3">
        <f>H2-K2*F1</f>
        <v>3.4688863754808921</v>
      </c>
    </row>
    <row r="4" spans="1:11" x14ac:dyDescent="0.25">
      <c r="A4" t="s">
        <v>16</v>
      </c>
      <c r="B4" s="1"/>
      <c r="C4" s="1"/>
      <c r="D4">
        <f>SUM(D7:D117)</f>
        <v>1240.5942342342339</v>
      </c>
      <c r="E4">
        <f t="shared" ref="E4:H4" si="0">SUM(E7:E117)</f>
        <v>38121.108108108099</v>
      </c>
      <c r="F4">
        <f t="shared" si="0"/>
        <v>5165.3527027027021</v>
      </c>
      <c r="H4">
        <f t="shared" si="0"/>
        <v>16614.585018560563</v>
      </c>
      <c r="J4" t="s">
        <v>30</v>
      </c>
      <c r="K4">
        <f>H2+K2*F1</f>
        <v>4.8583370794806804</v>
      </c>
    </row>
    <row r="5" spans="1:11" x14ac:dyDescent="0.25">
      <c r="A5" t="s">
        <v>10</v>
      </c>
      <c r="B5" s="1">
        <f>_xlfn.STDEV.S(B7:B117)</f>
        <v>3.358292631997605</v>
      </c>
      <c r="C5" s="1">
        <f>_xlfn.STDEV.S(C7:C117)</f>
        <v>18.616001940683418</v>
      </c>
      <c r="D5" s="1"/>
      <c r="G5" t="s">
        <v>34</v>
      </c>
      <c r="H5">
        <v>0.05</v>
      </c>
    </row>
    <row r="6" spans="1:11" x14ac:dyDescent="0.25">
      <c r="A6" t="s">
        <v>9</v>
      </c>
      <c r="B6" s="1">
        <f>AVERAGE(B7:B117)</f>
        <v>60.526126126126179</v>
      </c>
      <c r="C6" s="1">
        <f>AVERAGE(C7:C117)</f>
        <v>98.878378378378372</v>
      </c>
      <c r="G6" t="s">
        <v>35</v>
      </c>
      <c r="H6">
        <f>1-H5</f>
        <v>0.95</v>
      </c>
    </row>
    <row r="7" spans="1:11" x14ac:dyDescent="0.25">
      <c r="B7" s="1">
        <v>56.3</v>
      </c>
      <c r="C7" s="1">
        <v>85</v>
      </c>
      <c r="D7">
        <f>(B7-$B$6)^2</f>
        <v>17.860142033926291</v>
      </c>
      <c r="E7">
        <f>(C7-$C$6)^2</f>
        <v>192.60938641344029</v>
      </c>
      <c r="F7">
        <f>(B7-$B$6)*(C7-$C$6)</f>
        <v>58.651777453129554</v>
      </c>
      <c r="G7">
        <f>$H$1+$H$2*B7</f>
        <v>81.282430077826461</v>
      </c>
      <c r="H7">
        <f>(C7-G7)^2</f>
        <v>13.82032612624937</v>
      </c>
    </row>
    <row r="8" spans="1:11" x14ac:dyDescent="0.25">
      <c r="B8" s="1">
        <v>62.5</v>
      </c>
      <c r="C8" s="1">
        <v>112.5</v>
      </c>
      <c r="D8">
        <f t="shared" ref="D8:D71" si="1">(B8-$B$6)^2</f>
        <v>3.8961780699616435</v>
      </c>
      <c r="E8">
        <f t="shared" ref="E8:E71" si="2">(C8-$C$6)^2</f>
        <v>185.54857560262982</v>
      </c>
      <c r="F8">
        <f t="shared" ref="F8:F71" si="3">(B8-$B$6)*(C8-$C$6)</f>
        <v>26.887363038713676</v>
      </c>
      <c r="G8">
        <f t="shared" ref="G8:G71" si="4">$H$1+$H$2*B8</f>
        <v>107.09682278820736</v>
      </c>
      <c r="H8">
        <f t="shared" ref="H8:H71" si="5">(C8-G8)^2</f>
        <v>29.194323982035264</v>
      </c>
    </row>
    <row r="9" spans="1:11" x14ac:dyDescent="0.25">
      <c r="B9" s="1">
        <v>62</v>
      </c>
      <c r="C9" s="1">
        <v>94.5</v>
      </c>
      <c r="D9">
        <f t="shared" si="1"/>
        <v>2.1723041960878229</v>
      </c>
      <c r="E9">
        <f t="shared" si="2"/>
        <v>19.170197224251222</v>
      </c>
      <c r="F9">
        <f t="shared" si="3"/>
        <v>-6.4531775018259081</v>
      </c>
      <c r="G9">
        <f t="shared" si="4"/>
        <v>105.01501692446692</v>
      </c>
      <c r="H9">
        <f t="shared" si="5"/>
        <v>110.56558092182577</v>
      </c>
    </row>
    <row r="10" spans="1:11" x14ac:dyDescent="0.25">
      <c r="B10" s="1">
        <v>64.5</v>
      </c>
      <c r="C10" s="1">
        <v>123.5</v>
      </c>
      <c r="D10">
        <f t="shared" si="1"/>
        <v>15.791673565456927</v>
      </c>
      <c r="E10">
        <f t="shared" si="2"/>
        <v>606.2242512783057</v>
      </c>
      <c r="F10">
        <f t="shared" si="3"/>
        <v>97.843218894568963</v>
      </c>
      <c r="G10">
        <f t="shared" si="4"/>
        <v>115.4240462431689</v>
      </c>
      <c r="H10">
        <f t="shared" si="5"/>
        <v>65.221029082474317</v>
      </c>
    </row>
    <row r="11" spans="1:11" x14ac:dyDescent="0.25">
      <c r="B11" s="1">
        <v>65.3</v>
      </c>
      <c r="C11" s="1">
        <v>107</v>
      </c>
      <c r="D11">
        <f t="shared" si="1"/>
        <v>22.789871763655011</v>
      </c>
      <c r="E11">
        <f t="shared" si="2"/>
        <v>65.960737764791929</v>
      </c>
      <c r="F11">
        <f t="shared" si="3"/>
        <v>38.771597272948199</v>
      </c>
      <c r="G11">
        <f t="shared" si="4"/>
        <v>118.75493562515351</v>
      </c>
      <c r="H11">
        <f t="shared" si="5"/>
        <v>138.17851155150308</v>
      </c>
    </row>
    <row r="12" spans="1:11" x14ac:dyDescent="0.25">
      <c r="B12" s="1">
        <v>61.8</v>
      </c>
      <c r="C12" s="1">
        <v>85</v>
      </c>
      <c r="D12">
        <f t="shared" si="1"/>
        <v>1.6227546465382874</v>
      </c>
      <c r="E12">
        <f t="shared" si="2"/>
        <v>192.60938641344029</v>
      </c>
      <c r="F12">
        <f t="shared" si="3"/>
        <v>-17.679303627951491</v>
      </c>
      <c r="G12">
        <f t="shared" si="4"/>
        <v>104.18229457897075</v>
      </c>
      <c r="H12">
        <f t="shared" si="5"/>
        <v>367.96042531441083</v>
      </c>
    </row>
    <row r="13" spans="1:11" x14ac:dyDescent="0.25">
      <c r="B13" s="1">
        <v>63.3</v>
      </c>
      <c r="C13" s="1">
        <v>101</v>
      </c>
      <c r="D13">
        <f t="shared" si="1"/>
        <v>7.6943762681597407</v>
      </c>
      <c r="E13">
        <f t="shared" si="2"/>
        <v>4.501278305332387</v>
      </c>
      <c r="F13">
        <f t="shared" si="3"/>
        <v>5.8851107864620369</v>
      </c>
      <c r="G13">
        <f t="shared" si="4"/>
        <v>110.42771217019197</v>
      </c>
      <c r="H13">
        <f t="shared" si="5"/>
        <v>88.88175676398572</v>
      </c>
    </row>
    <row r="14" spans="1:11" x14ac:dyDescent="0.25">
      <c r="B14" s="1">
        <v>65.5</v>
      </c>
      <c r="C14" s="1">
        <v>140</v>
      </c>
      <c r="D14">
        <f t="shared" si="1"/>
        <v>24.739421313204566</v>
      </c>
      <c r="E14">
        <f t="shared" si="2"/>
        <v>1690.9877647918195</v>
      </c>
      <c r="F14">
        <f t="shared" si="3"/>
        <v>204.53375943510864</v>
      </c>
      <c r="G14">
        <f t="shared" si="4"/>
        <v>119.58765797064967</v>
      </c>
      <c r="H14">
        <f t="shared" si="5"/>
        <v>416.66370712318184</v>
      </c>
    </row>
    <row r="15" spans="1:11" x14ac:dyDescent="0.25">
      <c r="B15" s="1">
        <v>64.3</v>
      </c>
      <c r="C15" s="1">
        <v>110.5</v>
      </c>
      <c r="D15">
        <f t="shared" si="1"/>
        <v>14.242124015907377</v>
      </c>
      <c r="E15">
        <f t="shared" si="2"/>
        <v>135.06208911614331</v>
      </c>
      <c r="F15">
        <f t="shared" si="3"/>
        <v>43.858534209884937</v>
      </c>
      <c r="G15">
        <f t="shared" si="4"/>
        <v>114.59132389767274</v>
      </c>
      <c r="H15">
        <f t="shared" si="5"/>
        <v>16.738931235668037</v>
      </c>
    </row>
    <row r="16" spans="1:11" x14ac:dyDescent="0.25">
      <c r="B16" s="1">
        <v>62.3</v>
      </c>
      <c r="C16" s="1">
        <v>99.5</v>
      </c>
      <c r="D16">
        <f t="shared" si="1"/>
        <v>3.1466285204121052</v>
      </c>
      <c r="E16">
        <f t="shared" si="2"/>
        <v>0.38641344046750264</v>
      </c>
      <c r="F16">
        <f t="shared" si="3"/>
        <v>1.1026783540296821</v>
      </c>
      <c r="G16">
        <f t="shared" si="4"/>
        <v>106.2641004427112</v>
      </c>
      <c r="H16">
        <f t="shared" si="5"/>
        <v>45.753054799085803</v>
      </c>
    </row>
    <row r="17" spans="2:8" x14ac:dyDescent="0.25">
      <c r="B17" s="1">
        <v>62.8</v>
      </c>
      <c r="C17" s="1">
        <v>102.5</v>
      </c>
      <c r="D17">
        <f t="shared" si="1"/>
        <v>5.170502394285923</v>
      </c>
      <c r="E17">
        <f t="shared" si="2"/>
        <v>13.116143170197272</v>
      </c>
      <c r="F17">
        <f t="shared" si="3"/>
        <v>8.2351107864619504</v>
      </c>
      <c r="G17">
        <f t="shared" si="4"/>
        <v>108.34590630645158</v>
      </c>
      <c r="H17">
        <f t="shared" si="5"/>
        <v>34.174620543810377</v>
      </c>
    </row>
    <row r="18" spans="2:8" x14ac:dyDescent="0.25">
      <c r="B18" s="1">
        <v>61.3</v>
      </c>
      <c r="C18" s="1">
        <v>94</v>
      </c>
      <c r="D18">
        <f t="shared" si="1"/>
        <v>0.5988807726644696</v>
      </c>
      <c r="E18">
        <f t="shared" si="2"/>
        <v>23.798575602629594</v>
      </c>
      <c r="F18">
        <f t="shared" si="3"/>
        <v>-3.7752495738979439</v>
      </c>
      <c r="G18">
        <f t="shared" si="4"/>
        <v>102.10048871523037</v>
      </c>
      <c r="H18">
        <f t="shared" si="5"/>
        <v>65.617917425574561</v>
      </c>
    </row>
    <row r="19" spans="2:8" x14ac:dyDescent="0.25">
      <c r="B19" s="1">
        <v>59.5</v>
      </c>
      <c r="C19" s="1">
        <v>93.5</v>
      </c>
      <c r="D19">
        <f t="shared" si="1"/>
        <v>1.0529348267187197</v>
      </c>
      <c r="E19">
        <f t="shared" si="2"/>
        <v>28.926953981007966</v>
      </c>
      <c r="F19">
        <f t="shared" si="3"/>
        <v>5.5188945702462009</v>
      </c>
      <c r="G19">
        <f t="shared" si="4"/>
        <v>94.605987605764966</v>
      </c>
      <c r="H19">
        <f t="shared" si="5"/>
        <v>1.2232085841057219</v>
      </c>
    </row>
    <row r="20" spans="2:8" x14ac:dyDescent="0.25">
      <c r="B20" s="1">
        <v>60</v>
      </c>
      <c r="C20" s="1">
        <v>109</v>
      </c>
      <c r="D20">
        <f t="shared" si="1"/>
        <v>0.27680870059254042</v>
      </c>
      <c r="E20">
        <f t="shared" si="2"/>
        <v>102.44722425127844</v>
      </c>
      <c r="F20">
        <f t="shared" si="3"/>
        <v>-5.3252495738987653</v>
      </c>
      <c r="G20">
        <f t="shared" si="4"/>
        <v>96.68779346950538</v>
      </c>
      <c r="H20">
        <f t="shared" si="5"/>
        <v>151.59042964955438</v>
      </c>
    </row>
    <row r="21" spans="2:8" x14ac:dyDescent="0.25">
      <c r="B21" s="1">
        <v>61.3</v>
      </c>
      <c r="C21" s="1">
        <v>107</v>
      </c>
      <c r="D21">
        <f t="shared" si="1"/>
        <v>0.5988807726644696</v>
      </c>
      <c r="E21">
        <f t="shared" si="2"/>
        <v>65.960737764791929</v>
      </c>
      <c r="F21">
        <f t="shared" si="3"/>
        <v>6.2851107864616873</v>
      </c>
      <c r="G21">
        <f t="shared" si="4"/>
        <v>102.10048871523037</v>
      </c>
      <c r="H21">
        <f t="shared" si="5"/>
        <v>24.005210829584954</v>
      </c>
    </row>
    <row r="22" spans="2:8" x14ac:dyDescent="0.25">
      <c r="B22" s="1">
        <v>64.5</v>
      </c>
      <c r="C22" s="1">
        <v>102.5</v>
      </c>
      <c r="D22">
        <f t="shared" si="1"/>
        <v>15.791673565456927</v>
      </c>
      <c r="E22">
        <f t="shared" si="2"/>
        <v>13.116143170197272</v>
      </c>
      <c r="F22">
        <f t="shared" si="3"/>
        <v>14.391867543218728</v>
      </c>
      <c r="G22">
        <f t="shared" si="4"/>
        <v>115.4240462431689</v>
      </c>
      <c r="H22">
        <f t="shared" si="5"/>
        <v>167.03097129556824</v>
      </c>
    </row>
    <row r="23" spans="2:8" x14ac:dyDescent="0.25">
      <c r="B23" s="1">
        <v>60</v>
      </c>
      <c r="C23" s="1">
        <v>114</v>
      </c>
      <c r="D23">
        <f t="shared" si="1"/>
        <v>0.27680870059254042</v>
      </c>
      <c r="E23">
        <f t="shared" si="2"/>
        <v>228.66344046749472</v>
      </c>
      <c r="F23">
        <f t="shared" si="3"/>
        <v>-7.9558802045296622</v>
      </c>
      <c r="G23">
        <f t="shared" si="4"/>
        <v>96.68779346950538</v>
      </c>
      <c r="H23">
        <f t="shared" si="5"/>
        <v>299.71249495450058</v>
      </c>
    </row>
    <row r="24" spans="2:8" x14ac:dyDescent="0.25">
      <c r="B24" s="1">
        <v>60.5</v>
      </c>
      <c r="C24" s="1">
        <v>105</v>
      </c>
      <c r="D24">
        <f t="shared" si="1"/>
        <v>6.8257446636103239E-4</v>
      </c>
      <c r="E24">
        <f t="shared" si="2"/>
        <v>37.47425127830541</v>
      </c>
      <c r="F24">
        <f t="shared" si="3"/>
        <v>-0.15993425858323335</v>
      </c>
      <c r="G24">
        <f t="shared" si="4"/>
        <v>98.769599333245765</v>
      </c>
      <c r="H24">
        <f t="shared" si="5"/>
        <v>38.817892468291618</v>
      </c>
    </row>
    <row r="25" spans="2:8" x14ac:dyDescent="0.25">
      <c r="B25" s="1">
        <v>60.5</v>
      </c>
      <c r="C25" s="1">
        <v>84.5</v>
      </c>
      <c r="D25">
        <f t="shared" si="1"/>
        <v>6.8257446636103239E-4</v>
      </c>
      <c r="E25">
        <f t="shared" si="2"/>
        <v>206.73776479181865</v>
      </c>
      <c r="F25">
        <f t="shared" si="3"/>
        <v>0.37565132700344378</v>
      </c>
      <c r="G25">
        <f t="shared" si="4"/>
        <v>98.769599333245765</v>
      </c>
      <c r="H25">
        <f t="shared" si="5"/>
        <v>203.62146513136798</v>
      </c>
    </row>
    <row r="26" spans="2:8" x14ac:dyDescent="0.25">
      <c r="B26" s="1">
        <v>65.3</v>
      </c>
      <c r="C26" s="1">
        <v>98</v>
      </c>
      <c r="D26">
        <f t="shared" si="1"/>
        <v>22.789871763655011</v>
      </c>
      <c r="E26">
        <f t="shared" si="2"/>
        <v>0.77154857560261814</v>
      </c>
      <c r="F26">
        <f t="shared" si="3"/>
        <v>-4.1932675919161602</v>
      </c>
      <c r="G26">
        <f t="shared" si="4"/>
        <v>118.75493562515351</v>
      </c>
      <c r="H26">
        <f t="shared" si="5"/>
        <v>430.76735280426618</v>
      </c>
    </row>
    <row r="27" spans="2:8" x14ac:dyDescent="0.25">
      <c r="B27" s="1">
        <v>61.3</v>
      </c>
      <c r="C27" s="1">
        <v>81</v>
      </c>
      <c r="D27">
        <f t="shared" si="1"/>
        <v>0.5988807726644696</v>
      </c>
      <c r="E27">
        <f t="shared" si="2"/>
        <v>319.63641344046727</v>
      </c>
      <c r="F27">
        <f t="shared" si="3"/>
        <v>-13.835609934257574</v>
      </c>
      <c r="G27">
        <f t="shared" si="4"/>
        <v>102.10048871523037</v>
      </c>
      <c r="H27">
        <f t="shared" si="5"/>
        <v>445.23062402156415</v>
      </c>
    </row>
    <row r="28" spans="2:8" x14ac:dyDescent="0.25">
      <c r="B28" s="1">
        <v>66.5</v>
      </c>
      <c r="C28" s="1">
        <v>112</v>
      </c>
      <c r="D28">
        <f t="shared" si="1"/>
        <v>35.687169060952208</v>
      </c>
      <c r="E28">
        <f t="shared" si="2"/>
        <v>172.17695398100821</v>
      </c>
      <c r="F28">
        <f t="shared" si="3"/>
        <v>78.386912588263286</v>
      </c>
      <c r="G28">
        <f t="shared" si="4"/>
        <v>123.7512696981305</v>
      </c>
      <c r="H28">
        <f t="shared" si="5"/>
        <v>138.09233951820008</v>
      </c>
    </row>
    <row r="29" spans="2:8" x14ac:dyDescent="0.25">
      <c r="B29" s="1">
        <v>65.5</v>
      </c>
      <c r="C29" s="1">
        <v>133</v>
      </c>
      <c r="D29">
        <f t="shared" si="1"/>
        <v>24.739421313204566</v>
      </c>
      <c r="E29">
        <f t="shared" si="2"/>
        <v>1164.2850620891165</v>
      </c>
      <c r="F29">
        <f t="shared" si="3"/>
        <v>169.7166423179919</v>
      </c>
      <c r="G29">
        <f t="shared" si="4"/>
        <v>119.58765797064967</v>
      </c>
      <c r="H29">
        <f t="shared" si="5"/>
        <v>179.89091871227726</v>
      </c>
    </row>
    <row r="30" spans="2:8" x14ac:dyDescent="0.25">
      <c r="B30" s="1">
        <v>55.5</v>
      </c>
      <c r="C30" s="1">
        <v>67</v>
      </c>
      <c r="D30">
        <f t="shared" si="1"/>
        <v>25.261943835728154</v>
      </c>
      <c r="E30">
        <f t="shared" si="2"/>
        <v>1016.2310080350617</v>
      </c>
      <c r="F30">
        <f t="shared" si="3"/>
        <v>160.22475042610344</v>
      </c>
      <c r="G30">
        <f t="shared" si="4"/>
        <v>77.951540695841828</v>
      </c>
      <c r="H30">
        <f t="shared" si="5"/>
        <v>119.93624361267972</v>
      </c>
    </row>
    <row r="31" spans="2:8" x14ac:dyDescent="0.25">
      <c r="B31" s="1">
        <v>56.5</v>
      </c>
      <c r="C31" s="1">
        <v>84</v>
      </c>
      <c r="D31">
        <f t="shared" si="1"/>
        <v>16.209691583475795</v>
      </c>
      <c r="E31">
        <f t="shared" si="2"/>
        <v>221.36614317019703</v>
      </c>
      <c r="F31">
        <f t="shared" si="3"/>
        <v>59.90222790358002</v>
      </c>
      <c r="G31">
        <f t="shared" si="4"/>
        <v>82.115152423322627</v>
      </c>
      <c r="H31">
        <f t="shared" si="5"/>
        <v>3.5526503873065658</v>
      </c>
    </row>
    <row r="32" spans="2:8" x14ac:dyDescent="0.25">
      <c r="B32" s="1">
        <v>63</v>
      </c>
      <c r="C32" s="1">
        <v>84</v>
      </c>
      <c r="D32">
        <f t="shared" si="1"/>
        <v>6.1200519438354641</v>
      </c>
      <c r="E32">
        <f t="shared" si="2"/>
        <v>221.36614317019703</v>
      </c>
      <c r="F32">
        <f t="shared" si="3"/>
        <v>-36.807231555879397</v>
      </c>
      <c r="G32">
        <f t="shared" si="4"/>
        <v>109.17862865194775</v>
      </c>
      <c r="H32">
        <f t="shared" si="5"/>
        <v>633.96334079268399</v>
      </c>
    </row>
    <row r="33" spans="2:8" x14ac:dyDescent="0.25">
      <c r="B33" s="1">
        <v>59.8</v>
      </c>
      <c r="C33" s="1">
        <v>115</v>
      </c>
      <c r="D33">
        <f t="shared" si="1"/>
        <v>0.52725915104301624</v>
      </c>
      <c r="E33">
        <f t="shared" si="2"/>
        <v>259.90668371073798</v>
      </c>
      <c r="F33">
        <f t="shared" si="3"/>
        <v>-11.706330654980212</v>
      </c>
      <c r="G33">
        <f t="shared" si="4"/>
        <v>95.855071124009214</v>
      </c>
      <c r="H33">
        <f t="shared" si="5"/>
        <v>366.52830166674579</v>
      </c>
    </row>
    <row r="34" spans="2:8" x14ac:dyDescent="0.25">
      <c r="B34" s="1">
        <v>61.5</v>
      </c>
      <c r="C34" s="1">
        <v>85</v>
      </c>
      <c r="D34">
        <f t="shared" si="1"/>
        <v>0.94843032221400225</v>
      </c>
      <c r="E34">
        <f t="shared" si="2"/>
        <v>192.60938641344029</v>
      </c>
      <c r="F34">
        <f t="shared" si="3"/>
        <v>-13.515790114438017</v>
      </c>
      <c r="G34">
        <f t="shared" si="4"/>
        <v>102.93321106072653</v>
      </c>
      <c r="H34">
        <f t="shared" si="5"/>
        <v>321.60005894856454</v>
      </c>
    </row>
    <row r="35" spans="2:8" x14ac:dyDescent="0.25">
      <c r="B35" s="1">
        <v>62.3</v>
      </c>
      <c r="C35" s="1">
        <v>105</v>
      </c>
      <c r="D35">
        <f t="shared" si="1"/>
        <v>3.1466285204121052</v>
      </c>
      <c r="E35">
        <f t="shared" si="2"/>
        <v>37.47425127830541</v>
      </c>
      <c r="F35">
        <f t="shared" si="3"/>
        <v>10.858984660335681</v>
      </c>
      <c r="G35">
        <f t="shared" si="4"/>
        <v>106.2641004427112</v>
      </c>
      <c r="H35">
        <f t="shared" si="5"/>
        <v>1.5979499292626431</v>
      </c>
    </row>
    <row r="36" spans="2:8" x14ac:dyDescent="0.25">
      <c r="B36" s="1">
        <v>62.5</v>
      </c>
      <c r="C36" s="1">
        <v>112</v>
      </c>
      <c r="D36">
        <f t="shared" si="1"/>
        <v>3.8961780699616435</v>
      </c>
      <c r="E36">
        <f t="shared" si="2"/>
        <v>172.17695398100821</v>
      </c>
      <c r="F36">
        <f t="shared" si="3"/>
        <v>25.900426101776766</v>
      </c>
      <c r="G36">
        <f t="shared" si="4"/>
        <v>107.09682278820736</v>
      </c>
      <c r="H36">
        <f t="shared" si="5"/>
        <v>24.041146770242626</v>
      </c>
    </row>
    <row r="37" spans="2:8" x14ac:dyDescent="0.25">
      <c r="B37" s="1">
        <v>53.8</v>
      </c>
      <c r="C37" s="1">
        <v>68.5</v>
      </c>
      <c r="D37">
        <f t="shared" si="1"/>
        <v>45.240772664557205</v>
      </c>
      <c r="E37">
        <f t="shared" si="2"/>
        <v>922.84587289992658</v>
      </c>
      <c r="F37">
        <f t="shared" si="3"/>
        <v>204.32880448015749</v>
      </c>
      <c r="G37">
        <f t="shared" si="4"/>
        <v>70.873400759124479</v>
      </c>
      <c r="H37">
        <f t="shared" si="5"/>
        <v>5.6330311634126531</v>
      </c>
    </row>
    <row r="38" spans="2:8" x14ac:dyDescent="0.25">
      <c r="B38" s="1">
        <v>58.3</v>
      </c>
      <c r="C38" s="1">
        <v>93</v>
      </c>
      <c r="D38">
        <f t="shared" si="1"/>
        <v>4.9556375294215629</v>
      </c>
      <c r="E38">
        <f t="shared" si="2"/>
        <v>34.555332359386334</v>
      </c>
      <c r="F38">
        <f t="shared" si="3"/>
        <v>13.086011687363355</v>
      </c>
      <c r="G38">
        <f t="shared" si="4"/>
        <v>89.60965353278803</v>
      </c>
      <c r="H38">
        <f t="shared" si="5"/>
        <v>11.494449167736683</v>
      </c>
    </row>
    <row r="39" spans="2:8" x14ac:dyDescent="0.25">
      <c r="B39" s="1">
        <v>59.5</v>
      </c>
      <c r="C39" s="1">
        <v>78.5</v>
      </c>
      <c r="D39">
        <f t="shared" si="1"/>
        <v>1.0529348267187197</v>
      </c>
      <c r="E39">
        <f t="shared" si="2"/>
        <v>415.27830533235914</v>
      </c>
      <c r="F39">
        <f t="shared" si="3"/>
        <v>20.910786462138891</v>
      </c>
      <c r="G39">
        <f t="shared" si="4"/>
        <v>94.605987605764966</v>
      </c>
      <c r="H39">
        <f t="shared" si="5"/>
        <v>259.40283675705473</v>
      </c>
    </row>
    <row r="40" spans="2:8" x14ac:dyDescent="0.25">
      <c r="B40" s="1">
        <v>53.5</v>
      </c>
      <c r="C40" s="1">
        <v>81</v>
      </c>
      <c r="D40">
        <f t="shared" si="1"/>
        <v>49.366448340232871</v>
      </c>
      <c r="E40">
        <f t="shared" si="2"/>
        <v>319.63641344046727</v>
      </c>
      <c r="F40">
        <f t="shared" si="3"/>
        <v>125.61574141709367</v>
      </c>
      <c r="G40">
        <f t="shared" si="4"/>
        <v>69.624317240880259</v>
      </c>
      <c r="H40">
        <f t="shared" si="5"/>
        <v>129.4061582361341</v>
      </c>
    </row>
    <row r="41" spans="2:8" x14ac:dyDescent="0.25">
      <c r="B41" s="1">
        <v>61.5</v>
      </c>
      <c r="C41" s="1">
        <v>103.5</v>
      </c>
      <c r="D41">
        <f t="shared" si="1"/>
        <v>0.94843032221400225</v>
      </c>
      <c r="E41">
        <f t="shared" si="2"/>
        <v>21.359386413440529</v>
      </c>
      <c r="F41">
        <f t="shared" si="3"/>
        <v>4.5008765522276635</v>
      </c>
      <c r="G41">
        <f t="shared" si="4"/>
        <v>102.93321106072653</v>
      </c>
      <c r="H41">
        <f t="shared" si="5"/>
        <v>0.3212497016827397</v>
      </c>
    </row>
    <row r="42" spans="2:8" x14ac:dyDescent="0.25">
      <c r="B42" s="1">
        <v>56.3</v>
      </c>
      <c r="C42" s="1">
        <v>83.5</v>
      </c>
      <c r="D42">
        <f t="shared" si="1"/>
        <v>17.860142033926291</v>
      </c>
      <c r="E42">
        <f t="shared" si="2"/>
        <v>236.49452154857539</v>
      </c>
      <c r="F42">
        <f t="shared" si="3"/>
        <v>64.990966642318824</v>
      </c>
      <c r="G42">
        <f t="shared" si="4"/>
        <v>81.282430077826461</v>
      </c>
      <c r="H42">
        <f t="shared" si="5"/>
        <v>4.9176163597287541</v>
      </c>
    </row>
    <row r="43" spans="2:8" x14ac:dyDescent="0.25">
      <c r="B43" s="1">
        <v>57.5</v>
      </c>
      <c r="C43" s="1">
        <v>96</v>
      </c>
      <c r="D43">
        <f t="shared" si="1"/>
        <v>9.1574393312234381</v>
      </c>
      <c r="E43">
        <f t="shared" si="2"/>
        <v>8.2850620891161064</v>
      </c>
      <c r="F43">
        <f t="shared" si="3"/>
        <v>8.710336011687497</v>
      </c>
      <c r="G43">
        <f t="shared" si="4"/>
        <v>86.278764150803397</v>
      </c>
      <c r="H43">
        <f t="shared" si="5"/>
        <v>94.502426435705203</v>
      </c>
    </row>
    <row r="44" spans="2:8" x14ac:dyDescent="0.25">
      <c r="B44" s="1">
        <v>61.8</v>
      </c>
      <c r="C44" s="1">
        <v>142.5</v>
      </c>
      <c r="D44">
        <f t="shared" si="1"/>
        <v>1.6227546465382874</v>
      </c>
      <c r="E44">
        <f t="shared" si="2"/>
        <v>1902.8458728999276</v>
      </c>
      <c r="F44">
        <f t="shared" si="3"/>
        <v>55.568444119793035</v>
      </c>
      <c r="G44">
        <f t="shared" si="4"/>
        <v>104.18229457897075</v>
      </c>
      <c r="H44">
        <f t="shared" si="5"/>
        <v>1468.246548732774</v>
      </c>
    </row>
    <row r="45" spans="2:8" x14ac:dyDescent="0.25">
      <c r="B45" s="1">
        <v>59.3</v>
      </c>
      <c r="C45" s="1">
        <v>89.5</v>
      </c>
      <c r="D45">
        <f t="shared" si="1"/>
        <v>1.5033852771691985</v>
      </c>
      <c r="E45">
        <f t="shared" si="2"/>
        <v>87.953981008034944</v>
      </c>
      <c r="F45">
        <f t="shared" si="3"/>
        <v>11.499074750426621</v>
      </c>
      <c r="G45">
        <f t="shared" si="4"/>
        <v>93.773265260268801</v>
      </c>
      <c r="H45">
        <f t="shared" si="5"/>
        <v>18.260795984620181</v>
      </c>
    </row>
    <row r="46" spans="2:8" x14ac:dyDescent="0.25">
      <c r="B46" s="1">
        <v>62.3</v>
      </c>
      <c r="C46" s="1">
        <v>108</v>
      </c>
      <c r="D46">
        <f t="shared" si="1"/>
        <v>3.1466285204121052</v>
      </c>
      <c r="E46">
        <f t="shared" si="2"/>
        <v>83.203981008035186</v>
      </c>
      <c r="F46">
        <f t="shared" si="3"/>
        <v>16.180606281957132</v>
      </c>
      <c r="G46">
        <f t="shared" si="4"/>
        <v>106.2641004427112</v>
      </c>
      <c r="H46">
        <f t="shared" si="5"/>
        <v>3.0133472729954636</v>
      </c>
    </row>
    <row r="47" spans="2:8" x14ac:dyDescent="0.25">
      <c r="B47" s="1">
        <v>61.3</v>
      </c>
      <c r="C47" s="1">
        <v>112</v>
      </c>
      <c r="D47">
        <f t="shared" si="1"/>
        <v>0.5988807726644696</v>
      </c>
      <c r="E47">
        <f t="shared" si="2"/>
        <v>172.17695398100821</v>
      </c>
      <c r="F47">
        <f t="shared" si="3"/>
        <v>10.154480155830777</v>
      </c>
      <c r="G47">
        <f t="shared" si="4"/>
        <v>102.10048871523037</v>
      </c>
      <c r="H47">
        <f t="shared" si="5"/>
        <v>98.000323677281258</v>
      </c>
    </row>
    <row r="48" spans="2:8" x14ac:dyDescent="0.25">
      <c r="B48" s="1">
        <v>59</v>
      </c>
      <c r="C48" s="1">
        <v>91.5</v>
      </c>
      <c r="D48">
        <f t="shared" si="1"/>
        <v>2.3290609528448991</v>
      </c>
      <c r="E48">
        <f t="shared" si="2"/>
        <v>54.44046749452145</v>
      </c>
      <c r="F48">
        <f t="shared" si="3"/>
        <v>11.260336011687746</v>
      </c>
      <c r="G48">
        <f t="shared" si="4"/>
        <v>92.524181742024581</v>
      </c>
      <c r="H48">
        <f t="shared" si="5"/>
        <v>1.0489482406965052</v>
      </c>
    </row>
    <row r="49" spans="2:8" x14ac:dyDescent="0.25">
      <c r="B49" s="1">
        <v>62.3</v>
      </c>
      <c r="C49" s="1">
        <v>92.5</v>
      </c>
      <c r="D49">
        <f t="shared" si="1"/>
        <v>3.1466285204121052</v>
      </c>
      <c r="E49">
        <f t="shared" si="2"/>
        <v>40.683710737764706</v>
      </c>
      <c r="F49">
        <f t="shared" si="3"/>
        <v>-11.314438763087042</v>
      </c>
      <c r="G49">
        <f t="shared" si="4"/>
        <v>106.2641004427112</v>
      </c>
      <c r="H49">
        <f t="shared" si="5"/>
        <v>189.45046099704257</v>
      </c>
    </row>
    <row r="50" spans="2:8" x14ac:dyDescent="0.25">
      <c r="B50" s="1">
        <v>60</v>
      </c>
      <c r="C50" s="1">
        <v>106</v>
      </c>
      <c r="D50">
        <f t="shared" si="1"/>
        <v>0.27680870059254042</v>
      </c>
      <c r="E50">
        <f t="shared" si="2"/>
        <v>50.717494521548666</v>
      </c>
      <c r="F50">
        <f t="shared" si="3"/>
        <v>-3.7468711955202267</v>
      </c>
      <c r="G50">
        <f t="shared" si="4"/>
        <v>96.68779346950538</v>
      </c>
      <c r="H50">
        <f t="shared" si="5"/>
        <v>86.717190466586658</v>
      </c>
    </row>
    <row r="51" spans="2:8" x14ac:dyDescent="0.25">
      <c r="B51" s="1">
        <v>54.5</v>
      </c>
      <c r="C51" s="1">
        <v>75</v>
      </c>
      <c r="D51">
        <f t="shared" si="1"/>
        <v>36.314196087980513</v>
      </c>
      <c r="E51">
        <f t="shared" si="2"/>
        <v>570.17695398100773</v>
      </c>
      <c r="F51">
        <f t="shared" si="3"/>
        <v>143.89411979547239</v>
      </c>
      <c r="G51">
        <f t="shared" si="4"/>
        <v>73.787928968361058</v>
      </c>
      <c r="H51">
        <f t="shared" si="5"/>
        <v>1.4691161857382893</v>
      </c>
    </row>
    <row r="52" spans="2:8" x14ac:dyDescent="0.25">
      <c r="B52" s="1">
        <v>63.3</v>
      </c>
      <c r="C52" s="1">
        <v>113.5</v>
      </c>
      <c r="D52">
        <f t="shared" si="1"/>
        <v>7.6943762681597407</v>
      </c>
      <c r="E52">
        <f t="shared" si="2"/>
        <v>213.79181884587308</v>
      </c>
      <c r="F52">
        <f t="shared" si="3"/>
        <v>40.558534209884762</v>
      </c>
      <c r="G52">
        <f t="shared" si="4"/>
        <v>110.42771217019197</v>
      </c>
      <c r="H52">
        <f t="shared" si="5"/>
        <v>9.4389525091865547</v>
      </c>
    </row>
    <row r="53" spans="2:8" x14ac:dyDescent="0.25">
      <c r="B53" s="1">
        <v>64.3</v>
      </c>
      <c r="C53" s="1">
        <v>113.5</v>
      </c>
      <c r="D53">
        <f t="shared" si="1"/>
        <v>14.242124015907377</v>
      </c>
      <c r="E53">
        <f t="shared" si="2"/>
        <v>213.79181884587308</v>
      </c>
      <c r="F53">
        <f t="shared" si="3"/>
        <v>55.18015583150639</v>
      </c>
      <c r="G53">
        <f t="shared" si="4"/>
        <v>114.59132389767274</v>
      </c>
      <c r="H53">
        <f t="shared" si="5"/>
        <v>1.1909878496316146</v>
      </c>
    </row>
    <row r="54" spans="2:8" x14ac:dyDescent="0.25">
      <c r="B54" s="1">
        <v>60.5</v>
      </c>
      <c r="C54" s="1">
        <v>112</v>
      </c>
      <c r="D54">
        <f t="shared" si="1"/>
        <v>6.8257446636103239E-4</v>
      </c>
      <c r="E54">
        <f t="shared" si="2"/>
        <v>172.17695398100821</v>
      </c>
      <c r="F54">
        <f t="shared" si="3"/>
        <v>-0.34281714146648895</v>
      </c>
      <c r="G54">
        <f t="shared" si="4"/>
        <v>98.769599333245765</v>
      </c>
      <c r="H54">
        <f t="shared" si="5"/>
        <v>175.04350180285093</v>
      </c>
    </row>
    <row r="55" spans="2:8" x14ac:dyDescent="0.25">
      <c r="B55" s="1">
        <v>61.5</v>
      </c>
      <c r="C55" s="1">
        <v>91</v>
      </c>
      <c r="D55">
        <f t="shared" si="1"/>
        <v>0.94843032221400225</v>
      </c>
      <c r="E55">
        <f t="shared" si="2"/>
        <v>62.068845872899821</v>
      </c>
      <c r="F55">
        <f t="shared" si="3"/>
        <v>-7.6725468711950944</v>
      </c>
      <c r="G55">
        <f t="shared" si="4"/>
        <v>102.93321106072653</v>
      </c>
      <c r="H55">
        <f t="shared" si="5"/>
        <v>142.40152621984612</v>
      </c>
    </row>
    <row r="56" spans="2:8" x14ac:dyDescent="0.25">
      <c r="B56" s="1">
        <v>61.5</v>
      </c>
      <c r="C56" s="1">
        <v>116.5</v>
      </c>
      <c r="D56">
        <f t="shared" si="1"/>
        <v>0.94843032221400225</v>
      </c>
      <c r="E56">
        <f t="shared" si="2"/>
        <v>310.52154857560288</v>
      </c>
      <c r="F56">
        <f t="shared" si="3"/>
        <v>17.161236912587331</v>
      </c>
      <c r="G56">
        <f t="shared" si="4"/>
        <v>102.93321106072653</v>
      </c>
      <c r="H56">
        <f t="shared" si="5"/>
        <v>184.05776212279284</v>
      </c>
    </row>
    <row r="57" spans="2:8" x14ac:dyDescent="0.25">
      <c r="B57" s="1">
        <v>62</v>
      </c>
      <c r="C57" s="1">
        <v>91.5</v>
      </c>
      <c r="D57">
        <f t="shared" si="1"/>
        <v>2.1723041960878229</v>
      </c>
      <c r="E57">
        <f t="shared" si="2"/>
        <v>54.44046749452145</v>
      </c>
      <c r="F57">
        <f t="shared" si="3"/>
        <v>-10.874799123447369</v>
      </c>
      <c r="G57">
        <f t="shared" si="4"/>
        <v>105.01501692446692</v>
      </c>
      <c r="H57">
        <f t="shared" si="5"/>
        <v>182.65568246862728</v>
      </c>
    </row>
    <row r="58" spans="2:8" x14ac:dyDescent="0.25">
      <c r="B58" s="1">
        <v>61</v>
      </c>
      <c r="C58" s="1">
        <v>122.5</v>
      </c>
      <c r="D58">
        <f t="shared" si="1"/>
        <v>0.22455644834018165</v>
      </c>
      <c r="E58">
        <f t="shared" si="2"/>
        <v>557.98100803506236</v>
      </c>
      <c r="F58">
        <f t="shared" si="3"/>
        <v>11.193669345019442</v>
      </c>
      <c r="G58">
        <f t="shared" si="4"/>
        <v>100.85140519698615</v>
      </c>
      <c r="H58">
        <f t="shared" si="5"/>
        <v>468.66165694507828</v>
      </c>
    </row>
    <row r="59" spans="2:8" x14ac:dyDescent="0.25">
      <c r="B59" s="1">
        <v>56</v>
      </c>
      <c r="C59" s="1">
        <v>72.5</v>
      </c>
      <c r="D59">
        <f t="shared" si="1"/>
        <v>20.485817709601974</v>
      </c>
      <c r="E59">
        <f t="shared" si="2"/>
        <v>695.8188458728996</v>
      </c>
      <c r="F59">
        <f t="shared" si="3"/>
        <v>119.39186754322027</v>
      </c>
      <c r="G59">
        <f t="shared" si="4"/>
        <v>80.033346559582242</v>
      </c>
      <c r="H59">
        <f t="shared" si="5"/>
        <v>56.751310386769596</v>
      </c>
    </row>
    <row r="60" spans="2:8" x14ac:dyDescent="0.25">
      <c r="B60" s="1">
        <v>61</v>
      </c>
      <c r="C60" s="1">
        <v>93.5</v>
      </c>
      <c r="D60">
        <f t="shared" si="1"/>
        <v>0.22455644834018165</v>
      </c>
      <c r="E60">
        <f t="shared" si="2"/>
        <v>28.926953981007966</v>
      </c>
      <c r="F60">
        <f t="shared" si="3"/>
        <v>-2.5486729973213564</v>
      </c>
      <c r="G60">
        <f t="shared" si="4"/>
        <v>100.85140519698615</v>
      </c>
      <c r="H60">
        <f t="shared" si="5"/>
        <v>54.043158370274973</v>
      </c>
    </row>
    <row r="61" spans="2:8" x14ac:dyDescent="0.25">
      <c r="B61" s="1">
        <v>61.3</v>
      </c>
      <c r="C61" s="1">
        <v>85</v>
      </c>
      <c r="D61">
        <f t="shared" si="1"/>
        <v>0.5988807726644696</v>
      </c>
      <c r="E61">
        <f t="shared" si="2"/>
        <v>192.60938641344029</v>
      </c>
      <c r="F61">
        <f t="shared" si="3"/>
        <v>-10.740114438762303</v>
      </c>
      <c r="G61">
        <f t="shared" si="4"/>
        <v>102.10048871523037</v>
      </c>
      <c r="H61">
        <f t="shared" si="5"/>
        <v>292.4267142997212</v>
      </c>
    </row>
    <row r="62" spans="2:8" x14ac:dyDescent="0.25">
      <c r="B62" s="1">
        <v>60.3</v>
      </c>
      <c r="C62" s="1">
        <v>86</v>
      </c>
      <c r="D62">
        <f t="shared" si="1"/>
        <v>5.1133024916834066E-2</v>
      </c>
      <c r="E62">
        <f t="shared" si="2"/>
        <v>165.85262965668355</v>
      </c>
      <c r="F62">
        <f t="shared" si="3"/>
        <v>2.9121378134898857</v>
      </c>
      <c r="G62">
        <f t="shared" si="4"/>
        <v>97.936876987749599</v>
      </c>
      <c r="H62">
        <f t="shared" si="5"/>
        <v>142.48903222066593</v>
      </c>
    </row>
    <row r="63" spans="2:8" x14ac:dyDescent="0.25">
      <c r="B63" s="1">
        <v>63.3</v>
      </c>
      <c r="C63" s="1">
        <v>108</v>
      </c>
      <c r="D63">
        <f t="shared" si="1"/>
        <v>7.6943762681597407</v>
      </c>
      <c r="E63">
        <f t="shared" si="2"/>
        <v>83.203981008035186</v>
      </c>
      <c r="F63">
        <f t="shared" si="3"/>
        <v>25.302227903578761</v>
      </c>
      <c r="G63">
        <f t="shared" si="4"/>
        <v>110.42771217019197</v>
      </c>
      <c r="H63">
        <f t="shared" si="5"/>
        <v>5.893786381298189</v>
      </c>
    </row>
    <row r="64" spans="2:8" x14ac:dyDescent="0.25">
      <c r="B64" s="1">
        <v>59</v>
      </c>
      <c r="C64" s="1">
        <v>104</v>
      </c>
      <c r="D64">
        <f t="shared" si="1"/>
        <v>2.3290609528448991</v>
      </c>
      <c r="E64">
        <f t="shared" si="2"/>
        <v>26.231008035062157</v>
      </c>
      <c r="F64">
        <f t="shared" si="3"/>
        <v>-7.8162405648894966</v>
      </c>
      <c r="G64">
        <f t="shared" si="4"/>
        <v>92.524181742024581</v>
      </c>
      <c r="H64">
        <f t="shared" si="5"/>
        <v>131.694404690082</v>
      </c>
    </row>
    <row r="65" spans="2:8" x14ac:dyDescent="0.25">
      <c r="B65" s="1">
        <v>61.5</v>
      </c>
      <c r="C65" s="1">
        <v>104</v>
      </c>
      <c r="D65">
        <f t="shared" si="1"/>
        <v>0.94843032221400225</v>
      </c>
      <c r="E65">
        <f t="shared" si="2"/>
        <v>26.231008035062157</v>
      </c>
      <c r="F65">
        <f t="shared" si="3"/>
        <v>4.9878134891645738</v>
      </c>
      <c r="G65">
        <f t="shared" si="4"/>
        <v>102.93321106072653</v>
      </c>
      <c r="H65">
        <f t="shared" si="5"/>
        <v>1.1380386409562047</v>
      </c>
    </row>
    <row r="66" spans="2:8" x14ac:dyDescent="0.25">
      <c r="B66" s="1">
        <v>51.3</v>
      </c>
      <c r="C66" s="1">
        <v>50.5</v>
      </c>
      <c r="D66">
        <f t="shared" si="1"/>
        <v>85.121403295188117</v>
      </c>
      <c r="E66">
        <f t="shared" si="2"/>
        <v>2340.4674945215479</v>
      </c>
      <c r="F66">
        <f t="shared" si="3"/>
        <v>446.34502069637472</v>
      </c>
      <c r="G66">
        <f t="shared" si="4"/>
        <v>60.464371440422525</v>
      </c>
      <c r="H66">
        <f t="shared" si="5"/>
        <v>99.288698202708062</v>
      </c>
    </row>
    <row r="67" spans="2:8" x14ac:dyDescent="0.25">
      <c r="B67" s="1">
        <v>61.3</v>
      </c>
      <c r="C67" s="1">
        <v>115</v>
      </c>
      <c r="D67">
        <f t="shared" si="1"/>
        <v>0.5988807726644696</v>
      </c>
      <c r="E67">
        <f t="shared" si="2"/>
        <v>259.90668371073798</v>
      </c>
      <c r="F67">
        <f t="shared" si="3"/>
        <v>12.47610177745223</v>
      </c>
      <c r="G67">
        <f t="shared" si="4"/>
        <v>102.10048871523037</v>
      </c>
      <c r="H67">
        <f t="shared" si="5"/>
        <v>166.39739138589906</v>
      </c>
    </row>
    <row r="68" spans="2:8" x14ac:dyDescent="0.25">
      <c r="B68" s="1">
        <v>58</v>
      </c>
      <c r="C68" s="1">
        <v>83.5</v>
      </c>
      <c r="D68">
        <f t="shared" si="1"/>
        <v>6.3813132050972579</v>
      </c>
      <c r="E68">
        <f t="shared" si="2"/>
        <v>236.49452154857539</v>
      </c>
      <c r="F68">
        <f t="shared" si="3"/>
        <v>38.847723399075555</v>
      </c>
      <c r="G68">
        <f t="shared" si="4"/>
        <v>88.360570014543811</v>
      </c>
      <c r="H68">
        <f t="shared" si="5"/>
        <v>23.625140866282418</v>
      </c>
    </row>
    <row r="69" spans="2:8" x14ac:dyDescent="0.25">
      <c r="B69" s="1">
        <v>60.8</v>
      </c>
      <c r="C69" s="1">
        <v>93.5</v>
      </c>
      <c r="D69">
        <f t="shared" si="1"/>
        <v>7.5006898790651852E-2</v>
      </c>
      <c r="E69">
        <f t="shared" si="2"/>
        <v>28.926953981007966</v>
      </c>
      <c r="F69">
        <f t="shared" si="3"/>
        <v>-1.4729973216456669</v>
      </c>
      <c r="G69">
        <f t="shared" si="4"/>
        <v>100.01868285148998</v>
      </c>
      <c r="H69">
        <f t="shared" si="5"/>
        <v>42.493226118309593</v>
      </c>
    </row>
    <row r="70" spans="2:8" x14ac:dyDescent="0.25">
      <c r="B70" s="1">
        <v>64.3</v>
      </c>
      <c r="C70" s="1">
        <v>90</v>
      </c>
      <c r="D70">
        <f t="shared" si="1"/>
        <v>14.242124015907377</v>
      </c>
      <c r="E70">
        <f t="shared" si="2"/>
        <v>78.825602629656572</v>
      </c>
      <c r="F70">
        <f t="shared" si="3"/>
        <v>-33.505880204528331</v>
      </c>
      <c r="G70">
        <f t="shared" si="4"/>
        <v>114.59132389767274</v>
      </c>
      <c r="H70">
        <f t="shared" si="5"/>
        <v>604.73321104025024</v>
      </c>
    </row>
    <row r="71" spans="2:8" x14ac:dyDescent="0.25">
      <c r="B71" s="1">
        <v>57.8</v>
      </c>
      <c r="C71" s="1">
        <v>95</v>
      </c>
      <c r="D71">
        <f t="shared" si="1"/>
        <v>7.4317636555477451</v>
      </c>
      <c r="E71">
        <f t="shared" si="2"/>
        <v>15.04181884587285</v>
      </c>
      <c r="F71">
        <f t="shared" si="3"/>
        <v>10.572948624300176</v>
      </c>
      <c r="G71">
        <f t="shared" si="4"/>
        <v>87.527847669047617</v>
      </c>
      <c r="H71">
        <f t="shared" si="5"/>
        <v>55.833060456957135</v>
      </c>
    </row>
    <row r="72" spans="2:8" x14ac:dyDescent="0.25">
      <c r="B72" s="1">
        <v>65.3</v>
      </c>
      <c r="C72" s="1">
        <v>118</v>
      </c>
      <c r="D72">
        <f t="shared" ref="D72:D117" si="6">(B72-$B$6)^2</f>
        <v>22.789871763655011</v>
      </c>
      <c r="E72">
        <f t="shared" ref="E72:E117" si="7">(C72-$C$6)^2</f>
        <v>365.63641344046772</v>
      </c>
      <c r="F72">
        <f t="shared" ref="F72:F117" si="8">(B72-$B$6)*(C72-$C$6)</f>
        <v>91.284209885560202</v>
      </c>
      <c r="G72">
        <f t="shared" ref="G72:G117" si="9">$H$1+$H$2*B72</f>
        <v>118.75493562515351</v>
      </c>
      <c r="H72">
        <f t="shared" ref="H72:H117" si="10">(C72-G72)^2</f>
        <v>0.56992779812591687</v>
      </c>
    </row>
    <row r="73" spans="2:8" x14ac:dyDescent="0.25">
      <c r="B73" s="1">
        <v>61.5</v>
      </c>
      <c r="C73" s="1">
        <v>95</v>
      </c>
      <c r="D73">
        <f t="shared" si="6"/>
        <v>0.94843032221400225</v>
      </c>
      <c r="E73">
        <f t="shared" si="7"/>
        <v>15.04181884587285</v>
      </c>
      <c r="F73">
        <f t="shared" si="8"/>
        <v>-3.7770513756998114</v>
      </c>
      <c r="G73">
        <f t="shared" si="9"/>
        <v>102.93321106072653</v>
      </c>
      <c r="H73">
        <f t="shared" si="10"/>
        <v>62.935837734033832</v>
      </c>
    </row>
    <row r="74" spans="2:8" x14ac:dyDescent="0.25">
      <c r="B74" s="1">
        <v>52.8</v>
      </c>
      <c r="C74" s="1">
        <v>63.5</v>
      </c>
      <c r="D74">
        <f t="shared" si="6"/>
        <v>59.69302491680957</v>
      </c>
      <c r="E74">
        <f t="shared" si="7"/>
        <v>1251.6296566837102</v>
      </c>
      <c r="F74">
        <f t="shared" si="8"/>
        <v>273.33781348916676</v>
      </c>
      <c r="G74">
        <f t="shared" si="9"/>
        <v>66.709789031643709</v>
      </c>
      <c r="H74">
        <f t="shared" si="10"/>
        <v>10.302745627660258</v>
      </c>
    </row>
    <row r="75" spans="2:8" x14ac:dyDescent="0.25">
      <c r="B75" s="1">
        <v>63.5</v>
      </c>
      <c r="C75" s="1">
        <v>148.5</v>
      </c>
      <c r="D75">
        <f t="shared" si="6"/>
        <v>8.8439258177092857</v>
      </c>
      <c r="E75">
        <f t="shared" si="7"/>
        <v>2462.3053323593872</v>
      </c>
      <c r="F75">
        <f t="shared" si="8"/>
        <v>147.56844411979284</v>
      </c>
      <c r="G75">
        <f t="shared" si="9"/>
        <v>111.26043451568813</v>
      </c>
      <c r="H75">
        <f t="shared" si="10"/>
        <v>1386.7852374603517</v>
      </c>
    </row>
    <row r="76" spans="2:8" x14ac:dyDescent="0.25">
      <c r="B76" s="1">
        <v>55.8</v>
      </c>
      <c r="C76" s="1">
        <v>75</v>
      </c>
      <c r="D76">
        <f t="shared" si="6"/>
        <v>22.336268160052473</v>
      </c>
      <c r="E76">
        <f t="shared" si="7"/>
        <v>570.17695398100773</v>
      </c>
      <c r="F76">
        <f t="shared" si="8"/>
        <v>112.85222790358057</v>
      </c>
      <c r="G76">
        <f t="shared" si="9"/>
        <v>79.200624214086048</v>
      </c>
      <c r="H76">
        <f t="shared" si="10"/>
        <v>17.645243787966027</v>
      </c>
    </row>
    <row r="77" spans="2:8" x14ac:dyDescent="0.25">
      <c r="B77" s="1">
        <v>64.3</v>
      </c>
      <c r="C77" s="1">
        <v>109.5</v>
      </c>
      <c r="D77">
        <f t="shared" si="6"/>
        <v>14.242124015907377</v>
      </c>
      <c r="E77">
        <f t="shared" si="7"/>
        <v>112.81884587290007</v>
      </c>
      <c r="F77">
        <f t="shared" si="8"/>
        <v>40.084660336011119</v>
      </c>
      <c r="G77">
        <f t="shared" si="9"/>
        <v>114.59132389767274</v>
      </c>
      <c r="H77">
        <f t="shared" si="10"/>
        <v>25.921579031013511</v>
      </c>
    </row>
    <row r="78" spans="2:8" x14ac:dyDescent="0.25">
      <c r="B78" s="1">
        <v>56.3</v>
      </c>
      <c r="C78" s="1">
        <v>77</v>
      </c>
      <c r="D78">
        <f t="shared" si="6"/>
        <v>17.860142033926291</v>
      </c>
      <c r="E78">
        <f t="shared" si="7"/>
        <v>478.66344046749424</v>
      </c>
      <c r="F78">
        <f t="shared" si="8"/>
        <v>92.460786462139012</v>
      </c>
      <c r="G78">
        <f t="shared" si="9"/>
        <v>81.282430077826461</v>
      </c>
      <c r="H78">
        <f t="shared" si="10"/>
        <v>18.339207371472753</v>
      </c>
    </row>
    <row r="79" spans="2:8" x14ac:dyDescent="0.25">
      <c r="B79" s="1">
        <v>55.8</v>
      </c>
      <c r="C79" s="1">
        <v>73.5</v>
      </c>
      <c r="D79">
        <f t="shared" si="6"/>
        <v>22.336268160052473</v>
      </c>
      <c r="E79">
        <f t="shared" si="7"/>
        <v>644.06208911614283</v>
      </c>
      <c r="F79">
        <f t="shared" si="8"/>
        <v>119.94141709276984</v>
      </c>
      <c r="G79">
        <f t="shared" si="9"/>
        <v>79.200624214086048</v>
      </c>
      <c r="H79">
        <f t="shared" si="10"/>
        <v>32.497116430224175</v>
      </c>
    </row>
    <row r="80" spans="2:8" x14ac:dyDescent="0.25">
      <c r="B80" s="1">
        <v>66.8</v>
      </c>
      <c r="C80" s="1">
        <v>140</v>
      </c>
      <c r="D80">
        <f t="shared" si="6"/>
        <v>39.361493385276468</v>
      </c>
      <c r="E80">
        <f t="shared" si="7"/>
        <v>1690.9877647918195</v>
      </c>
      <c r="F80">
        <f t="shared" si="8"/>
        <v>257.99186754321664</v>
      </c>
      <c r="G80">
        <f t="shared" si="9"/>
        <v>125.00035321637472</v>
      </c>
      <c r="H80">
        <f t="shared" si="10"/>
        <v>224.98940363352023</v>
      </c>
    </row>
    <row r="81" spans="2:8" x14ac:dyDescent="0.25">
      <c r="B81" s="1">
        <v>58.3</v>
      </c>
      <c r="C81" s="1">
        <v>77.5</v>
      </c>
      <c r="D81">
        <f t="shared" si="6"/>
        <v>4.9556375294215629</v>
      </c>
      <c r="E81">
        <f t="shared" si="7"/>
        <v>457.03506208911585</v>
      </c>
      <c r="F81">
        <f t="shared" si="8"/>
        <v>47.590966642319181</v>
      </c>
      <c r="G81">
        <f t="shared" si="9"/>
        <v>89.60965353278803</v>
      </c>
      <c r="H81">
        <f t="shared" si="10"/>
        <v>146.64370868416563</v>
      </c>
    </row>
    <row r="82" spans="2:8" x14ac:dyDescent="0.25">
      <c r="B82" s="1">
        <v>59.5</v>
      </c>
      <c r="C82" s="1">
        <v>101</v>
      </c>
      <c r="D82">
        <f t="shared" si="6"/>
        <v>1.0529348267187197</v>
      </c>
      <c r="E82">
        <f t="shared" si="7"/>
        <v>4.501278305332387</v>
      </c>
      <c r="F82">
        <f t="shared" si="8"/>
        <v>-2.177051375700144</v>
      </c>
      <c r="G82">
        <f t="shared" si="9"/>
        <v>94.605987605764966</v>
      </c>
      <c r="H82">
        <f t="shared" si="10"/>
        <v>40.88339449763123</v>
      </c>
    </row>
    <row r="83" spans="2:8" x14ac:dyDescent="0.25">
      <c r="B83" s="1">
        <v>64.8</v>
      </c>
      <c r="C83" s="1">
        <v>142</v>
      </c>
      <c r="D83">
        <f t="shared" si="6"/>
        <v>18.265997889781193</v>
      </c>
      <c r="E83">
        <f t="shared" si="7"/>
        <v>1859.4742512783059</v>
      </c>
      <c r="F83">
        <f t="shared" si="8"/>
        <v>184.29637204772101</v>
      </c>
      <c r="G83">
        <f t="shared" si="9"/>
        <v>116.67312976141312</v>
      </c>
      <c r="H83">
        <f t="shared" si="10"/>
        <v>641.4503560822177</v>
      </c>
    </row>
    <row r="84" spans="2:8" x14ac:dyDescent="0.25">
      <c r="B84" s="1">
        <v>63</v>
      </c>
      <c r="C84" s="1">
        <v>98.5</v>
      </c>
      <c r="D84">
        <f t="shared" si="6"/>
        <v>6.1200519438354641</v>
      </c>
      <c r="E84">
        <f t="shared" si="7"/>
        <v>0.14317019722424634</v>
      </c>
      <c r="F84">
        <f t="shared" si="8"/>
        <v>-0.93606038470899711</v>
      </c>
      <c r="G84">
        <f t="shared" si="9"/>
        <v>109.17862865194775</v>
      </c>
      <c r="H84">
        <f t="shared" si="10"/>
        <v>114.03310988619936</v>
      </c>
    </row>
    <row r="85" spans="2:8" x14ac:dyDescent="0.25">
      <c r="B85" s="1">
        <v>56</v>
      </c>
      <c r="C85" s="1">
        <v>72.5</v>
      </c>
      <c r="D85">
        <f t="shared" si="6"/>
        <v>20.485817709601974</v>
      </c>
      <c r="E85">
        <f t="shared" si="7"/>
        <v>695.8188458728996</v>
      </c>
      <c r="F85">
        <f t="shared" si="8"/>
        <v>119.39186754322027</v>
      </c>
      <c r="G85">
        <f t="shared" si="9"/>
        <v>80.033346559582242</v>
      </c>
      <c r="H85">
        <f t="shared" si="10"/>
        <v>56.751310386769596</v>
      </c>
    </row>
    <row r="86" spans="2:8" x14ac:dyDescent="0.25">
      <c r="B86" s="1">
        <v>54.5</v>
      </c>
      <c r="C86" s="1">
        <v>74</v>
      </c>
      <c r="D86">
        <f t="shared" si="6"/>
        <v>36.314196087980513</v>
      </c>
      <c r="E86">
        <f t="shared" si="7"/>
        <v>618.9337107377645</v>
      </c>
      <c r="F86">
        <f t="shared" si="8"/>
        <v>149.92024592159856</v>
      </c>
      <c r="G86">
        <f t="shared" si="9"/>
        <v>73.787928968361058</v>
      </c>
      <c r="H86">
        <f t="shared" si="10"/>
        <v>4.497412246040515E-2</v>
      </c>
    </row>
    <row r="87" spans="2:8" x14ac:dyDescent="0.25">
      <c r="B87" s="1">
        <v>51.5</v>
      </c>
      <c r="C87" s="1">
        <v>64</v>
      </c>
      <c r="D87">
        <f t="shared" si="6"/>
        <v>81.470952844737596</v>
      </c>
      <c r="E87">
        <f t="shared" si="7"/>
        <v>1216.5012783053319</v>
      </c>
      <c r="F87">
        <f t="shared" si="8"/>
        <v>314.81664231799544</v>
      </c>
      <c r="G87">
        <f t="shared" si="9"/>
        <v>61.29709378591869</v>
      </c>
      <c r="H87">
        <f t="shared" si="10"/>
        <v>7.3057020021193582</v>
      </c>
    </row>
    <row r="88" spans="2:8" x14ac:dyDescent="0.25">
      <c r="B88" s="1">
        <v>64</v>
      </c>
      <c r="C88" s="1">
        <v>111.5</v>
      </c>
      <c r="D88">
        <f t="shared" si="6"/>
        <v>12.067799691583106</v>
      </c>
      <c r="E88">
        <f t="shared" si="7"/>
        <v>159.30533235938657</v>
      </c>
      <c r="F88">
        <f t="shared" si="8"/>
        <v>43.845921597272302</v>
      </c>
      <c r="G88">
        <f t="shared" si="9"/>
        <v>113.34224037942852</v>
      </c>
      <c r="H88">
        <f t="shared" si="10"/>
        <v>3.3938496155969275</v>
      </c>
    </row>
    <row r="89" spans="2:8" x14ac:dyDescent="0.25">
      <c r="B89" s="1">
        <v>63.3</v>
      </c>
      <c r="C89" s="1">
        <v>108</v>
      </c>
      <c r="D89">
        <f t="shared" si="6"/>
        <v>7.6943762681597407</v>
      </c>
      <c r="E89">
        <f t="shared" si="7"/>
        <v>83.203981008035186</v>
      </c>
      <c r="F89">
        <f t="shared" si="8"/>
        <v>25.302227903578761</v>
      </c>
      <c r="G89">
        <f t="shared" si="9"/>
        <v>110.42771217019197</v>
      </c>
      <c r="H89">
        <f t="shared" si="10"/>
        <v>5.893786381298189</v>
      </c>
    </row>
    <row r="90" spans="2:8" x14ac:dyDescent="0.25">
      <c r="B90" s="1">
        <v>61.3</v>
      </c>
      <c r="C90" s="1">
        <v>110.5</v>
      </c>
      <c r="D90">
        <f t="shared" si="6"/>
        <v>0.5988807726644696</v>
      </c>
      <c r="E90">
        <f t="shared" si="7"/>
        <v>135.06208911614331</v>
      </c>
      <c r="F90">
        <f t="shared" si="8"/>
        <v>8.9936693450200504</v>
      </c>
      <c r="G90">
        <f t="shared" si="9"/>
        <v>102.10048871523037</v>
      </c>
      <c r="H90">
        <f t="shared" si="10"/>
        <v>70.551789822972367</v>
      </c>
    </row>
    <row r="91" spans="2:8" x14ac:dyDescent="0.25">
      <c r="B91" s="1">
        <v>59</v>
      </c>
      <c r="C91" s="1">
        <v>92</v>
      </c>
      <c r="D91">
        <f t="shared" si="6"/>
        <v>2.3290609528448991</v>
      </c>
      <c r="E91">
        <f t="shared" si="7"/>
        <v>47.312089116143078</v>
      </c>
      <c r="F91">
        <f t="shared" si="8"/>
        <v>10.497272948624657</v>
      </c>
      <c r="G91">
        <f t="shared" si="9"/>
        <v>92.524181742024581</v>
      </c>
      <c r="H91">
        <f t="shared" si="10"/>
        <v>0.27476649867192426</v>
      </c>
    </row>
    <row r="92" spans="2:8" x14ac:dyDescent="0.25">
      <c r="B92" s="1">
        <v>56.5</v>
      </c>
      <c r="C92" s="1">
        <v>69</v>
      </c>
      <c r="D92">
        <f t="shared" si="6"/>
        <v>16.209691583475795</v>
      </c>
      <c r="E92">
        <f t="shared" si="7"/>
        <v>892.71749452154813</v>
      </c>
      <c r="F92">
        <f t="shared" si="8"/>
        <v>120.29411979547271</v>
      </c>
      <c r="G92">
        <f t="shared" si="9"/>
        <v>82.115152423322627</v>
      </c>
      <c r="H92">
        <f t="shared" si="10"/>
        <v>172.00722308698536</v>
      </c>
    </row>
    <row r="93" spans="2:8" x14ac:dyDescent="0.25">
      <c r="B93" s="1">
        <v>61.5</v>
      </c>
      <c r="C93" s="1">
        <v>103.5</v>
      </c>
      <c r="D93">
        <f t="shared" si="6"/>
        <v>0.94843032221400225</v>
      </c>
      <c r="E93">
        <f t="shared" si="7"/>
        <v>21.359386413440529</v>
      </c>
      <c r="F93">
        <f t="shared" si="8"/>
        <v>4.5008765522276635</v>
      </c>
      <c r="G93">
        <f t="shared" si="9"/>
        <v>102.93321106072653</v>
      </c>
      <c r="H93">
        <f t="shared" si="10"/>
        <v>0.3212497016827397</v>
      </c>
    </row>
    <row r="94" spans="2:8" x14ac:dyDescent="0.25">
      <c r="B94" s="1">
        <v>58.8</v>
      </c>
      <c r="C94" s="1">
        <v>89</v>
      </c>
      <c r="D94">
        <f t="shared" si="6"/>
        <v>2.9795114032953807</v>
      </c>
      <c r="E94">
        <f t="shared" si="7"/>
        <v>97.582359386413316</v>
      </c>
      <c r="F94">
        <f t="shared" si="8"/>
        <v>17.051327002678896</v>
      </c>
      <c r="G94">
        <f t="shared" si="9"/>
        <v>91.691459396528415</v>
      </c>
      <c r="H94">
        <f t="shared" si="10"/>
        <v>7.2439536831611022</v>
      </c>
    </row>
    <row r="95" spans="2:8" x14ac:dyDescent="0.25">
      <c r="B95" s="1">
        <v>63.3</v>
      </c>
      <c r="C95" s="1">
        <v>114</v>
      </c>
      <c r="D95">
        <f t="shared" si="6"/>
        <v>7.6943762681597407</v>
      </c>
      <c r="E95">
        <f t="shared" si="7"/>
        <v>228.66344046749472</v>
      </c>
      <c r="F95">
        <f t="shared" si="8"/>
        <v>41.945471146821667</v>
      </c>
      <c r="G95">
        <f t="shared" si="9"/>
        <v>110.42771217019197</v>
      </c>
      <c r="H95">
        <f t="shared" si="10"/>
        <v>12.761240338994588</v>
      </c>
    </row>
    <row r="96" spans="2:8" x14ac:dyDescent="0.25">
      <c r="B96" s="1">
        <v>61.3</v>
      </c>
      <c r="C96" s="1">
        <v>112</v>
      </c>
      <c r="D96">
        <f t="shared" si="6"/>
        <v>0.5988807726644696</v>
      </c>
      <c r="E96">
        <f t="shared" si="7"/>
        <v>172.17695398100821</v>
      </c>
      <c r="F96">
        <f t="shared" si="8"/>
        <v>10.154480155830777</v>
      </c>
      <c r="G96">
        <f t="shared" si="9"/>
        <v>102.10048871523037</v>
      </c>
      <c r="H96">
        <f t="shared" si="10"/>
        <v>98.000323677281258</v>
      </c>
    </row>
    <row r="97" spans="2:8" x14ac:dyDescent="0.25">
      <c r="B97" s="1">
        <v>59</v>
      </c>
      <c r="C97" s="1">
        <v>112</v>
      </c>
      <c r="D97">
        <f t="shared" si="6"/>
        <v>2.3290609528448991</v>
      </c>
      <c r="E97">
        <f t="shared" si="7"/>
        <v>172.17695398100821</v>
      </c>
      <c r="F97">
        <f t="shared" si="8"/>
        <v>-20.025249573898932</v>
      </c>
      <c r="G97">
        <f t="shared" si="9"/>
        <v>92.524181742024581</v>
      </c>
      <c r="H97">
        <f t="shared" si="10"/>
        <v>379.30749681768867</v>
      </c>
    </row>
    <row r="98" spans="2:8" x14ac:dyDescent="0.25">
      <c r="B98" s="1">
        <v>58</v>
      </c>
      <c r="C98" s="1">
        <v>84</v>
      </c>
      <c r="D98">
        <f t="shared" si="6"/>
        <v>6.3813132050972579</v>
      </c>
      <c r="E98">
        <f t="shared" si="7"/>
        <v>221.36614317019703</v>
      </c>
      <c r="F98">
        <f t="shared" si="8"/>
        <v>37.584660336012462</v>
      </c>
      <c r="G98">
        <f t="shared" si="9"/>
        <v>88.360570014543811</v>
      </c>
      <c r="H98">
        <f t="shared" si="10"/>
        <v>19.014570851738608</v>
      </c>
    </row>
    <row r="99" spans="2:8" x14ac:dyDescent="0.25">
      <c r="B99" s="1">
        <v>61.5</v>
      </c>
      <c r="C99" s="1">
        <v>121</v>
      </c>
      <c r="D99">
        <f t="shared" si="6"/>
        <v>0.94843032221400225</v>
      </c>
      <c r="E99">
        <f t="shared" si="7"/>
        <v>489.36614317019752</v>
      </c>
      <c r="F99">
        <f t="shared" si="8"/>
        <v>21.543669345019524</v>
      </c>
      <c r="G99">
        <f t="shared" si="9"/>
        <v>102.93321106072653</v>
      </c>
      <c r="H99">
        <f t="shared" si="10"/>
        <v>326.40886257625402</v>
      </c>
    </row>
    <row r="100" spans="2:8" x14ac:dyDescent="0.25">
      <c r="B100" s="1">
        <v>58.3</v>
      </c>
      <c r="C100" s="1">
        <v>104.5</v>
      </c>
      <c r="D100">
        <f t="shared" si="6"/>
        <v>4.9556375294215629</v>
      </c>
      <c r="E100">
        <f t="shared" si="7"/>
        <v>31.602629656683785</v>
      </c>
      <c r="F100">
        <f t="shared" si="8"/>
        <v>-12.514438763087741</v>
      </c>
      <c r="G100">
        <f t="shared" si="9"/>
        <v>89.60965353278803</v>
      </c>
      <c r="H100">
        <f t="shared" si="10"/>
        <v>221.72241791361199</v>
      </c>
    </row>
    <row r="101" spans="2:8" x14ac:dyDescent="0.25">
      <c r="B101" s="1">
        <v>62</v>
      </c>
      <c r="C101" s="1">
        <v>98.5</v>
      </c>
      <c r="D101">
        <f t="shared" si="6"/>
        <v>2.1723041960878229</v>
      </c>
      <c r="E101">
        <f t="shared" si="7"/>
        <v>0.14317019722424634</v>
      </c>
      <c r="F101">
        <f t="shared" si="8"/>
        <v>-0.55768200633062526</v>
      </c>
      <c r="G101">
        <f t="shared" si="9"/>
        <v>105.01501692446692</v>
      </c>
      <c r="H101">
        <f t="shared" si="10"/>
        <v>42.445445526090403</v>
      </c>
    </row>
    <row r="102" spans="2:8" x14ac:dyDescent="0.25">
      <c r="B102" s="1">
        <v>59.8</v>
      </c>
      <c r="C102" s="1">
        <v>84.5</v>
      </c>
      <c r="D102">
        <f t="shared" si="6"/>
        <v>0.52725915104301624</v>
      </c>
      <c r="E102">
        <f t="shared" si="7"/>
        <v>206.73776479181865</v>
      </c>
      <c r="F102">
        <f t="shared" si="8"/>
        <v>10.440516191868346</v>
      </c>
      <c r="G102">
        <f t="shared" si="9"/>
        <v>95.855071124009214</v>
      </c>
      <c r="H102">
        <f t="shared" si="10"/>
        <v>128.93764023130788</v>
      </c>
    </row>
    <row r="103" spans="2:8" x14ac:dyDescent="0.25">
      <c r="B103" s="1">
        <v>64.8</v>
      </c>
      <c r="C103" s="1">
        <v>112</v>
      </c>
      <c r="D103">
        <f t="shared" si="6"/>
        <v>18.265997889781193</v>
      </c>
      <c r="E103">
        <f t="shared" si="7"/>
        <v>172.17695398100821</v>
      </c>
      <c r="F103">
        <f t="shared" si="8"/>
        <v>56.080155831506474</v>
      </c>
      <c r="G103">
        <f t="shared" si="9"/>
        <v>116.67312976141312</v>
      </c>
      <c r="H103">
        <f t="shared" si="10"/>
        <v>21.838141767005066</v>
      </c>
    </row>
    <row r="104" spans="2:8" x14ac:dyDescent="0.25">
      <c r="B104" s="1">
        <v>57.8</v>
      </c>
      <c r="C104" s="1">
        <v>84</v>
      </c>
      <c r="D104">
        <f t="shared" si="6"/>
        <v>7.4317636555477451</v>
      </c>
      <c r="E104">
        <f t="shared" si="7"/>
        <v>221.36614317019703</v>
      </c>
      <c r="F104">
        <f t="shared" si="8"/>
        <v>40.560336011688179</v>
      </c>
      <c r="G104">
        <f t="shared" si="9"/>
        <v>87.527847669047617</v>
      </c>
      <c r="H104">
        <f t="shared" si="10"/>
        <v>12.445709176004703</v>
      </c>
    </row>
    <row r="105" spans="2:8" x14ac:dyDescent="0.25">
      <c r="B105" s="1">
        <v>55.5</v>
      </c>
      <c r="C105" s="1">
        <v>84</v>
      </c>
      <c r="D105">
        <f t="shared" si="6"/>
        <v>25.261943835728154</v>
      </c>
      <c r="E105">
        <f t="shared" si="7"/>
        <v>221.36614317019703</v>
      </c>
      <c r="F105">
        <f t="shared" si="8"/>
        <v>74.780606281958399</v>
      </c>
      <c r="G105">
        <f t="shared" si="9"/>
        <v>77.951540695841828</v>
      </c>
      <c r="H105">
        <f t="shared" si="10"/>
        <v>36.583859954057559</v>
      </c>
    </row>
    <row r="106" spans="2:8" x14ac:dyDescent="0.25">
      <c r="B106" s="1">
        <v>58.3</v>
      </c>
      <c r="C106" s="1">
        <v>111.5</v>
      </c>
      <c r="D106">
        <f t="shared" si="6"/>
        <v>4.9556375294215629</v>
      </c>
      <c r="E106">
        <f t="shared" si="7"/>
        <v>159.30533235938657</v>
      </c>
      <c r="F106">
        <f t="shared" si="8"/>
        <v>-28.097321645971018</v>
      </c>
      <c r="G106">
        <f t="shared" si="9"/>
        <v>89.60965353278803</v>
      </c>
      <c r="H106">
        <f t="shared" si="10"/>
        <v>479.18726845457957</v>
      </c>
    </row>
    <row r="107" spans="2:8" x14ac:dyDescent="0.25">
      <c r="B107" s="1">
        <v>62.8</v>
      </c>
      <c r="C107" s="1">
        <v>93.5</v>
      </c>
      <c r="D107">
        <f t="shared" si="6"/>
        <v>5.170502394285923</v>
      </c>
      <c r="E107">
        <f t="shared" si="7"/>
        <v>28.926953981007966</v>
      </c>
      <c r="F107">
        <f t="shared" si="8"/>
        <v>-12.22975407840241</v>
      </c>
      <c r="G107">
        <f t="shared" si="9"/>
        <v>108.34590630645158</v>
      </c>
      <c r="H107">
        <f t="shared" si="10"/>
        <v>220.40093405993883</v>
      </c>
    </row>
    <row r="108" spans="2:8" x14ac:dyDescent="0.25">
      <c r="B108" s="1">
        <v>60</v>
      </c>
      <c r="C108" s="1">
        <v>77</v>
      </c>
      <c r="D108">
        <f t="shared" si="6"/>
        <v>0.27680870059254042</v>
      </c>
      <c r="E108">
        <f t="shared" si="7"/>
        <v>478.66344046749424</v>
      </c>
      <c r="F108">
        <f t="shared" si="8"/>
        <v>11.510786462138975</v>
      </c>
      <c r="G108">
        <f t="shared" si="9"/>
        <v>96.68779346950538</v>
      </c>
      <c r="H108">
        <f t="shared" si="10"/>
        <v>387.60921169789867</v>
      </c>
    </row>
    <row r="109" spans="2:8" x14ac:dyDescent="0.25">
      <c r="B109" s="1">
        <v>66.5</v>
      </c>
      <c r="C109" s="1">
        <v>117.5</v>
      </c>
      <c r="D109">
        <f t="shared" si="6"/>
        <v>35.687169060952208</v>
      </c>
      <c r="E109">
        <f t="shared" si="7"/>
        <v>346.76479181884611</v>
      </c>
      <c r="F109">
        <f t="shared" si="8"/>
        <v>111.2432188945693</v>
      </c>
      <c r="G109">
        <f t="shared" si="9"/>
        <v>123.7512696981305</v>
      </c>
      <c r="H109">
        <f t="shared" si="10"/>
        <v>39.078372838764594</v>
      </c>
    </row>
    <row r="110" spans="2:8" x14ac:dyDescent="0.25">
      <c r="B110" s="1">
        <v>59</v>
      </c>
      <c r="C110" s="1">
        <v>95</v>
      </c>
      <c r="D110">
        <f t="shared" si="6"/>
        <v>2.3290609528448991</v>
      </c>
      <c r="E110">
        <f t="shared" si="7"/>
        <v>15.04181884587285</v>
      </c>
      <c r="F110">
        <f t="shared" si="8"/>
        <v>5.9188945702461178</v>
      </c>
      <c r="G110">
        <f t="shared" si="9"/>
        <v>92.524181742024581</v>
      </c>
      <c r="H110">
        <f t="shared" si="10"/>
        <v>6.1296760465244393</v>
      </c>
    </row>
    <row r="111" spans="2:8" x14ac:dyDescent="0.25">
      <c r="B111" s="1">
        <v>56.8</v>
      </c>
      <c r="C111" s="1">
        <v>98.5</v>
      </c>
      <c r="D111">
        <f t="shared" si="6"/>
        <v>13.88401590780011</v>
      </c>
      <c r="E111">
        <f t="shared" si="7"/>
        <v>0.14317019722424634</v>
      </c>
      <c r="F111">
        <f t="shared" si="8"/>
        <v>1.4098855612369094</v>
      </c>
      <c r="G111">
        <f t="shared" si="9"/>
        <v>83.364235941566847</v>
      </c>
      <c r="H111">
        <f t="shared" si="10"/>
        <v>229.09135363255683</v>
      </c>
    </row>
    <row r="112" spans="2:8" x14ac:dyDescent="0.25">
      <c r="B112" s="1">
        <v>57</v>
      </c>
      <c r="C112" s="1">
        <v>83.5</v>
      </c>
      <c r="D112">
        <f t="shared" si="6"/>
        <v>12.433565457349617</v>
      </c>
      <c r="E112">
        <f t="shared" si="7"/>
        <v>236.49452154857539</v>
      </c>
      <c r="F112">
        <f t="shared" si="8"/>
        <v>54.226101777453927</v>
      </c>
      <c r="G112">
        <f t="shared" si="9"/>
        <v>84.196958287063012</v>
      </c>
      <c r="H112">
        <f t="shared" si="10"/>
        <v>0.48575085390580786</v>
      </c>
    </row>
    <row r="113" spans="2:8" x14ac:dyDescent="0.25">
      <c r="B113" s="1">
        <v>61.3</v>
      </c>
      <c r="C113" s="1">
        <v>106.5</v>
      </c>
      <c r="D113">
        <f t="shared" si="6"/>
        <v>0.5988807726644696</v>
      </c>
      <c r="E113">
        <f t="shared" si="7"/>
        <v>58.089116143170294</v>
      </c>
      <c r="F113">
        <f t="shared" si="8"/>
        <v>5.8981738495247784</v>
      </c>
      <c r="G113">
        <f t="shared" si="9"/>
        <v>102.10048871523037</v>
      </c>
      <c r="H113">
        <f t="shared" si="10"/>
        <v>19.355699544815323</v>
      </c>
    </row>
    <row r="114" spans="2:8" x14ac:dyDescent="0.25">
      <c r="B114" s="1">
        <v>66</v>
      </c>
      <c r="C114" s="1">
        <v>144.5</v>
      </c>
      <c r="D114">
        <f t="shared" si="6"/>
        <v>29.963295187078387</v>
      </c>
      <c r="E114">
        <f t="shared" si="7"/>
        <v>2081.3323593864138</v>
      </c>
      <c r="F114">
        <f t="shared" si="8"/>
        <v>249.72700267835162</v>
      </c>
      <c r="G114">
        <f t="shared" si="9"/>
        <v>121.66946383439011</v>
      </c>
      <c r="H114">
        <f t="shared" si="10"/>
        <v>521.23338160922094</v>
      </c>
    </row>
    <row r="115" spans="2:8" x14ac:dyDescent="0.25">
      <c r="B115" s="1">
        <v>62</v>
      </c>
      <c r="C115" s="1">
        <v>116</v>
      </c>
      <c r="D115">
        <f t="shared" si="6"/>
        <v>2.1723041960878229</v>
      </c>
      <c r="E115">
        <f t="shared" si="7"/>
        <v>293.14992695398121</v>
      </c>
      <c r="F115">
        <f t="shared" si="8"/>
        <v>25.235110786461235</v>
      </c>
      <c r="G115">
        <f t="shared" si="9"/>
        <v>105.01501692446692</v>
      </c>
      <c r="H115">
        <f t="shared" si="10"/>
        <v>120.66985316974821</v>
      </c>
    </row>
    <row r="116" spans="2:8" x14ac:dyDescent="0.25">
      <c r="B116" s="1">
        <v>61</v>
      </c>
      <c r="C116" s="1">
        <v>92</v>
      </c>
      <c r="D116">
        <f t="shared" si="6"/>
        <v>0.22455644834018165</v>
      </c>
      <c r="E116">
        <f t="shared" si="7"/>
        <v>47.312089116143078</v>
      </c>
      <c r="F116">
        <f t="shared" si="8"/>
        <v>-3.2594838081320874</v>
      </c>
      <c r="G116">
        <f t="shared" si="9"/>
        <v>100.85140519698615</v>
      </c>
      <c r="H116">
        <f t="shared" si="10"/>
        <v>78.347373961233416</v>
      </c>
    </row>
    <row r="117" spans="2:8" x14ac:dyDescent="0.25">
      <c r="B117" s="1">
        <v>63.5</v>
      </c>
      <c r="C117" s="1">
        <v>108</v>
      </c>
      <c r="D117">
        <f t="shared" si="6"/>
        <v>8.8439258177092857</v>
      </c>
      <c r="E117">
        <f t="shared" si="7"/>
        <v>83.203981008035186</v>
      </c>
      <c r="F117">
        <f t="shared" si="8"/>
        <v>27.126552227903112</v>
      </c>
      <c r="G117">
        <f t="shared" si="9"/>
        <v>111.26043451568813</v>
      </c>
      <c r="H117">
        <f t="shared" si="10"/>
        <v>10.630433231090505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Tecnológico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Raul Ramirez</cp:lastModifiedBy>
  <dcterms:created xsi:type="dcterms:W3CDTF">2019-08-19T16:56:09Z</dcterms:created>
  <dcterms:modified xsi:type="dcterms:W3CDTF">2021-02-26T23:58:39Z</dcterms:modified>
</cp:coreProperties>
</file>