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L00251678\Dropbox\Clases y Cursos\Analisis e Interpretacion UNIR\Class Exercises\"/>
    </mc:Choice>
  </mc:AlternateContent>
  <xr:revisionPtr revIDLastSave="0" documentId="8_{13429AEA-E9E9-40DA-832D-30B85E147D0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ata" sheetId="1" r:id="rId1"/>
    <sheet name="Female" sheetId="2" r:id="rId2"/>
    <sheet name="Regresion" sheetId="3" r:id="rId3"/>
    <sheet name="CI PI" sheetId="7" r:id="rId4"/>
    <sheet name="Norm Residuals" sheetId="5" r:id="rId5"/>
    <sheet name="a1 CI" sheetId="6" r:id="rId6"/>
    <sheet name="Linear Reg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3" l="1"/>
  <c r="H5" i="6" l="1"/>
  <c r="E7" i="6" s="1"/>
  <c r="E8" i="6" s="1"/>
  <c r="D5" i="6"/>
  <c r="B2" i="5"/>
  <c r="C67" i="5" s="1"/>
  <c r="D1" i="5"/>
  <c r="E23" i="5" s="1"/>
  <c r="F23" i="5" s="1"/>
  <c r="B1" i="5"/>
  <c r="C3" i="3"/>
  <c r="B3" i="3"/>
  <c r="C2" i="3"/>
  <c r="E74" i="3" s="1"/>
  <c r="H74" i="3" s="1"/>
  <c r="B2" i="3"/>
  <c r="E56" i="5" l="1"/>
  <c r="F56" i="5" s="1"/>
  <c r="C11" i="5"/>
  <c r="E72" i="5"/>
  <c r="F72" i="5" s="1"/>
  <c r="E14" i="5"/>
  <c r="F14" i="5" s="1"/>
  <c r="E88" i="5"/>
  <c r="F88" i="5" s="1"/>
  <c r="E16" i="5"/>
  <c r="F16" i="5" s="1"/>
  <c r="E104" i="5"/>
  <c r="F104" i="5" s="1"/>
  <c r="C25" i="5"/>
  <c r="E40" i="5"/>
  <c r="F40" i="5" s="1"/>
  <c r="E7" i="5"/>
  <c r="F7" i="5" s="1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87" i="3"/>
  <c r="D99" i="3"/>
  <c r="D98" i="3"/>
  <c r="D97" i="3"/>
  <c r="D96" i="3"/>
  <c r="D95" i="3"/>
  <c r="D94" i="3"/>
  <c r="D93" i="3"/>
  <c r="D92" i="3"/>
  <c r="D91" i="3"/>
  <c r="D90" i="3"/>
  <c r="D89" i="3"/>
  <c r="D88" i="3"/>
  <c r="D5" i="3"/>
  <c r="D6" i="3"/>
  <c r="D7" i="3"/>
  <c r="D8" i="3"/>
  <c r="D9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6" i="3"/>
  <c r="D11" i="3"/>
  <c r="D13" i="3"/>
  <c r="D15" i="3"/>
  <c r="D17" i="3"/>
  <c r="D19" i="3"/>
  <c r="D21" i="3"/>
  <c r="D23" i="3"/>
  <c r="D25" i="3"/>
  <c r="D27" i="3"/>
  <c r="D29" i="3"/>
  <c r="D31" i="3"/>
  <c r="D33" i="3"/>
  <c r="D35" i="3"/>
  <c r="D37" i="3"/>
  <c r="D39" i="3"/>
  <c r="D41" i="3"/>
  <c r="D43" i="3"/>
  <c r="D45" i="3"/>
  <c r="D47" i="3"/>
  <c r="D49" i="3"/>
  <c r="D51" i="3"/>
  <c r="D53" i="3"/>
  <c r="D55" i="3"/>
  <c r="E57" i="3"/>
  <c r="H57" i="3" s="1"/>
  <c r="E58" i="3"/>
  <c r="H58" i="3" s="1"/>
  <c r="E59" i="3"/>
  <c r="H59" i="3" s="1"/>
  <c r="E60" i="3"/>
  <c r="H60" i="3" s="1"/>
  <c r="E61" i="3"/>
  <c r="H61" i="3" s="1"/>
  <c r="E62" i="3"/>
  <c r="H62" i="3" s="1"/>
  <c r="E63" i="3"/>
  <c r="H63" i="3" s="1"/>
  <c r="E64" i="3"/>
  <c r="H64" i="3" s="1"/>
  <c r="E65" i="3"/>
  <c r="H65" i="3" s="1"/>
  <c r="E66" i="3"/>
  <c r="H66" i="3" s="1"/>
  <c r="E67" i="3"/>
  <c r="H67" i="3" s="1"/>
  <c r="E68" i="3"/>
  <c r="H68" i="3" s="1"/>
  <c r="E69" i="3"/>
  <c r="H69" i="3" s="1"/>
  <c r="E70" i="3"/>
  <c r="H70" i="3" s="1"/>
  <c r="E71" i="3"/>
  <c r="H71" i="3" s="1"/>
  <c r="E72" i="3"/>
  <c r="H72" i="3" s="1"/>
  <c r="E73" i="3"/>
  <c r="H73" i="3" s="1"/>
  <c r="E115" i="3"/>
  <c r="H115" i="3" s="1"/>
  <c r="E114" i="3"/>
  <c r="H114" i="3" s="1"/>
  <c r="E113" i="3"/>
  <c r="H113" i="3" s="1"/>
  <c r="E112" i="3"/>
  <c r="H112" i="3" s="1"/>
  <c r="E111" i="3"/>
  <c r="H111" i="3" s="1"/>
  <c r="E110" i="3"/>
  <c r="H110" i="3" s="1"/>
  <c r="E109" i="3"/>
  <c r="H109" i="3" s="1"/>
  <c r="E108" i="3"/>
  <c r="H108" i="3" s="1"/>
  <c r="E107" i="3"/>
  <c r="H107" i="3" s="1"/>
  <c r="E106" i="3"/>
  <c r="H106" i="3" s="1"/>
  <c r="E105" i="3"/>
  <c r="H105" i="3" s="1"/>
  <c r="E104" i="3"/>
  <c r="H104" i="3" s="1"/>
  <c r="E103" i="3"/>
  <c r="H103" i="3" s="1"/>
  <c r="E102" i="3"/>
  <c r="H102" i="3" s="1"/>
  <c r="E101" i="3"/>
  <c r="H101" i="3" s="1"/>
  <c r="E100" i="3"/>
  <c r="H100" i="3" s="1"/>
  <c r="E99" i="3"/>
  <c r="H99" i="3" s="1"/>
  <c r="E98" i="3"/>
  <c r="H98" i="3" s="1"/>
  <c r="E97" i="3"/>
  <c r="H97" i="3" s="1"/>
  <c r="E96" i="3"/>
  <c r="H96" i="3" s="1"/>
  <c r="E95" i="3"/>
  <c r="H95" i="3" s="1"/>
  <c r="E94" i="3"/>
  <c r="H94" i="3" s="1"/>
  <c r="E93" i="3"/>
  <c r="H93" i="3" s="1"/>
  <c r="E92" i="3"/>
  <c r="H92" i="3" s="1"/>
  <c r="E91" i="3"/>
  <c r="H91" i="3" s="1"/>
  <c r="E90" i="3"/>
  <c r="H90" i="3" s="1"/>
  <c r="E89" i="3"/>
  <c r="H89" i="3" s="1"/>
  <c r="E88" i="3"/>
  <c r="H88" i="3" s="1"/>
  <c r="E87" i="3"/>
  <c r="H87" i="3" s="1"/>
  <c r="E86" i="3"/>
  <c r="H86" i="3" s="1"/>
  <c r="E85" i="3"/>
  <c r="H85" i="3" s="1"/>
  <c r="E84" i="3"/>
  <c r="H84" i="3" s="1"/>
  <c r="E83" i="3"/>
  <c r="H83" i="3" s="1"/>
  <c r="E82" i="3"/>
  <c r="H82" i="3" s="1"/>
  <c r="E81" i="3"/>
  <c r="H81" i="3" s="1"/>
  <c r="E80" i="3"/>
  <c r="H80" i="3" s="1"/>
  <c r="E79" i="3"/>
  <c r="H79" i="3" s="1"/>
  <c r="E78" i="3"/>
  <c r="H78" i="3" s="1"/>
  <c r="E77" i="3"/>
  <c r="H77" i="3" s="1"/>
  <c r="E76" i="3"/>
  <c r="H76" i="3" s="1"/>
  <c r="E75" i="3"/>
  <c r="H75" i="3" s="1"/>
  <c r="E5" i="3"/>
  <c r="E6" i="3"/>
  <c r="H6" i="3" s="1"/>
  <c r="E7" i="3"/>
  <c r="H7" i="3" s="1"/>
  <c r="E8" i="3"/>
  <c r="H8" i="3" s="1"/>
  <c r="E9" i="3"/>
  <c r="H9" i="3" s="1"/>
  <c r="E10" i="3"/>
  <c r="H10" i="3" s="1"/>
  <c r="E11" i="3"/>
  <c r="H11" i="3" s="1"/>
  <c r="E12" i="3"/>
  <c r="H12" i="3" s="1"/>
  <c r="E13" i="3"/>
  <c r="H13" i="3" s="1"/>
  <c r="E14" i="3"/>
  <c r="H14" i="3" s="1"/>
  <c r="E15" i="3"/>
  <c r="H15" i="3" s="1"/>
  <c r="E16" i="3"/>
  <c r="H16" i="3" s="1"/>
  <c r="E17" i="3"/>
  <c r="H17" i="3" s="1"/>
  <c r="E18" i="3"/>
  <c r="H18" i="3" s="1"/>
  <c r="E19" i="3"/>
  <c r="H19" i="3" s="1"/>
  <c r="E20" i="3"/>
  <c r="H20" i="3" s="1"/>
  <c r="E21" i="3"/>
  <c r="H21" i="3" s="1"/>
  <c r="E22" i="3"/>
  <c r="H22" i="3" s="1"/>
  <c r="E23" i="3"/>
  <c r="H23" i="3" s="1"/>
  <c r="E24" i="3"/>
  <c r="H24" i="3" s="1"/>
  <c r="E25" i="3"/>
  <c r="H25" i="3" s="1"/>
  <c r="E26" i="3"/>
  <c r="H26" i="3" s="1"/>
  <c r="E27" i="3"/>
  <c r="H27" i="3" s="1"/>
  <c r="E28" i="3"/>
  <c r="H28" i="3" s="1"/>
  <c r="E29" i="3"/>
  <c r="H29" i="3" s="1"/>
  <c r="E30" i="3"/>
  <c r="H30" i="3" s="1"/>
  <c r="E31" i="3"/>
  <c r="H31" i="3" s="1"/>
  <c r="E32" i="3"/>
  <c r="H32" i="3" s="1"/>
  <c r="E33" i="3"/>
  <c r="H33" i="3" s="1"/>
  <c r="E34" i="3"/>
  <c r="H34" i="3" s="1"/>
  <c r="E35" i="3"/>
  <c r="H35" i="3" s="1"/>
  <c r="E36" i="3"/>
  <c r="H36" i="3" s="1"/>
  <c r="E37" i="3"/>
  <c r="H37" i="3" s="1"/>
  <c r="E38" i="3"/>
  <c r="H38" i="3" s="1"/>
  <c r="E39" i="3"/>
  <c r="H39" i="3" s="1"/>
  <c r="E40" i="3"/>
  <c r="H40" i="3" s="1"/>
  <c r="E41" i="3"/>
  <c r="H41" i="3" s="1"/>
  <c r="E42" i="3"/>
  <c r="H42" i="3" s="1"/>
  <c r="E43" i="3"/>
  <c r="H43" i="3" s="1"/>
  <c r="E44" i="3"/>
  <c r="H44" i="3" s="1"/>
  <c r="E45" i="3"/>
  <c r="H45" i="3" s="1"/>
  <c r="E46" i="3"/>
  <c r="H46" i="3" s="1"/>
  <c r="E47" i="3"/>
  <c r="H47" i="3" s="1"/>
  <c r="E48" i="3"/>
  <c r="H48" i="3" s="1"/>
  <c r="E49" i="3"/>
  <c r="H49" i="3" s="1"/>
  <c r="E50" i="3"/>
  <c r="H50" i="3" s="1"/>
  <c r="E51" i="3"/>
  <c r="H51" i="3" s="1"/>
  <c r="E52" i="3"/>
  <c r="H52" i="3" s="1"/>
  <c r="E53" i="3"/>
  <c r="H53" i="3" s="1"/>
  <c r="E54" i="3"/>
  <c r="H54" i="3" s="1"/>
  <c r="E55" i="3"/>
  <c r="H55" i="3" s="1"/>
  <c r="E56" i="3"/>
  <c r="H56" i="3" s="1"/>
  <c r="C113" i="5"/>
  <c r="C109" i="5"/>
  <c r="C105" i="5"/>
  <c r="C101" i="5"/>
  <c r="C97" i="5"/>
  <c r="C93" i="5"/>
  <c r="C89" i="5"/>
  <c r="C85" i="5"/>
  <c r="C81" i="5"/>
  <c r="C77" i="5"/>
  <c r="C73" i="5"/>
  <c r="C69" i="5"/>
  <c r="C65" i="5"/>
  <c r="C61" i="5"/>
  <c r="C57" i="5"/>
  <c r="C53" i="5"/>
  <c r="C49" i="5"/>
  <c r="C45" i="5"/>
  <c r="C41" i="5"/>
  <c r="C37" i="5"/>
  <c r="C33" i="5"/>
  <c r="C29" i="5"/>
  <c r="C114" i="5"/>
  <c r="C110" i="5"/>
  <c r="C106" i="5"/>
  <c r="C102" i="5"/>
  <c r="C98" i="5"/>
  <c r="C94" i="5"/>
  <c r="C90" i="5"/>
  <c r="C86" i="5"/>
  <c r="C82" i="5"/>
  <c r="C78" i="5"/>
  <c r="C74" i="5"/>
  <c r="C70" i="5"/>
  <c r="C66" i="5"/>
  <c r="C62" i="5"/>
  <c r="C58" i="5"/>
  <c r="C54" i="5"/>
  <c r="C50" i="5"/>
  <c r="C46" i="5"/>
  <c r="C42" i="5"/>
  <c r="C38" i="5"/>
  <c r="C34" i="5"/>
  <c r="C30" i="5"/>
  <c r="C26" i="5"/>
  <c r="C112" i="5"/>
  <c r="C108" i="5"/>
  <c r="C104" i="5"/>
  <c r="C100" i="5"/>
  <c r="C96" i="5"/>
  <c r="C92" i="5"/>
  <c r="C88" i="5"/>
  <c r="C84" i="5"/>
  <c r="C80" i="5"/>
  <c r="C76" i="5"/>
  <c r="C72" i="5"/>
  <c r="C68" i="5"/>
  <c r="C64" i="5"/>
  <c r="C60" i="5"/>
  <c r="C56" i="5"/>
  <c r="C52" i="5"/>
  <c r="C48" i="5"/>
  <c r="C44" i="5"/>
  <c r="C40" i="5"/>
  <c r="C36" i="5"/>
  <c r="C32" i="5"/>
  <c r="C28" i="5"/>
  <c r="C24" i="5"/>
  <c r="C20" i="5"/>
  <c r="C16" i="5"/>
  <c r="C12" i="5"/>
  <c r="C8" i="5"/>
  <c r="C4" i="5"/>
  <c r="C107" i="5"/>
  <c r="C91" i="5"/>
  <c r="C75" i="5"/>
  <c r="C59" i="5"/>
  <c r="C43" i="5"/>
  <c r="C27" i="5"/>
  <c r="C19" i="5"/>
  <c r="C17" i="5"/>
  <c r="C10" i="5"/>
  <c r="C111" i="5"/>
  <c r="C95" i="5"/>
  <c r="C79" i="5"/>
  <c r="C63" i="5"/>
  <c r="C47" i="5"/>
  <c r="C31" i="5"/>
  <c r="C22" i="5"/>
  <c r="C15" i="5"/>
  <c r="C13" i="5"/>
  <c r="C6" i="5"/>
  <c r="C103" i="5"/>
  <c r="C87" i="5"/>
  <c r="C71" i="5"/>
  <c r="C55" i="5"/>
  <c r="C39" i="5"/>
  <c r="C23" i="5"/>
  <c r="C21" i="5"/>
  <c r="C14" i="5"/>
  <c r="C7" i="5"/>
  <c r="C5" i="5"/>
  <c r="C99" i="5"/>
  <c r="C35" i="5"/>
  <c r="C51" i="5"/>
  <c r="C83" i="5"/>
  <c r="C9" i="5"/>
  <c r="C18" i="5"/>
  <c r="B8" i="6"/>
  <c r="G7" i="6"/>
  <c r="A8" i="6"/>
  <c r="E114" i="5"/>
  <c r="F114" i="5" s="1"/>
  <c r="E110" i="5"/>
  <c r="F110" i="5" s="1"/>
  <c r="E106" i="5"/>
  <c r="F106" i="5" s="1"/>
  <c r="E102" i="5"/>
  <c r="F102" i="5" s="1"/>
  <c r="E98" i="5"/>
  <c r="F98" i="5" s="1"/>
  <c r="E94" i="5"/>
  <c r="F94" i="5" s="1"/>
  <c r="E90" i="5"/>
  <c r="F90" i="5" s="1"/>
  <c r="E86" i="5"/>
  <c r="F86" i="5" s="1"/>
  <c r="E82" i="5"/>
  <c r="F82" i="5" s="1"/>
  <c r="E78" i="5"/>
  <c r="F78" i="5" s="1"/>
  <c r="E74" i="5"/>
  <c r="F74" i="5" s="1"/>
  <c r="E70" i="5"/>
  <c r="F70" i="5" s="1"/>
  <c r="E66" i="5"/>
  <c r="F66" i="5" s="1"/>
  <c r="E62" i="5"/>
  <c r="F62" i="5" s="1"/>
  <c r="E58" i="5"/>
  <c r="F58" i="5" s="1"/>
  <c r="E54" i="5"/>
  <c r="F54" i="5" s="1"/>
  <c r="E50" i="5"/>
  <c r="F50" i="5" s="1"/>
  <c r="E46" i="5"/>
  <c r="F46" i="5" s="1"/>
  <c r="E42" i="5"/>
  <c r="F42" i="5" s="1"/>
  <c r="E38" i="5"/>
  <c r="F38" i="5" s="1"/>
  <c r="E34" i="5"/>
  <c r="F34" i="5" s="1"/>
  <c r="E30" i="5"/>
  <c r="F30" i="5" s="1"/>
  <c r="E26" i="5"/>
  <c r="F26" i="5" s="1"/>
  <c r="E111" i="5"/>
  <c r="F111" i="5" s="1"/>
  <c r="E107" i="5"/>
  <c r="F107" i="5" s="1"/>
  <c r="E103" i="5"/>
  <c r="F103" i="5" s="1"/>
  <c r="E99" i="5"/>
  <c r="F99" i="5" s="1"/>
  <c r="E95" i="5"/>
  <c r="F95" i="5" s="1"/>
  <c r="E91" i="5"/>
  <c r="F91" i="5" s="1"/>
  <c r="E87" i="5"/>
  <c r="F87" i="5" s="1"/>
  <c r="E83" i="5"/>
  <c r="F83" i="5" s="1"/>
  <c r="E79" i="5"/>
  <c r="F79" i="5" s="1"/>
  <c r="E75" i="5"/>
  <c r="F75" i="5" s="1"/>
  <c r="E71" i="5"/>
  <c r="F71" i="5" s="1"/>
  <c r="E67" i="5"/>
  <c r="F67" i="5" s="1"/>
  <c r="E63" i="5"/>
  <c r="F63" i="5" s="1"/>
  <c r="E59" i="5"/>
  <c r="F59" i="5" s="1"/>
  <c r="E55" i="5"/>
  <c r="F55" i="5" s="1"/>
  <c r="E51" i="5"/>
  <c r="F51" i="5" s="1"/>
  <c r="E47" i="5"/>
  <c r="F47" i="5" s="1"/>
  <c r="E43" i="5"/>
  <c r="F43" i="5" s="1"/>
  <c r="E39" i="5"/>
  <c r="F39" i="5" s="1"/>
  <c r="E35" i="5"/>
  <c r="F35" i="5" s="1"/>
  <c r="E31" i="5"/>
  <c r="F31" i="5" s="1"/>
  <c r="E27" i="5"/>
  <c r="F27" i="5" s="1"/>
  <c r="E113" i="5"/>
  <c r="F113" i="5" s="1"/>
  <c r="E109" i="5"/>
  <c r="F109" i="5" s="1"/>
  <c r="E105" i="5"/>
  <c r="F105" i="5" s="1"/>
  <c r="E101" i="5"/>
  <c r="F101" i="5" s="1"/>
  <c r="E97" i="5"/>
  <c r="F97" i="5" s="1"/>
  <c r="E93" i="5"/>
  <c r="F93" i="5" s="1"/>
  <c r="E89" i="5"/>
  <c r="F89" i="5" s="1"/>
  <c r="E85" i="5"/>
  <c r="F85" i="5" s="1"/>
  <c r="E81" i="5"/>
  <c r="F81" i="5" s="1"/>
  <c r="E77" i="5"/>
  <c r="F77" i="5" s="1"/>
  <c r="E73" i="5"/>
  <c r="F73" i="5" s="1"/>
  <c r="E69" i="5"/>
  <c r="F69" i="5" s="1"/>
  <c r="E65" i="5"/>
  <c r="F65" i="5" s="1"/>
  <c r="E61" i="5"/>
  <c r="F61" i="5" s="1"/>
  <c r="E57" i="5"/>
  <c r="F57" i="5" s="1"/>
  <c r="E53" i="5"/>
  <c r="F53" i="5" s="1"/>
  <c r="E49" i="5"/>
  <c r="F49" i="5" s="1"/>
  <c r="E45" i="5"/>
  <c r="F45" i="5" s="1"/>
  <c r="E41" i="5"/>
  <c r="F41" i="5" s="1"/>
  <c r="E37" i="5"/>
  <c r="F37" i="5" s="1"/>
  <c r="E33" i="5"/>
  <c r="F33" i="5" s="1"/>
  <c r="E29" i="5"/>
  <c r="F29" i="5" s="1"/>
  <c r="E25" i="5"/>
  <c r="F25" i="5" s="1"/>
  <c r="E21" i="5"/>
  <c r="F21" i="5" s="1"/>
  <c r="E17" i="5"/>
  <c r="F17" i="5" s="1"/>
  <c r="E13" i="5"/>
  <c r="F13" i="5" s="1"/>
  <c r="E9" i="5"/>
  <c r="F9" i="5" s="1"/>
  <c r="E5" i="5"/>
  <c r="F5" i="5" s="1"/>
  <c r="E10" i="5"/>
  <c r="F10" i="5" s="1"/>
  <c r="E12" i="5"/>
  <c r="F12" i="5" s="1"/>
  <c r="E19" i="5"/>
  <c r="F19" i="5" s="1"/>
  <c r="E28" i="5"/>
  <c r="F28" i="5" s="1"/>
  <c r="E44" i="5"/>
  <c r="F44" i="5" s="1"/>
  <c r="E60" i="5"/>
  <c r="F60" i="5" s="1"/>
  <c r="E76" i="5"/>
  <c r="F76" i="5" s="1"/>
  <c r="E92" i="5"/>
  <c r="F92" i="5" s="1"/>
  <c r="E108" i="5"/>
  <c r="F108" i="5" s="1"/>
  <c r="E4" i="5"/>
  <c r="F4" i="5" s="1"/>
  <c r="E11" i="5"/>
  <c r="F11" i="5" s="1"/>
  <c r="E18" i="5"/>
  <c r="F18" i="5" s="1"/>
  <c r="E20" i="5"/>
  <c r="F20" i="5" s="1"/>
  <c r="E36" i="5"/>
  <c r="F36" i="5" s="1"/>
  <c r="E52" i="5"/>
  <c r="F52" i="5" s="1"/>
  <c r="E68" i="5"/>
  <c r="F68" i="5" s="1"/>
  <c r="E84" i="5"/>
  <c r="F84" i="5" s="1"/>
  <c r="E100" i="5"/>
  <c r="F100" i="5" s="1"/>
  <c r="E6" i="5"/>
  <c r="F6" i="5" s="1"/>
  <c r="E8" i="5"/>
  <c r="F8" i="5" s="1"/>
  <c r="E15" i="5"/>
  <c r="F15" i="5" s="1"/>
  <c r="E22" i="5"/>
  <c r="F22" i="5" s="1"/>
  <c r="E24" i="5"/>
  <c r="F24" i="5" s="1"/>
  <c r="E32" i="5"/>
  <c r="F32" i="5" s="1"/>
  <c r="E48" i="5"/>
  <c r="F48" i="5" s="1"/>
  <c r="E64" i="5"/>
  <c r="F64" i="5" s="1"/>
  <c r="E80" i="5"/>
  <c r="F80" i="5" s="1"/>
  <c r="E96" i="5"/>
  <c r="F96" i="5" s="1"/>
  <c r="E112" i="5"/>
  <c r="F112" i="5" s="1"/>
  <c r="F49" i="3" l="1"/>
  <c r="G49" i="3"/>
  <c r="F41" i="3"/>
  <c r="G41" i="3"/>
  <c r="F33" i="3"/>
  <c r="G33" i="3"/>
  <c r="G25" i="3"/>
  <c r="F25" i="3"/>
  <c r="G17" i="3"/>
  <c r="F17" i="3"/>
  <c r="F56" i="3"/>
  <c r="G56" i="3"/>
  <c r="F48" i="3"/>
  <c r="G48" i="3"/>
  <c r="F40" i="3"/>
  <c r="G40" i="3"/>
  <c r="F32" i="3"/>
  <c r="G32" i="3"/>
  <c r="G24" i="3"/>
  <c r="F24" i="3"/>
  <c r="G16" i="3"/>
  <c r="F16" i="3"/>
  <c r="G9" i="3"/>
  <c r="F9" i="3"/>
  <c r="G5" i="3"/>
  <c r="D2" i="3"/>
  <c r="F5" i="3"/>
  <c r="D3" i="3"/>
  <c r="G91" i="3"/>
  <c r="F91" i="3"/>
  <c r="G95" i="3"/>
  <c r="F95" i="3"/>
  <c r="G99" i="3"/>
  <c r="F99" i="3"/>
  <c r="G59" i="3"/>
  <c r="F59" i="3"/>
  <c r="G63" i="3"/>
  <c r="F63" i="3"/>
  <c r="G67" i="3"/>
  <c r="F67" i="3"/>
  <c r="G71" i="3"/>
  <c r="F71" i="3"/>
  <c r="G75" i="3"/>
  <c r="F75" i="3"/>
  <c r="G79" i="3"/>
  <c r="F79" i="3"/>
  <c r="G83" i="3"/>
  <c r="F83" i="3"/>
  <c r="G100" i="3"/>
  <c r="F100" i="3"/>
  <c r="G104" i="3"/>
  <c r="F104" i="3"/>
  <c r="G108" i="3"/>
  <c r="F108" i="3"/>
  <c r="G112" i="3"/>
  <c r="F112" i="3"/>
  <c r="F55" i="3"/>
  <c r="G55" i="3"/>
  <c r="F47" i="3"/>
  <c r="G47" i="3"/>
  <c r="F39" i="3"/>
  <c r="G39" i="3"/>
  <c r="F31" i="3"/>
  <c r="G31" i="3"/>
  <c r="F23" i="3"/>
  <c r="G23" i="3"/>
  <c r="G15" i="3"/>
  <c r="F15" i="3"/>
  <c r="F54" i="3"/>
  <c r="G54" i="3"/>
  <c r="F46" i="3"/>
  <c r="G46" i="3"/>
  <c r="F38" i="3"/>
  <c r="G38" i="3"/>
  <c r="G30" i="3"/>
  <c r="F30" i="3"/>
  <c r="F22" i="3"/>
  <c r="G22" i="3"/>
  <c r="F14" i="3"/>
  <c r="G14" i="3"/>
  <c r="G8" i="3"/>
  <c r="F8" i="3"/>
  <c r="G88" i="3"/>
  <c r="F88" i="3"/>
  <c r="G92" i="3"/>
  <c r="F92" i="3"/>
  <c r="G96" i="3"/>
  <c r="F96" i="3"/>
  <c r="F87" i="3"/>
  <c r="G87" i="3"/>
  <c r="G60" i="3"/>
  <c r="F60" i="3"/>
  <c r="G64" i="3"/>
  <c r="F64" i="3"/>
  <c r="G68" i="3"/>
  <c r="F68" i="3"/>
  <c r="G72" i="3"/>
  <c r="F72" i="3"/>
  <c r="G76" i="3"/>
  <c r="F76" i="3"/>
  <c r="G80" i="3"/>
  <c r="F80" i="3"/>
  <c r="G84" i="3"/>
  <c r="F84" i="3"/>
  <c r="G101" i="3"/>
  <c r="F101" i="3"/>
  <c r="G105" i="3"/>
  <c r="F105" i="3"/>
  <c r="G109" i="3"/>
  <c r="F109" i="3"/>
  <c r="G113" i="3"/>
  <c r="F113" i="3"/>
  <c r="E3" i="3"/>
  <c r="E2" i="3"/>
  <c r="H5" i="3"/>
  <c r="F53" i="3"/>
  <c r="G53" i="3"/>
  <c r="F45" i="3"/>
  <c r="G45" i="3"/>
  <c r="F37" i="3"/>
  <c r="G37" i="3"/>
  <c r="G29" i="3"/>
  <c r="F29" i="3"/>
  <c r="G21" i="3"/>
  <c r="F21" i="3"/>
  <c r="G13" i="3"/>
  <c r="F13" i="3"/>
  <c r="F52" i="3"/>
  <c r="G52" i="3"/>
  <c r="F44" i="3"/>
  <c r="G44" i="3"/>
  <c r="F36" i="3"/>
  <c r="G36" i="3"/>
  <c r="F28" i="3"/>
  <c r="G28" i="3"/>
  <c r="F20" i="3"/>
  <c r="G20" i="3"/>
  <c r="G12" i="3"/>
  <c r="F12" i="3"/>
  <c r="G7" i="3"/>
  <c r="F7" i="3"/>
  <c r="G89" i="3"/>
  <c r="F89" i="3"/>
  <c r="G93" i="3"/>
  <c r="F93" i="3"/>
  <c r="G97" i="3"/>
  <c r="F97" i="3"/>
  <c r="G57" i="3"/>
  <c r="F57" i="3"/>
  <c r="G61" i="3"/>
  <c r="F61" i="3"/>
  <c r="G65" i="3"/>
  <c r="F65" i="3"/>
  <c r="G69" i="3"/>
  <c r="F69" i="3"/>
  <c r="G73" i="3"/>
  <c r="F73" i="3"/>
  <c r="G77" i="3"/>
  <c r="F77" i="3"/>
  <c r="G81" i="3"/>
  <c r="F81" i="3"/>
  <c r="G85" i="3"/>
  <c r="F85" i="3"/>
  <c r="G102" i="3"/>
  <c r="F102" i="3"/>
  <c r="G106" i="3"/>
  <c r="F106" i="3"/>
  <c r="G110" i="3"/>
  <c r="F110" i="3"/>
  <c r="G114" i="3"/>
  <c r="F114" i="3"/>
  <c r="F51" i="3"/>
  <c r="G51" i="3"/>
  <c r="F43" i="3"/>
  <c r="G43" i="3"/>
  <c r="F35" i="3"/>
  <c r="G35" i="3"/>
  <c r="G27" i="3"/>
  <c r="F27" i="3"/>
  <c r="G19" i="3"/>
  <c r="F19" i="3"/>
  <c r="F11" i="3"/>
  <c r="G11" i="3"/>
  <c r="F50" i="3"/>
  <c r="G50" i="3"/>
  <c r="F42" i="3"/>
  <c r="G42" i="3"/>
  <c r="F34" i="3"/>
  <c r="G34" i="3"/>
  <c r="G26" i="3"/>
  <c r="F26" i="3"/>
  <c r="G18" i="3"/>
  <c r="F18" i="3"/>
  <c r="G10" i="3"/>
  <c r="F10" i="3"/>
  <c r="G6" i="3"/>
  <c r="F6" i="3"/>
  <c r="G90" i="3"/>
  <c r="F90" i="3"/>
  <c r="G94" i="3"/>
  <c r="F94" i="3"/>
  <c r="G98" i="3"/>
  <c r="F98" i="3"/>
  <c r="G58" i="3"/>
  <c r="F58" i="3"/>
  <c r="G62" i="3"/>
  <c r="F62" i="3"/>
  <c r="G66" i="3"/>
  <c r="F66" i="3"/>
  <c r="G70" i="3"/>
  <c r="F70" i="3"/>
  <c r="G74" i="3"/>
  <c r="F74" i="3"/>
  <c r="G78" i="3"/>
  <c r="F78" i="3"/>
  <c r="G82" i="3"/>
  <c r="F82" i="3"/>
  <c r="G86" i="3"/>
  <c r="F86" i="3"/>
  <c r="G103" i="3"/>
  <c r="F103" i="3"/>
  <c r="G107" i="3"/>
  <c r="F107" i="3"/>
  <c r="G111" i="3"/>
  <c r="F111" i="3"/>
  <c r="G115" i="3"/>
  <c r="F115" i="3"/>
  <c r="H3" i="3" l="1"/>
  <c r="H2" i="3"/>
  <c r="F2" i="3"/>
  <c r="F3" i="3"/>
  <c r="G2" i="3"/>
  <c r="G3" i="3"/>
  <c r="G1" i="3" l="1"/>
  <c r="E1" i="3" s="1"/>
  <c r="I115" i="3" s="1"/>
  <c r="I97" i="3" l="1"/>
  <c r="I100" i="3"/>
  <c r="I36" i="3"/>
  <c r="I57" i="3"/>
  <c r="I82" i="3"/>
  <c r="I16" i="3"/>
  <c r="I37" i="3"/>
  <c r="J37" i="3" s="1"/>
  <c r="K37" i="3" s="1"/>
  <c r="I18" i="3"/>
  <c r="I99" i="3"/>
  <c r="I101" i="3"/>
  <c r="I103" i="3"/>
  <c r="I105" i="3"/>
  <c r="J105" i="3" s="1"/>
  <c r="K105" i="3" s="1"/>
  <c r="I109" i="3"/>
  <c r="I56" i="3"/>
  <c r="J56" i="3" s="1"/>
  <c r="K56" i="3" s="1"/>
  <c r="I78" i="3"/>
  <c r="J78" i="3" s="1"/>
  <c r="K78" i="3" s="1"/>
  <c r="I79" i="3"/>
  <c r="J79" i="3" s="1"/>
  <c r="K79" i="3" s="1"/>
  <c r="I81" i="3"/>
  <c r="J81" i="3" s="1"/>
  <c r="K81" i="3" s="1"/>
  <c r="I22" i="3"/>
  <c r="I23" i="3"/>
  <c r="J23" i="3" s="1"/>
  <c r="K23" i="3" s="1"/>
  <c r="I84" i="3"/>
  <c r="J84" i="3" s="1"/>
  <c r="K84" i="3" s="1"/>
  <c r="I25" i="3"/>
  <c r="I86" i="3"/>
  <c r="I27" i="3"/>
  <c r="I50" i="3"/>
  <c r="I110" i="3"/>
  <c r="I77" i="3"/>
  <c r="I39" i="3"/>
  <c r="J39" i="3" s="1"/>
  <c r="K39" i="3" s="1"/>
  <c r="I20" i="3"/>
  <c r="I41" i="3"/>
  <c r="I83" i="3"/>
  <c r="I24" i="3"/>
  <c r="J24" i="3" s="1"/>
  <c r="K24" i="3" s="1"/>
  <c r="I65" i="3"/>
  <c r="I26" i="3"/>
  <c r="J26" i="3" s="1"/>
  <c r="K26" i="3" s="1"/>
  <c r="I107" i="3"/>
  <c r="I8" i="3"/>
  <c r="I48" i="3"/>
  <c r="J48" i="3" s="1"/>
  <c r="K48" i="3" s="1"/>
  <c r="I89" i="3"/>
  <c r="J89" i="3" s="1"/>
  <c r="K89" i="3" s="1"/>
  <c r="I52" i="3"/>
  <c r="J52" i="3" s="1"/>
  <c r="K52" i="3" s="1"/>
  <c r="I112" i="3"/>
  <c r="J112" i="3" s="1"/>
  <c r="K112" i="3" s="1"/>
  <c r="I76" i="3"/>
  <c r="J76" i="3" s="1"/>
  <c r="K76" i="3" s="1"/>
  <c r="I98" i="3"/>
  <c r="I80" i="3"/>
  <c r="I102" i="3"/>
  <c r="I104" i="3"/>
  <c r="I45" i="3"/>
  <c r="I6" i="3"/>
  <c r="I66" i="3"/>
  <c r="I7" i="3"/>
  <c r="I67" i="3"/>
  <c r="I108" i="3"/>
  <c r="I9" i="3"/>
  <c r="I10" i="3"/>
  <c r="J10" i="3" s="1"/>
  <c r="K10" i="3" s="1"/>
  <c r="I90" i="3"/>
  <c r="J90" i="3" s="1"/>
  <c r="K90" i="3" s="1"/>
  <c r="I71" i="3"/>
  <c r="J71" i="3" s="1"/>
  <c r="K71" i="3" s="1"/>
  <c r="I33" i="3"/>
  <c r="I93" i="3"/>
  <c r="J93" i="3" s="1"/>
  <c r="K93" i="3" s="1"/>
  <c r="I113" i="3"/>
  <c r="J113" i="3" s="1"/>
  <c r="K113" i="3" s="1"/>
  <c r="I96" i="3"/>
  <c r="J96" i="3" s="1"/>
  <c r="K96" i="3" s="1"/>
  <c r="I17" i="3"/>
  <c r="J17" i="3" s="1"/>
  <c r="K17" i="3" s="1"/>
  <c r="I38" i="3"/>
  <c r="J38" i="3" s="1"/>
  <c r="K38" i="3" s="1"/>
  <c r="I59" i="3"/>
  <c r="I40" i="3"/>
  <c r="I61" i="3"/>
  <c r="I62" i="3"/>
  <c r="I63" i="3"/>
  <c r="I64" i="3"/>
  <c r="I85" i="3"/>
  <c r="I46" i="3"/>
  <c r="J46" i="3" s="1"/>
  <c r="K46" i="3" s="1"/>
  <c r="I87" i="3"/>
  <c r="I28" i="3"/>
  <c r="I68" i="3"/>
  <c r="I29" i="3"/>
  <c r="J29" i="3" s="1"/>
  <c r="K29" i="3" s="1"/>
  <c r="I69" i="3"/>
  <c r="J69" i="3" s="1"/>
  <c r="K69" i="3" s="1"/>
  <c r="I30" i="3"/>
  <c r="J30" i="3" s="1"/>
  <c r="K30" i="3" s="1"/>
  <c r="I31" i="3"/>
  <c r="J31" i="3" s="1"/>
  <c r="K31" i="3" s="1"/>
  <c r="I111" i="3"/>
  <c r="J111" i="3" s="1"/>
  <c r="K111" i="3" s="1"/>
  <c r="I12" i="3"/>
  <c r="J12" i="3" s="1"/>
  <c r="K12" i="3" s="1"/>
  <c r="I72" i="3"/>
  <c r="J72" i="3" s="1"/>
  <c r="K72" i="3" s="1"/>
  <c r="I13" i="3"/>
  <c r="J13" i="3" s="1"/>
  <c r="K13" i="3" s="1"/>
  <c r="I73" i="3"/>
  <c r="J73" i="3" s="1"/>
  <c r="K73" i="3" s="1"/>
  <c r="I14" i="3"/>
  <c r="I34" i="3"/>
  <c r="I54" i="3"/>
  <c r="I74" i="3"/>
  <c r="I94" i="3"/>
  <c r="I114" i="3"/>
  <c r="I58" i="3"/>
  <c r="I19" i="3"/>
  <c r="I60" i="3"/>
  <c r="I21" i="3"/>
  <c r="I42" i="3"/>
  <c r="J42" i="3" s="1"/>
  <c r="K42" i="3" s="1"/>
  <c r="I43" i="3"/>
  <c r="J43" i="3" s="1"/>
  <c r="K43" i="3" s="1"/>
  <c r="I44" i="3"/>
  <c r="I5" i="3"/>
  <c r="I3" i="3" s="1"/>
  <c r="I106" i="3"/>
  <c r="I47" i="3"/>
  <c r="J47" i="3" s="1"/>
  <c r="K47" i="3" s="1"/>
  <c r="I88" i="3"/>
  <c r="J88" i="3" s="1"/>
  <c r="K88" i="3" s="1"/>
  <c r="I49" i="3"/>
  <c r="J49" i="3" s="1"/>
  <c r="K49" i="3" s="1"/>
  <c r="I70" i="3"/>
  <c r="J70" i="3" s="1"/>
  <c r="K70" i="3" s="1"/>
  <c r="I11" i="3"/>
  <c r="J11" i="3" s="1"/>
  <c r="K11" i="3" s="1"/>
  <c r="I51" i="3"/>
  <c r="I91" i="3"/>
  <c r="I32" i="3"/>
  <c r="I92" i="3"/>
  <c r="I53" i="3"/>
  <c r="I15" i="3"/>
  <c r="I35" i="3"/>
  <c r="I55" i="3"/>
  <c r="J55" i="3" s="1"/>
  <c r="K55" i="3" s="1"/>
  <c r="I75" i="3"/>
  <c r="I95" i="3"/>
  <c r="J75" i="3"/>
  <c r="K75" i="3" s="1"/>
  <c r="J99" i="3"/>
  <c r="K99" i="3" s="1"/>
  <c r="J20" i="3"/>
  <c r="K20" i="3" s="1"/>
  <c r="J100" i="3"/>
  <c r="K100" i="3" s="1"/>
  <c r="J21" i="3"/>
  <c r="K21" i="3" s="1"/>
  <c r="J45" i="3"/>
  <c r="K45" i="3" s="1"/>
  <c r="J53" i="3"/>
  <c r="K53" i="3" s="1"/>
  <c r="J61" i="3"/>
  <c r="K61" i="3" s="1"/>
  <c r="J77" i="3"/>
  <c r="K77" i="3" s="1"/>
  <c r="J85" i="3"/>
  <c r="K85" i="3" s="1"/>
  <c r="J101" i="3"/>
  <c r="K101" i="3" s="1"/>
  <c r="J109" i="3"/>
  <c r="K109" i="3" s="1"/>
  <c r="J27" i="3"/>
  <c r="K27" i="3" s="1"/>
  <c r="J67" i="3"/>
  <c r="K67" i="3" s="1"/>
  <c r="J115" i="3"/>
  <c r="K115" i="3" s="1"/>
  <c r="J28" i="3"/>
  <c r="K28" i="3" s="1"/>
  <c r="J60" i="3"/>
  <c r="K60" i="3" s="1"/>
  <c r="J6" i="3"/>
  <c r="K6" i="3" s="1"/>
  <c r="J14" i="3"/>
  <c r="K14" i="3" s="1"/>
  <c r="J22" i="3"/>
  <c r="K22" i="3" s="1"/>
  <c r="J54" i="3"/>
  <c r="K54" i="3" s="1"/>
  <c r="J62" i="3"/>
  <c r="K62" i="3" s="1"/>
  <c r="J86" i="3"/>
  <c r="K86" i="3" s="1"/>
  <c r="J94" i="3"/>
  <c r="K94" i="3" s="1"/>
  <c r="J102" i="3"/>
  <c r="K102" i="3" s="1"/>
  <c r="J110" i="3"/>
  <c r="K110" i="3" s="1"/>
  <c r="J35" i="3"/>
  <c r="K35" i="3" s="1"/>
  <c r="J59" i="3"/>
  <c r="K59" i="3" s="1"/>
  <c r="J91" i="3"/>
  <c r="K91" i="3" s="1"/>
  <c r="J44" i="3"/>
  <c r="K44" i="3" s="1"/>
  <c r="J92" i="3"/>
  <c r="K92" i="3" s="1"/>
  <c r="J7" i="3"/>
  <c r="K7" i="3" s="1"/>
  <c r="J15" i="3"/>
  <c r="K15" i="3" s="1"/>
  <c r="J63" i="3"/>
  <c r="K63" i="3" s="1"/>
  <c r="J87" i="3"/>
  <c r="K87" i="3" s="1"/>
  <c r="J95" i="3"/>
  <c r="K95" i="3" s="1"/>
  <c r="J103" i="3"/>
  <c r="K103" i="3" s="1"/>
  <c r="J19" i="3"/>
  <c r="K19" i="3" s="1"/>
  <c r="J51" i="3"/>
  <c r="K51" i="3" s="1"/>
  <c r="J83" i="3"/>
  <c r="K83" i="3" s="1"/>
  <c r="J107" i="3"/>
  <c r="K107" i="3" s="1"/>
  <c r="J36" i="3"/>
  <c r="K36" i="3" s="1"/>
  <c r="J68" i="3"/>
  <c r="K68" i="3" s="1"/>
  <c r="J108" i="3"/>
  <c r="K108" i="3" s="1"/>
  <c r="J8" i="3"/>
  <c r="K8" i="3" s="1"/>
  <c r="J16" i="3"/>
  <c r="K16" i="3" s="1"/>
  <c r="J32" i="3"/>
  <c r="K32" i="3" s="1"/>
  <c r="J40" i="3"/>
  <c r="K40" i="3" s="1"/>
  <c r="J64" i="3"/>
  <c r="K64" i="3" s="1"/>
  <c r="J80" i="3"/>
  <c r="K80" i="3" s="1"/>
  <c r="J104" i="3"/>
  <c r="K104" i="3" s="1"/>
  <c r="J9" i="3"/>
  <c r="K9" i="3" s="1"/>
  <c r="J25" i="3"/>
  <c r="K25" i="3" s="1"/>
  <c r="J33" i="3"/>
  <c r="K33" i="3" s="1"/>
  <c r="J41" i="3"/>
  <c r="K41" i="3" s="1"/>
  <c r="J57" i="3"/>
  <c r="K57" i="3" s="1"/>
  <c r="J65" i="3"/>
  <c r="K65" i="3" s="1"/>
  <c r="J97" i="3"/>
  <c r="K97" i="3" s="1"/>
  <c r="J18" i="3"/>
  <c r="K18" i="3" s="1"/>
  <c r="J34" i="3"/>
  <c r="K34" i="3" s="1"/>
  <c r="J50" i="3"/>
  <c r="K50" i="3" s="1"/>
  <c r="J58" i="3"/>
  <c r="K58" i="3" s="1"/>
  <c r="J66" i="3"/>
  <c r="K66" i="3" s="1"/>
  <c r="J74" i="3"/>
  <c r="K74" i="3" s="1"/>
  <c r="J82" i="3"/>
  <c r="K82" i="3" s="1"/>
  <c r="J98" i="3"/>
  <c r="K98" i="3" s="1"/>
  <c r="J106" i="3"/>
  <c r="K106" i="3" s="1"/>
  <c r="J114" i="3"/>
  <c r="K114" i="3" s="1"/>
  <c r="J5" i="3" l="1"/>
  <c r="I2" i="3"/>
  <c r="K5" i="3"/>
  <c r="J3" i="3"/>
  <c r="J2" i="3"/>
  <c r="K2" i="3" l="1"/>
  <c r="K3" i="3"/>
  <c r="K1" i="3" l="1"/>
  <c r="I1" i="3"/>
  <c r="N43" i="3" l="1"/>
  <c r="O99" i="3"/>
  <c r="M20" i="3"/>
  <c r="N76" i="3"/>
  <c r="N21" i="3"/>
  <c r="L37" i="3"/>
  <c r="N45" i="3"/>
  <c r="O61" i="3"/>
  <c r="N85" i="3"/>
  <c r="O101" i="3"/>
  <c r="N109" i="3"/>
  <c r="O67" i="3"/>
  <c r="O60" i="3"/>
  <c r="M5" i="3"/>
  <c r="N22" i="3"/>
  <c r="L38" i="3"/>
  <c r="M46" i="3"/>
  <c r="M62" i="3"/>
  <c r="O86" i="3"/>
  <c r="L102" i="3"/>
  <c r="M110" i="3"/>
  <c r="O59" i="3"/>
  <c r="N44" i="3"/>
  <c r="L7" i="3"/>
  <c r="M15" i="3"/>
  <c r="O31" i="3"/>
  <c r="N55" i="3"/>
  <c r="L71" i="3"/>
  <c r="N79" i="3"/>
  <c r="L95" i="3"/>
  <c r="N19" i="3"/>
  <c r="L83" i="3"/>
  <c r="L107" i="3"/>
  <c r="N68" i="3"/>
  <c r="O16" i="3"/>
  <c r="L32" i="3"/>
  <c r="O40" i="3"/>
  <c r="M56" i="3"/>
  <c r="O80" i="3"/>
  <c r="N96" i="3"/>
  <c r="M104" i="3"/>
  <c r="O9" i="3"/>
  <c r="M33" i="3"/>
  <c r="L49" i="3"/>
  <c r="N57" i="3"/>
  <c r="O73" i="3"/>
  <c r="M97" i="3"/>
  <c r="O113" i="3"/>
  <c r="O10" i="3"/>
  <c r="M26" i="3"/>
  <c r="O50" i="3"/>
  <c r="L66" i="3"/>
  <c r="M74" i="3"/>
  <c r="N90" i="3"/>
  <c r="L114" i="3"/>
  <c r="M95" i="3"/>
  <c r="L8" i="3"/>
  <c r="N32" i="3"/>
  <c r="N56" i="3"/>
  <c r="M80" i="3"/>
  <c r="O96" i="3"/>
  <c r="M9" i="3"/>
  <c r="N33" i="3"/>
  <c r="L89" i="3"/>
  <c r="L113" i="3"/>
  <c r="L42" i="3"/>
  <c r="M66" i="3"/>
  <c r="O90" i="3"/>
  <c r="M114" i="3"/>
  <c r="M12" i="3"/>
  <c r="M47" i="3"/>
  <c r="M87" i="3"/>
  <c r="L111" i="3"/>
  <c r="N108" i="3"/>
  <c r="N88" i="3"/>
  <c r="N25" i="3"/>
  <c r="M65" i="3"/>
  <c r="L34" i="3"/>
  <c r="O82" i="3"/>
  <c r="L55" i="3"/>
  <c r="L16" i="3"/>
  <c r="L80" i="3"/>
  <c r="L11" i="3"/>
  <c r="M43" i="3"/>
  <c r="M99" i="3"/>
  <c r="O76" i="3"/>
  <c r="L13" i="3"/>
  <c r="M21" i="3"/>
  <c r="O37" i="3"/>
  <c r="N61" i="3"/>
  <c r="L77" i="3"/>
  <c r="M85" i="3"/>
  <c r="L101" i="3"/>
  <c r="M67" i="3"/>
  <c r="L28" i="3"/>
  <c r="M60" i="3"/>
  <c r="L5" i="3"/>
  <c r="L14" i="3"/>
  <c r="O22" i="3"/>
  <c r="N38" i="3"/>
  <c r="N62" i="3"/>
  <c r="L78" i="3"/>
  <c r="M86" i="3"/>
  <c r="N102" i="3"/>
  <c r="N59" i="3"/>
  <c r="L12" i="3"/>
  <c r="O44" i="3"/>
  <c r="N7" i="3"/>
  <c r="N31" i="3"/>
  <c r="L47" i="3"/>
  <c r="M55" i="3"/>
  <c r="O71" i="3"/>
  <c r="O111" i="3"/>
  <c r="M19" i="3"/>
  <c r="O83" i="3"/>
  <c r="O68" i="3"/>
  <c r="M16" i="3"/>
  <c r="L72" i="3"/>
  <c r="L25" i="3"/>
  <c r="O49" i="3"/>
  <c r="M73" i="3"/>
  <c r="N97" i="3"/>
  <c r="N26" i="3"/>
  <c r="M50" i="3"/>
  <c r="L106" i="3"/>
  <c r="O103" i="3"/>
  <c r="N24" i="3"/>
  <c r="L64" i="3"/>
  <c r="L112" i="3"/>
  <c r="O41" i="3"/>
  <c r="L81" i="3"/>
  <c r="N58" i="3"/>
  <c r="M106" i="3"/>
  <c r="M63" i="3"/>
  <c r="L108" i="3"/>
  <c r="M17" i="3"/>
  <c r="O11" i="3"/>
  <c r="L99" i="3"/>
  <c r="L52" i="3"/>
  <c r="M76" i="3"/>
  <c r="O13" i="3"/>
  <c r="M37" i="3"/>
  <c r="L53" i="3"/>
  <c r="M61" i="3"/>
  <c r="O77" i="3"/>
  <c r="M101" i="3"/>
  <c r="L27" i="3"/>
  <c r="N67" i="3"/>
  <c r="N28" i="3"/>
  <c r="N5" i="3"/>
  <c r="N14" i="3"/>
  <c r="O38" i="3"/>
  <c r="L54" i="3"/>
  <c r="O62" i="3"/>
  <c r="N78" i="3"/>
  <c r="O102" i="3"/>
  <c r="L35" i="3"/>
  <c r="M59" i="3"/>
  <c r="N12" i="3"/>
  <c r="O7" i="3"/>
  <c r="L23" i="3"/>
  <c r="M31" i="3"/>
  <c r="O47" i="3"/>
  <c r="N71" i="3"/>
  <c r="L87" i="3"/>
  <c r="N95" i="3"/>
  <c r="N111" i="3"/>
  <c r="M83" i="3"/>
  <c r="L36" i="3"/>
  <c r="M68" i="3"/>
  <c r="N8" i="3"/>
  <c r="O32" i="3"/>
  <c r="L48" i="3"/>
  <c r="O56" i="3"/>
  <c r="N72" i="3"/>
  <c r="L96" i="3"/>
  <c r="N112" i="3"/>
  <c r="N9" i="3"/>
  <c r="O25" i="3"/>
  <c r="M49" i="3"/>
  <c r="L65" i="3"/>
  <c r="N73" i="3"/>
  <c r="O89" i="3"/>
  <c r="M113" i="3"/>
  <c r="L18" i="3"/>
  <c r="O26" i="3"/>
  <c r="N42" i="3"/>
  <c r="N66" i="3"/>
  <c r="L82" i="3"/>
  <c r="M90" i="3"/>
  <c r="N106" i="3"/>
  <c r="M48" i="3"/>
  <c r="M25" i="3"/>
  <c r="N49" i="3"/>
  <c r="O105" i="3"/>
  <c r="N18" i="3"/>
  <c r="O42" i="3"/>
  <c r="O66" i="3"/>
  <c r="N11" i="3"/>
  <c r="L75" i="3"/>
  <c r="N99" i="3"/>
  <c r="M52" i="3"/>
  <c r="M13" i="3"/>
  <c r="L29" i="3"/>
  <c r="N37" i="3"/>
  <c r="O53" i="3"/>
  <c r="N77" i="3"/>
  <c r="O93" i="3"/>
  <c r="N101" i="3"/>
  <c r="O27" i="3"/>
  <c r="O28" i="3"/>
  <c r="L84" i="3"/>
  <c r="O14" i="3"/>
  <c r="L30" i="3"/>
  <c r="M38" i="3"/>
  <c r="N54" i="3"/>
  <c r="O78" i="3"/>
  <c r="L94" i="3"/>
  <c r="M102" i="3"/>
  <c r="O35" i="3"/>
  <c r="O12" i="3"/>
  <c r="L92" i="3"/>
  <c r="M7" i="3"/>
  <c r="O23" i="3"/>
  <c r="N47" i="3"/>
  <c r="L63" i="3"/>
  <c r="M71" i="3"/>
  <c r="O87" i="3"/>
  <c r="M111" i="3"/>
  <c r="L51" i="3"/>
  <c r="N83" i="3"/>
  <c r="N36" i="3"/>
  <c r="O8" i="3"/>
  <c r="L24" i="3"/>
  <c r="M32" i="3"/>
  <c r="O72" i="3"/>
  <c r="L88" i="3"/>
  <c r="M96" i="3"/>
  <c r="O112" i="3"/>
  <c r="L41" i="3"/>
  <c r="O65" i="3"/>
  <c r="M89" i="3"/>
  <c r="N113" i="3"/>
  <c r="L58" i="3"/>
  <c r="N82" i="3"/>
  <c r="O106" i="3"/>
  <c r="N92" i="3"/>
  <c r="N23" i="3"/>
  <c r="L39" i="3"/>
  <c r="O63" i="3"/>
  <c r="O51" i="3"/>
  <c r="O36" i="3"/>
  <c r="M8" i="3"/>
  <c r="N48" i="3"/>
  <c r="M72" i="3"/>
  <c r="L17" i="3"/>
  <c r="N89" i="3"/>
  <c r="L105" i="3"/>
  <c r="M42" i="3"/>
  <c r="M107" i="3"/>
  <c r="M40" i="3"/>
  <c r="M88" i="3"/>
  <c r="N41" i="3"/>
  <c r="M11" i="3"/>
  <c r="O75" i="3"/>
  <c r="N52" i="3"/>
  <c r="N100" i="3"/>
  <c r="N13" i="3"/>
  <c r="O29" i="3"/>
  <c r="M53" i="3"/>
  <c r="L69" i="3"/>
  <c r="M77" i="3"/>
  <c r="L93" i="3"/>
  <c r="N27" i="3"/>
  <c r="O115" i="3"/>
  <c r="M28" i="3"/>
  <c r="N84" i="3"/>
  <c r="L6" i="3"/>
  <c r="M14" i="3"/>
  <c r="M30" i="3"/>
  <c r="O54" i="3"/>
  <c r="L70" i="3"/>
  <c r="M78" i="3"/>
  <c r="N94" i="3"/>
  <c r="M35" i="3"/>
  <c r="O91" i="3"/>
  <c r="O18" i="3"/>
  <c r="L98" i="3"/>
  <c r="O79" i="3"/>
  <c r="O64" i="3"/>
  <c r="L33" i="3"/>
  <c r="N75" i="3"/>
  <c r="L20" i="3"/>
  <c r="O52" i="3"/>
  <c r="O100" i="3"/>
  <c r="N29" i="3"/>
  <c r="L45" i="3"/>
  <c r="N53" i="3"/>
  <c r="O69" i="3"/>
  <c r="M93" i="3"/>
  <c r="O109" i="3"/>
  <c r="M27" i="3"/>
  <c r="L115" i="3"/>
  <c r="O84" i="3"/>
  <c r="M6" i="3"/>
  <c r="N30" i="3"/>
  <c r="L46" i="3"/>
  <c r="M54" i="3"/>
  <c r="M70" i="3"/>
  <c r="O94" i="3"/>
  <c r="L110" i="3"/>
  <c r="N35" i="3"/>
  <c r="N91" i="3"/>
  <c r="O92" i="3"/>
  <c r="L15" i="3"/>
  <c r="M23" i="3"/>
  <c r="O39" i="3"/>
  <c r="N63" i="3"/>
  <c r="L79" i="3"/>
  <c r="N87" i="3"/>
  <c r="L103" i="3"/>
  <c r="N51" i="3"/>
  <c r="O107" i="3"/>
  <c r="M36" i="3"/>
  <c r="O108" i="3"/>
  <c r="O24" i="3"/>
  <c r="L40" i="3"/>
  <c r="O48" i="3"/>
  <c r="N64" i="3"/>
  <c r="O88" i="3"/>
  <c r="N104" i="3"/>
  <c r="M112" i="3"/>
  <c r="O17" i="3"/>
  <c r="M41" i="3"/>
  <c r="L57" i="3"/>
  <c r="N65" i="3"/>
  <c r="O81" i="3"/>
  <c r="M105" i="3"/>
  <c r="L10" i="3"/>
  <c r="M18" i="3"/>
  <c r="M34" i="3"/>
  <c r="O58" i="3"/>
  <c r="L74" i="3"/>
  <c r="M82" i="3"/>
  <c r="N98" i="3"/>
  <c r="L43" i="3"/>
  <c r="M75" i="3"/>
  <c r="N20" i="3"/>
  <c r="L100" i="3"/>
  <c r="L21" i="3"/>
  <c r="M29" i="3"/>
  <c r="O45" i="3"/>
  <c r="M69" i="3"/>
  <c r="L85" i="3"/>
  <c r="N93" i="3"/>
  <c r="L109" i="3"/>
  <c r="M115" i="3"/>
  <c r="L60" i="3"/>
  <c r="M84" i="3"/>
  <c r="N6" i="3"/>
  <c r="L22" i="3"/>
  <c r="O30" i="3"/>
  <c r="N46" i="3"/>
  <c r="N70" i="3"/>
  <c r="L86" i="3"/>
  <c r="M94" i="3"/>
  <c r="N110" i="3"/>
  <c r="M91" i="3"/>
  <c r="L44" i="3"/>
  <c r="M92" i="3"/>
  <c r="O15" i="3"/>
  <c r="N39" i="3"/>
  <c r="N103" i="3"/>
  <c r="L19" i="3"/>
  <c r="M51" i="3"/>
  <c r="M24" i="3"/>
  <c r="L76" i="3"/>
  <c r="L67" i="3"/>
  <c r="O46" i="3"/>
  <c r="N86" i="3"/>
  <c r="N15" i="3"/>
  <c r="O55" i="3"/>
  <c r="N107" i="3"/>
  <c r="N16" i="3"/>
  <c r="O104" i="3"/>
  <c r="L97" i="3"/>
  <c r="N50" i="3"/>
  <c r="O114" i="3"/>
  <c r="O43" i="3"/>
  <c r="M45" i="3"/>
  <c r="O85" i="3"/>
  <c r="O6" i="3"/>
  <c r="L91" i="3"/>
  <c r="M103" i="3"/>
  <c r="M64" i="3"/>
  <c r="L104" i="3"/>
  <c r="O33" i="3"/>
  <c r="L26" i="3"/>
  <c r="M100" i="3"/>
  <c r="N115" i="3"/>
  <c r="N105" i="3"/>
  <c r="M58" i="3"/>
  <c r="O98" i="3"/>
  <c r="M57" i="3"/>
  <c r="N10" i="3"/>
  <c r="L56" i="3"/>
  <c r="L73" i="3"/>
  <c r="L62" i="3"/>
  <c r="L31" i="3"/>
  <c r="L68" i="3"/>
  <c r="N81" i="3"/>
  <c r="N34" i="3"/>
  <c r="O5" i="3"/>
  <c r="O95" i="3"/>
  <c r="N114" i="3"/>
  <c r="L61" i="3"/>
  <c r="M22" i="3"/>
  <c r="O110" i="3"/>
  <c r="M44" i="3"/>
  <c r="M79" i="3"/>
  <c r="O19" i="3"/>
  <c r="N40" i="3"/>
  <c r="N80" i="3"/>
  <c r="L9" i="3"/>
  <c r="M81" i="3"/>
  <c r="O34" i="3"/>
  <c r="M98" i="3"/>
  <c r="N17" i="3"/>
  <c r="O74" i="3"/>
  <c r="L59" i="3"/>
  <c r="O97" i="3"/>
  <c r="L90" i="3"/>
  <c r="O20" i="3"/>
  <c r="O21" i="3"/>
  <c r="M109" i="3"/>
  <c r="N60" i="3"/>
  <c r="O70" i="3"/>
  <c r="M39" i="3"/>
  <c r="M108" i="3"/>
  <c r="O57" i="3"/>
  <c r="M10" i="3"/>
  <c r="N74" i="3"/>
  <c r="N69" i="3"/>
  <c r="L50" i="3"/>
</calcChain>
</file>

<file path=xl/sharedStrings.xml><?xml version="1.0" encoding="utf-8"?>
<sst xmlns="http://schemas.openxmlformats.org/spreadsheetml/2006/main" count="354" uniqueCount="78">
  <si>
    <t>Gender</t>
  </si>
  <si>
    <t>Age</t>
  </si>
  <si>
    <t>Height</t>
  </si>
  <si>
    <t>Weight</t>
  </si>
  <si>
    <t>f</t>
  </si>
  <si>
    <t>m</t>
  </si>
  <si>
    <t>Months</t>
  </si>
  <si>
    <t>Inches</t>
  </si>
  <si>
    <t>Pounds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</si>
  <si>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</si>
  <si>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</si>
  <si>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</si>
  <si>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</si>
  <si>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</si>
  <si>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</si>
  <si>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</si>
  <si>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</si>
  <si>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</si>
  <si>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</si>
  <si>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</si>
  <si>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</si>
  <si>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</si>
  <si>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</si>
  <si>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</si>
  <si>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</si>
  <si>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</si>
  <si>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</si>
  <si>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</si>
  <si>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</si>
  <si>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</si>
  <si>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</si>
  <si>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</si>
  <si>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</si>
  <si>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</si>
  <si>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</si>
  <si>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Weight</t>
  </si>
  <si>
    <t>Residuals</t>
  </si>
  <si>
    <t>Standard Residuals</t>
  </si>
  <si>
    <t>PROBABILITY OUTPUT</t>
  </si>
  <si>
    <t>Percentile</t>
  </si>
  <si>
    <t>Avg</t>
  </si>
  <si>
    <t>Sum</t>
  </si>
  <si>
    <t>x</t>
  </si>
  <si>
    <t>y</t>
  </si>
  <si>
    <t>(x-x¨)</t>
  </si>
  <si>
    <t xml:space="preserve">(y-y¨) </t>
  </si>
  <si>
    <t xml:space="preserve">(x-x¨)(y-y¨) </t>
  </si>
  <si>
    <t>(x-x¨)^2</t>
  </si>
  <si>
    <t>(y-y¨)^2</t>
  </si>
  <si>
    <t>a0=</t>
  </si>
  <si>
    <t>a1=</t>
  </si>
  <si>
    <t>y^</t>
  </si>
  <si>
    <t>(y-y^)</t>
  </si>
  <si>
    <t>(y-y^)^2</t>
  </si>
  <si>
    <t>Ordered</t>
  </si>
  <si>
    <t>Mean</t>
  </si>
  <si>
    <t>StdDev</t>
  </si>
  <si>
    <t>i</t>
  </si>
  <si>
    <t>pi</t>
  </si>
  <si>
    <t>n=</t>
  </si>
  <si>
    <t>qi</t>
  </si>
  <si>
    <t>R^2=</t>
  </si>
  <si>
    <t>s=</t>
  </si>
  <si>
    <t>Int Izq</t>
  </si>
  <si>
    <t>Int Der</t>
  </si>
  <si>
    <t>CL=</t>
  </si>
  <si>
    <t>alfa=</t>
  </si>
  <si>
    <t>SE(a1)=</t>
  </si>
  <si>
    <t>t_est=</t>
  </si>
  <si>
    <t>t_crit=</t>
  </si>
  <si>
    <t>p.value=</t>
  </si>
  <si>
    <t>CI L</t>
  </si>
  <si>
    <t>CI R</t>
  </si>
  <si>
    <t>PI R</t>
  </si>
  <si>
    <t>PI L</t>
  </si>
  <si>
    <t>Since p.value &lt;&lt;0.05 se rechaza la hipotesis nula</t>
  </si>
  <si>
    <t>H0: a1=0</t>
  </si>
  <si>
    <t>Since t_est&gt;&gt;t&gt;crit se rechaza la hipotesis nula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</si>
</sst>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16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Female!$B$1:$B$2</c:f>
              <c:strCache>
                <c:ptCount val="2"/>
                <c:pt idx="0">
                  <c:v>Inches</c:v>
                </c:pt>
                <c:pt idx="1">
                  <c:v>Height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Female!$A$3:$A$113</c:f>
              <c:numCache>
                <c:formatCode>General</c:formatCode>
                <c:ptCount val="111"/>
                <c:pt idx="0">
                  <c:v>143</c:v>
                </c:pt>
                <c:pt idx="1">
                  <c:v>191</c:v>
                </c:pt>
                <c:pt idx="2">
                  <c:v>160</c:v>
                </c:pt>
                <c:pt idx="3">
                  <c:v>157</c:v>
                </c:pt>
                <c:pt idx="4">
                  <c:v>191</c:v>
                </c:pt>
                <c:pt idx="5">
                  <c:v>141</c:v>
                </c:pt>
                <c:pt idx="6">
                  <c:v>185</c:v>
                </c:pt>
                <c:pt idx="7">
                  <c:v>210</c:v>
                </c:pt>
                <c:pt idx="8">
                  <c:v>149</c:v>
                </c:pt>
                <c:pt idx="9">
                  <c:v>169</c:v>
                </c:pt>
                <c:pt idx="10">
                  <c:v>173</c:v>
                </c:pt>
                <c:pt idx="11">
                  <c:v>150</c:v>
                </c:pt>
                <c:pt idx="12">
                  <c:v>144</c:v>
                </c:pt>
                <c:pt idx="13">
                  <c:v>146</c:v>
                </c:pt>
                <c:pt idx="14">
                  <c:v>155</c:v>
                </c:pt>
                <c:pt idx="15">
                  <c:v>183</c:v>
                </c:pt>
                <c:pt idx="16">
                  <c:v>154</c:v>
                </c:pt>
                <c:pt idx="17">
                  <c:v>152</c:v>
                </c:pt>
                <c:pt idx="18">
                  <c:v>148</c:v>
                </c:pt>
                <c:pt idx="19">
                  <c:v>164</c:v>
                </c:pt>
                <c:pt idx="20">
                  <c:v>177</c:v>
                </c:pt>
                <c:pt idx="21">
                  <c:v>183</c:v>
                </c:pt>
                <c:pt idx="22">
                  <c:v>182</c:v>
                </c:pt>
                <c:pt idx="23">
                  <c:v>165</c:v>
                </c:pt>
                <c:pt idx="24">
                  <c:v>163</c:v>
                </c:pt>
                <c:pt idx="25">
                  <c:v>171</c:v>
                </c:pt>
                <c:pt idx="26">
                  <c:v>193</c:v>
                </c:pt>
                <c:pt idx="27">
                  <c:v>169</c:v>
                </c:pt>
                <c:pt idx="28">
                  <c:v>155</c:v>
                </c:pt>
                <c:pt idx="29">
                  <c:v>171</c:v>
                </c:pt>
                <c:pt idx="30">
                  <c:v>140</c:v>
                </c:pt>
                <c:pt idx="31">
                  <c:v>149</c:v>
                </c:pt>
                <c:pt idx="32">
                  <c:v>150</c:v>
                </c:pt>
                <c:pt idx="33">
                  <c:v>140</c:v>
                </c:pt>
                <c:pt idx="34">
                  <c:v>166</c:v>
                </c:pt>
                <c:pt idx="35">
                  <c:v>146</c:v>
                </c:pt>
                <c:pt idx="36">
                  <c:v>139</c:v>
                </c:pt>
                <c:pt idx="37">
                  <c:v>177</c:v>
                </c:pt>
                <c:pt idx="38">
                  <c:v>166</c:v>
                </c:pt>
                <c:pt idx="39">
                  <c:v>184</c:v>
                </c:pt>
                <c:pt idx="40">
                  <c:v>177</c:v>
                </c:pt>
                <c:pt idx="41">
                  <c:v>145</c:v>
                </c:pt>
                <c:pt idx="42">
                  <c:v>167</c:v>
                </c:pt>
                <c:pt idx="43">
                  <c:v>185</c:v>
                </c:pt>
                <c:pt idx="44">
                  <c:v>156</c:v>
                </c:pt>
                <c:pt idx="45">
                  <c:v>191</c:v>
                </c:pt>
                <c:pt idx="46">
                  <c:v>189</c:v>
                </c:pt>
                <c:pt idx="47">
                  <c:v>157</c:v>
                </c:pt>
                <c:pt idx="48">
                  <c:v>171</c:v>
                </c:pt>
                <c:pt idx="49">
                  <c:v>143</c:v>
                </c:pt>
                <c:pt idx="50">
                  <c:v>182</c:v>
                </c:pt>
                <c:pt idx="51">
                  <c:v>154</c:v>
                </c:pt>
                <c:pt idx="52">
                  <c:v>141</c:v>
                </c:pt>
                <c:pt idx="53">
                  <c:v>167</c:v>
                </c:pt>
                <c:pt idx="54">
                  <c:v>141</c:v>
                </c:pt>
                <c:pt idx="55">
                  <c:v>175</c:v>
                </c:pt>
                <c:pt idx="56">
                  <c:v>153</c:v>
                </c:pt>
                <c:pt idx="57">
                  <c:v>185</c:v>
                </c:pt>
                <c:pt idx="58">
                  <c:v>139</c:v>
                </c:pt>
                <c:pt idx="59">
                  <c:v>143</c:v>
                </c:pt>
                <c:pt idx="60">
                  <c:v>147</c:v>
                </c:pt>
                <c:pt idx="61">
                  <c:v>164</c:v>
                </c:pt>
                <c:pt idx="62">
                  <c:v>175</c:v>
                </c:pt>
                <c:pt idx="63">
                  <c:v>170</c:v>
                </c:pt>
                <c:pt idx="64">
                  <c:v>186</c:v>
                </c:pt>
                <c:pt idx="65">
                  <c:v>185</c:v>
                </c:pt>
                <c:pt idx="66">
                  <c:v>168</c:v>
                </c:pt>
                <c:pt idx="67">
                  <c:v>139</c:v>
                </c:pt>
                <c:pt idx="68">
                  <c:v>178</c:v>
                </c:pt>
                <c:pt idx="69">
                  <c:v>147</c:v>
                </c:pt>
                <c:pt idx="70">
                  <c:v>183</c:v>
                </c:pt>
                <c:pt idx="71">
                  <c:v>148</c:v>
                </c:pt>
                <c:pt idx="72">
                  <c:v>144</c:v>
                </c:pt>
                <c:pt idx="73">
                  <c:v>190</c:v>
                </c:pt>
                <c:pt idx="74">
                  <c:v>143</c:v>
                </c:pt>
                <c:pt idx="75">
                  <c:v>147</c:v>
                </c:pt>
                <c:pt idx="76">
                  <c:v>172</c:v>
                </c:pt>
                <c:pt idx="77">
                  <c:v>179</c:v>
                </c:pt>
                <c:pt idx="78">
                  <c:v>142</c:v>
                </c:pt>
                <c:pt idx="79">
                  <c:v>150</c:v>
                </c:pt>
                <c:pt idx="80">
                  <c:v>147</c:v>
                </c:pt>
                <c:pt idx="81">
                  <c:v>182</c:v>
                </c:pt>
                <c:pt idx="82">
                  <c:v>164</c:v>
                </c:pt>
                <c:pt idx="83">
                  <c:v>180</c:v>
                </c:pt>
                <c:pt idx="84">
                  <c:v>161</c:v>
                </c:pt>
                <c:pt idx="85">
                  <c:v>142</c:v>
                </c:pt>
                <c:pt idx="86">
                  <c:v>178</c:v>
                </c:pt>
                <c:pt idx="87">
                  <c:v>145</c:v>
                </c:pt>
                <c:pt idx="88">
                  <c:v>180</c:v>
                </c:pt>
                <c:pt idx="89">
                  <c:v>176</c:v>
                </c:pt>
                <c:pt idx="90">
                  <c:v>180</c:v>
                </c:pt>
                <c:pt idx="91">
                  <c:v>162</c:v>
                </c:pt>
                <c:pt idx="92">
                  <c:v>197</c:v>
                </c:pt>
                <c:pt idx="93">
                  <c:v>182</c:v>
                </c:pt>
                <c:pt idx="94">
                  <c:v>169</c:v>
                </c:pt>
                <c:pt idx="95">
                  <c:v>147</c:v>
                </c:pt>
                <c:pt idx="96">
                  <c:v>197</c:v>
                </c:pt>
                <c:pt idx="97">
                  <c:v>145</c:v>
                </c:pt>
                <c:pt idx="98">
                  <c:v>143</c:v>
                </c:pt>
                <c:pt idx="99">
                  <c:v>147</c:v>
                </c:pt>
                <c:pt idx="100">
                  <c:v>154</c:v>
                </c:pt>
                <c:pt idx="101">
                  <c:v>140</c:v>
                </c:pt>
                <c:pt idx="102">
                  <c:v>178</c:v>
                </c:pt>
                <c:pt idx="103">
                  <c:v>148</c:v>
                </c:pt>
                <c:pt idx="104">
                  <c:v>190</c:v>
                </c:pt>
                <c:pt idx="105">
                  <c:v>186</c:v>
                </c:pt>
                <c:pt idx="106">
                  <c:v>165</c:v>
                </c:pt>
                <c:pt idx="107">
                  <c:v>155</c:v>
                </c:pt>
                <c:pt idx="108">
                  <c:v>210</c:v>
                </c:pt>
                <c:pt idx="109">
                  <c:v>144</c:v>
                </c:pt>
                <c:pt idx="110">
                  <c:v>186</c:v>
                </c:pt>
              </c:numCache>
            </c:numRef>
          </c:xVal>
          <c:yVal>
            <c:numRef>
              <c:f>Female!$B$3:$B$113</c:f>
              <c:numCache>
                <c:formatCode>General</c:formatCode>
                <c:ptCount val="111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  <c:pt idx="28">
                  <c:v>62.3</c:v>
                </c:pt>
                <c:pt idx="29">
                  <c:v>62.5</c:v>
                </c:pt>
                <c:pt idx="30">
                  <c:v>53.8</c:v>
                </c:pt>
                <c:pt idx="31">
                  <c:v>58.3</c:v>
                </c:pt>
                <c:pt idx="32">
                  <c:v>59.5</c:v>
                </c:pt>
                <c:pt idx="33">
                  <c:v>53.5</c:v>
                </c:pt>
                <c:pt idx="34">
                  <c:v>61.5</c:v>
                </c:pt>
                <c:pt idx="35">
                  <c:v>56.3</c:v>
                </c:pt>
                <c:pt idx="36">
                  <c:v>57.5</c:v>
                </c:pt>
                <c:pt idx="37">
                  <c:v>61.8</c:v>
                </c:pt>
                <c:pt idx="38">
                  <c:v>59.3</c:v>
                </c:pt>
                <c:pt idx="39">
                  <c:v>62.3</c:v>
                </c:pt>
                <c:pt idx="40">
                  <c:v>61.3</c:v>
                </c:pt>
                <c:pt idx="41">
                  <c:v>59</c:v>
                </c:pt>
                <c:pt idx="42">
                  <c:v>62.3</c:v>
                </c:pt>
                <c:pt idx="43">
                  <c:v>60</c:v>
                </c:pt>
                <c:pt idx="44">
                  <c:v>54.5</c:v>
                </c:pt>
                <c:pt idx="45">
                  <c:v>63.3</c:v>
                </c:pt>
                <c:pt idx="46">
                  <c:v>64.3</c:v>
                </c:pt>
                <c:pt idx="47">
                  <c:v>60.5</c:v>
                </c:pt>
                <c:pt idx="48">
                  <c:v>61.5</c:v>
                </c:pt>
                <c:pt idx="49">
                  <c:v>61.5</c:v>
                </c:pt>
                <c:pt idx="50">
                  <c:v>62</c:v>
                </c:pt>
                <c:pt idx="51">
                  <c:v>61</c:v>
                </c:pt>
                <c:pt idx="52">
                  <c:v>56</c:v>
                </c:pt>
                <c:pt idx="53">
                  <c:v>61</c:v>
                </c:pt>
                <c:pt idx="54">
                  <c:v>61.3</c:v>
                </c:pt>
                <c:pt idx="55">
                  <c:v>60.3</c:v>
                </c:pt>
                <c:pt idx="56">
                  <c:v>63.3</c:v>
                </c:pt>
                <c:pt idx="57">
                  <c:v>59</c:v>
                </c:pt>
                <c:pt idx="58">
                  <c:v>61.5</c:v>
                </c:pt>
                <c:pt idx="59">
                  <c:v>51.3</c:v>
                </c:pt>
                <c:pt idx="60">
                  <c:v>61.3</c:v>
                </c:pt>
                <c:pt idx="61">
                  <c:v>58</c:v>
                </c:pt>
                <c:pt idx="62">
                  <c:v>60.8</c:v>
                </c:pt>
                <c:pt idx="63">
                  <c:v>64.3</c:v>
                </c:pt>
                <c:pt idx="64">
                  <c:v>57.8</c:v>
                </c:pt>
                <c:pt idx="65">
                  <c:v>65.3</c:v>
                </c:pt>
                <c:pt idx="66">
                  <c:v>61.5</c:v>
                </c:pt>
                <c:pt idx="67">
                  <c:v>52.8</c:v>
                </c:pt>
                <c:pt idx="68">
                  <c:v>63.5</c:v>
                </c:pt>
                <c:pt idx="69">
                  <c:v>55.8</c:v>
                </c:pt>
                <c:pt idx="70">
                  <c:v>64.3</c:v>
                </c:pt>
                <c:pt idx="71">
                  <c:v>56.3</c:v>
                </c:pt>
                <c:pt idx="72">
                  <c:v>55.8</c:v>
                </c:pt>
                <c:pt idx="73">
                  <c:v>66.8</c:v>
                </c:pt>
                <c:pt idx="74">
                  <c:v>58.3</c:v>
                </c:pt>
                <c:pt idx="75">
                  <c:v>59.5</c:v>
                </c:pt>
                <c:pt idx="76">
                  <c:v>64.8</c:v>
                </c:pt>
                <c:pt idx="77">
                  <c:v>63</c:v>
                </c:pt>
                <c:pt idx="78">
                  <c:v>56</c:v>
                </c:pt>
                <c:pt idx="79">
                  <c:v>54.5</c:v>
                </c:pt>
                <c:pt idx="80">
                  <c:v>51.5</c:v>
                </c:pt>
                <c:pt idx="81">
                  <c:v>64</c:v>
                </c:pt>
                <c:pt idx="82">
                  <c:v>63.3</c:v>
                </c:pt>
                <c:pt idx="83">
                  <c:v>61.3</c:v>
                </c:pt>
                <c:pt idx="84">
                  <c:v>59</c:v>
                </c:pt>
                <c:pt idx="85">
                  <c:v>56.5</c:v>
                </c:pt>
                <c:pt idx="86">
                  <c:v>61.5</c:v>
                </c:pt>
                <c:pt idx="87">
                  <c:v>58.8</c:v>
                </c:pt>
                <c:pt idx="88">
                  <c:v>63.3</c:v>
                </c:pt>
                <c:pt idx="89">
                  <c:v>61.3</c:v>
                </c:pt>
                <c:pt idx="90">
                  <c:v>59</c:v>
                </c:pt>
                <c:pt idx="91">
                  <c:v>58</c:v>
                </c:pt>
                <c:pt idx="92">
                  <c:v>61.5</c:v>
                </c:pt>
                <c:pt idx="93">
                  <c:v>58.3</c:v>
                </c:pt>
                <c:pt idx="94">
                  <c:v>62</c:v>
                </c:pt>
                <c:pt idx="95">
                  <c:v>59.8</c:v>
                </c:pt>
                <c:pt idx="96">
                  <c:v>64.8</c:v>
                </c:pt>
                <c:pt idx="97">
                  <c:v>57.8</c:v>
                </c:pt>
                <c:pt idx="98">
                  <c:v>55.5</c:v>
                </c:pt>
                <c:pt idx="99">
                  <c:v>58.3</c:v>
                </c:pt>
                <c:pt idx="100">
                  <c:v>62.8</c:v>
                </c:pt>
                <c:pt idx="101">
                  <c:v>60</c:v>
                </c:pt>
                <c:pt idx="102">
                  <c:v>66.5</c:v>
                </c:pt>
                <c:pt idx="103">
                  <c:v>59</c:v>
                </c:pt>
                <c:pt idx="104">
                  <c:v>56.8</c:v>
                </c:pt>
                <c:pt idx="105">
                  <c:v>57</c:v>
                </c:pt>
                <c:pt idx="106">
                  <c:v>61.3</c:v>
                </c:pt>
                <c:pt idx="107">
                  <c:v>66</c:v>
                </c:pt>
                <c:pt idx="108">
                  <c:v>62</c:v>
                </c:pt>
                <c:pt idx="109">
                  <c:v>61</c:v>
                </c:pt>
                <c:pt idx="110">
                  <c:v>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7-4CA1-BE05-C4A38BEF2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53696"/>
        <c:axId val="384253136"/>
      </c:scatterChart>
      <c:valAx>
        <c:axId val="384253696"/>
        <c:scaling>
          <c:orientation val="minMax"/>
          <c:min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Age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4253136"/>
        <c:crosses val="autoZero"/>
        <c:crossBetween val="midCat"/>
      </c:valAx>
      <c:valAx>
        <c:axId val="38425313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height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425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</c:v>
          </c:tx>
          <c:spPr>
            <a:ln w="19050">
              <a:noFill/>
            </a:ln>
          </c:spPr>
          <c:xVal>
            <c:numRef>
              <c:f>Regresion!$B$5:$B$115</c:f>
              <c:numCache>
                <c:formatCode>General</c:formatCode>
                <c:ptCount val="111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  <c:pt idx="28">
                  <c:v>62.3</c:v>
                </c:pt>
                <c:pt idx="29">
                  <c:v>62.5</c:v>
                </c:pt>
                <c:pt idx="30">
                  <c:v>53.8</c:v>
                </c:pt>
                <c:pt idx="31">
                  <c:v>58.3</c:v>
                </c:pt>
                <c:pt idx="32">
                  <c:v>59.5</c:v>
                </c:pt>
                <c:pt idx="33">
                  <c:v>53.5</c:v>
                </c:pt>
                <c:pt idx="34">
                  <c:v>61.5</c:v>
                </c:pt>
                <c:pt idx="35">
                  <c:v>56.3</c:v>
                </c:pt>
                <c:pt idx="36">
                  <c:v>57.5</c:v>
                </c:pt>
                <c:pt idx="37">
                  <c:v>61.8</c:v>
                </c:pt>
                <c:pt idx="38">
                  <c:v>59.3</c:v>
                </c:pt>
                <c:pt idx="39">
                  <c:v>62.3</c:v>
                </c:pt>
                <c:pt idx="40">
                  <c:v>61.3</c:v>
                </c:pt>
                <c:pt idx="41">
                  <c:v>59</c:v>
                </c:pt>
                <c:pt idx="42">
                  <c:v>62.3</c:v>
                </c:pt>
                <c:pt idx="43">
                  <c:v>60</c:v>
                </c:pt>
                <c:pt idx="44">
                  <c:v>54.5</c:v>
                </c:pt>
                <c:pt idx="45">
                  <c:v>63.3</c:v>
                </c:pt>
                <c:pt idx="46">
                  <c:v>64.3</c:v>
                </c:pt>
                <c:pt idx="47">
                  <c:v>60.5</c:v>
                </c:pt>
                <c:pt idx="48">
                  <c:v>61.5</c:v>
                </c:pt>
                <c:pt idx="49">
                  <c:v>61.5</c:v>
                </c:pt>
                <c:pt idx="50">
                  <c:v>62</c:v>
                </c:pt>
                <c:pt idx="51">
                  <c:v>61</c:v>
                </c:pt>
                <c:pt idx="52">
                  <c:v>56</c:v>
                </c:pt>
                <c:pt idx="53">
                  <c:v>61</c:v>
                </c:pt>
                <c:pt idx="54">
                  <c:v>61.3</c:v>
                </c:pt>
                <c:pt idx="55">
                  <c:v>60.3</c:v>
                </c:pt>
                <c:pt idx="56">
                  <c:v>63.3</c:v>
                </c:pt>
                <c:pt idx="57">
                  <c:v>59</c:v>
                </c:pt>
                <c:pt idx="58">
                  <c:v>61.5</c:v>
                </c:pt>
                <c:pt idx="59">
                  <c:v>51.3</c:v>
                </c:pt>
                <c:pt idx="60">
                  <c:v>61.3</c:v>
                </c:pt>
                <c:pt idx="61">
                  <c:v>58</c:v>
                </c:pt>
                <c:pt idx="62">
                  <c:v>60.8</c:v>
                </c:pt>
                <c:pt idx="63">
                  <c:v>64.3</c:v>
                </c:pt>
                <c:pt idx="64">
                  <c:v>57.8</c:v>
                </c:pt>
                <c:pt idx="65">
                  <c:v>65.3</c:v>
                </c:pt>
                <c:pt idx="66">
                  <c:v>61.5</c:v>
                </c:pt>
                <c:pt idx="67">
                  <c:v>52.8</c:v>
                </c:pt>
                <c:pt idx="68">
                  <c:v>63.5</c:v>
                </c:pt>
                <c:pt idx="69">
                  <c:v>55.8</c:v>
                </c:pt>
                <c:pt idx="70">
                  <c:v>64.3</c:v>
                </c:pt>
                <c:pt idx="71">
                  <c:v>56.3</c:v>
                </c:pt>
                <c:pt idx="72">
                  <c:v>55.8</c:v>
                </c:pt>
                <c:pt idx="73">
                  <c:v>66.8</c:v>
                </c:pt>
                <c:pt idx="74">
                  <c:v>58.3</c:v>
                </c:pt>
                <c:pt idx="75">
                  <c:v>59.5</c:v>
                </c:pt>
                <c:pt idx="76">
                  <c:v>64.8</c:v>
                </c:pt>
                <c:pt idx="77">
                  <c:v>63</c:v>
                </c:pt>
                <c:pt idx="78">
                  <c:v>56</c:v>
                </c:pt>
                <c:pt idx="79">
                  <c:v>54.5</c:v>
                </c:pt>
                <c:pt idx="80">
                  <c:v>51.5</c:v>
                </c:pt>
                <c:pt idx="81">
                  <c:v>64</c:v>
                </c:pt>
                <c:pt idx="82">
                  <c:v>63.3</c:v>
                </c:pt>
                <c:pt idx="83">
                  <c:v>61.3</c:v>
                </c:pt>
                <c:pt idx="84">
                  <c:v>59</c:v>
                </c:pt>
                <c:pt idx="85">
                  <c:v>56.5</c:v>
                </c:pt>
                <c:pt idx="86">
                  <c:v>61.5</c:v>
                </c:pt>
                <c:pt idx="87">
                  <c:v>58.8</c:v>
                </c:pt>
                <c:pt idx="88">
                  <c:v>63.3</c:v>
                </c:pt>
                <c:pt idx="89">
                  <c:v>61.3</c:v>
                </c:pt>
                <c:pt idx="90">
                  <c:v>59</c:v>
                </c:pt>
                <c:pt idx="91">
                  <c:v>58</c:v>
                </c:pt>
                <c:pt idx="92">
                  <c:v>61.5</c:v>
                </c:pt>
                <c:pt idx="93">
                  <c:v>58.3</c:v>
                </c:pt>
                <c:pt idx="94">
                  <c:v>62</c:v>
                </c:pt>
                <c:pt idx="95">
                  <c:v>59.8</c:v>
                </c:pt>
                <c:pt idx="96">
                  <c:v>64.8</c:v>
                </c:pt>
                <c:pt idx="97">
                  <c:v>57.8</c:v>
                </c:pt>
                <c:pt idx="98">
                  <c:v>55.5</c:v>
                </c:pt>
                <c:pt idx="99">
                  <c:v>58.3</c:v>
                </c:pt>
                <c:pt idx="100">
                  <c:v>62.8</c:v>
                </c:pt>
                <c:pt idx="101">
                  <c:v>60</c:v>
                </c:pt>
                <c:pt idx="102">
                  <c:v>66.5</c:v>
                </c:pt>
                <c:pt idx="103">
                  <c:v>59</c:v>
                </c:pt>
                <c:pt idx="104">
                  <c:v>56.8</c:v>
                </c:pt>
                <c:pt idx="105">
                  <c:v>57</c:v>
                </c:pt>
                <c:pt idx="106">
                  <c:v>61.3</c:v>
                </c:pt>
                <c:pt idx="107">
                  <c:v>66</c:v>
                </c:pt>
                <c:pt idx="108">
                  <c:v>62</c:v>
                </c:pt>
                <c:pt idx="109">
                  <c:v>61</c:v>
                </c:pt>
                <c:pt idx="110">
                  <c:v>63.5</c:v>
                </c:pt>
              </c:numCache>
            </c:numRef>
          </c:xVal>
          <c:yVal>
            <c:numRef>
              <c:f>Regresion!$C$5:$C$115</c:f>
              <c:numCache>
                <c:formatCode>General</c:formatCode>
                <c:ptCount val="111"/>
                <c:pt idx="0">
                  <c:v>85</c:v>
                </c:pt>
                <c:pt idx="1">
                  <c:v>112.5</c:v>
                </c:pt>
                <c:pt idx="2">
                  <c:v>94.5</c:v>
                </c:pt>
                <c:pt idx="3">
                  <c:v>123.5</c:v>
                </c:pt>
                <c:pt idx="4">
                  <c:v>107</c:v>
                </c:pt>
                <c:pt idx="5">
                  <c:v>85</c:v>
                </c:pt>
                <c:pt idx="6">
                  <c:v>101</c:v>
                </c:pt>
                <c:pt idx="7">
                  <c:v>140</c:v>
                </c:pt>
                <c:pt idx="8">
                  <c:v>110.5</c:v>
                </c:pt>
                <c:pt idx="9">
                  <c:v>99.5</c:v>
                </c:pt>
                <c:pt idx="10">
                  <c:v>102.5</c:v>
                </c:pt>
                <c:pt idx="11">
                  <c:v>94</c:v>
                </c:pt>
                <c:pt idx="12">
                  <c:v>93.5</c:v>
                </c:pt>
                <c:pt idx="13">
                  <c:v>109</c:v>
                </c:pt>
                <c:pt idx="14">
                  <c:v>107</c:v>
                </c:pt>
                <c:pt idx="15">
                  <c:v>102.5</c:v>
                </c:pt>
                <c:pt idx="16">
                  <c:v>114</c:v>
                </c:pt>
                <c:pt idx="17">
                  <c:v>105</c:v>
                </c:pt>
                <c:pt idx="18">
                  <c:v>84.5</c:v>
                </c:pt>
                <c:pt idx="19">
                  <c:v>98</c:v>
                </c:pt>
                <c:pt idx="20">
                  <c:v>81</c:v>
                </c:pt>
                <c:pt idx="21">
                  <c:v>112</c:v>
                </c:pt>
                <c:pt idx="22">
                  <c:v>133</c:v>
                </c:pt>
                <c:pt idx="23">
                  <c:v>67</c:v>
                </c:pt>
                <c:pt idx="24">
                  <c:v>84</c:v>
                </c:pt>
                <c:pt idx="25">
                  <c:v>84</c:v>
                </c:pt>
                <c:pt idx="26">
                  <c:v>115</c:v>
                </c:pt>
                <c:pt idx="27">
                  <c:v>85</c:v>
                </c:pt>
                <c:pt idx="28">
                  <c:v>105</c:v>
                </c:pt>
                <c:pt idx="29">
                  <c:v>112</c:v>
                </c:pt>
                <c:pt idx="30">
                  <c:v>68.5</c:v>
                </c:pt>
                <c:pt idx="31">
                  <c:v>93</c:v>
                </c:pt>
                <c:pt idx="32">
                  <c:v>78.5</c:v>
                </c:pt>
                <c:pt idx="33">
                  <c:v>81</c:v>
                </c:pt>
                <c:pt idx="34">
                  <c:v>103.5</c:v>
                </c:pt>
                <c:pt idx="35">
                  <c:v>83.5</c:v>
                </c:pt>
                <c:pt idx="36">
                  <c:v>96</c:v>
                </c:pt>
                <c:pt idx="37">
                  <c:v>142.5</c:v>
                </c:pt>
                <c:pt idx="38">
                  <c:v>89.5</c:v>
                </c:pt>
                <c:pt idx="39">
                  <c:v>108</c:v>
                </c:pt>
                <c:pt idx="40">
                  <c:v>112</c:v>
                </c:pt>
                <c:pt idx="41">
                  <c:v>91.5</c:v>
                </c:pt>
                <c:pt idx="42">
                  <c:v>92.5</c:v>
                </c:pt>
                <c:pt idx="43">
                  <c:v>106</c:v>
                </c:pt>
                <c:pt idx="44">
                  <c:v>75</c:v>
                </c:pt>
                <c:pt idx="45">
                  <c:v>113.5</c:v>
                </c:pt>
                <c:pt idx="46">
                  <c:v>113.5</c:v>
                </c:pt>
                <c:pt idx="47">
                  <c:v>112</c:v>
                </c:pt>
                <c:pt idx="48">
                  <c:v>91</c:v>
                </c:pt>
                <c:pt idx="49">
                  <c:v>116.5</c:v>
                </c:pt>
                <c:pt idx="50">
                  <c:v>91.5</c:v>
                </c:pt>
                <c:pt idx="51">
                  <c:v>122.5</c:v>
                </c:pt>
                <c:pt idx="52">
                  <c:v>72.5</c:v>
                </c:pt>
                <c:pt idx="53">
                  <c:v>93.5</c:v>
                </c:pt>
                <c:pt idx="54">
                  <c:v>85</c:v>
                </c:pt>
                <c:pt idx="55">
                  <c:v>86</c:v>
                </c:pt>
                <c:pt idx="56">
                  <c:v>108</c:v>
                </c:pt>
                <c:pt idx="57">
                  <c:v>104</c:v>
                </c:pt>
                <c:pt idx="58">
                  <c:v>104</c:v>
                </c:pt>
                <c:pt idx="59">
                  <c:v>50.5</c:v>
                </c:pt>
                <c:pt idx="60">
                  <c:v>115</c:v>
                </c:pt>
                <c:pt idx="61">
                  <c:v>83.5</c:v>
                </c:pt>
                <c:pt idx="62">
                  <c:v>93.5</c:v>
                </c:pt>
                <c:pt idx="63">
                  <c:v>90</c:v>
                </c:pt>
                <c:pt idx="64">
                  <c:v>95</c:v>
                </c:pt>
                <c:pt idx="65">
                  <c:v>118</c:v>
                </c:pt>
                <c:pt idx="66">
                  <c:v>95</c:v>
                </c:pt>
                <c:pt idx="67">
                  <c:v>63.5</c:v>
                </c:pt>
                <c:pt idx="68">
                  <c:v>148.5</c:v>
                </c:pt>
                <c:pt idx="69">
                  <c:v>75</c:v>
                </c:pt>
                <c:pt idx="70">
                  <c:v>109.5</c:v>
                </c:pt>
                <c:pt idx="71">
                  <c:v>77</c:v>
                </c:pt>
                <c:pt idx="72">
                  <c:v>73.5</c:v>
                </c:pt>
                <c:pt idx="73">
                  <c:v>140</c:v>
                </c:pt>
                <c:pt idx="74">
                  <c:v>77.5</c:v>
                </c:pt>
                <c:pt idx="75">
                  <c:v>101</c:v>
                </c:pt>
                <c:pt idx="76">
                  <c:v>142</c:v>
                </c:pt>
                <c:pt idx="77">
                  <c:v>98.5</c:v>
                </c:pt>
                <c:pt idx="78">
                  <c:v>72.5</c:v>
                </c:pt>
                <c:pt idx="79">
                  <c:v>74</c:v>
                </c:pt>
                <c:pt idx="80">
                  <c:v>64</c:v>
                </c:pt>
                <c:pt idx="81">
                  <c:v>111.5</c:v>
                </c:pt>
                <c:pt idx="82">
                  <c:v>108</c:v>
                </c:pt>
                <c:pt idx="83">
                  <c:v>110.5</c:v>
                </c:pt>
                <c:pt idx="84">
                  <c:v>92</c:v>
                </c:pt>
                <c:pt idx="85">
                  <c:v>69</c:v>
                </c:pt>
                <c:pt idx="86">
                  <c:v>103.5</c:v>
                </c:pt>
                <c:pt idx="87">
                  <c:v>89</c:v>
                </c:pt>
                <c:pt idx="88">
                  <c:v>114</c:v>
                </c:pt>
                <c:pt idx="89">
                  <c:v>112</c:v>
                </c:pt>
                <c:pt idx="90">
                  <c:v>112</c:v>
                </c:pt>
                <c:pt idx="91">
                  <c:v>84</c:v>
                </c:pt>
                <c:pt idx="92">
                  <c:v>121</c:v>
                </c:pt>
                <c:pt idx="93">
                  <c:v>104.5</c:v>
                </c:pt>
                <c:pt idx="94">
                  <c:v>98.5</c:v>
                </c:pt>
                <c:pt idx="95">
                  <c:v>84.5</c:v>
                </c:pt>
                <c:pt idx="96">
                  <c:v>112</c:v>
                </c:pt>
                <c:pt idx="97">
                  <c:v>84</c:v>
                </c:pt>
                <c:pt idx="98">
                  <c:v>84</c:v>
                </c:pt>
                <c:pt idx="99">
                  <c:v>111.5</c:v>
                </c:pt>
                <c:pt idx="100">
                  <c:v>93.5</c:v>
                </c:pt>
                <c:pt idx="101">
                  <c:v>77</c:v>
                </c:pt>
                <c:pt idx="102">
                  <c:v>117.5</c:v>
                </c:pt>
                <c:pt idx="103">
                  <c:v>95</c:v>
                </c:pt>
                <c:pt idx="104">
                  <c:v>98.5</c:v>
                </c:pt>
                <c:pt idx="105">
                  <c:v>83.5</c:v>
                </c:pt>
                <c:pt idx="106">
                  <c:v>106.5</c:v>
                </c:pt>
                <c:pt idx="107">
                  <c:v>144.5</c:v>
                </c:pt>
                <c:pt idx="108">
                  <c:v>116</c:v>
                </c:pt>
                <c:pt idx="109">
                  <c:v>92</c:v>
                </c:pt>
                <c:pt idx="110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1-448C-B2A4-9BA4A576DAA4}"/>
            </c:ext>
          </c:extLst>
        </c:ser>
        <c:ser>
          <c:idx val="1"/>
          <c:order val="1"/>
          <c:tx>
            <c:v>Predicted Weight</c:v>
          </c:tx>
          <c:spPr>
            <a:ln w="19050">
              <a:noFill/>
            </a:ln>
          </c:spPr>
          <c:xVal>
            <c:numRef>
              <c:f>Regresion!$B$5:$B$115</c:f>
              <c:numCache>
                <c:formatCode>General</c:formatCode>
                <c:ptCount val="111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  <c:pt idx="28">
                  <c:v>62.3</c:v>
                </c:pt>
                <c:pt idx="29">
                  <c:v>62.5</c:v>
                </c:pt>
                <c:pt idx="30">
                  <c:v>53.8</c:v>
                </c:pt>
                <c:pt idx="31">
                  <c:v>58.3</c:v>
                </c:pt>
                <c:pt idx="32">
                  <c:v>59.5</c:v>
                </c:pt>
                <c:pt idx="33">
                  <c:v>53.5</c:v>
                </c:pt>
                <c:pt idx="34">
                  <c:v>61.5</c:v>
                </c:pt>
                <c:pt idx="35">
                  <c:v>56.3</c:v>
                </c:pt>
                <c:pt idx="36">
                  <c:v>57.5</c:v>
                </c:pt>
                <c:pt idx="37">
                  <c:v>61.8</c:v>
                </c:pt>
                <c:pt idx="38">
                  <c:v>59.3</c:v>
                </c:pt>
                <c:pt idx="39">
                  <c:v>62.3</c:v>
                </c:pt>
                <c:pt idx="40">
                  <c:v>61.3</c:v>
                </c:pt>
                <c:pt idx="41">
                  <c:v>59</c:v>
                </c:pt>
                <c:pt idx="42">
                  <c:v>62.3</c:v>
                </c:pt>
                <c:pt idx="43">
                  <c:v>60</c:v>
                </c:pt>
                <c:pt idx="44">
                  <c:v>54.5</c:v>
                </c:pt>
                <c:pt idx="45">
                  <c:v>63.3</c:v>
                </c:pt>
                <c:pt idx="46">
                  <c:v>64.3</c:v>
                </c:pt>
                <c:pt idx="47">
                  <c:v>60.5</c:v>
                </c:pt>
                <c:pt idx="48">
                  <c:v>61.5</c:v>
                </c:pt>
                <c:pt idx="49">
                  <c:v>61.5</c:v>
                </c:pt>
                <c:pt idx="50">
                  <c:v>62</c:v>
                </c:pt>
                <c:pt idx="51">
                  <c:v>61</c:v>
                </c:pt>
                <c:pt idx="52">
                  <c:v>56</c:v>
                </c:pt>
                <c:pt idx="53">
                  <c:v>61</c:v>
                </c:pt>
                <c:pt idx="54">
                  <c:v>61.3</c:v>
                </c:pt>
                <c:pt idx="55">
                  <c:v>60.3</c:v>
                </c:pt>
                <c:pt idx="56">
                  <c:v>63.3</c:v>
                </c:pt>
                <c:pt idx="57">
                  <c:v>59</c:v>
                </c:pt>
                <c:pt idx="58">
                  <c:v>61.5</c:v>
                </c:pt>
                <c:pt idx="59">
                  <c:v>51.3</c:v>
                </c:pt>
                <c:pt idx="60">
                  <c:v>61.3</c:v>
                </c:pt>
                <c:pt idx="61">
                  <c:v>58</c:v>
                </c:pt>
                <c:pt idx="62">
                  <c:v>60.8</c:v>
                </c:pt>
                <c:pt idx="63">
                  <c:v>64.3</c:v>
                </c:pt>
                <c:pt idx="64">
                  <c:v>57.8</c:v>
                </c:pt>
                <c:pt idx="65">
                  <c:v>65.3</c:v>
                </c:pt>
                <c:pt idx="66">
                  <c:v>61.5</c:v>
                </c:pt>
                <c:pt idx="67">
                  <c:v>52.8</c:v>
                </c:pt>
                <c:pt idx="68">
                  <c:v>63.5</c:v>
                </c:pt>
                <c:pt idx="69">
                  <c:v>55.8</c:v>
                </c:pt>
                <c:pt idx="70">
                  <c:v>64.3</c:v>
                </c:pt>
                <c:pt idx="71">
                  <c:v>56.3</c:v>
                </c:pt>
                <c:pt idx="72">
                  <c:v>55.8</c:v>
                </c:pt>
                <c:pt idx="73">
                  <c:v>66.8</c:v>
                </c:pt>
                <c:pt idx="74">
                  <c:v>58.3</c:v>
                </c:pt>
                <c:pt idx="75">
                  <c:v>59.5</c:v>
                </c:pt>
                <c:pt idx="76">
                  <c:v>64.8</c:v>
                </c:pt>
                <c:pt idx="77">
                  <c:v>63</c:v>
                </c:pt>
                <c:pt idx="78">
                  <c:v>56</c:v>
                </c:pt>
                <c:pt idx="79">
                  <c:v>54.5</c:v>
                </c:pt>
                <c:pt idx="80">
                  <c:v>51.5</c:v>
                </c:pt>
                <c:pt idx="81">
                  <c:v>64</c:v>
                </c:pt>
                <c:pt idx="82">
                  <c:v>63.3</c:v>
                </c:pt>
                <c:pt idx="83">
                  <c:v>61.3</c:v>
                </c:pt>
                <c:pt idx="84">
                  <c:v>59</c:v>
                </c:pt>
                <c:pt idx="85">
                  <c:v>56.5</c:v>
                </c:pt>
                <c:pt idx="86">
                  <c:v>61.5</c:v>
                </c:pt>
                <c:pt idx="87">
                  <c:v>58.8</c:v>
                </c:pt>
                <c:pt idx="88">
                  <c:v>63.3</c:v>
                </c:pt>
                <c:pt idx="89">
                  <c:v>61.3</c:v>
                </c:pt>
                <c:pt idx="90">
                  <c:v>59</c:v>
                </c:pt>
                <c:pt idx="91">
                  <c:v>58</c:v>
                </c:pt>
                <c:pt idx="92">
                  <c:v>61.5</c:v>
                </c:pt>
                <c:pt idx="93">
                  <c:v>58.3</c:v>
                </c:pt>
                <c:pt idx="94">
                  <c:v>62</c:v>
                </c:pt>
                <c:pt idx="95">
                  <c:v>59.8</c:v>
                </c:pt>
                <c:pt idx="96">
                  <c:v>64.8</c:v>
                </c:pt>
                <c:pt idx="97">
                  <c:v>57.8</c:v>
                </c:pt>
                <c:pt idx="98">
                  <c:v>55.5</c:v>
                </c:pt>
                <c:pt idx="99">
                  <c:v>58.3</c:v>
                </c:pt>
                <c:pt idx="100">
                  <c:v>62.8</c:v>
                </c:pt>
                <c:pt idx="101">
                  <c:v>60</c:v>
                </c:pt>
                <c:pt idx="102">
                  <c:v>66.5</c:v>
                </c:pt>
                <c:pt idx="103">
                  <c:v>59</c:v>
                </c:pt>
                <c:pt idx="104">
                  <c:v>56.8</c:v>
                </c:pt>
                <c:pt idx="105">
                  <c:v>57</c:v>
                </c:pt>
                <c:pt idx="106">
                  <c:v>61.3</c:v>
                </c:pt>
                <c:pt idx="107">
                  <c:v>66</c:v>
                </c:pt>
                <c:pt idx="108">
                  <c:v>62</c:v>
                </c:pt>
                <c:pt idx="109">
                  <c:v>61</c:v>
                </c:pt>
                <c:pt idx="110">
                  <c:v>63.5</c:v>
                </c:pt>
              </c:numCache>
            </c:numRef>
          </c:xVal>
          <c:yVal>
            <c:numRef>
              <c:f>'Linear Reg'!$B$25:$B$135</c:f>
              <c:numCache>
                <c:formatCode>General</c:formatCode>
                <c:ptCount val="111"/>
                <c:pt idx="0">
                  <c:v>81.282430077826433</c:v>
                </c:pt>
                <c:pt idx="1">
                  <c:v>107.09682278820731</c:v>
                </c:pt>
                <c:pt idx="2">
                  <c:v>105.01501692446692</c:v>
                </c:pt>
                <c:pt idx="3">
                  <c:v>115.4240462431689</c:v>
                </c:pt>
                <c:pt idx="4">
                  <c:v>118.75493562515351</c:v>
                </c:pt>
                <c:pt idx="5">
                  <c:v>104.18229457897075</c:v>
                </c:pt>
                <c:pt idx="6">
                  <c:v>110.42771217019197</c:v>
                </c:pt>
                <c:pt idx="7">
                  <c:v>119.58765797064973</c:v>
                </c:pt>
                <c:pt idx="8">
                  <c:v>114.59132389767274</c:v>
                </c:pt>
                <c:pt idx="9">
                  <c:v>106.26410044271114</c:v>
                </c:pt>
                <c:pt idx="10">
                  <c:v>108.34590630645158</c:v>
                </c:pt>
                <c:pt idx="11">
                  <c:v>102.10048871523037</c:v>
                </c:pt>
                <c:pt idx="12">
                  <c:v>94.605987605764966</c:v>
                </c:pt>
                <c:pt idx="13">
                  <c:v>96.687793469505351</c:v>
                </c:pt>
                <c:pt idx="14">
                  <c:v>102.10048871523037</c:v>
                </c:pt>
                <c:pt idx="15">
                  <c:v>115.4240462431689</c:v>
                </c:pt>
                <c:pt idx="16">
                  <c:v>96.687793469505351</c:v>
                </c:pt>
                <c:pt idx="17">
                  <c:v>98.769599333245765</c:v>
                </c:pt>
                <c:pt idx="18">
                  <c:v>98.769599333245765</c:v>
                </c:pt>
                <c:pt idx="19">
                  <c:v>118.75493562515351</c:v>
                </c:pt>
                <c:pt idx="20">
                  <c:v>102.10048871523037</c:v>
                </c:pt>
                <c:pt idx="21">
                  <c:v>123.7512696981305</c:v>
                </c:pt>
                <c:pt idx="22">
                  <c:v>119.58765797064973</c:v>
                </c:pt>
                <c:pt idx="23">
                  <c:v>77.9515406958418</c:v>
                </c:pt>
                <c:pt idx="24">
                  <c:v>82.115152423322598</c:v>
                </c:pt>
                <c:pt idx="25">
                  <c:v>109.17862865194775</c:v>
                </c:pt>
                <c:pt idx="26">
                  <c:v>95.855071124009186</c:v>
                </c:pt>
                <c:pt idx="27">
                  <c:v>102.93321106072653</c:v>
                </c:pt>
                <c:pt idx="28">
                  <c:v>106.26410044271114</c:v>
                </c:pt>
                <c:pt idx="29">
                  <c:v>107.09682278820731</c:v>
                </c:pt>
                <c:pt idx="30">
                  <c:v>70.873400759124451</c:v>
                </c:pt>
                <c:pt idx="31">
                  <c:v>89.609653532788002</c:v>
                </c:pt>
                <c:pt idx="32">
                  <c:v>94.605987605764966</c:v>
                </c:pt>
                <c:pt idx="33">
                  <c:v>69.624317240880231</c:v>
                </c:pt>
                <c:pt idx="34">
                  <c:v>102.93321106072653</c:v>
                </c:pt>
                <c:pt idx="35">
                  <c:v>81.282430077826433</c:v>
                </c:pt>
                <c:pt idx="36">
                  <c:v>86.278764150803397</c:v>
                </c:pt>
                <c:pt idx="37">
                  <c:v>104.18229457897075</c:v>
                </c:pt>
                <c:pt idx="38">
                  <c:v>93.773265260268801</c:v>
                </c:pt>
                <c:pt idx="39">
                  <c:v>106.26410044271114</c:v>
                </c:pt>
                <c:pt idx="40">
                  <c:v>102.10048871523037</c:v>
                </c:pt>
                <c:pt idx="41">
                  <c:v>92.524181742024581</c:v>
                </c:pt>
                <c:pt idx="42">
                  <c:v>106.26410044271114</c:v>
                </c:pt>
                <c:pt idx="43">
                  <c:v>96.687793469505351</c:v>
                </c:pt>
                <c:pt idx="44">
                  <c:v>73.787928968361001</c:v>
                </c:pt>
                <c:pt idx="45">
                  <c:v>110.42771217019197</c:v>
                </c:pt>
                <c:pt idx="46">
                  <c:v>114.59132389767274</c:v>
                </c:pt>
                <c:pt idx="47">
                  <c:v>98.769599333245765</c:v>
                </c:pt>
                <c:pt idx="48">
                  <c:v>102.93321106072653</c:v>
                </c:pt>
                <c:pt idx="49">
                  <c:v>102.93321106072653</c:v>
                </c:pt>
                <c:pt idx="50">
                  <c:v>105.01501692446692</c:v>
                </c:pt>
                <c:pt idx="51">
                  <c:v>100.85140519698615</c:v>
                </c:pt>
                <c:pt idx="52">
                  <c:v>80.033346559582185</c:v>
                </c:pt>
                <c:pt idx="53">
                  <c:v>100.85140519698615</c:v>
                </c:pt>
                <c:pt idx="54">
                  <c:v>102.10048871523037</c:v>
                </c:pt>
                <c:pt idx="55">
                  <c:v>97.936876987749571</c:v>
                </c:pt>
                <c:pt idx="56">
                  <c:v>110.42771217019197</c:v>
                </c:pt>
                <c:pt idx="57">
                  <c:v>92.524181742024581</c:v>
                </c:pt>
                <c:pt idx="58">
                  <c:v>102.93321106072653</c:v>
                </c:pt>
                <c:pt idx="59">
                  <c:v>60.464371440422468</c:v>
                </c:pt>
                <c:pt idx="60">
                  <c:v>102.10048871523037</c:v>
                </c:pt>
                <c:pt idx="61">
                  <c:v>88.360570014543782</c:v>
                </c:pt>
                <c:pt idx="62">
                  <c:v>100.01868285148998</c:v>
                </c:pt>
                <c:pt idx="63">
                  <c:v>114.59132389767274</c:v>
                </c:pt>
                <c:pt idx="64">
                  <c:v>87.527847669047617</c:v>
                </c:pt>
                <c:pt idx="65">
                  <c:v>118.75493562515351</c:v>
                </c:pt>
                <c:pt idx="66">
                  <c:v>102.93321106072653</c:v>
                </c:pt>
                <c:pt idx="67">
                  <c:v>66.709789031643652</c:v>
                </c:pt>
                <c:pt idx="68">
                  <c:v>111.26043451568813</c:v>
                </c:pt>
                <c:pt idx="69">
                  <c:v>79.200624214086019</c:v>
                </c:pt>
                <c:pt idx="70">
                  <c:v>114.59132389767274</c:v>
                </c:pt>
                <c:pt idx="71">
                  <c:v>81.282430077826433</c:v>
                </c:pt>
                <c:pt idx="72">
                  <c:v>79.200624214086019</c:v>
                </c:pt>
                <c:pt idx="73">
                  <c:v>125.00035321637472</c:v>
                </c:pt>
                <c:pt idx="74">
                  <c:v>89.609653532788002</c:v>
                </c:pt>
                <c:pt idx="75">
                  <c:v>94.605987605764966</c:v>
                </c:pt>
                <c:pt idx="76">
                  <c:v>116.67312976141312</c:v>
                </c:pt>
                <c:pt idx="77">
                  <c:v>109.17862865194775</c:v>
                </c:pt>
                <c:pt idx="78">
                  <c:v>80.033346559582185</c:v>
                </c:pt>
                <c:pt idx="79">
                  <c:v>73.787928968361001</c:v>
                </c:pt>
                <c:pt idx="80">
                  <c:v>61.297093785918634</c:v>
                </c:pt>
                <c:pt idx="81">
                  <c:v>113.34224037942852</c:v>
                </c:pt>
                <c:pt idx="82">
                  <c:v>110.42771217019197</c:v>
                </c:pt>
                <c:pt idx="83">
                  <c:v>102.10048871523037</c:v>
                </c:pt>
                <c:pt idx="84">
                  <c:v>92.524181742024581</c:v>
                </c:pt>
                <c:pt idx="85">
                  <c:v>82.115152423322598</c:v>
                </c:pt>
                <c:pt idx="86">
                  <c:v>102.93321106072653</c:v>
                </c:pt>
                <c:pt idx="87">
                  <c:v>91.691459396528387</c:v>
                </c:pt>
                <c:pt idx="88">
                  <c:v>110.42771217019197</c:v>
                </c:pt>
                <c:pt idx="89">
                  <c:v>102.10048871523037</c:v>
                </c:pt>
                <c:pt idx="90">
                  <c:v>92.524181742024581</c:v>
                </c:pt>
                <c:pt idx="91">
                  <c:v>88.360570014543782</c:v>
                </c:pt>
                <c:pt idx="92">
                  <c:v>102.93321106072653</c:v>
                </c:pt>
                <c:pt idx="93">
                  <c:v>89.609653532788002</c:v>
                </c:pt>
                <c:pt idx="94">
                  <c:v>105.01501692446692</c:v>
                </c:pt>
                <c:pt idx="95">
                  <c:v>95.855071124009186</c:v>
                </c:pt>
                <c:pt idx="96">
                  <c:v>116.67312976141312</c:v>
                </c:pt>
                <c:pt idx="97">
                  <c:v>87.527847669047617</c:v>
                </c:pt>
                <c:pt idx="98">
                  <c:v>77.9515406958418</c:v>
                </c:pt>
                <c:pt idx="99">
                  <c:v>89.609653532788002</c:v>
                </c:pt>
                <c:pt idx="100">
                  <c:v>108.34590630645158</c:v>
                </c:pt>
                <c:pt idx="101">
                  <c:v>96.687793469505351</c:v>
                </c:pt>
                <c:pt idx="102">
                  <c:v>123.7512696981305</c:v>
                </c:pt>
                <c:pt idx="103">
                  <c:v>92.524181742024581</c:v>
                </c:pt>
                <c:pt idx="104">
                  <c:v>83.364235941566818</c:v>
                </c:pt>
                <c:pt idx="105">
                  <c:v>84.196958287062984</c:v>
                </c:pt>
                <c:pt idx="106">
                  <c:v>102.10048871523037</c:v>
                </c:pt>
                <c:pt idx="107">
                  <c:v>121.66946383439011</c:v>
                </c:pt>
                <c:pt idx="108">
                  <c:v>105.01501692446692</c:v>
                </c:pt>
                <c:pt idx="109">
                  <c:v>100.85140519698615</c:v>
                </c:pt>
                <c:pt idx="110">
                  <c:v>111.26043451568813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31-448C-B2A4-9BA4A576D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40256"/>
        <c:axId val="327840816"/>
      </c:scatterChart>
      <c:valAx>
        <c:axId val="327840256"/>
        <c:scaling>
          <c:orientation val="minMax"/>
          <c:min val="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840816"/>
        <c:crosses val="autoZero"/>
        <c:crossBetween val="midCat"/>
      </c:valAx>
      <c:valAx>
        <c:axId val="327840816"/>
        <c:scaling>
          <c:orientation val="minMax"/>
          <c:min val="4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840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Reg'!$F$25:$F$135</c:f>
              <c:numCache>
                <c:formatCode>General</c:formatCode>
                <c:ptCount val="111"/>
                <c:pt idx="0">
                  <c:v>0.45045045045045046</c:v>
                </c:pt>
                <c:pt idx="1">
                  <c:v>1.3513513513513513</c:v>
                </c:pt>
                <c:pt idx="2">
                  <c:v>2.2522522522522523</c:v>
                </c:pt>
                <c:pt idx="3">
                  <c:v>3.1531531531531529</c:v>
                </c:pt>
                <c:pt idx="4">
                  <c:v>4.0540540540540544</c:v>
                </c:pt>
                <c:pt idx="5">
                  <c:v>4.954954954954955</c:v>
                </c:pt>
                <c:pt idx="6">
                  <c:v>5.8558558558558556</c:v>
                </c:pt>
                <c:pt idx="7">
                  <c:v>6.756756756756757</c:v>
                </c:pt>
                <c:pt idx="8">
                  <c:v>7.6576576576576576</c:v>
                </c:pt>
                <c:pt idx="9">
                  <c:v>8.5585585585585591</c:v>
                </c:pt>
                <c:pt idx="10">
                  <c:v>9.4594594594594597</c:v>
                </c:pt>
                <c:pt idx="11">
                  <c:v>10.36036036036036</c:v>
                </c:pt>
                <c:pt idx="12">
                  <c:v>11.261261261261261</c:v>
                </c:pt>
                <c:pt idx="13">
                  <c:v>12.162162162162161</c:v>
                </c:pt>
                <c:pt idx="14">
                  <c:v>13.063063063063064</c:v>
                </c:pt>
                <c:pt idx="15">
                  <c:v>13.963963963963964</c:v>
                </c:pt>
                <c:pt idx="16">
                  <c:v>14.864864864864865</c:v>
                </c:pt>
                <c:pt idx="17">
                  <c:v>15.765765765765765</c:v>
                </c:pt>
                <c:pt idx="18">
                  <c:v>16.666666666666668</c:v>
                </c:pt>
                <c:pt idx="19">
                  <c:v>17.567567567567568</c:v>
                </c:pt>
                <c:pt idx="20">
                  <c:v>18.468468468468469</c:v>
                </c:pt>
                <c:pt idx="21">
                  <c:v>19.36936936936937</c:v>
                </c:pt>
                <c:pt idx="22">
                  <c:v>20.27027027027027</c:v>
                </c:pt>
                <c:pt idx="23">
                  <c:v>21.171171171171171</c:v>
                </c:pt>
                <c:pt idx="24">
                  <c:v>22.072072072072071</c:v>
                </c:pt>
                <c:pt idx="25">
                  <c:v>22.972972972972972</c:v>
                </c:pt>
                <c:pt idx="26">
                  <c:v>23.873873873873872</c:v>
                </c:pt>
                <c:pt idx="27">
                  <c:v>24.774774774774777</c:v>
                </c:pt>
                <c:pt idx="28">
                  <c:v>25.675675675675677</c:v>
                </c:pt>
                <c:pt idx="29">
                  <c:v>26.576576576576578</c:v>
                </c:pt>
                <c:pt idx="30">
                  <c:v>27.477477477477478</c:v>
                </c:pt>
                <c:pt idx="31">
                  <c:v>28.378378378378379</c:v>
                </c:pt>
                <c:pt idx="32">
                  <c:v>29.27927927927928</c:v>
                </c:pt>
                <c:pt idx="33">
                  <c:v>30.18018018018018</c:v>
                </c:pt>
                <c:pt idx="34">
                  <c:v>31.081081081081081</c:v>
                </c:pt>
                <c:pt idx="35">
                  <c:v>31.981981981981981</c:v>
                </c:pt>
                <c:pt idx="36">
                  <c:v>32.882882882882889</c:v>
                </c:pt>
                <c:pt idx="37">
                  <c:v>33.78378378378379</c:v>
                </c:pt>
                <c:pt idx="38">
                  <c:v>34.68468468468469</c:v>
                </c:pt>
                <c:pt idx="39">
                  <c:v>35.585585585585591</c:v>
                </c:pt>
                <c:pt idx="40">
                  <c:v>36.486486486486491</c:v>
                </c:pt>
                <c:pt idx="41">
                  <c:v>37.387387387387392</c:v>
                </c:pt>
                <c:pt idx="42">
                  <c:v>38.288288288288292</c:v>
                </c:pt>
                <c:pt idx="43">
                  <c:v>39.189189189189193</c:v>
                </c:pt>
                <c:pt idx="44">
                  <c:v>40.090090090090094</c:v>
                </c:pt>
                <c:pt idx="45">
                  <c:v>40.990990990990994</c:v>
                </c:pt>
                <c:pt idx="46">
                  <c:v>41.891891891891895</c:v>
                </c:pt>
                <c:pt idx="47">
                  <c:v>42.792792792792795</c:v>
                </c:pt>
                <c:pt idx="48">
                  <c:v>43.693693693693696</c:v>
                </c:pt>
                <c:pt idx="49">
                  <c:v>44.594594594594597</c:v>
                </c:pt>
                <c:pt idx="50">
                  <c:v>45.495495495495497</c:v>
                </c:pt>
                <c:pt idx="51">
                  <c:v>46.396396396396398</c:v>
                </c:pt>
                <c:pt idx="52">
                  <c:v>47.297297297297298</c:v>
                </c:pt>
                <c:pt idx="53">
                  <c:v>48.198198198198199</c:v>
                </c:pt>
                <c:pt idx="54">
                  <c:v>49.099099099099107</c:v>
                </c:pt>
                <c:pt idx="55">
                  <c:v>50.000000000000007</c:v>
                </c:pt>
                <c:pt idx="56">
                  <c:v>50.900900900900908</c:v>
                </c:pt>
                <c:pt idx="57">
                  <c:v>51.801801801801808</c:v>
                </c:pt>
                <c:pt idx="58">
                  <c:v>52.702702702702709</c:v>
                </c:pt>
                <c:pt idx="59">
                  <c:v>53.603603603603609</c:v>
                </c:pt>
                <c:pt idx="60">
                  <c:v>54.50450450450451</c:v>
                </c:pt>
                <c:pt idx="61">
                  <c:v>55.405405405405411</c:v>
                </c:pt>
                <c:pt idx="62">
                  <c:v>56.306306306306311</c:v>
                </c:pt>
                <c:pt idx="63">
                  <c:v>57.207207207207212</c:v>
                </c:pt>
                <c:pt idx="64">
                  <c:v>58.108108108108112</c:v>
                </c:pt>
                <c:pt idx="65">
                  <c:v>59.009009009009013</c:v>
                </c:pt>
                <c:pt idx="66">
                  <c:v>59.909909909909913</c:v>
                </c:pt>
                <c:pt idx="67">
                  <c:v>60.810810810810814</c:v>
                </c:pt>
                <c:pt idx="68">
                  <c:v>61.711711711711715</c:v>
                </c:pt>
                <c:pt idx="69">
                  <c:v>62.612612612612615</c:v>
                </c:pt>
                <c:pt idx="70">
                  <c:v>63.513513513513516</c:v>
                </c:pt>
                <c:pt idx="71">
                  <c:v>64.414414414414409</c:v>
                </c:pt>
                <c:pt idx="72">
                  <c:v>65.315315315315317</c:v>
                </c:pt>
                <c:pt idx="73">
                  <c:v>66.21621621621621</c:v>
                </c:pt>
                <c:pt idx="74">
                  <c:v>67.117117117117118</c:v>
                </c:pt>
                <c:pt idx="75">
                  <c:v>68.018018018018012</c:v>
                </c:pt>
                <c:pt idx="76">
                  <c:v>68.918918918918919</c:v>
                </c:pt>
                <c:pt idx="77">
                  <c:v>69.819819819819813</c:v>
                </c:pt>
                <c:pt idx="78">
                  <c:v>70.72072072072072</c:v>
                </c:pt>
                <c:pt idx="79">
                  <c:v>71.621621621621614</c:v>
                </c:pt>
                <c:pt idx="80">
                  <c:v>72.522522522522522</c:v>
                </c:pt>
                <c:pt idx="81">
                  <c:v>73.423423423423415</c:v>
                </c:pt>
                <c:pt idx="82">
                  <c:v>74.324324324324323</c:v>
                </c:pt>
                <c:pt idx="83">
                  <c:v>75.225225225225216</c:v>
                </c:pt>
                <c:pt idx="84">
                  <c:v>76.126126126126124</c:v>
                </c:pt>
                <c:pt idx="85">
                  <c:v>77.027027027027017</c:v>
                </c:pt>
                <c:pt idx="86">
                  <c:v>77.927927927927925</c:v>
                </c:pt>
                <c:pt idx="87">
                  <c:v>78.828828828828833</c:v>
                </c:pt>
                <c:pt idx="88">
                  <c:v>79.729729729729726</c:v>
                </c:pt>
                <c:pt idx="89">
                  <c:v>80.630630630630634</c:v>
                </c:pt>
                <c:pt idx="90">
                  <c:v>81.531531531531527</c:v>
                </c:pt>
                <c:pt idx="91">
                  <c:v>82.432432432432435</c:v>
                </c:pt>
                <c:pt idx="92">
                  <c:v>83.333333333333329</c:v>
                </c:pt>
                <c:pt idx="93">
                  <c:v>84.234234234234236</c:v>
                </c:pt>
                <c:pt idx="94">
                  <c:v>85.13513513513513</c:v>
                </c:pt>
                <c:pt idx="95">
                  <c:v>86.036036036036037</c:v>
                </c:pt>
                <c:pt idx="96">
                  <c:v>86.936936936936931</c:v>
                </c:pt>
                <c:pt idx="97">
                  <c:v>87.837837837837839</c:v>
                </c:pt>
                <c:pt idx="98">
                  <c:v>88.738738738738732</c:v>
                </c:pt>
                <c:pt idx="99">
                  <c:v>89.63963963963964</c:v>
                </c:pt>
                <c:pt idx="100">
                  <c:v>90.540540540540533</c:v>
                </c:pt>
                <c:pt idx="101">
                  <c:v>91.441441441441441</c:v>
                </c:pt>
                <c:pt idx="102">
                  <c:v>92.342342342342334</c:v>
                </c:pt>
                <c:pt idx="103">
                  <c:v>93.243243243243242</c:v>
                </c:pt>
                <c:pt idx="104">
                  <c:v>94.144144144144136</c:v>
                </c:pt>
                <c:pt idx="105">
                  <c:v>95.045045045045043</c:v>
                </c:pt>
                <c:pt idx="106">
                  <c:v>95.945945945945937</c:v>
                </c:pt>
                <c:pt idx="107">
                  <c:v>96.846846846846844</c:v>
                </c:pt>
                <c:pt idx="108">
                  <c:v>97.747747747747752</c:v>
                </c:pt>
                <c:pt idx="109">
                  <c:v>98.648648648648646</c:v>
                </c:pt>
                <c:pt idx="110">
                  <c:v>99.549549549549553</c:v>
                </c:pt>
              </c:numCache>
            </c:numRef>
          </c:xVal>
          <c:yVal>
            <c:numRef>
              <c:f>'Linear Reg'!$G$25:$G$135</c:f>
              <c:numCache>
                <c:formatCode>General</c:formatCode>
                <c:ptCount val="111"/>
                <c:pt idx="0">
                  <c:v>50.5</c:v>
                </c:pt>
                <c:pt idx="1">
                  <c:v>63.5</c:v>
                </c:pt>
                <c:pt idx="2">
                  <c:v>64</c:v>
                </c:pt>
                <c:pt idx="3">
                  <c:v>67</c:v>
                </c:pt>
                <c:pt idx="4">
                  <c:v>68.5</c:v>
                </c:pt>
                <c:pt idx="5">
                  <c:v>69</c:v>
                </c:pt>
                <c:pt idx="6">
                  <c:v>72.5</c:v>
                </c:pt>
                <c:pt idx="7">
                  <c:v>72.5</c:v>
                </c:pt>
                <c:pt idx="8">
                  <c:v>73.5</c:v>
                </c:pt>
                <c:pt idx="9">
                  <c:v>74</c:v>
                </c:pt>
                <c:pt idx="10">
                  <c:v>75</c:v>
                </c:pt>
                <c:pt idx="11">
                  <c:v>75</c:v>
                </c:pt>
                <c:pt idx="12">
                  <c:v>77</c:v>
                </c:pt>
                <c:pt idx="13">
                  <c:v>77</c:v>
                </c:pt>
                <c:pt idx="14">
                  <c:v>77.5</c:v>
                </c:pt>
                <c:pt idx="15">
                  <c:v>78.5</c:v>
                </c:pt>
                <c:pt idx="16">
                  <c:v>81</c:v>
                </c:pt>
                <c:pt idx="17">
                  <c:v>81</c:v>
                </c:pt>
                <c:pt idx="18">
                  <c:v>83.5</c:v>
                </c:pt>
                <c:pt idx="19">
                  <c:v>83.5</c:v>
                </c:pt>
                <c:pt idx="20">
                  <c:v>83.5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84.5</c:v>
                </c:pt>
                <c:pt idx="27">
                  <c:v>84.5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86</c:v>
                </c:pt>
                <c:pt idx="33">
                  <c:v>89</c:v>
                </c:pt>
                <c:pt idx="34">
                  <c:v>89.5</c:v>
                </c:pt>
                <c:pt idx="35">
                  <c:v>90</c:v>
                </c:pt>
                <c:pt idx="36">
                  <c:v>91</c:v>
                </c:pt>
                <c:pt idx="37">
                  <c:v>91.5</c:v>
                </c:pt>
                <c:pt idx="38">
                  <c:v>91.5</c:v>
                </c:pt>
                <c:pt idx="39">
                  <c:v>92</c:v>
                </c:pt>
                <c:pt idx="40">
                  <c:v>92</c:v>
                </c:pt>
                <c:pt idx="41">
                  <c:v>92.5</c:v>
                </c:pt>
                <c:pt idx="42">
                  <c:v>93</c:v>
                </c:pt>
                <c:pt idx="43">
                  <c:v>93.5</c:v>
                </c:pt>
                <c:pt idx="44">
                  <c:v>93.5</c:v>
                </c:pt>
                <c:pt idx="45">
                  <c:v>93.5</c:v>
                </c:pt>
                <c:pt idx="46">
                  <c:v>93.5</c:v>
                </c:pt>
                <c:pt idx="47">
                  <c:v>94</c:v>
                </c:pt>
                <c:pt idx="48">
                  <c:v>94.5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96</c:v>
                </c:pt>
                <c:pt idx="53">
                  <c:v>98</c:v>
                </c:pt>
                <c:pt idx="54">
                  <c:v>98.5</c:v>
                </c:pt>
                <c:pt idx="55">
                  <c:v>98.5</c:v>
                </c:pt>
                <c:pt idx="56">
                  <c:v>98.5</c:v>
                </c:pt>
                <c:pt idx="57">
                  <c:v>99.5</c:v>
                </c:pt>
                <c:pt idx="58">
                  <c:v>101</c:v>
                </c:pt>
                <c:pt idx="59">
                  <c:v>101</c:v>
                </c:pt>
                <c:pt idx="60">
                  <c:v>102.5</c:v>
                </c:pt>
                <c:pt idx="61">
                  <c:v>102.5</c:v>
                </c:pt>
                <c:pt idx="62">
                  <c:v>103.5</c:v>
                </c:pt>
                <c:pt idx="63">
                  <c:v>103.5</c:v>
                </c:pt>
                <c:pt idx="64">
                  <c:v>104</c:v>
                </c:pt>
                <c:pt idx="65">
                  <c:v>104</c:v>
                </c:pt>
                <c:pt idx="66">
                  <c:v>104.5</c:v>
                </c:pt>
                <c:pt idx="67">
                  <c:v>105</c:v>
                </c:pt>
                <c:pt idx="68">
                  <c:v>105</c:v>
                </c:pt>
                <c:pt idx="69">
                  <c:v>106</c:v>
                </c:pt>
                <c:pt idx="70">
                  <c:v>106.5</c:v>
                </c:pt>
                <c:pt idx="71">
                  <c:v>107</c:v>
                </c:pt>
                <c:pt idx="72">
                  <c:v>107</c:v>
                </c:pt>
                <c:pt idx="73">
                  <c:v>108</c:v>
                </c:pt>
                <c:pt idx="74">
                  <c:v>108</c:v>
                </c:pt>
                <c:pt idx="75">
                  <c:v>108</c:v>
                </c:pt>
                <c:pt idx="76">
                  <c:v>108</c:v>
                </c:pt>
                <c:pt idx="77">
                  <c:v>109</c:v>
                </c:pt>
                <c:pt idx="78">
                  <c:v>109.5</c:v>
                </c:pt>
                <c:pt idx="79">
                  <c:v>110.5</c:v>
                </c:pt>
                <c:pt idx="80">
                  <c:v>110.5</c:v>
                </c:pt>
                <c:pt idx="81">
                  <c:v>111.5</c:v>
                </c:pt>
                <c:pt idx="82">
                  <c:v>111.5</c:v>
                </c:pt>
                <c:pt idx="83">
                  <c:v>112</c:v>
                </c:pt>
                <c:pt idx="84">
                  <c:v>112</c:v>
                </c:pt>
                <c:pt idx="85">
                  <c:v>112</c:v>
                </c:pt>
                <c:pt idx="86">
                  <c:v>112</c:v>
                </c:pt>
                <c:pt idx="87">
                  <c:v>112</c:v>
                </c:pt>
                <c:pt idx="88">
                  <c:v>112</c:v>
                </c:pt>
                <c:pt idx="89">
                  <c:v>112</c:v>
                </c:pt>
                <c:pt idx="90">
                  <c:v>112.5</c:v>
                </c:pt>
                <c:pt idx="91">
                  <c:v>113.5</c:v>
                </c:pt>
                <c:pt idx="92">
                  <c:v>113.5</c:v>
                </c:pt>
                <c:pt idx="93">
                  <c:v>114</c:v>
                </c:pt>
                <c:pt idx="94">
                  <c:v>114</c:v>
                </c:pt>
                <c:pt idx="95">
                  <c:v>115</c:v>
                </c:pt>
                <c:pt idx="96">
                  <c:v>115</c:v>
                </c:pt>
                <c:pt idx="97">
                  <c:v>116</c:v>
                </c:pt>
                <c:pt idx="98">
                  <c:v>116.5</c:v>
                </c:pt>
                <c:pt idx="99">
                  <c:v>117.5</c:v>
                </c:pt>
                <c:pt idx="100">
                  <c:v>118</c:v>
                </c:pt>
                <c:pt idx="101">
                  <c:v>121</c:v>
                </c:pt>
                <c:pt idx="102">
                  <c:v>122.5</c:v>
                </c:pt>
                <c:pt idx="103">
                  <c:v>123.5</c:v>
                </c:pt>
                <c:pt idx="104">
                  <c:v>133</c:v>
                </c:pt>
                <c:pt idx="105">
                  <c:v>140</c:v>
                </c:pt>
                <c:pt idx="106">
                  <c:v>140</c:v>
                </c:pt>
                <c:pt idx="107">
                  <c:v>142</c:v>
                </c:pt>
                <c:pt idx="108">
                  <c:v>142.5</c:v>
                </c:pt>
                <c:pt idx="109">
                  <c:v>144.5</c:v>
                </c:pt>
                <c:pt idx="110">
                  <c:v>148.5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C-4962-9F53-2919DEA3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43056"/>
        <c:axId val="383026336"/>
      </c:scatterChart>
      <c:valAx>
        <c:axId val="32784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026336"/>
        <c:crosses val="autoZero"/>
        <c:crossBetween val="midCat"/>
      </c:valAx>
      <c:valAx>
        <c:axId val="383026336"/>
        <c:scaling>
          <c:orientation val="minMax"/>
          <c:min val="5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84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Female!$C$1:$C$2</c:f>
              <c:strCache>
                <c:ptCount val="2"/>
                <c:pt idx="0">
                  <c:v>Pounds</c:v>
                </c:pt>
                <c:pt idx="1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Female!$B$3:$B$113</c:f>
              <c:numCache>
                <c:formatCode>General</c:formatCode>
                <c:ptCount val="111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  <c:pt idx="28">
                  <c:v>62.3</c:v>
                </c:pt>
                <c:pt idx="29">
                  <c:v>62.5</c:v>
                </c:pt>
                <c:pt idx="30">
                  <c:v>53.8</c:v>
                </c:pt>
                <c:pt idx="31">
                  <c:v>58.3</c:v>
                </c:pt>
                <c:pt idx="32">
                  <c:v>59.5</c:v>
                </c:pt>
                <c:pt idx="33">
                  <c:v>53.5</c:v>
                </c:pt>
                <c:pt idx="34">
                  <c:v>61.5</c:v>
                </c:pt>
                <c:pt idx="35">
                  <c:v>56.3</c:v>
                </c:pt>
                <c:pt idx="36">
                  <c:v>57.5</c:v>
                </c:pt>
                <c:pt idx="37">
                  <c:v>61.8</c:v>
                </c:pt>
                <c:pt idx="38">
                  <c:v>59.3</c:v>
                </c:pt>
                <c:pt idx="39">
                  <c:v>62.3</c:v>
                </c:pt>
                <c:pt idx="40">
                  <c:v>61.3</c:v>
                </c:pt>
                <c:pt idx="41">
                  <c:v>59</c:v>
                </c:pt>
                <c:pt idx="42">
                  <c:v>62.3</c:v>
                </c:pt>
                <c:pt idx="43">
                  <c:v>60</c:v>
                </c:pt>
                <c:pt idx="44">
                  <c:v>54.5</c:v>
                </c:pt>
                <c:pt idx="45">
                  <c:v>63.3</c:v>
                </c:pt>
                <c:pt idx="46">
                  <c:v>64.3</c:v>
                </c:pt>
                <c:pt idx="47">
                  <c:v>60.5</c:v>
                </c:pt>
                <c:pt idx="48">
                  <c:v>61.5</c:v>
                </c:pt>
                <c:pt idx="49">
                  <c:v>61.5</c:v>
                </c:pt>
                <c:pt idx="50">
                  <c:v>62</c:v>
                </c:pt>
                <c:pt idx="51">
                  <c:v>61</c:v>
                </c:pt>
                <c:pt idx="52">
                  <c:v>56</c:v>
                </c:pt>
                <c:pt idx="53">
                  <c:v>61</c:v>
                </c:pt>
                <c:pt idx="54">
                  <c:v>61.3</c:v>
                </c:pt>
                <c:pt idx="55">
                  <c:v>60.3</c:v>
                </c:pt>
                <c:pt idx="56">
                  <c:v>63.3</c:v>
                </c:pt>
                <c:pt idx="57">
                  <c:v>59</c:v>
                </c:pt>
                <c:pt idx="58">
                  <c:v>61.5</c:v>
                </c:pt>
                <c:pt idx="59">
                  <c:v>51.3</c:v>
                </c:pt>
                <c:pt idx="60">
                  <c:v>61.3</c:v>
                </c:pt>
                <c:pt idx="61">
                  <c:v>58</c:v>
                </c:pt>
                <c:pt idx="62">
                  <c:v>60.8</c:v>
                </c:pt>
                <c:pt idx="63">
                  <c:v>64.3</c:v>
                </c:pt>
                <c:pt idx="64">
                  <c:v>57.8</c:v>
                </c:pt>
                <c:pt idx="65">
                  <c:v>65.3</c:v>
                </c:pt>
                <c:pt idx="66">
                  <c:v>61.5</c:v>
                </c:pt>
                <c:pt idx="67">
                  <c:v>52.8</c:v>
                </c:pt>
                <c:pt idx="68">
                  <c:v>63.5</c:v>
                </c:pt>
                <c:pt idx="69">
                  <c:v>55.8</c:v>
                </c:pt>
                <c:pt idx="70">
                  <c:v>64.3</c:v>
                </c:pt>
                <c:pt idx="71">
                  <c:v>56.3</c:v>
                </c:pt>
                <c:pt idx="72">
                  <c:v>55.8</c:v>
                </c:pt>
                <c:pt idx="73">
                  <c:v>66.8</c:v>
                </c:pt>
                <c:pt idx="74">
                  <c:v>58.3</c:v>
                </c:pt>
                <c:pt idx="75">
                  <c:v>59.5</c:v>
                </c:pt>
                <c:pt idx="76">
                  <c:v>64.8</c:v>
                </c:pt>
                <c:pt idx="77">
                  <c:v>63</c:v>
                </c:pt>
                <c:pt idx="78">
                  <c:v>56</c:v>
                </c:pt>
                <c:pt idx="79">
                  <c:v>54.5</c:v>
                </c:pt>
                <c:pt idx="80">
                  <c:v>51.5</c:v>
                </c:pt>
                <c:pt idx="81">
                  <c:v>64</c:v>
                </c:pt>
                <c:pt idx="82">
                  <c:v>63.3</c:v>
                </c:pt>
                <c:pt idx="83">
                  <c:v>61.3</c:v>
                </c:pt>
                <c:pt idx="84">
                  <c:v>59</c:v>
                </c:pt>
                <c:pt idx="85">
                  <c:v>56.5</c:v>
                </c:pt>
                <c:pt idx="86">
                  <c:v>61.5</c:v>
                </c:pt>
                <c:pt idx="87">
                  <c:v>58.8</c:v>
                </c:pt>
                <c:pt idx="88">
                  <c:v>63.3</c:v>
                </c:pt>
                <c:pt idx="89">
                  <c:v>61.3</c:v>
                </c:pt>
                <c:pt idx="90">
                  <c:v>59</c:v>
                </c:pt>
                <c:pt idx="91">
                  <c:v>58</c:v>
                </c:pt>
                <c:pt idx="92">
                  <c:v>61.5</c:v>
                </c:pt>
                <c:pt idx="93">
                  <c:v>58.3</c:v>
                </c:pt>
                <c:pt idx="94">
                  <c:v>62</c:v>
                </c:pt>
                <c:pt idx="95">
                  <c:v>59.8</c:v>
                </c:pt>
                <c:pt idx="96">
                  <c:v>64.8</c:v>
                </c:pt>
                <c:pt idx="97">
                  <c:v>57.8</c:v>
                </c:pt>
                <c:pt idx="98">
                  <c:v>55.5</c:v>
                </c:pt>
                <c:pt idx="99">
                  <c:v>58.3</c:v>
                </c:pt>
                <c:pt idx="100">
                  <c:v>62.8</c:v>
                </c:pt>
                <c:pt idx="101">
                  <c:v>60</c:v>
                </c:pt>
                <c:pt idx="102">
                  <c:v>66.5</c:v>
                </c:pt>
                <c:pt idx="103">
                  <c:v>59</c:v>
                </c:pt>
                <c:pt idx="104">
                  <c:v>56.8</c:v>
                </c:pt>
                <c:pt idx="105">
                  <c:v>57</c:v>
                </c:pt>
                <c:pt idx="106">
                  <c:v>61.3</c:v>
                </c:pt>
                <c:pt idx="107">
                  <c:v>66</c:v>
                </c:pt>
                <c:pt idx="108">
                  <c:v>62</c:v>
                </c:pt>
                <c:pt idx="109">
                  <c:v>61</c:v>
                </c:pt>
                <c:pt idx="110">
                  <c:v>63.5</c:v>
                </c:pt>
              </c:numCache>
            </c:numRef>
          </c:xVal>
          <c:yVal>
            <c:numRef>
              <c:f>Female!$C$3:$C$113</c:f>
              <c:numCache>
                <c:formatCode>General</c:formatCode>
                <c:ptCount val="111"/>
                <c:pt idx="0">
                  <c:v>85</c:v>
                </c:pt>
                <c:pt idx="1">
                  <c:v>112.5</c:v>
                </c:pt>
                <c:pt idx="2">
                  <c:v>94.5</c:v>
                </c:pt>
                <c:pt idx="3">
                  <c:v>123.5</c:v>
                </c:pt>
                <c:pt idx="4">
                  <c:v>107</c:v>
                </c:pt>
                <c:pt idx="5">
                  <c:v>85</c:v>
                </c:pt>
                <c:pt idx="6">
                  <c:v>101</c:v>
                </c:pt>
                <c:pt idx="7">
                  <c:v>140</c:v>
                </c:pt>
                <c:pt idx="8">
                  <c:v>110.5</c:v>
                </c:pt>
                <c:pt idx="9">
                  <c:v>99.5</c:v>
                </c:pt>
                <c:pt idx="10">
                  <c:v>102.5</c:v>
                </c:pt>
                <c:pt idx="11">
                  <c:v>94</c:v>
                </c:pt>
                <c:pt idx="12">
                  <c:v>93.5</c:v>
                </c:pt>
                <c:pt idx="13">
                  <c:v>109</c:v>
                </c:pt>
                <c:pt idx="14">
                  <c:v>107</c:v>
                </c:pt>
                <c:pt idx="15">
                  <c:v>102.5</c:v>
                </c:pt>
                <c:pt idx="16">
                  <c:v>114</c:v>
                </c:pt>
                <c:pt idx="17">
                  <c:v>105</c:v>
                </c:pt>
                <c:pt idx="18">
                  <c:v>84.5</c:v>
                </c:pt>
                <c:pt idx="19">
                  <c:v>98</c:v>
                </c:pt>
                <c:pt idx="20">
                  <c:v>81</c:v>
                </c:pt>
                <c:pt idx="21">
                  <c:v>112</c:v>
                </c:pt>
                <c:pt idx="22">
                  <c:v>133</c:v>
                </c:pt>
                <c:pt idx="23">
                  <c:v>67</c:v>
                </c:pt>
                <c:pt idx="24">
                  <c:v>84</c:v>
                </c:pt>
                <c:pt idx="25">
                  <c:v>84</c:v>
                </c:pt>
                <c:pt idx="26">
                  <c:v>115</c:v>
                </c:pt>
                <c:pt idx="27">
                  <c:v>85</c:v>
                </c:pt>
                <c:pt idx="28">
                  <c:v>105</c:v>
                </c:pt>
                <c:pt idx="29">
                  <c:v>112</c:v>
                </c:pt>
                <c:pt idx="30">
                  <c:v>68.5</c:v>
                </c:pt>
                <c:pt idx="31">
                  <c:v>93</c:v>
                </c:pt>
                <c:pt idx="32">
                  <c:v>78.5</c:v>
                </c:pt>
                <c:pt idx="33">
                  <c:v>81</c:v>
                </c:pt>
                <c:pt idx="34">
                  <c:v>103.5</c:v>
                </c:pt>
                <c:pt idx="35">
                  <c:v>83.5</c:v>
                </c:pt>
                <c:pt idx="36">
                  <c:v>96</c:v>
                </c:pt>
                <c:pt idx="37">
                  <c:v>142.5</c:v>
                </c:pt>
                <c:pt idx="38">
                  <c:v>89.5</c:v>
                </c:pt>
                <c:pt idx="39">
                  <c:v>108</c:v>
                </c:pt>
                <c:pt idx="40">
                  <c:v>112</c:v>
                </c:pt>
                <c:pt idx="41">
                  <c:v>91.5</c:v>
                </c:pt>
                <c:pt idx="42">
                  <c:v>92.5</c:v>
                </c:pt>
                <c:pt idx="43">
                  <c:v>106</c:v>
                </c:pt>
                <c:pt idx="44">
                  <c:v>75</c:v>
                </c:pt>
                <c:pt idx="45">
                  <c:v>113.5</c:v>
                </c:pt>
                <c:pt idx="46">
                  <c:v>113.5</c:v>
                </c:pt>
                <c:pt idx="47">
                  <c:v>112</c:v>
                </c:pt>
                <c:pt idx="48">
                  <c:v>91</c:v>
                </c:pt>
                <c:pt idx="49">
                  <c:v>116.5</c:v>
                </c:pt>
                <c:pt idx="50">
                  <c:v>91.5</c:v>
                </c:pt>
                <c:pt idx="51">
                  <c:v>122.5</c:v>
                </c:pt>
                <c:pt idx="52">
                  <c:v>72.5</c:v>
                </c:pt>
                <c:pt idx="53">
                  <c:v>93.5</c:v>
                </c:pt>
                <c:pt idx="54">
                  <c:v>85</c:v>
                </c:pt>
                <c:pt idx="55">
                  <c:v>86</c:v>
                </c:pt>
                <c:pt idx="56">
                  <c:v>108</c:v>
                </c:pt>
                <c:pt idx="57">
                  <c:v>104</c:v>
                </c:pt>
                <c:pt idx="58">
                  <c:v>104</c:v>
                </c:pt>
                <c:pt idx="59">
                  <c:v>50.5</c:v>
                </c:pt>
                <c:pt idx="60">
                  <c:v>115</c:v>
                </c:pt>
                <c:pt idx="61">
                  <c:v>83.5</c:v>
                </c:pt>
                <c:pt idx="62">
                  <c:v>93.5</c:v>
                </c:pt>
                <c:pt idx="63">
                  <c:v>90</c:v>
                </c:pt>
                <c:pt idx="64">
                  <c:v>95</c:v>
                </c:pt>
                <c:pt idx="65">
                  <c:v>118</c:v>
                </c:pt>
                <c:pt idx="66">
                  <c:v>95</c:v>
                </c:pt>
                <c:pt idx="67">
                  <c:v>63.5</c:v>
                </c:pt>
                <c:pt idx="68">
                  <c:v>148.5</c:v>
                </c:pt>
                <c:pt idx="69">
                  <c:v>75</c:v>
                </c:pt>
                <c:pt idx="70">
                  <c:v>109.5</c:v>
                </c:pt>
                <c:pt idx="71">
                  <c:v>77</c:v>
                </c:pt>
                <c:pt idx="72">
                  <c:v>73.5</c:v>
                </c:pt>
                <c:pt idx="73">
                  <c:v>140</c:v>
                </c:pt>
                <c:pt idx="74">
                  <c:v>77.5</c:v>
                </c:pt>
                <c:pt idx="75">
                  <c:v>101</c:v>
                </c:pt>
                <c:pt idx="76">
                  <c:v>142</c:v>
                </c:pt>
                <c:pt idx="77">
                  <c:v>98.5</c:v>
                </c:pt>
                <c:pt idx="78">
                  <c:v>72.5</c:v>
                </c:pt>
                <c:pt idx="79">
                  <c:v>74</c:v>
                </c:pt>
                <c:pt idx="80">
                  <c:v>64</c:v>
                </c:pt>
                <c:pt idx="81">
                  <c:v>111.5</c:v>
                </c:pt>
                <c:pt idx="82">
                  <c:v>108</c:v>
                </c:pt>
                <c:pt idx="83">
                  <c:v>110.5</c:v>
                </c:pt>
                <c:pt idx="84">
                  <c:v>92</c:v>
                </c:pt>
                <c:pt idx="85">
                  <c:v>69</c:v>
                </c:pt>
                <c:pt idx="86">
                  <c:v>103.5</c:v>
                </c:pt>
                <c:pt idx="87">
                  <c:v>89</c:v>
                </c:pt>
                <c:pt idx="88">
                  <c:v>114</c:v>
                </c:pt>
                <c:pt idx="89">
                  <c:v>112</c:v>
                </c:pt>
                <c:pt idx="90">
                  <c:v>112</c:v>
                </c:pt>
                <c:pt idx="91">
                  <c:v>84</c:v>
                </c:pt>
                <c:pt idx="92">
                  <c:v>121</c:v>
                </c:pt>
                <c:pt idx="93">
                  <c:v>104.5</c:v>
                </c:pt>
                <c:pt idx="94">
                  <c:v>98.5</c:v>
                </c:pt>
                <c:pt idx="95">
                  <c:v>84.5</c:v>
                </c:pt>
                <c:pt idx="96">
                  <c:v>112</c:v>
                </c:pt>
                <c:pt idx="97">
                  <c:v>84</c:v>
                </c:pt>
                <c:pt idx="98">
                  <c:v>84</c:v>
                </c:pt>
                <c:pt idx="99">
                  <c:v>111.5</c:v>
                </c:pt>
                <c:pt idx="100">
                  <c:v>93.5</c:v>
                </c:pt>
                <c:pt idx="101">
                  <c:v>77</c:v>
                </c:pt>
                <c:pt idx="102">
                  <c:v>117.5</c:v>
                </c:pt>
                <c:pt idx="103">
                  <c:v>95</c:v>
                </c:pt>
                <c:pt idx="104">
                  <c:v>98.5</c:v>
                </c:pt>
                <c:pt idx="105">
                  <c:v>83.5</c:v>
                </c:pt>
                <c:pt idx="106">
                  <c:v>106.5</c:v>
                </c:pt>
                <c:pt idx="107">
                  <c:v>144.5</c:v>
                </c:pt>
                <c:pt idx="108">
                  <c:v>116</c:v>
                </c:pt>
                <c:pt idx="109">
                  <c:v>92</c:v>
                </c:pt>
                <c:pt idx="110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E-4CE1-8291-3DC9FAC95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57760"/>
        <c:axId val="446258320"/>
      </c:scatterChart>
      <c:valAx>
        <c:axId val="4462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6258320"/>
        <c:crosses val="autoZero"/>
        <c:crossBetween val="midCat"/>
      </c:valAx>
      <c:valAx>
        <c:axId val="4462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625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Regresion!$C$4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469247594050743"/>
                  <c:y val="-0.15750218722659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Regresion!$B$5:$B$117</c:f>
              <c:numCache>
                <c:formatCode>General</c:formatCode>
                <c:ptCount val="113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  <c:pt idx="28">
                  <c:v>62.3</c:v>
                </c:pt>
                <c:pt idx="29">
                  <c:v>62.5</c:v>
                </c:pt>
                <c:pt idx="30">
                  <c:v>53.8</c:v>
                </c:pt>
                <c:pt idx="31">
                  <c:v>58.3</c:v>
                </c:pt>
                <c:pt idx="32">
                  <c:v>59.5</c:v>
                </c:pt>
                <c:pt idx="33">
                  <c:v>53.5</c:v>
                </c:pt>
                <c:pt idx="34">
                  <c:v>61.5</c:v>
                </c:pt>
                <c:pt idx="35">
                  <c:v>56.3</c:v>
                </c:pt>
                <c:pt idx="36">
                  <c:v>57.5</c:v>
                </c:pt>
                <c:pt idx="37">
                  <c:v>61.8</c:v>
                </c:pt>
                <c:pt idx="38">
                  <c:v>59.3</c:v>
                </c:pt>
                <c:pt idx="39">
                  <c:v>62.3</c:v>
                </c:pt>
                <c:pt idx="40">
                  <c:v>61.3</c:v>
                </c:pt>
                <c:pt idx="41">
                  <c:v>59</c:v>
                </c:pt>
                <c:pt idx="42">
                  <c:v>62.3</c:v>
                </c:pt>
                <c:pt idx="43">
                  <c:v>60</c:v>
                </c:pt>
                <c:pt idx="44">
                  <c:v>54.5</c:v>
                </c:pt>
                <c:pt idx="45">
                  <c:v>63.3</c:v>
                </c:pt>
                <c:pt idx="46">
                  <c:v>64.3</c:v>
                </c:pt>
                <c:pt idx="47">
                  <c:v>60.5</c:v>
                </c:pt>
                <c:pt idx="48">
                  <c:v>61.5</c:v>
                </c:pt>
                <c:pt idx="49">
                  <c:v>61.5</c:v>
                </c:pt>
                <c:pt idx="50">
                  <c:v>62</c:v>
                </c:pt>
                <c:pt idx="51">
                  <c:v>61</c:v>
                </c:pt>
                <c:pt idx="52">
                  <c:v>56</c:v>
                </c:pt>
                <c:pt idx="53">
                  <c:v>61</c:v>
                </c:pt>
                <c:pt idx="54">
                  <c:v>61.3</c:v>
                </c:pt>
                <c:pt idx="55">
                  <c:v>60.3</c:v>
                </c:pt>
                <c:pt idx="56">
                  <c:v>63.3</c:v>
                </c:pt>
                <c:pt idx="57">
                  <c:v>59</c:v>
                </c:pt>
                <c:pt idx="58">
                  <c:v>61.5</c:v>
                </c:pt>
                <c:pt idx="59">
                  <c:v>51.3</c:v>
                </c:pt>
                <c:pt idx="60">
                  <c:v>61.3</c:v>
                </c:pt>
                <c:pt idx="61">
                  <c:v>58</c:v>
                </c:pt>
                <c:pt idx="62">
                  <c:v>60.8</c:v>
                </c:pt>
                <c:pt idx="63">
                  <c:v>64.3</c:v>
                </c:pt>
                <c:pt idx="64">
                  <c:v>57.8</c:v>
                </c:pt>
                <c:pt idx="65">
                  <c:v>65.3</c:v>
                </c:pt>
                <c:pt idx="66">
                  <c:v>61.5</c:v>
                </c:pt>
                <c:pt idx="67">
                  <c:v>52.8</c:v>
                </c:pt>
                <c:pt idx="68">
                  <c:v>63.5</c:v>
                </c:pt>
                <c:pt idx="69">
                  <c:v>55.8</c:v>
                </c:pt>
                <c:pt idx="70">
                  <c:v>64.3</c:v>
                </c:pt>
                <c:pt idx="71">
                  <c:v>56.3</c:v>
                </c:pt>
                <c:pt idx="72">
                  <c:v>55.8</c:v>
                </c:pt>
                <c:pt idx="73">
                  <c:v>66.8</c:v>
                </c:pt>
                <c:pt idx="74">
                  <c:v>58.3</c:v>
                </c:pt>
                <c:pt idx="75">
                  <c:v>59.5</c:v>
                </c:pt>
                <c:pt idx="76">
                  <c:v>64.8</c:v>
                </c:pt>
                <c:pt idx="77">
                  <c:v>63</c:v>
                </c:pt>
                <c:pt idx="78">
                  <c:v>56</c:v>
                </c:pt>
                <c:pt idx="79">
                  <c:v>54.5</c:v>
                </c:pt>
                <c:pt idx="80">
                  <c:v>51.5</c:v>
                </c:pt>
                <c:pt idx="81">
                  <c:v>64</c:v>
                </c:pt>
                <c:pt idx="82">
                  <c:v>63.3</c:v>
                </c:pt>
                <c:pt idx="83">
                  <c:v>61.3</c:v>
                </c:pt>
                <c:pt idx="84">
                  <c:v>59</c:v>
                </c:pt>
                <c:pt idx="85">
                  <c:v>56.5</c:v>
                </c:pt>
                <c:pt idx="86">
                  <c:v>61.5</c:v>
                </c:pt>
                <c:pt idx="87">
                  <c:v>58.8</c:v>
                </c:pt>
                <c:pt idx="88">
                  <c:v>63.3</c:v>
                </c:pt>
                <c:pt idx="89">
                  <c:v>61.3</c:v>
                </c:pt>
                <c:pt idx="90">
                  <c:v>59</c:v>
                </c:pt>
                <c:pt idx="91">
                  <c:v>58</c:v>
                </c:pt>
                <c:pt idx="92">
                  <c:v>61.5</c:v>
                </c:pt>
                <c:pt idx="93">
                  <c:v>58.3</c:v>
                </c:pt>
                <c:pt idx="94">
                  <c:v>62</c:v>
                </c:pt>
                <c:pt idx="95">
                  <c:v>59.8</c:v>
                </c:pt>
                <c:pt idx="96">
                  <c:v>64.8</c:v>
                </c:pt>
                <c:pt idx="97">
                  <c:v>57.8</c:v>
                </c:pt>
                <c:pt idx="98">
                  <c:v>55.5</c:v>
                </c:pt>
                <c:pt idx="99">
                  <c:v>58.3</c:v>
                </c:pt>
                <c:pt idx="100">
                  <c:v>62.8</c:v>
                </c:pt>
                <c:pt idx="101">
                  <c:v>60</c:v>
                </c:pt>
                <c:pt idx="102">
                  <c:v>66.5</c:v>
                </c:pt>
                <c:pt idx="103">
                  <c:v>59</c:v>
                </c:pt>
                <c:pt idx="104">
                  <c:v>56.8</c:v>
                </c:pt>
                <c:pt idx="105">
                  <c:v>57</c:v>
                </c:pt>
                <c:pt idx="106">
                  <c:v>61.3</c:v>
                </c:pt>
                <c:pt idx="107">
                  <c:v>66</c:v>
                </c:pt>
                <c:pt idx="108">
                  <c:v>62</c:v>
                </c:pt>
                <c:pt idx="109">
                  <c:v>61</c:v>
                </c:pt>
                <c:pt idx="110">
                  <c:v>63.5</c:v>
                </c:pt>
              </c:numCache>
            </c:numRef>
          </c:xVal>
          <c:yVal>
            <c:numRef>
              <c:f>Regresion!$C$5:$C$117</c:f>
              <c:numCache>
                <c:formatCode>General</c:formatCode>
                <c:ptCount val="113"/>
                <c:pt idx="0">
                  <c:v>85</c:v>
                </c:pt>
                <c:pt idx="1">
                  <c:v>112.5</c:v>
                </c:pt>
                <c:pt idx="2">
                  <c:v>94.5</c:v>
                </c:pt>
                <c:pt idx="3">
                  <c:v>123.5</c:v>
                </c:pt>
                <c:pt idx="4">
                  <c:v>107</c:v>
                </c:pt>
                <c:pt idx="5">
                  <c:v>85</c:v>
                </c:pt>
                <c:pt idx="6">
                  <c:v>101</c:v>
                </c:pt>
                <c:pt idx="7">
                  <c:v>140</c:v>
                </c:pt>
                <c:pt idx="8">
                  <c:v>110.5</c:v>
                </c:pt>
                <c:pt idx="9">
                  <c:v>99.5</c:v>
                </c:pt>
                <c:pt idx="10">
                  <c:v>102.5</c:v>
                </c:pt>
                <c:pt idx="11">
                  <c:v>94</c:v>
                </c:pt>
                <c:pt idx="12">
                  <c:v>93.5</c:v>
                </c:pt>
                <c:pt idx="13">
                  <c:v>109</c:v>
                </c:pt>
                <c:pt idx="14">
                  <c:v>107</c:v>
                </c:pt>
                <c:pt idx="15">
                  <c:v>102.5</c:v>
                </c:pt>
                <c:pt idx="16">
                  <c:v>114</c:v>
                </c:pt>
                <c:pt idx="17">
                  <c:v>105</c:v>
                </c:pt>
                <c:pt idx="18">
                  <c:v>84.5</c:v>
                </c:pt>
                <c:pt idx="19">
                  <c:v>98</c:v>
                </c:pt>
                <c:pt idx="20">
                  <c:v>81</c:v>
                </c:pt>
                <c:pt idx="21">
                  <c:v>112</c:v>
                </c:pt>
                <c:pt idx="22">
                  <c:v>133</c:v>
                </c:pt>
                <c:pt idx="23">
                  <c:v>67</c:v>
                </c:pt>
                <c:pt idx="24">
                  <c:v>84</c:v>
                </c:pt>
                <c:pt idx="25">
                  <c:v>84</c:v>
                </c:pt>
                <c:pt idx="26">
                  <c:v>115</c:v>
                </c:pt>
                <c:pt idx="27">
                  <c:v>85</c:v>
                </c:pt>
                <c:pt idx="28">
                  <c:v>105</c:v>
                </c:pt>
                <c:pt idx="29">
                  <c:v>112</c:v>
                </c:pt>
                <c:pt idx="30">
                  <c:v>68.5</c:v>
                </c:pt>
                <c:pt idx="31">
                  <c:v>93</c:v>
                </c:pt>
                <c:pt idx="32">
                  <c:v>78.5</c:v>
                </c:pt>
                <c:pt idx="33">
                  <c:v>81</c:v>
                </c:pt>
                <c:pt idx="34">
                  <c:v>103.5</c:v>
                </c:pt>
                <c:pt idx="35">
                  <c:v>83.5</c:v>
                </c:pt>
                <c:pt idx="36">
                  <c:v>96</c:v>
                </c:pt>
                <c:pt idx="37">
                  <c:v>142.5</c:v>
                </c:pt>
                <c:pt idx="38">
                  <c:v>89.5</c:v>
                </c:pt>
                <c:pt idx="39">
                  <c:v>108</c:v>
                </c:pt>
                <c:pt idx="40">
                  <c:v>112</c:v>
                </c:pt>
                <c:pt idx="41">
                  <c:v>91.5</c:v>
                </c:pt>
                <c:pt idx="42">
                  <c:v>92.5</c:v>
                </c:pt>
                <c:pt idx="43">
                  <c:v>106</c:v>
                </c:pt>
                <c:pt idx="44">
                  <c:v>75</c:v>
                </c:pt>
                <c:pt idx="45">
                  <c:v>113.5</c:v>
                </c:pt>
                <c:pt idx="46">
                  <c:v>113.5</c:v>
                </c:pt>
                <c:pt idx="47">
                  <c:v>112</c:v>
                </c:pt>
                <c:pt idx="48">
                  <c:v>91</c:v>
                </c:pt>
                <c:pt idx="49">
                  <c:v>116.5</c:v>
                </c:pt>
                <c:pt idx="50">
                  <c:v>91.5</c:v>
                </c:pt>
                <c:pt idx="51">
                  <c:v>122.5</c:v>
                </c:pt>
                <c:pt idx="52">
                  <c:v>72.5</c:v>
                </c:pt>
                <c:pt idx="53">
                  <c:v>93.5</c:v>
                </c:pt>
                <c:pt idx="54">
                  <c:v>85</c:v>
                </c:pt>
                <c:pt idx="55">
                  <c:v>86</c:v>
                </c:pt>
                <c:pt idx="56">
                  <c:v>108</c:v>
                </c:pt>
                <c:pt idx="57">
                  <c:v>104</c:v>
                </c:pt>
                <c:pt idx="58">
                  <c:v>104</c:v>
                </c:pt>
                <c:pt idx="59">
                  <c:v>50.5</c:v>
                </c:pt>
                <c:pt idx="60">
                  <c:v>115</c:v>
                </c:pt>
                <c:pt idx="61">
                  <c:v>83.5</c:v>
                </c:pt>
                <c:pt idx="62">
                  <c:v>93.5</c:v>
                </c:pt>
                <c:pt idx="63">
                  <c:v>90</c:v>
                </c:pt>
                <c:pt idx="64">
                  <c:v>95</c:v>
                </c:pt>
                <c:pt idx="65">
                  <c:v>118</c:v>
                </c:pt>
                <c:pt idx="66">
                  <c:v>95</c:v>
                </c:pt>
                <c:pt idx="67">
                  <c:v>63.5</c:v>
                </c:pt>
                <c:pt idx="68">
                  <c:v>148.5</c:v>
                </c:pt>
                <c:pt idx="69">
                  <c:v>75</c:v>
                </c:pt>
                <c:pt idx="70">
                  <c:v>109.5</c:v>
                </c:pt>
                <c:pt idx="71">
                  <c:v>77</c:v>
                </c:pt>
                <c:pt idx="72">
                  <c:v>73.5</c:v>
                </c:pt>
                <c:pt idx="73">
                  <c:v>140</c:v>
                </c:pt>
                <c:pt idx="74">
                  <c:v>77.5</c:v>
                </c:pt>
                <c:pt idx="75">
                  <c:v>101</c:v>
                </c:pt>
                <c:pt idx="76">
                  <c:v>142</c:v>
                </c:pt>
                <c:pt idx="77">
                  <c:v>98.5</c:v>
                </c:pt>
                <c:pt idx="78">
                  <c:v>72.5</c:v>
                </c:pt>
                <c:pt idx="79">
                  <c:v>74</c:v>
                </c:pt>
                <c:pt idx="80">
                  <c:v>64</c:v>
                </c:pt>
                <c:pt idx="81">
                  <c:v>111.5</c:v>
                </c:pt>
                <c:pt idx="82">
                  <c:v>108</c:v>
                </c:pt>
                <c:pt idx="83">
                  <c:v>110.5</c:v>
                </c:pt>
                <c:pt idx="84">
                  <c:v>92</c:v>
                </c:pt>
                <c:pt idx="85">
                  <c:v>69</c:v>
                </c:pt>
                <c:pt idx="86">
                  <c:v>103.5</c:v>
                </c:pt>
                <c:pt idx="87">
                  <c:v>89</c:v>
                </c:pt>
                <c:pt idx="88">
                  <c:v>114</c:v>
                </c:pt>
                <c:pt idx="89">
                  <c:v>112</c:v>
                </c:pt>
                <c:pt idx="90">
                  <c:v>112</c:v>
                </c:pt>
                <c:pt idx="91">
                  <c:v>84</c:v>
                </c:pt>
                <c:pt idx="92">
                  <c:v>121</c:v>
                </c:pt>
                <c:pt idx="93">
                  <c:v>104.5</c:v>
                </c:pt>
                <c:pt idx="94">
                  <c:v>98.5</c:v>
                </c:pt>
                <c:pt idx="95">
                  <c:v>84.5</c:v>
                </c:pt>
                <c:pt idx="96">
                  <c:v>112</c:v>
                </c:pt>
                <c:pt idx="97">
                  <c:v>84</c:v>
                </c:pt>
                <c:pt idx="98">
                  <c:v>84</c:v>
                </c:pt>
                <c:pt idx="99">
                  <c:v>111.5</c:v>
                </c:pt>
                <c:pt idx="100">
                  <c:v>93.5</c:v>
                </c:pt>
                <c:pt idx="101">
                  <c:v>77</c:v>
                </c:pt>
                <c:pt idx="102">
                  <c:v>117.5</c:v>
                </c:pt>
                <c:pt idx="103">
                  <c:v>95</c:v>
                </c:pt>
                <c:pt idx="104">
                  <c:v>98.5</c:v>
                </c:pt>
                <c:pt idx="105">
                  <c:v>83.5</c:v>
                </c:pt>
                <c:pt idx="106">
                  <c:v>106.5</c:v>
                </c:pt>
                <c:pt idx="107">
                  <c:v>144.5</c:v>
                </c:pt>
                <c:pt idx="108">
                  <c:v>116</c:v>
                </c:pt>
                <c:pt idx="109">
                  <c:v>92</c:v>
                </c:pt>
                <c:pt idx="110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4-4E62-AA66-CA725824E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55936"/>
        <c:axId val="383091520"/>
      </c:scatterChart>
      <c:valAx>
        <c:axId val="38425593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3091520"/>
        <c:crosses val="autoZero"/>
        <c:crossBetween val="midCat"/>
      </c:valAx>
      <c:valAx>
        <c:axId val="38309152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425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vs Prediccion</a:t>
            </a:r>
            <a:endParaRPr lang="en-US"/>
          </a:p>
        </c:rich>
      </c:tx>
      <c:layout>
        <c:manualLayout>
          <c:xMode val="edge"/>
          <c:yMode val="edge"/>
          <c:x val="0.464847112860892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Regresion!$I$4</c:f>
              <c:strCache>
                <c:ptCount val="1"/>
                <c:pt idx="0">
                  <c:v>y^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Regresion!$C$5:$C$115</c:f>
              <c:numCache>
                <c:formatCode>General</c:formatCode>
                <c:ptCount val="111"/>
                <c:pt idx="0">
                  <c:v>85</c:v>
                </c:pt>
                <c:pt idx="1">
                  <c:v>112.5</c:v>
                </c:pt>
                <c:pt idx="2">
                  <c:v>94.5</c:v>
                </c:pt>
                <c:pt idx="3">
                  <c:v>123.5</c:v>
                </c:pt>
                <c:pt idx="4">
                  <c:v>107</c:v>
                </c:pt>
                <c:pt idx="5">
                  <c:v>85</c:v>
                </c:pt>
                <c:pt idx="6">
                  <c:v>101</c:v>
                </c:pt>
                <c:pt idx="7">
                  <c:v>140</c:v>
                </c:pt>
                <c:pt idx="8">
                  <c:v>110.5</c:v>
                </c:pt>
                <c:pt idx="9">
                  <c:v>99.5</c:v>
                </c:pt>
                <c:pt idx="10">
                  <c:v>102.5</c:v>
                </c:pt>
                <c:pt idx="11">
                  <c:v>94</c:v>
                </c:pt>
                <c:pt idx="12">
                  <c:v>93.5</c:v>
                </c:pt>
                <c:pt idx="13">
                  <c:v>109</c:v>
                </c:pt>
                <c:pt idx="14">
                  <c:v>107</c:v>
                </c:pt>
                <c:pt idx="15">
                  <c:v>102.5</c:v>
                </c:pt>
                <c:pt idx="16">
                  <c:v>114</c:v>
                </c:pt>
                <c:pt idx="17">
                  <c:v>105</c:v>
                </c:pt>
                <c:pt idx="18">
                  <c:v>84.5</c:v>
                </c:pt>
                <c:pt idx="19">
                  <c:v>98</c:v>
                </c:pt>
                <c:pt idx="20">
                  <c:v>81</c:v>
                </c:pt>
                <c:pt idx="21">
                  <c:v>112</c:v>
                </c:pt>
                <c:pt idx="22">
                  <c:v>133</c:v>
                </c:pt>
                <c:pt idx="23">
                  <c:v>67</c:v>
                </c:pt>
                <c:pt idx="24">
                  <c:v>84</c:v>
                </c:pt>
                <c:pt idx="25">
                  <c:v>84</c:v>
                </c:pt>
                <c:pt idx="26">
                  <c:v>115</c:v>
                </c:pt>
                <c:pt idx="27">
                  <c:v>85</c:v>
                </c:pt>
                <c:pt idx="28">
                  <c:v>105</c:v>
                </c:pt>
                <c:pt idx="29">
                  <c:v>112</c:v>
                </c:pt>
                <c:pt idx="30">
                  <c:v>68.5</c:v>
                </c:pt>
                <c:pt idx="31">
                  <c:v>93</c:v>
                </c:pt>
                <c:pt idx="32">
                  <c:v>78.5</c:v>
                </c:pt>
                <c:pt idx="33">
                  <c:v>81</c:v>
                </c:pt>
                <c:pt idx="34">
                  <c:v>103.5</c:v>
                </c:pt>
                <c:pt idx="35">
                  <c:v>83.5</c:v>
                </c:pt>
                <c:pt idx="36">
                  <c:v>96</c:v>
                </c:pt>
                <c:pt idx="37">
                  <c:v>142.5</c:v>
                </c:pt>
                <c:pt idx="38">
                  <c:v>89.5</c:v>
                </c:pt>
                <c:pt idx="39">
                  <c:v>108</c:v>
                </c:pt>
                <c:pt idx="40">
                  <c:v>112</c:v>
                </c:pt>
                <c:pt idx="41">
                  <c:v>91.5</c:v>
                </c:pt>
                <c:pt idx="42">
                  <c:v>92.5</c:v>
                </c:pt>
                <c:pt idx="43">
                  <c:v>106</c:v>
                </c:pt>
                <c:pt idx="44">
                  <c:v>75</c:v>
                </c:pt>
                <c:pt idx="45">
                  <c:v>113.5</c:v>
                </c:pt>
                <c:pt idx="46">
                  <c:v>113.5</c:v>
                </c:pt>
                <c:pt idx="47">
                  <c:v>112</c:v>
                </c:pt>
                <c:pt idx="48">
                  <c:v>91</c:v>
                </c:pt>
                <c:pt idx="49">
                  <c:v>116.5</c:v>
                </c:pt>
                <c:pt idx="50">
                  <c:v>91.5</c:v>
                </c:pt>
                <c:pt idx="51">
                  <c:v>122.5</c:v>
                </c:pt>
                <c:pt idx="52">
                  <c:v>72.5</c:v>
                </c:pt>
                <c:pt idx="53">
                  <c:v>93.5</c:v>
                </c:pt>
                <c:pt idx="54">
                  <c:v>85</c:v>
                </c:pt>
                <c:pt idx="55">
                  <c:v>86</c:v>
                </c:pt>
                <c:pt idx="56">
                  <c:v>108</c:v>
                </c:pt>
                <c:pt idx="57">
                  <c:v>104</c:v>
                </c:pt>
                <c:pt idx="58">
                  <c:v>104</c:v>
                </c:pt>
                <c:pt idx="59">
                  <c:v>50.5</c:v>
                </c:pt>
                <c:pt idx="60">
                  <c:v>115</c:v>
                </c:pt>
                <c:pt idx="61">
                  <c:v>83.5</c:v>
                </c:pt>
                <c:pt idx="62">
                  <c:v>93.5</c:v>
                </c:pt>
                <c:pt idx="63">
                  <c:v>90</c:v>
                </c:pt>
                <c:pt idx="64">
                  <c:v>95</c:v>
                </c:pt>
                <c:pt idx="65">
                  <c:v>118</c:v>
                </c:pt>
                <c:pt idx="66">
                  <c:v>95</c:v>
                </c:pt>
                <c:pt idx="67">
                  <c:v>63.5</c:v>
                </c:pt>
                <c:pt idx="68">
                  <c:v>148.5</c:v>
                </c:pt>
                <c:pt idx="69">
                  <c:v>75</c:v>
                </c:pt>
                <c:pt idx="70">
                  <c:v>109.5</c:v>
                </c:pt>
                <c:pt idx="71">
                  <c:v>77</c:v>
                </c:pt>
                <c:pt idx="72">
                  <c:v>73.5</c:v>
                </c:pt>
                <c:pt idx="73">
                  <c:v>140</c:v>
                </c:pt>
                <c:pt idx="74">
                  <c:v>77.5</c:v>
                </c:pt>
                <c:pt idx="75">
                  <c:v>101</c:v>
                </c:pt>
                <c:pt idx="76">
                  <c:v>142</c:v>
                </c:pt>
                <c:pt idx="77">
                  <c:v>98.5</c:v>
                </c:pt>
                <c:pt idx="78">
                  <c:v>72.5</c:v>
                </c:pt>
                <c:pt idx="79">
                  <c:v>74</c:v>
                </c:pt>
                <c:pt idx="80">
                  <c:v>64</c:v>
                </c:pt>
                <c:pt idx="81">
                  <c:v>111.5</c:v>
                </c:pt>
                <c:pt idx="82">
                  <c:v>108</c:v>
                </c:pt>
                <c:pt idx="83">
                  <c:v>110.5</c:v>
                </c:pt>
                <c:pt idx="84">
                  <c:v>92</c:v>
                </c:pt>
                <c:pt idx="85">
                  <c:v>69</c:v>
                </c:pt>
                <c:pt idx="86">
                  <c:v>103.5</c:v>
                </c:pt>
                <c:pt idx="87">
                  <c:v>89</c:v>
                </c:pt>
                <c:pt idx="88">
                  <c:v>114</c:v>
                </c:pt>
                <c:pt idx="89">
                  <c:v>112</c:v>
                </c:pt>
                <c:pt idx="90">
                  <c:v>112</c:v>
                </c:pt>
                <c:pt idx="91">
                  <c:v>84</c:v>
                </c:pt>
                <c:pt idx="92">
                  <c:v>121</c:v>
                </c:pt>
                <c:pt idx="93">
                  <c:v>104.5</c:v>
                </c:pt>
                <c:pt idx="94">
                  <c:v>98.5</c:v>
                </c:pt>
                <c:pt idx="95">
                  <c:v>84.5</c:v>
                </c:pt>
                <c:pt idx="96">
                  <c:v>112</c:v>
                </c:pt>
                <c:pt idx="97">
                  <c:v>84</c:v>
                </c:pt>
                <c:pt idx="98">
                  <c:v>84</c:v>
                </c:pt>
                <c:pt idx="99">
                  <c:v>111.5</c:v>
                </c:pt>
                <c:pt idx="100">
                  <c:v>93.5</c:v>
                </c:pt>
                <c:pt idx="101">
                  <c:v>77</c:v>
                </c:pt>
                <c:pt idx="102">
                  <c:v>117.5</c:v>
                </c:pt>
                <c:pt idx="103">
                  <c:v>95</c:v>
                </c:pt>
                <c:pt idx="104">
                  <c:v>98.5</c:v>
                </c:pt>
                <c:pt idx="105">
                  <c:v>83.5</c:v>
                </c:pt>
                <c:pt idx="106">
                  <c:v>106.5</c:v>
                </c:pt>
                <c:pt idx="107">
                  <c:v>144.5</c:v>
                </c:pt>
                <c:pt idx="108">
                  <c:v>116</c:v>
                </c:pt>
                <c:pt idx="109">
                  <c:v>92</c:v>
                </c:pt>
                <c:pt idx="110">
                  <c:v>108</c:v>
                </c:pt>
              </c:numCache>
            </c:numRef>
          </c:xVal>
          <c:yVal>
            <c:numRef>
              <c:f>Regresion!$I$5:$I$115</c:f>
              <c:numCache>
                <c:formatCode>General</c:formatCode>
                <c:ptCount val="111"/>
                <c:pt idx="0">
                  <c:v>81.282430077826461</c:v>
                </c:pt>
                <c:pt idx="1">
                  <c:v>107.09682278820736</c:v>
                </c:pt>
                <c:pt idx="2">
                  <c:v>105.01501692446692</c:v>
                </c:pt>
                <c:pt idx="3">
                  <c:v>115.4240462431689</c:v>
                </c:pt>
                <c:pt idx="4">
                  <c:v>118.75493562515351</c:v>
                </c:pt>
                <c:pt idx="5">
                  <c:v>104.18229457897075</c:v>
                </c:pt>
                <c:pt idx="6">
                  <c:v>110.42771217019197</c:v>
                </c:pt>
                <c:pt idx="7">
                  <c:v>119.58765797064967</c:v>
                </c:pt>
                <c:pt idx="8">
                  <c:v>114.59132389767274</c:v>
                </c:pt>
                <c:pt idx="9">
                  <c:v>106.2641004427112</c:v>
                </c:pt>
                <c:pt idx="10">
                  <c:v>108.34590630645158</c:v>
                </c:pt>
                <c:pt idx="11">
                  <c:v>102.10048871523037</c:v>
                </c:pt>
                <c:pt idx="12">
                  <c:v>94.605987605764966</c:v>
                </c:pt>
                <c:pt idx="13">
                  <c:v>96.68779346950538</c:v>
                </c:pt>
                <c:pt idx="14">
                  <c:v>102.10048871523037</c:v>
                </c:pt>
                <c:pt idx="15">
                  <c:v>115.4240462431689</c:v>
                </c:pt>
                <c:pt idx="16">
                  <c:v>96.68779346950538</c:v>
                </c:pt>
                <c:pt idx="17">
                  <c:v>98.769599333245765</c:v>
                </c:pt>
                <c:pt idx="18">
                  <c:v>98.769599333245765</c:v>
                </c:pt>
                <c:pt idx="19">
                  <c:v>118.75493562515351</c:v>
                </c:pt>
                <c:pt idx="20">
                  <c:v>102.10048871523037</c:v>
                </c:pt>
                <c:pt idx="21">
                  <c:v>123.7512696981305</c:v>
                </c:pt>
                <c:pt idx="22">
                  <c:v>119.58765797064967</c:v>
                </c:pt>
                <c:pt idx="23">
                  <c:v>77.951540695841828</c:v>
                </c:pt>
                <c:pt idx="24">
                  <c:v>82.115152423322627</c:v>
                </c:pt>
                <c:pt idx="25">
                  <c:v>109.17862865194775</c:v>
                </c:pt>
                <c:pt idx="26">
                  <c:v>95.855071124009214</c:v>
                </c:pt>
                <c:pt idx="27">
                  <c:v>102.93321106072653</c:v>
                </c:pt>
                <c:pt idx="28">
                  <c:v>106.2641004427112</c:v>
                </c:pt>
                <c:pt idx="29">
                  <c:v>107.09682278820736</c:v>
                </c:pt>
                <c:pt idx="30">
                  <c:v>70.873400759124479</c:v>
                </c:pt>
                <c:pt idx="31">
                  <c:v>89.60965353278803</c:v>
                </c:pt>
                <c:pt idx="32">
                  <c:v>94.605987605764966</c:v>
                </c:pt>
                <c:pt idx="33">
                  <c:v>69.624317240880259</c:v>
                </c:pt>
                <c:pt idx="34">
                  <c:v>102.93321106072653</c:v>
                </c:pt>
                <c:pt idx="35">
                  <c:v>81.282430077826461</c:v>
                </c:pt>
                <c:pt idx="36">
                  <c:v>86.278764150803397</c:v>
                </c:pt>
                <c:pt idx="37">
                  <c:v>104.18229457897075</c:v>
                </c:pt>
                <c:pt idx="38">
                  <c:v>93.773265260268801</c:v>
                </c:pt>
                <c:pt idx="39">
                  <c:v>106.2641004427112</c:v>
                </c:pt>
                <c:pt idx="40">
                  <c:v>102.10048871523037</c:v>
                </c:pt>
                <c:pt idx="41">
                  <c:v>92.524181742024581</c:v>
                </c:pt>
                <c:pt idx="42">
                  <c:v>106.2641004427112</c:v>
                </c:pt>
                <c:pt idx="43">
                  <c:v>96.68779346950538</c:v>
                </c:pt>
                <c:pt idx="44">
                  <c:v>73.787928968361058</c:v>
                </c:pt>
                <c:pt idx="45">
                  <c:v>110.42771217019197</c:v>
                </c:pt>
                <c:pt idx="46">
                  <c:v>114.59132389767274</c:v>
                </c:pt>
                <c:pt idx="47">
                  <c:v>98.769599333245765</c:v>
                </c:pt>
                <c:pt idx="48">
                  <c:v>102.93321106072653</c:v>
                </c:pt>
                <c:pt idx="49">
                  <c:v>102.93321106072653</c:v>
                </c:pt>
                <c:pt idx="50">
                  <c:v>105.01501692446692</c:v>
                </c:pt>
                <c:pt idx="51">
                  <c:v>100.85140519698615</c:v>
                </c:pt>
                <c:pt idx="52">
                  <c:v>80.033346559582242</c:v>
                </c:pt>
                <c:pt idx="53">
                  <c:v>100.85140519698615</c:v>
                </c:pt>
                <c:pt idx="54">
                  <c:v>102.10048871523037</c:v>
                </c:pt>
                <c:pt idx="55">
                  <c:v>97.936876987749599</c:v>
                </c:pt>
                <c:pt idx="56">
                  <c:v>110.42771217019197</c:v>
                </c:pt>
                <c:pt idx="57">
                  <c:v>92.524181742024581</c:v>
                </c:pt>
                <c:pt idx="58">
                  <c:v>102.93321106072653</c:v>
                </c:pt>
                <c:pt idx="59">
                  <c:v>60.464371440422525</c:v>
                </c:pt>
                <c:pt idx="60">
                  <c:v>102.10048871523037</c:v>
                </c:pt>
                <c:pt idx="61">
                  <c:v>88.360570014543811</c:v>
                </c:pt>
                <c:pt idx="62">
                  <c:v>100.01868285148998</c:v>
                </c:pt>
                <c:pt idx="63">
                  <c:v>114.59132389767274</c:v>
                </c:pt>
                <c:pt idx="64">
                  <c:v>87.527847669047617</c:v>
                </c:pt>
                <c:pt idx="65">
                  <c:v>118.75493562515351</c:v>
                </c:pt>
                <c:pt idx="66">
                  <c:v>102.93321106072653</c:v>
                </c:pt>
                <c:pt idx="67">
                  <c:v>66.709789031643709</c:v>
                </c:pt>
                <c:pt idx="68">
                  <c:v>111.26043451568813</c:v>
                </c:pt>
                <c:pt idx="69">
                  <c:v>79.200624214086048</c:v>
                </c:pt>
                <c:pt idx="70">
                  <c:v>114.59132389767274</c:v>
                </c:pt>
                <c:pt idx="71">
                  <c:v>81.282430077826461</c:v>
                </c:pt>
                <c:pt idx="72">
                  <c:v>79.200624214086048</c:v>
                </c:pt>
                <c:pt idx="73">
                  <c:v>125.00035321637472</c:v>
                </c:pt>
                <c:pt idx="74">
                  <c:v>89.60965353278803</c:v>
                </c:pt>
                <c:pt idx="75">
                  <c:v>94.605987605764966</c:v>
                </c:pt>
                <c:pt idx="76">
                  <c:v>116.67312976141312</c:v>
                </c:pt>
                <c:pt idx="77">
                  <c:v>109.17862865194775</c:v>
                </c:pt>
                <c:pt idx="78">
                  <c:v>80.033346559582242</c:v>
                </c:pt>
                <c:pt idx="79">
                  <c:v>73.787928968361058</c:v>
                </c:pt>
                <c:pt idx="80">
                  <c:v>61.29709378591869</c:v>
                </c:pt>
                <c:pt idx="81">
                  <c:v>113.34224037942852</c:v>
                </c:pt>
                <c:pt idx="82">
                  <c:v>110.42771217019197</c:v>
                </c:pt>
                <c:pt idx="83">
                  <c:v>102.10048871523037</c:v>
                </c:pt>
                <c:pt idx="84">
                  <c:v>92.524181742024581</c:v>
                </c:pt>
                <c:pt idx="85">
                  <c:v>82.115152423322627</c:v>
                </c:pt>
                <c:pt idx="86">
                  <c:v>102.93321106072653</c:v>
                </c:pt>
                <c:pt idx="87">
                  <c:v>91.691459396528415</c:v>
                </c:pt>
                <c:pt idx="88">
                  <c:v>110.42771217019197</c:v>
                </c:pt>
                <c:pt idx="89">
                  <c:v>102.10048871523037</c:v>
                </c:pt>
                <c:pt idx="90">
                  <c:v>92.524181742024581</c:v>
                </c:pt>
                <c:pt idx="91">
                  <c:v>88.360570014543811</c:v>
                </c:pt>
                <c:pt idx="92">
                  <c:v>102.93321106072653</c:v>
                </c:pt>
                <c:pt idx="93">
                  <c:v>89.60965353278803</c:v>
                </c:pt>
                <c:pt idx="94">
                  <c:v>105.01501692446692</c:v>
                </c:pt>
                <c:pt idx="95">
                  <c:v>95.855071124009214</c:v>
                </c:pt>
                <c:pt idx="96">
                  <c:v>116.67312976141312</c:v>
                </c:pt>
                <c:pt idx="97">
                  <c:v>87.527847669047617</c:v>
                </c:pt>
                <c:pt idx="98">
                  <c:v>77.951540695841828</c:v>
                </c:pt>
                <c:pt idx="99">
                  <c:v>89.60965353278803</c:v>
                </c:pt>
                <c:pt idx="100">
                  <c:v>108.34590630645158</c:v>
                </c:pt>
                <c:pt idx="101">
                  <c:v>96.68779346950538</c:v>
                </c:pt>
                <c:pt idx="102">
                  <c:v>123.7512696981305</c:v>
                </c:pt>
                <c:pt idx="103">
                  <c:v>92.524181742024581</c:v>
                </c:pt>
                <c:pt idx="104">
                  <c:v>83.364235941566847</c:v>
                </c:pt>
                <c:pt idx="105">
                  <c:v>84.196958287063012</c:v>
                </c:pt>
                <c:pt idx="106">
                  <c:v>102.10048871523037</c:v>
                </c:pt>
                <c:pt idx="107">
                  <c:v>121.66946383439011</c:v>
                </c:pt>
                <c:pt idx="108">
                  <c:v>105.01501692446692</c:v>
                </c:pt>
                <c:pt idx="109">
                  <c:v>100.85140519698615</c:v>
                </c:pt>
                <c:pt idx="110">
                  <c:v>111.26043451568813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C-4A74-AA6F-B79666D3E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90960"/>
        <c:axId val="383089840"/>
      </c:scatterChart>
      <c:valAx>
        <c:axId val="383090960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3089840"/>
        <c:crosses val="autoZero"/>
        <c:crossBetween val="midCat"/>
      </c:valAx>
      <c:valAx>
        <c:axId val="38308984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Prediccion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309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Residuos=(y-y^)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Regresion!$J$4</c:f>
              <c:strCache>
                <c:ptCount val="1"/>
                <c:pt idx="0">
                  <c:v>(y-y^)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Regresion!$B$5:$B$115</c:f>
              <c:numCache>
                <c:formatCode>General</c:formatCode>
                <c:ptCount val="111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  <c:pt idx="28">
                  <c:v>62.3</c:v>
                </c:pt>
                <c:pt idx="29">
                  <c:v>62.5</c:v>
                </c:pt>
                <c:pt idx="30">
                  <c:v>53.8</c:v>
                </c:pt>
                <c:pt idx="31">
                  <c:v>58.3</c:v>
                </c:pt>
                <c:pt idx="32">
                  <c:v>59.5</c:v>
                </c:pt>
                <c:pt idx="33">
                  <c:v>53.5</c:v>
                </c:pt>
                <c:pt idx="34">
                  <c:v>61.5</c:v>
                </c:pt>
                <c:pt idx="35">
                  <c:v>56.3</c:v>
                </c:pt>
                <c:pt idx="36">
                  <c:v>57.5</c:v>
                </c:pt>
                <c:pt idx="37">
                  <c:v>61.8</c:v>
                </c:pt>
                <c:pt idx="38">
                  <c:v>59.3</c:v>
                </c:pt>
                <c:pt idx="39">
                  <c:v>62.3</c:v>
                </c:pt>
                <c:pt idx="40">
                  <c:v>61.3</c:v>
                </c:pt>
                <c:pt idx="41">
                  <c:v>59</c:v>
                </c:pt>
                <c:pt idx="42">
                  <c:v>62.3</c:v>
                </c:pt>
                <c:pt idx="43">
                  <c:v>60</c:v>
                </c:pt>
                <c:pt idx="44">
                  <c:v>54.5</c:v>
                </c:pt>
                <c:pt idx="45">
                  <c:v>63.3</c:v>
                </c:pt>
                <c:pt idx="46">
                  <c:v>64.3</c:v>
                </c:pt>
                <c:pt idx="47">
                  <c:v>60.5</c:v>
                </c:pt>
                <c:pt idx="48">
                  <c:v>61.5</c:v>
                </c:pt>
                <c:pt idx="49">
                  <c:v>61.5</c:v>
                </c:pt>
                <c:pt idx="50">
                  <c:v>62</c:v>
                </c:pt>
                <c:pt idx="51">
                  <c:v>61</c:v>
                </c:pt>
                <c:pt idx="52">
                  <c:v>56</c:v>
                </c:pt>
                <c:pt idx="53">
                  <c:v>61</c:v>
                </c:pt>
                <c:pt idx="54">
                  <c:v>61.3</c:v>
                </c:pt>
                <c:pt idx="55">
                  <c:v>60.3</c:v>
                </c:pt>
                <c:pt idx="56">
                  <c:v>63.3</c:v>
                </c:pt>
                <c:pt idx="57">
                  <c:v>59</c:v>
                </c:pt>
                <c:pt idx="58">
                  <c:v>61.5</c:v>
                </c:pt>
                <c:pt idx="59">
                  <c:v>51.3</c:v>
                </c:pt>
                <c:pt idx="60">
                  <c:v>61.3</c:v>
                </c:pt>
                <c:pt idx="61">
                  <c:v>58</c:v>
                </c:pt>
                <c:pt idx="62">
                  <c:v>60.8</c:v>
                </c:pt>
                <c:pt idx="63">
                  <c:v>64.3</c:v>
                </c:pt>
                <c:pt idx="64">
                  <c:v>57.8</c:v>
                </c:pt>
                <c:pt idx="65">
                  <c:v>65.3</c:v>
                </c:pt>
                <c:pt idx="66">
                  <c:v>61.5</c:v>
                </c:pt>
                <c:pt idx="67">
                  <c:v>52.8</c:v>
                </c:pt>
                <c:pt idx="68">
                  <c:v>63.5</c:v>
                </c:pt>
                <c:pt idx="69">
                  <c:v>55.8</c:v>
                </c:pt>
                <c:pt idx="70">
                  <c:v>64.3</c:v>
                </c:pt>
                <c:pt idx="71">
                  <c:v>56.3</c:v>
                </c:pt>
                <c:pt idx="72">
                  <c:v>55.8</c:v>
                </c:pt>
                <c:pt idx="73">
                  <c:v>66.8</c:v>
                </c:pt>
                <c:pt idx="74">
                  <c:v>58.3</c:v>
                </c:pt>
                <c:pt idx="75">
                  <c:v>59.5</c:v>
                </c:pt>
                <c:pt idx="76">
                  <c:v>64.8</c:v>
                </c:pt>
                <c:pt idx="77">
                  <c:v>63</c:v>
                </c:pt>
                <c:pt idx="78">
                  <c:v>56</c:v>
                </c:pt>
                <c:pt idx="79">
                  <c:v>54.5</c:v>
                </c:pt>
                <c:pt idx="80">
                  <c:v>51.5</c:v>
                </c:pt>
                <c:pt idx="81">
                  <c:v>64</c:v>
                </c:pt>
                <c:pt idx="82">
                  <c:v>63.3</c:v>
                </c:pt>
                <c:pt idx="83">
                  <c:v>61.3</c:v>
                </c:pt>
                <c:pt idx="84">
                  <c:v>59</c:v>
                </c:pt>
                <c:pt idx="85">
                  <c:v>56.5</c:v>
                </c:pt>
                <c:pt idx="86">
                  <c:v>61.5</c:v>
                </c:pt>
                <c:pt idx="87">
                  <c:v>58.8</c:v>
                </c:pt>
                <c:pt idx="88">
                  <c:v>63.3</c:v>
                </c:pt>
                <c:pt idx="89">
                  <c:v>61.3</c:v>
                </c:pt>
                <c:pt idx="90">
                  <c:v>59</c:v>
                </c:pt>
                <c:pt idx="91">
                  <c:v>58</c:v>
                </c:pt>
                <c:pt idx="92">
                  <c:v>61.5</c:v>
                </c:pt>
                <c:pt idx="93">
                  <c:v>58.3</c:v>
                </c:pt>
                <c:pt idx="94">
                  <c:v>62</c:v>
                </c:pt>
                <c:pt idx="95">
                  <c:v>59.8</c:v>
                </c:pt>
                <c:pt idx="96">
                  <c:v>64.8</c:v>
                </c:pt>
                <c:pt idx="97">
                  <c:v>57.8</c:v>
                </c:pt>
                <c:pt idx="98">
                  <c:v>55.5</c:v>
                </c:pt>
                <c:pt idx="99">
                  <c:v>58.3</c:v>
                </c:pt>
                <c:pt idx="100">
                  <c:v>62.8</c:v>
                </c:pt>
                <c:pt idx="101">
                  <c:v>60</c:v>
                </c:pt>
                <c:pt idx="102">
                  <c:v>66.5</c:v>
                </c:pt>
                <c:pt idx="103">
                  <c:v>59</c:v>
                </c:pt>
                <c:pt idx="104">
                  <c:v>56.8</c:v>
                </c:pt>
                <c:pt idx="105">
                  <c:v>57</c:v>
                </c:pt>
                <c:pt idx="106">
                  <c:v>61.3</c:v>
                </c:pt>
                <c:pt idx="107">
                  <c:v>66</c:v>
                </c:pt>
                <c:pt idx="108">
                  <c:v>62</c:v>
                </c:pt>
                <c:pt idx="109">
                  <c:v>61</c:v>
                </c:pt>
                <c:pt idx="110">
                  <c:v>63.5</c:v>
                </c:pt>
              </c:numCache>
            </c:numRef>
          </c:xVal>
          <c:yVal>
            <c:numRef>
              <c:f>Regresion!$J$5:$J$115</c:f>
              <c:numCache>
                <c:formatCode>General</c:formatCode>
                <c:ptCount val="111"/>
                <c:pt idx="0">
                  <c:v>3.7175699221735385</c:v>
                </c:pt>
                <c:pt idx="1">
                  <c:v>5.403177211792638</c:v>
                </c:pt>
                <c:pt idx="2">
                  <c:v>-10.51501692446692</c:v>
                </c:pt>
                <c:pt idx="3">
                  <c:v>8.0759537568310975</c:v>
                </c:pt>
                <c:pt idx="4">
                  <c:v>-11.754935625153507</c:v>
                </c:pt>
                <c:pt idx="5">
                  <c:v>-19.182294578970755</c:v>
                </c:pt>
                <c:pt idx="6">
                  <c:v>-9.4277121701919668</c:v>
                </c:pt>
                <c:pt idx="7">
                  <c:v>20.412342029350327</c:v>
                </c:pt>
                <c:pt idx="8">
                  <c:v>-4.0913238976727371</c:v>
                </c:pt>
                <c:pt idx="9">
                  <c:v>-6.7641004427111966</c:v>
                </c:pt>
                <c:pt idx="10">
                  <c:v>-5.8459063064515817</c:v>
                </c:pt>
                <c:pt idx="11">
                  <c:v>-8.1004887152303695</c:v>
                </c:pt>
                <c:pt idx="12">
                  <c:v>-1.105987605764966</c:v>
                </c:pt>
                <c:pt idx="13">
                  <c:v>12.31220653049462</c:v>
                </c:pt>
                <c:pt idx="14">
                  <c:v>4.8995112847696305</c:v>
                </c:pt>
                <c:pt idx="15">
                  <c:v>-12.924046243168902</c:v>
                </c:pt>
                <c:pt idx="16">
                  <c:v>17.31220653049462</c:v>
                </c:pt>
                <c:pt idx="17">
                  <c:v>6.2304006667542353</c:v>
                </c:pt>
                <c:pt idx="18">
                  <c:v>-14.269599333245765</c:v>
                </c:pt>
                <c:pt idx="19">
                  <c:v>-20.754935625153507</c:v>
                </c:pt>
                <c:pt idx="20">
                  <c:v>-21.10048871523037</c:v>
                </c:pt>
                <c:pt idx="21">
                  <c:v>-11.7512696981305</c:v>
                </c:pt>
                <c:pt idx="22">
                  <c:v>13.412342029350327</c:v>
                </c:pt>
                <c:pt idx="23">
                  <c:v>-10.951540695841828</c:v>
                </c:pt>
                <c:pt idx="24">
                  <c:v>1.8848475766773731</c:v>
                </c:pt>
                <c:pt idx="25">
                  <c:v>-25.178628651947747</c:v>
                </c:pt>
                <c:pt idx="26">
                  <c:v>19.144928875990786</c:v>
                </c:pt>
                <c:pt idx="27">
                  <c:v>-17.933211060726535</c:v>
                </c:pt>
                <c:pt idx="28">
                  <c:v>-1.2641004427111966</c:v>
                </c:pt>
                <c:pt idx="29">
                  <c:v>4.903177211792638</c:v>
                </c:pt>
                <c:pt idx="30">
                  <c:v>-2.373400759124479</c:v>
                </c:pt>
                <c:pt idx="31">
                  <c:v>3.3903464672119696</c:v>
                </c:pt>
                <c:pt idx="32">
                  <c:v>-16.105987605764966</c:v>
                </c:pt>
                <c:pt idx="33">
                  <c:v>11.375682759119741</c:v>
                </c:pt>
                <c:pt idx="34">
                  <c:v>0.56678893927346508</c:v>
                </c:pt>
                <c:pt idx="35">
                  <c:v>2.2175699221735385</c:v>
                </c:pt>
                <c:pt idx="36">
                  <c:v>9.7212358491966029</c:v>
                </c:pt>
                <c:pt idx="37">
                  <c:v>38.317705421029245</c:v>
                </c:pt>
                <c:pt idx="38">
                  <c:v>-4.2732652602688006</c:v>
                </c:pt>
                <c:pt idx="39">
                  <c:v>1.7358995572888034</c:v>
                </c:pt>
                <c:pt idx="40">
                  <c:v>9.8995112847696305</c:v>
                </c:pt>
                <c:pt idx="41">
                  <c:v>-1.0241817420245809</c:v>
                </c:pt>
                <c:pt idx="42">
                  <c:v>-13.764100442711197</c:v>
                </c:pt>
                <c:pt idx="43">
                  <c:v>9.3122065304946204</c:v>
                </c:pt>
                <c:pt idx="44">
                  <c:v>1.212071031638942</c:v>
                </c:pt>
                <c:pt idx="45">
                  <c:v>3.0722878298080332</c:v>
                </c:pt>
                <c:pt idx="46">
                  <c:v>-1.0913238976727371</c:v>
                </c:pt>
                <c:pt idx="47">
                  <c:v>13.230400666754235</c:v>
                </c:pt>
                <c:pt idx="48">
                  <c:v>-11.933211060726535</c:v>
                </c:pt>
                <c:pt idx="49">
                  <c:v>13.566788939273465</c:v>
                </c:pt>
                <c:pt idx="50">
                  <c:v>-13.51501692446692</c:v>
                </c:pt>
                <c:pt idx="51">
                  <c:v>21.64859480301385</c:v>
                </c:pt>
                <c:pt idx="52">
                  <c:v>-7.5333465595822418</c:v>
                </c:pt>
                <c:pt idx="53">
                  <c:v>-7.3514051969861498</c:v>
                </c:pt>
                <c:pt idx="54">
                  <c:v>-17.10048871523037</c:v>
                </c:pt>
                <c:pt idx="55">
                  <c:v>-11.936876987749599</c:v>
                </c:pt>
                <c:pt idx="56">
                  <c:v>-2.4277121701919668</c:v>
                </c:pt>
                <c:pt idx="57">
                  <c:v>11.475818257975419</c:v>
                </c:pt>
                <c:pt idx="58">
                  <c:v>1.0667889392734651</c:v>
                </c:pt>
                <c:pt idx="59">
                  <c:v>-9.964371440422525</c:v>
                </c:pt>
                <c:pt idx="60">
                  <c:v>12.89951128476963</c:v>
                </c:pt>
                <c:pt idx="61">
                  <c:v>-4.8605700145438107</c:v>
                </c:pt>
                <c:pt idx="62">
                  <c:v>-6.5186828514899844</c:v>
                </c:pt>
                <c:pt idx="63">
                  <c:v>-24.591323897672737</c:v>
                </c:pt>
                <c:pt idx="64">
                  <c:v>7.4721523309523832</c:v>
                </c:pt>
                <c:pt idx="65">
                  <c:v>-0.75493562515350732</c:v>
                </c:pt>
                <c:pt idx="66">
                  <c:v>-7.9332110607265349</c:v>
                </c:pt>
                <c:pt idx="67">
                  <c:v>-3.2097890316437088</c:v>
                </c:pt>
                <c:pt idx="68">
                  <c:v>37.239565484311868</c:v>
                </c:pt>
                <c:pt idx="69">
                  <c:v>-4.2006242140860479</c:v>
                </c:pt>
                <c:pt idx="70">
                  <c:v>-5.0913238976727371</c:v>
                </c:pt>
                <c:pt idx="71">
                  <c:v>-4.2824300778264615</c:v>
                </c:pt>
                <c:pt idx="72">
                  <c:v>-5.7006242140860479</c:v>
                </c:pt>
                <c:pt idx="73">
                  <c:v>14.99964678362528</c:v>
                </c:pt>
                <c:pt idx="74">
                  <c:v>-12.10965353278803</c:v>
                </c:pt>
                <c:pt idx="75">
                  <c:v>6.394012394235034</c:v>
                </c:pt>
                <c:pt idx="76">
                  <c:v>25.326870238586878</c:v>
                </c:pt>
                <c:pt idx="77">
                  <c:v>-10.678628651947747</c:v>
                </c:pt>
                <c:pt idx="78">
                  <c:v>-7.5333465595822418</c:v>
                </c:pt>
                <c:pt idx="79">
                  <c:v>0.21207103163894203</c:v>
                </c:pt>
                <c:pt idx="80">
                  <c:v>2.7029062140813096</c:v>
                </c:pt>
                <c:pt idx="81">
                  <c:v>-1.8422403794285174</c:v>
                </c:pt>
                <c:pt idx="82">
                  <c:v>-2.4277121701919668</c:v>
                </c:pt>
                <c:pt idx="83">
                  <c:v>8.3995112847696305</c:v>
                </c:pt>
                <c:pt idx="84">
                  <c:v>-0.5241817420245809</c:v>
                </c:pt>
                <c:pt idx="85">
                  <c:v>-13.115152423322627</c:v>
                </c:pt>
                <c:pt idx="86">
                  <c:v>0.56678893927346508</c:v>
                </c:pt>
                <c:pt idx="87">
                  <c:v>-2.6914593965284155</c:v>
                </c:pt>
                <c:pt idx="88">
                  <c:v>3.5722878298080332</c:v>
                </c:pt>
                <c:pt idx="89">
                  <c:v>9.8995112847696305</c:v>
                </c:pt>
                <c:pt idx="90">
                  <c:v>19.475818257975419</c:v>
                </c:pt>
                <c:pt idx="91">
                  <c:v>-4.3605700145438107</c:v>
                </c:pt>
                <c:pt idx="92">
                  <c:v>18.066788939273465</c:v>
                </c:pt>
                <c:pt idx="93">
                  <c:v>14.89034646721197</c:v>
                </c:pt>
                <c:pt idx="94">
                  <c:v>-6.51501692446692</c:v>
                </c:pt>
                <c:pt idx="95">
                  <c:v>-11.355071124009214</c:v>
                </c:pt>
                <c:pt idx="96">
                  <c:v>-4.6731297614131222</c:v>
                </c:pt>
                <c:pt idx="97">
                  <c:v>-3.5278476690476168</c:v>
                </c:pt>
                <c:pt idx="98">
                  <c:v>6.0484593041581718</c:v>
                </c:pt>
                <c:pt idx="99">
                  <c:v>21.89034646721197</c:v>
                </c:pt>
                <c:pt idx="100">
                  <c:v>-14.845906306451582</c:v>
                </c:pt>
                <c:pt idx="101">
                  <c:v>-19.68779346950538</c:v>
                </c:pt>
                <c:pt idx="102">
                  <c:v>-6.2512696981304998</c:v>
                </c:pt>
                <c:pt idx="103">
                  <c:v>2.4758182579754191</c:v>
                </c:pt>
                <c:pt idx="104">
                  <c:v>15.135764058433153</c:v>
                </c:pt>
                <c:pt idx="105">
                  <c:v>-0.69695828706301199</c:v>
                </c:pt>
                <c:pt idx="106">
                  <c:v>4.3995112847696305</c:v>
                </c:pt>
                <c:pt idx="107">
                  <c:v>22.830536165609885</c:v>
                </c:pt>
                <c:pt idx="108">
                  <c:v>10.98498307553308</c:v>
                </c:pt>
                <c:pt idx="109">
                  <c:v>-8.8514051969861498</c:v>
                </c:pt>
                <c:pt idx="110">
                  <c:v>-3.2604345156881323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4-4479-BC12-E65F7D2EF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87600"/>
        <c:axId val="383087040"/>
      </c:scatterChart>
      <c:valAx>
        <c:axId val="38308760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3087040"/>
        <c:crosses val="autoZero"/>
        <c:crossBetween val="midCat"/>
      </c:valAx>
      <c:valAx>
        <c:axId val="3830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Weight 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30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Regresion!$O$4</c:f>
              <c:strCache>
                <c:ptCount val="1"/>
                <c:pt idx="0">
                  <c:v>PI 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Regresion!$B$6:$B$115</c:f>
              <c:numCache>
                <c:formatCode>General</c:formatCode>
                <c:ptCount val="110"/>
                <c:pt idx="0">
                  <c:v>62.5</c:v>
                </c:pt>
                <c:pt idx="1">
                  <c:v>62</c:v>
                </c:pt>
                <c:pt idx="2">
                  <c:v>64.5</c:v>
                </c:pt>
                <c:pt idx="3">
                  <c:v>65.3</c:v>
                </c:pt>
                <c:pt idx="4">
                  <c:v>61.8</c:v>
                </c:pt>
                <c:pt idx="5">
                  <c:v>63.3</c:v>
                </c:pt>
                <c:pt idx="6">
                  <c:v>65.5</c:v>
                </c:pt>
                <c:pt idx="7">
                  <c:v>64.3</c:v>
                </c:pt>
                <c:pt idx="8">
                  <c:v>62.3</c:v>
                </c:pt>
                <c:pt idx="9">
                  <c:v>62.8</c:v>
                </c:pt>
                <c:pt idx="10">
                  <c:v>61.3</c:v>
                </c:pt>
                <c:pt idx="11">
                  <c:v>59.5</c:v>
                </c:pt>
                <c:pt idx="12">
                  <c:v>60</c:v>
                </c:pt>
                <c:pt idx="13">
                  <c:v>61.3</c:v>
                </c:pt>
                <c:pt idx="14">
                  <c:v>64.5</c:v>
                </c:pt>
                <c:pt idx="15">
                  <c:v>60</c:v>
                </c:pt>
                <c:pt idx="16">
                  <c:v>60.5</c:v>
                </c:pt>
                <c:pt idx="17">
                  <c:v>60.5</c:v>
                </c:pt>
                <c:pt idx="18">
                  <c:v>65.3</c:v>
                </c:pt>
                <c:pt idx="19">
                  <c:v>61.3</c:v>
                </c:pt>
                <c:pt idx="20">
                  <c:v>66.5</c:v>
                </c:pt>
                <c:pt idx="21">
                  <c:v>65.5</c:v>
                </c:pt>
                <c:pt idx="22">
                  <c:v>55.5</c:v>
                </c:pt>
                <c:pt idx="23">
                  <c:v>56.5</c:v>
                </c:pt>
                <c:pt idx="24">
                  <c:v>63</c:v>
                </c:pt>
                <c:pt idx="25">
                  <c:v>59.8</c:v>
                </c:pt>
                <c:pt idx="26">
                  <c:v>61.5</c:v>
                </c:pt>
                <c:pt idx="27">
                  <c:v>62.3</c:v>
                </c:pt>
                <c:pt idx="28">
                  <c:v>62.5</c:v>
                </c:pt>
                <c:pt idx="29">
                  <c:v>53.8</c:v>
                </c:pt>
                <c:pt idx="30">
                  <c:v>58.3</c:v>
                </c:pt>
                <c:pt idx="31">
                  <c:v>59.5</c:v>
                </c:pt>
                <c:pt idx="32">
                  <c:v>53.5</c:v>
                </c:pt>
                <c:pt idx="33">
                  <c:v>61.5</c:v>
                </c:pt>
                <c:pt idx="34">
                  <c:v>56.3</c:v>
                </c:pt>
                <c:pt idx="35">
                  <c:v>57.5</c:v>
                </c:pt>
                <c:pt idx="36">
                  <c:v>61.8</c:v>
                </c:pt>
                <c:pt idx="37">
                  <c:v>59.3</c:v>
                </c:pt>
                <c:pt idx="38">
                  <c:v>62.3</c:v>
                </c:pt>
                <c:pt idx="39">
                  <c:v>61.3</c:v>
                </c:pt>
                <c:pt idx="40">
                  <c:v>59</c:v>
                </c:pt>
                <c:pt idx="41">
                  <c:v>62.3</c:v>
                </c:pt>
                <c:pt idx="42">
                  <c:v>60</c:v>
                </c:pt>
                <c:pt idx="43">
                  <c:v>54.5</c:v>
                </c:pt>
                <c:pt idx="44">
                  <c:v>63.3</c:v>
                </c:pt>
                <c:pt idx="45">
                  <c:v>64.3</c:v>
                </c:pt>
                <c:pt idx="46">
                  <c:v>60.5</c:v>
                </c:pt>
                <c:pt idx="47">
                  <c:v>61.5</c:v>
                </c:pt>
                <c:pt idx="48">
                  <c:v>61.5</c:v>
                </c:pt>
                <c:pt idx="49">
                  <c:v>62</c:v>
                </c:pt>
                <c:pt idx="50">
                  <c:v>61</c:v>
                </c:pt>
                <c:pt idx="51">
                  <c:v>56</c:v>
                </c:pt>
                <c:pt idx="52">
                  <c:v>61</c:v>
                </c:pt>
                <c:pt idx="53">
                  <c:v>61.3</c:v>
                </c:pt>
                <c:pt idx="54">
                  <c:v>60.3</c:v>
                </c:pt>
                <c:pt idx="55">
                  <c:v>63.3</c:v>
                </c:pt>
                <c:pt idx="56">
                  <c:v>59</c:v>
                </c:pt>
                <c:pt idx="57">
                  <c:v>61.5</c:v>
                </c:pt>
                <c:pt idx="58">
                  <c:v>51.3</c:v>
                </c:pt>
                <c:pt idx="59">
                  <c:v>61.3</c:v>
                </c:pt>
                <c:pt idx="60">
                  <c:v>58</c:v>
                </c:pt>
                <c:pt idx="61">
                  <c:v>60.8</c:v>
                </c:pt>
                <c:pt idx="62">
                  <c:v>64.3</c:v>
                </c:pt>
                <c:pt idx="63">
                  <c:v>57.8</c:v>
                </c:pt>
                <c:pt idx="64">
                  <c:v>65.3</c:v>
                </c:pt>
                <c:pt idx="65">
                  <c:v>61.5</c:v>
                </c:pt>
                <c:pt idx="66">
                  <c:v>52.8</c:v>
                </c:pt>
                <c:pt idx="67">
                  <c:v>63.5</c:v>
                </c:pt>
                <c:pt idx="68">
                  <c:v>55.8</c:v>
                </c:pt>
                <c:pt idx="69">
                  <c:v>64.3</c:v>
                </c:pt>
                <c:pt idx="70">
                  <c:v>56.3</c:v>
                </c:pt>
                <c:pt idx="71">
                  <c:v>55.8</c:v>
                </c:pt>
                <c:pt idx="72">
                  <c:v>66.8</c:v>
                </c:pt>
                <c:pt idx="73">
                  <c:v>58.3</c:v>
                </c:pt>
                <c:pt idx="74">
                  <c:v>59.5</c:v>
                </c:pt>
                <c:pt idx="75">
                  <c:v>64.8</c:v>
                </c:pt>
                <c:pt idx="76">
                  <c:v>63</c:v>
                </c:pt>
                <c:pt idx="77">
                  <c:v>56</c:v>
                </c:pt>
                <c:pt idx="78">
                  <c:v>54.5</c:v>
                </c:pt>
                <c:pt idx="79">
                  <c:v>51.5</c:v>
                </c:pt>
                <c:pt idx="80">
                  <c:v>64</c:v>
                </c:pt>
                <c:pt idx="81">
                  <c:v>63.3</c:v>
                </c:pt>
                <c:pt idx="82">
                  <c:v>61.3</c:v>
                </c:pt>
                <c:pt idx="83">
                  <c:v>59</c:v>
                </c:pt>
                <c:pt idx="84">
                  <c:v>56.5</c:v>
                </c:pt>
                <c:pt idx="85">
                  <c:v>61.5</c:v>
                </c:pt>
                <c:pt idx="86">
                  <c:v>58.8</c:v>
                </c:pt>
                <c:pt idx="87">
                  <c:v>63.3</c:v>
                </c:pt>
                <c:pt idx="88">
                  <c:v>61.3</c:v>
                </c:pt>
                <c:pt idx="89">
                  <c:v>59</c:v>
                </c:pt>
                <c:pt idx="90">
                  <c:v>58</c:v>
                </c:pt>
                <c:pt idx="91">
                  <c:v>61.5</c:v>
                </c:pt>
                <c:pt idx="92">
                  <c:v>58.3</c:v>
                </c:pt>
                <c:pt idx="93">
                  <c:v>62</c:v>
                </c:pt>
                <c:pt idx="94">
                  <c:v>59.8</c:v>
                </c:pt>
                <c:pt idx="95">
                  <c:v>64.8</c:v>
                </c:pt>
                <c:pt idx="96">
                  <c:v>57.8</c:v>
                </c:pt>
                <c:pt idx="97">
                  <c:v>55.5</c:v>
                </c:pt>
                <c:pt idx="98">
                  <c:v>58.3</c:v>
                </c:pt>
                <c:pt idx="99">
                  <c:v>62.8</c:v>
                </c:pt>
                <c:pt idx="100">
                  <c:v>60</c:v>
                </c:pt>
                <c:pt idx="101">
                  <c:v>66.5</c:v>
                </c:pt>
                <c:pt idx="102">
                  <c:v>59</c:v>
                </c:pt>
                <c:pt idx="103">
                  <c:v>56.8</c:v>
                </c:pt>
                <c:pt idx="104">
                  <c:v>57</c:v>
                </c:pt>
                <c:pt idx="105">
                  <c:v>61.3</c:v>
                </c:pt>
                <c:pt idx="106">
                  <c:v>66</c:v>
                </c:pt>
                <c:pt idx="107">
                  <c:v>62</c:v>
                </c:pt>
                <c:pt idx="108">
                  <c:v>61</c:v>
                </c:pt>
                <c:pt idx="109">
                  <c:v>63.5</c:v>
                </c:pt>
              </c:numCache>
            </c:numRef>
          </c:xVal>
          <c:yVal>
            <c:numRef>
              <c:f>Regresion!$O$6:$O$115</c:f>
              <c:numCache>
                <c:formatCode>General</c:formatCode>
                <c:ptCount val="110"/>
                <c:pt idx="0">
                  <c:v>139.66061002499976</c:v>
                </c:pt>
                <c:pt idx="1">
                  <c:v>137.55644347765815</c:v>
                </c:pt>
                <c:pt idx="2">
                  <c:v>148.14171556391443</c:v>
                </c:pt>
                <c:pt idx="3">
                  <c:v>151.562797574716</c:v>
                </c:pt>
                <c:pt idx="4">
                  <c:v>136.7165895938121</c:v>
                </c:pt>
                <c:pt idx="5">
                  <c:v>143.04071242858186</c:v>
                </c:pt>
                <c:pt idx="6">
                  <c:v>152.42060154887383</c:v>
                </c:pt>
                <c:pt idx="7">
                  <c:v>147.28898901509368</c:v>
                </c:pt>
                <c:pt idx="8">
                  <c:v>138.81816702232223</c:v>
                </c:pt>
                <c:pt idx="9">
                  <c:v>140.92621317195062</c:v>
                </c:pt>
                <c:pt idx="10">
                  <c:v>134.62149268465041</c:v>
                </c:pt>
                <c:pt idx="11">
                  <c:v>127.13288638254362</c:v>
                </c:pt>
                <c:pt idx="12">
                  <c:v>129.20461545451113</c:v>
                </c:pt>
                <c:pt idx="13">
                  <c:v>134.62149268465041</c:v>
                </c:pt>
                <c:pt idx="14">
                  <c:v>148.14171556391443</c:v>
                </c:pt>
                <c:pt idx="15">
                  <c:v>129.20461545451113</c:v>
                </c:pt>
                <c:pt idx="16">
                  <c:v>131.28283549634742</c:v>
                </c:pt>
                <c:pt idx="17">
                  <c:v>131.28283549634742</c:v>
                </c:pt>
                <c:pt idx="18">
                  <c:v>151.562797574716</c:v>
                </c:pt>
                <c:pt idx="19">
                  <c:v>134.62149268465041</c:v>
                </c:pt>
                <c:pt idx="20">
                  <c:v>156.72470545380096</c:v>
                </c:pt>
                <c:pt idx="21">
                  <c:v>152.42060154887383</c:v>
                </c:pt>
                <c:pt idx="22">
                  <c:v>110.79120345166658</c:v>
                </c:pt>
                <c:pt idx="23">
                  <c:v>114.83821613236452</c:v>
                </c:pt>
                <c:pt idx="24">
                  <c:v>141.77123950337767</c:v>
                </c:pt>
                <c:pt idx="25">
                  <c:v>128.37514516017734</c:v>
                </c:pt>
                <c:pt idx="26">
                  <c:v>135.45875319077743</c:v>
                </c:pt>
                <c:pt idx="27">
                  <c:v>138.81816702232223</c:v>
                </c:pt>
                <c:pt idx="28">
                  <c:v>139.66061002499976</c:v>
                </c:pt>
                <c:pt idx="29">
                  <c:v>103.96895036888115</c:v>
                </c:pt>
                <c:pt idx="30">
                  <c:v>122.18717559734276</c:v>
                </c:pt>
                <c:pt idx="31">
                  <c:v>127.13288638254362</c:v>
                </c:pt>
                <c:pt idx="32">
                  <c:v>102.77246202481518</c:v>
                </c:pt>
                <c:pt idx="33">
                  <c:v>135.45875319077743</c:v>
                </c:pt>
                <c:pt idx="34">
                  <c:v>114.02678363877814</c:v>
                </c:pt>
                <c:pt idx="35">
                  <c:v>118.9107014268678</c:v>
                </c:pt>
                <c:pt idx="36">
                  <c:v>136.7165895938121</c:v>
                </c:pt>
                <c:pt idx="37">
                  <c:v>126.3060110047865</c:v>
                </c:pt>
                <c:pt idx="38">
                  <c:v>138.81816702232223</c:v>
                </c:pt>
                <c:pt idx="39">
                  <c:v>134.62149268465041</c:v>
                </c:pt>
                <c:pt idx="40">
                  <c:v>125.06764225083302</c:v>
                </c:pt>
                <c:pt idx="41">
                  <c:v>138.81816702232223</c:v>
                </c:pt>
                <c:pt idx="42">
                  <c:v>129.20461545451113</c:v>
                </c:pt>
                <c:pt idx="43">
                  <c:v>106.76939322663603</c:v>
                </c:pt>
                <c:pt idx="44">
                  <c:v>143.04071242858186</c:v>
                </c:pt>
                <c:pt idx="45">
                  <c:v>147.28898901509368</c:v>
                </c:pt>
                <c:pt idx="46">
                  <c:v>131.28283549634742</c:v>
                </c:pt>
                <c:pt idx="47">
                  <c:v>135.45875319077743</c:v>
                </c:pt>
                <c:pt idx="48">
                  <c:v>135.45875319077743</c:v>
                </c:pt>
                <c:pt idx="49">
                  <c:v>137.55644347765815</c:v>
                </c:pt>
                <c:pt idx="50">
                  <c:v>133.36754865549008</c:v>
                </c:pt>
                <c:pt idx="51">
                  <c:v>112.81154131309938</c:v>
                </c:pt>
                <c:pt idx="52">
                  <c:v>133.36754865549008</c:v>
                </c:pt>
                <c:pt idx="53">
                  <c:v>134.62149268465041</c:v>
                </c:pt>
                <c:pt idx="54">
                  <c:v>130.45076833870291</c:v>
                </c:pt>
                <c:pt idx="55">
                  <c:v>143.04071242858186</c:v>
                </c:pt>
                <c:pt idx="56">
                  <c:v>125.06764225083302</c:v>
                </c:pt>
                <c:pt idx="57">
                  <c:v>135.45875319077743</c:v>
                </c:pt>
                <c:pt idx="58">
                  <c:v>94.064881308609031</c:v>
                </c:pt>
                <c:pt idx="59">
                  <c:v>134.62149268465041</c:v>
                </c:pt>
                <c:pt idx="60">
                  <c:v>120.95656539841686</c:v>
                </c:pt>
                <c:pt idx="61">
                  <c:v>132.53288424209245</c:v>
                </c:pt>
                <c:pt idx="62">
                  <c:v>147.28898901509368</c:v>
                </c:pt>
                <c:pt idx="63">
                  <c:v>120.13744766193446</c:v>
                </c:pt>
                <c:pt idx="64">
                  <c:v>151.562797574716</c:v>
                </c:pt>
                <c:pt idx="65">
                  <c:v>135.45875319077743</c:v>
                </c:pt>
                <c:pt idx="66">
                  <c:v>99.989215262785393</c:v>
                </c:pt>
                <c:pt idx="67">
                  <c:v>143.88831478465028</c:v>
                </c:pt>
                <c:pt idx="68">
                  <c:v>112.00264764629861</c:v>
                </c:pt>
                <c:pt idx="69">
                  <c:v>147.28898901509368</c:v>
                </c:pt>
                <c:pt idx="70">
                  <c:v>114.02678363877814</c:v>
                </c:pt>
                <c:pt idx="71">
                  <c:v>112.00264764629861</c:v>
                </c:pt>
                <c:pt idx="72">
                  <c:v>158.02080750961937</c:v>
                </c:pt>
                <c:pt idx="73">
                  <c:v>122.18717559734276</c:v>
                </c:pt>
                <c:pt idx="74">
                  <c:v>127.13288638254362</c:v>
                </c:pt>
                <c:pt idx="75">
                  <c:v>149.4227165069679</c:v>
                </c:pt>
                <c:pt idx="76">
                  <c:v>141.77123950337767</c:v>
                </c:pt>
                <c:pt idx="77">
                  <c:v>112.81154131309938</c:v>
                </c:pt>
                <c:pt idx="78">
                  <c:v>106.76939322663603</c:v>
                </c:pt>
                <c:pt idx="79">
                  <c:v>94.851698365472686</c:v>
                </c:pt>
                <c:pt idx="80">
                  <c:v>146.01181499254574</c:v>
                </c:pt>
                <c:pt idx="81">
                  <c:v>143.04071242858186</c:v>
                </c:pt>
                <c:pt idx="82">
                  <c:v>134.62149268465041</c:v>
                </c:pt>
                <c:pt idx="83">
                  <c:v>125.06764225083302</c:v>
                </c:pt>
                <c:pt idx="84">
                  <c:v>114.83821613236452</c:v>
                </c:pt>
                <c:pt idx="85">
                  <c:v>135.45875319077743</c:v>
                </c:pt>
                <c:pt idx="86">
                  <c:v>124.2433582944473</c:v>
                </c:pt>
                <c:pt idx="87">
                  <c:v>143.04071242858186</c:v>
                </c:pt>
                <c:pt idx="88">
                  <c:v>134.62149268465041</c:v>
                </c:pt>
                <c:pt idx="89">
                  <c:v>125.06764225083302</c:v>
                </c:pt>
                <c:pt idx="90">
                  <c:v>120.95656539841686</c:v>
                </c:pt>
                <c:pt idx="91">
                  <c:v>135.45875319077743</c:v>
                </c:pt>
                <c:pt idx="92">
                  <c:v>122.18717559734276</c:v>
                </c:pt>
                <c:pt idx="93">
                  <c:v>137.55644347765815</c:v>
                </c:pt>
                <c:pt idx="94">
                  <c:v>128.37514516017734</c:v>
                </c:pt>
                <c:pt idx="95">
                  <c:v>149.4227165069679</c:v>
                </c:pt>
                <c:pt idx="96">
                  <c:v>120.13744766193446</c:v>
                </c:pt>
                <c:pt idx="97">
                  <c:v>110.79120345166658</c:v>
                </c:pt>
                <c:pt idx="98">
                  <c:v>122.18717559734276</c:v>
                </c:pt>
                <c:pt idx="99">
                  <c:v>140.92621317195062</c:v>
                </c:pt>
                <c:pt idx="100">
                  <c:v>129.20461545451113</c:v>
                </c:pt>
                <c:pt idx="101">
                  <c:v>156.72470545380096</c:v>
                </c:pt>
                <c:pt idx="102">
                  <c:v>125.06764225083302</c:v>
                </c:pt>
                <c:pt idx="103">
                  <c:v>116.05727625330775</c:v>
                </c:pt>
                <c:pt idx="104">
                  <c:v>116.87125998634724</c:v>
                </c:pt>
                <c:pt idx="105">
                  <c:v>134.62149268465041</c:v>
                </c:pt>
                <c:pt idx="106">
                  <c:v>154.56952009361908</c:v>
                </c:pt>
                <c:pt idx="107">
                  <c:v>137.55644347765815</c:v>
                </c:pt>
                <c:pt idx="108">
                  <c:v>133.36754865549008</c:v>
                </c:pt>
                <c:pt idx="109">
                  <c:v>143.88831478465028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57-4A7B-9F44-551B0110C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52847"/>
        <c:axId val="363965743"/>
      </c:scatterChart>
      <c:scatterChart>
        <c:scatterStyle val="lineMarker"/>
        <c:varyColors val="0"/>
        <c:ser>
          <c:idx val="2"/>
          <c:order val="2"/>
          <c:tx>
            <c:strRef>
              <c:f>Regresion!$N$4</c:f>
              <c:strCache>
                <c:ptCount val="1"/>
                <c:pt idx="0">
                  <c:v>PI 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Regresion!$B$6:$B$115</c:f>
              <c:numCache>
                <c:formatCode>General</c:formatCode>
                <c:ptCount val="110"/>
                <c:pt idx="0">
                  <c:v>62.5</c:v>
                </c:pt>
                <c:pt idx="1">
                  <c:v>62</c:v>
                </c:pt>
                <c:pt idx="2">
                  <c:v>64.5</c:v>
                </c:pt>
                <c:pt idx="3">
                  <c:v>65.3</c:v>
                </c:pt>
                <c:pt idx="4">
                  <c:v>61.8</c:v>
                </c:pt>
                <c:pt idx="5">
                  <c:v>63.3</c:v>
                </c:pt>
                <c:pt idx="6">
                  <c:v>65.5</c:v>
                </c:pt>
                <c:pt idx="7">
                  <c:v>64.3</c:v>
                </c:pt>
                <c:pt idx="8">
                  <c:v>62.3</c:v>
                </c:pt>
                <c:pt idx="9">
                  <c:v>62.8</c:v>
                </c:pt>
                <c:pt idx="10">
                  <c:v>61.3</c:v>
                </c:pt>
                <c:pt idx="11">
                  <c:v>59.5</c:v>
                </c:pt>
                <c:pt idx="12">
                  <c:v>60</c:v>
                </c:pt>
                <c:pt idx="13">
                  <c:v>61.3</c:v>
                </c:pt>
                <c:pt idx="14">
                  <c:v>64.5</c:v>
                </c:pt>
                <c:pt idx="15">
                  <c:v>60</c:v>
                </c:pt>
                <c:pt idx="16">
                  <c:v>60.5</c:v>
                </c:pt>
                <c:pt idx="17">
                  <c:v>60.5</c:v>
                </c:pt>
                <c:pt idx="18">
                  <c:v>65.3</c:v>
                </c:pt>
                <c:pt idx="19">
                  <c:v>61.3</c:v>
                </c:pt>
                <c:pt idx="20">
                  <c:v>66.5</c:v>
                </c:pt>
                <c:pt idx="21">
                  <c:v>65.5</c:v>
                </c:pt>
                <c:pt idx="22">
                  <c:v>55.5</c:v>
                </c:pt>
                <c:pt idx="23">
                  <c:v>56.5</c:v>
                </c:pt>
                <c:pt idx="24">
                  <c:v>63</c:v>
                </c:pt>
                <c:pt idx="25">
                  <c:v>59.8</c:v>
                </c:pt>
                <c:pt idx="26">
                  <c:v>61.5</c:v>
                </c:pt>
                <c:pt idx="27">
                  <c:v>62.3</c:v>
                </c:pt>
                <c:pt idx="28">
                  <c:v>62.5</c:v>
                </c:pt>
                <c:pt idx="29">
                  <c:v>53.8</c:v>
                </c:pt>
                <c:pt idx="30">
                  <c:v>58.3</c:v>
                </c:pt>
                <c:pt idx="31">
                  <c:v>59.5</c:v>
                </c:pt>
                <c:pt idx="32">
                  <c:v>53.5</c:v>
                </c:pt>
                <c:pt idx="33">
                  <c:v>61.5</c:v>
                </c:pt>
                <c:pt idx="34">
                  <c:v>56.3</c:v>
                </c:pt>
                <c:pt idx="35">
                  <c:v>57.5</c:v>
                </c:pt>
                <c:pt idx="36">
                  <c:v>61.8</c:v>
                </c:pt>
                <c:pt idx="37">
                  <c:v>59.3</c:v>
                </c:pt>
                <c:pt idx="38">
                  <c:v>62.3</c:v>
                </c:pt>
                <c:pt idx="39">
                  <c:v>61.3</c:v>
                </c:pt>
                <c:pt idx="40">
                  <c:v>59</c:v>
                </c:pt>
                <c:pt idx="41">
                  <c:v>62.3</c:v>
                </c:pt>
                <c:pt idx="42">
                  <c:v>60</c:v>
                </c:pt>
                <c:pt idx="43">
                  <c:v>54.5</c:v>
                </c:pt>
                <c:pt idx="44">
                  <c:v>63.3</c:v>
                </c:pt>
                <c:pt idx="45">
                  <c:v>64.3</c:v>
                </c:pt>
                <c:pt idx="46">
                  <c:v>60.5</c:v>
                </c:pt>
                <c:pt idx="47">
                  <c:v>61.5</c:v>
                </c:pt>
                <c:pt idx="48">
                  <c:v>61.5</c:v>
                </c:pt>
                <c:pt idx="49">
                  <c:v>62</c:v>
                </c:pt>
                <c:pt idx="50">
                  <c:v>61</c:v>
                </c:pt>
                <c:pt idx="51">
                  <c:v>56</c:v>
                </c:pt>
                <c:pt idx="52">
                  <c:v>61</c:v>
                </c:pt>
                <c:pt idx="53">
                  <c:v>61.3</c:v>
                </c:pt>
                <c:pt idx="54">
                  <c:v>60.3</c:v>
                </c:pt>
                <c:pt idx="55">
                  <c:v>63.3</c:v>
                </c:pt>
                <c:pt idx="56">
                  <c:v>59</c:v>
                </c:pt>
                <c:pt idx="57">
                  <c:v>61.5</c:v>
                </c:pt>
                <c:pt idx="58">
                  <c:v>51.3</c:v>
                </c:pt>
                <c:pt idx="59">
                  <c:v>61.3</c:v>
                </c:pt>
                <c:pt idx="60">
                  <c:v>58</c:v>
                </c:pt>
                <c:pt idx="61">
                  <c:v>60.8</c:v>
                </c:pt>
                <c:pt idx="62">
                  <c:v>64.3</c:v>
                </c:pt>
                <c:pt idx="63">
                  <c:v>57.8</c:v>
                </c:pt>
                <c:pt idx="64">
                  <c:v>65.3</c:v>
                </c:pt>
                <c:pt idx="65">
                  <c:v>61.5</c:v>
                </c:pt>
                <c:pt idx="66">
                  <c:v>52.8</c:v>
                </c:pt>
                <c:pt idx="67">
                  <c:v>63.5</c:v>
                </c:pt>
                <c:pt idx="68">
                  <c:v>55.8</c:v>
                </c:pt>
                <c:pt idx="69">
                  <c:v>64.3</c:v>
                </c:pt>
                <c:pt idx="70">
                  <c:v>56.3</c:v>
                </c:pt>
                <c:pt idx="71">
                  <c:v>55.8</c:v>
                </c:pt>
                <c:pt idx="72">
                  <c:v>66.8</c:v>
                </c:pt>
                <c:pt idx="73">
                  <c:v>58.3</c:v>
                </c:pt>
                <c:pt idx="74">
                  <c:v>59.5</c:v>
                </c:pt>
                <c:pt idx="75">
                  <c:v>64.8</c:v>
                </c:pt>
                <c:pt idx="76">
                  <c:v>63</c:v>
                </c:pt>
                <c:pt idx="77">
                  <c:v>56</c:v>
                </c:pt>
                <c:pt idx="78">
                  <c:v>54.5</c:v>
                </c:pt>
                <c:pt idx="79">
                  <c:v>51.5</c:v>
                </c:pt>
                <c:pt idx="80">
                  <c:v>64</c:v>
                </c:pt>
                <c:pt idx="81">
                  <c:v>63.3</c:v>
                </c:pt>
                <c:pt idx="82">
                  <c:v>61.3</c:v>
                </c:pt>
                <c:pt idx="83">
                  <c:v>59</c:v>
                </c:pt>
                <c:pt idx="84">
                  <c:v>56.5</c:v>
                </c:pt>
                <c:pt idx="85">
                  <c:v>61.5</c:v>
                </c:pt>
                <c:pt idx="86">
                  <c:v>58.8</c:v>
                </c:pt>
                <c:pt idx="87">
                  <c:v>63.3</c:v>
                </c:pt>
                <c:pt idx="88">
                  <c:v>61.3</c:v>
                </c:pt>
                <c:pt idx="89">
                  <c:v>59</c:v>
                </c:pt>
                <c:pt idx="90">
                  <c:v>58</c:v>
                </c:pt>
                <c:pt idx="91">
                  <c:v>61.5</c:v>
                </c:pt>
                <c:pt idx="92">
                  <c:v>58.3</c:v>
                </c:pt>
                <c:pt idx="93">
                  <c:v>62</c:v>
                </c:pt>
                <c:pt idx="94">
                  <c:v>59.8</c:v>
                </c:pt>
                <c:pt idx="95">
                  <c:v>64.8</c:v>
                </c:pt>
                <c:pt idx="96">
                  <c:v>57.8</c:v>
                </c:pt>
                <c:pt idx="97">
                  <c:v>55.5</c:v>
                </c:pt>
                <c:pt idx="98">
                  <c:v>58.3</c:v>
                </c:pt>
                <c:pt idx="99">
                  <c:v>62.8</c:v>
                </c:pt>
                <c:pt idx="100">
                  <c:v>60</c:v>
                </c:pt>
                <c:pt idx="101">
                  <c:v>66.5</c:v>
                </c:pt>
                <c:pt idx="102">
                  <c:v>59</c:v>
                </c:pt>
                <c:pt idx="103">
                  <c:v>56.8</c:v>
                </c:pt>
                <c:pt idx="104">
                  <c:v>57</c:v>
                </c:pt>
                <c:pt idx="105">
                  <c:v>61.3</c:v>
                </c:pt>
                <c:pt idx="106">
                  <c:v>66</c:v>
                </c:pt>
                <c:pt idx="107">
                  <c:v>62</c:v>
                </c:pt>
                <c:pt idx="108">
                  <c:v>61</c:v>
                </c:pt>
                <c:pt idx="109">
                  <c:v>63.5</c:v>
                </c:pt>
              </c:numCache>
            </c:numRef>
          </c:xVal>
          <c:yVal>
            <c:numRef>
              <c:f>Regresion!$N$6:$N$115</c:f>
              <c:numCache>
                <c:formatCode>General</c:formatCode>
                <c:ptCount val="110"/>
                <c:pt idx="0">
                  <c:v>74.533035551414969</c:v>
                </c:pt>
                <c:pt idx="1">
                  <c:v>72.473590371275691</c:v>
                </c:pt>
                <c:pt idx="2">
                  <c:v>82.706376922423374</c:v>
                </c:pt>
                <c:pt idx="3">
                  <c:v>85.947073675591014</c:v>
                </c:pt>
                <c:pt idx="4">
                  <c:v>71.647999564129407</c:v>
                </c:pt>
                <c:pt idx="5">
                  <c:v>77.814711911802078</c:v>
                </c:pt>
                <c:pt idx="6">
                  <c:v>86.754714392425498</c:v>
                </c:pt>
                <c:pt idx="7">
                  <c:v>81.893658780251798</c:v>
                </c:pt>
                <c:pt idx="8">
                  <c:v>73.710033863100165</c:v>
                </c:pt>
                <c:pt idx="9">
                  <c:v>75.765599440952542</c:v>
                </c:pt>
                <c:pt idx="10">
                  <c:v>69.579484745810333</c:v>
                </c:pt>
                <c:pt idx="11">
                  <c:v>62.079088828986315</c:v>
                </c:pt>
                <c:pt idx="12">
                  <c:v>64.170971484499631</c:v>
                </c:pt>
                <c:pt idx="13">
                  <c:v>69.579484745810333</c:v>
                </c:pt>
                <c:pt idx="14">
                  <c:v>82.706376922423374</c:v>
                </c:pt>
                <c:pt idx="15">
                  <c:v>64.170971484499631</c:v>
                </c:pt>
                <c:pt idx="16">
                  <c:v>66.256363170144112</c:v>
                </c:pt>
                <c:pt idx="17">
                  <c:v>66.256363170144112</c:v>
                </c:pt>
                <c:pt idx="18">
                  <c:v>85.947073675591014</c:v>
                </c:pt>
                <c:pt idx="19">
                  <c:v>69.579484745810333</c:v>
                </c:pt>
                <c:pt idx="20">
                  <c:v>90.777833942460035</c:v>
                </c:pt>
                <c:pt idx="21">
                  <c:v>86.754714392425498</c:v>
                </c:pt>
                <c:pt idx="22">
                  <c:v>45.111877940017074</c:v>
                </c:pt>
                <c:pt idx="23">
                  <c:v>49.392088714280739</c:v>
                </c:pt>
                <c:pt idx="24">
                  <c:v>76.586017800517823</c:v>
                </c:pt>
                <c:pt idx="25">
                  <c:v>63.334997087841096</c:v>
                </c:pt>
                <c:pt idx="26">
                  <c:v>70.407668930675655</c:v>
                </c:pt>
                <c:pt idx="27">
                  <c:v>73.710033863100165</c:v>
                </c:pt>
                <c:pt idx="28">
                  <c:v>74.533035551414969</c:v>
                </c:pt>
                <c:pt idx="29">
                  <c:v>37.777851149367805</c:v>
                </c:pt>
                <c:pt idx="30">
                  <c:v>57.03213146823331</c:v>
                </c:pt>
                <c:pt idx="31">
                  <c:v>62.079088828986315</c:v>
                </c:pt>
                <c:pt idx="32">
                  <c:v>36.476172456945342</c:v>
                </c:pt>
                <c:pt idx="33">
                  <c:v>70.407668930675655</c:v>
                </c:pt>
                <c:pt idx="34">
                  <c:v>48.538076516874774</c:v>
                </c:pt>
                <c:pt idx="35">
                  <c:v>53.646826874738998</c:v>
                </c:pt>
                <c:pt idx="36">
                  <c:v>71.647999564129407</c:v>
                </c:pt>
                <c:pt idx="37">
                  <c:v>61.240519515751103</c:v>
                </c:pt>
                <c:pt idx="38">
                  <c:v>73.710033863100165</c:v>
                </c:pt>
                <c:pt idx="39">
                  <c:v>69.579484745810333</c:v>
                </c:pt>
                <c:pt idx="40">
                  <c:v>59.980721233216137</c:v>
                </c:pt>
                <c:pt idx="41">
                  <c:v>73.710033863100165</c:v>
                </c:pt>
                <c:pt idx="42">
                  <c:v>64.170971484499631</c:v>
                </c:pt>
                <c:pt idx="43">
                  <c:v>40.806464710086082</c:v>
                </c:pt>
                <c:pt idx="44">
                  <c:v>77.814711911802078</c:v>
                </c:pt>
                <c:pt idx="45">
                  <c:v>81.893658780251798</c:v>
                </c:pt>
                <c:pt idx="46">
                  <c:v>66.256363170144112</c:v>
                </c:pt>
                <c:pt idx="47">
                  <c:v>70.407668930675655</c:v>
                </c:pt>
                <c:pt idx="48">
                  <c:v>70.407668930675655</c:v>
                </c:pt>
                <c:pt idx="49">
                  <c:v>72.473590371275691</c:v>
                </c:pt>
                <c:pt idx="50">
                  <c:v>68.335261738482217</c:v>
                </c:pt>
                <c:pt idx="51">
                  <c:v>47.255151806065093</c:v>
                </c:pt>
                <c:pt idx="52">
                  <c:v>68.335261738482217</c:v>
                </c:pt>
                <c:pt idx="53">
                  <c:v>69.579484745810333</c:v>
                </c:pt>
                <c:pt idx="54">
                  <c:v>65.422985636796298</c:v>
                </c:pt>
                <c:pt idx="55">
                  <c:v>77.814711911802078</c:v>
                </c:pt>
                <c:pt idx="56">
                  <c:v>59.980721233216137</c:v>
                </c:pt>
                <c:pt idx="57">
                  <c:v>70.407668930675655</c:v>
                </c:pt>
                <c:pt idx="58">
                  <c:v>26.863861572236019</c:v>
                </c:pt>
                <c:pt idx="59">
                  <c:v>69.579484745810333</c:v>
                </c:pt>
                <c:pt idx="60">
                  <c:v>55.764574630670765</c:v>
                </c:pt>
                <c:pt idx="61">
                  <c:v>67.504481460887519</c:v>
                </c:pt>
                <c:pt idx="62">
                  <c:v>81.893658780251798</c:v>
                </c:pt>
                <c:pt idx="63">
                  <c:v>54.918247676160767</c:v>
                </c:pt>
                <c:pt idx="64">
                  <c:v>85.947073675591014</c:v>
                </c:pt>
                <c:pt idx="65">
                  <c:v>70.407668930675655</c:v>
                </c:pt>
                <c:pt idx="66">
                  <c:v>33.430362800502031</c:v>
                </c:pt>
                <c:pt idx="67">
                  <c:v>78.632554246725974</c:v>
                </c:pt>
                <c:pt idx="68">
                  <c:v>46.398600781873476</c:v>
                </c:pt>
                <c:pt idx="69">
                  <c:v>81.893658780251798</c:v>
                </c:pt>
                <c:pt idx="70">
                  <c:v>48.538076516874774</c:v>
                </c:pt>
                <c:pt idx="71">
                  <c:v>46.398600781873476</c:v>
                </c:pt>
                <c:pt idx="72">
                  <c:v>91.979898923130065</c:v>
                </c:pt>
                <c:pt idx="73">
                  <c:v>57.03213146823331</c:v>
                </c:pt>
                <c:pt idx="74">
                  <c:v>62.079088828986315</c:v>
                </c:pt>
                <c:pt idx="75">
                  <c:v>83.923543015858328</c:v>
                </c:pt>
                <c:pt idx="76">
                  <c:v>76.586017800517823</c:v>
                </c:pt>
                <c:pt idx="77">
                  <c:v>47.255151806065093</c:v>
                </c:pt>
                <c:pt idx="78">
                  <c:v>40.806464710086082</c:v>
                </c:pt>
                <c:pt idx="79">
                  <c:v>27.742489206364688</c:v>
                </c:pt>
                <c:pt idx="80">
                  <c:v>80.672665766311312</c:v>
                </c:pt>
                <c:pt idx="81">
                  <c:v>77.814711911802078</c:v>
                </c:pt>
                <c:pt idx="82">
                  <c:v>69.579484745810333</c:v>
                </c:pt>
                <c:pt idx="83">
                  <c:v>59.980721233216137</c:v>
                </c:pt>
                <c:pt idx="84">
                  <c:v>49.392088714280739</c:v>
                </c:pt>
                <c:pt idx="85">
                  <c:v>70.407668930675655</c:v>
                </c:pt>
                <c:pt idx="86">
                  <c:v>59.139560498609526</c:v>
                </c:pt>
                <c:pt idx="87">
                  <c:v>77.814711911802078</c:v>
                </c:pt>
                <c:pt idx="88">
                  <c:v>69.579484745810333</c:v>
                </c:pt>
                <c:pt idx="89">
                  <c:v>59.980721233216137</c:v>
                </c:pt>
                <c:pt idx="90">
                  <c:v>55.764574630670765</c:v>
                </c:pt>
                <c:pt idx="91">
                  <c:v>70.407668930675655</c:v>
                </c:pt>
                <c:pt idx="92">
                  <c:v>57.03213146823331</c:v>
                </c:pt>
                <c:pt idx="93">
                  <c:v>72.473590371275691</c:v>
                </c:pt>
                <c:pt idx="94">
                  <c:v>63.334997087841096</c:v>
                </c:pt>
                <c:pt idx="95">
                  <c:v>83.923543015858328</c:v>
                </c:pt>
                <c:pt idx="96">
                  <c:v>54.918247676160767</c:v>
                </c:pt>
                <c:pt idx="97">
                  <c:v>45.111877940017074</c:v>
                </c:pt>
                <c:pt idx="98">
                  <c:v>57.03213146823331</c:v>
                </c:pt>
                <c:pt idx="99">
                  <c:v>75.765599440952542</c:v>
                </c:pt>
                <c:pt idx="100">
                  <c:v>64.170971484499631</c:v>
                </c:pt>
                <c:pt idx="101">
                  <c:v>90.777833942460035</c:v>
                </c:pt>
                <c:pt idx="102">
                  <c:v>59.980721233216137</c:v>
                </c:pt>
                <c:pt idx="103">
                  <c:v>50.671195629825938</c:v>
                </c:pt>
                <c:pt idx="104">
                  <c:v>51.522656587778791</c:v>
                </c:pt>
                <c:pt idx="105">
                  <c:v>69.579484745810333</c:v>
                </c:pt>
                <c:pt idx="106">
                  <c:v>88.769407575161154</c:v>
                </c:pt>
                <c:pt idx="107">
                  <c:v>72.473590371275691</c:v>
                </c:pt>
                <c:pt idx="108">
                  <c:v>68.335261738482217</c:v>
                </c:pt>
                <c:pt idx="109">
                  <c:v>78.632554246725974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57-4A7B-9F44-551B0110C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58367"/>
        <c:axId val="1820760863"/>
      </c:scatterChart>
      <c:scatterChart>
        <c:scatterStyle val="smoothMarker"/>
        <c:varyColors val="0"/>
        <c:ser>
          <c:idx val="0"/>
          <c:order val="0"/>
          <c:tx>
            <c:strRef>
              <c:f>Regresion!$L$4</c:f>
              <c:strCache>
                <c:ptCount val="1"/>
                <c:pt idx="0">
                  <c:v>CI 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Regresion!$B$6:$B$115</c:f>
              <c:numCache>
                <c:formatCode>General</c:formatCode>
                <c:ptCount val="110"/>
                <c:pt idx="0">
                  <c:v>62.5</c:v>
                </c:pt>
                <c:pt idx="1">
                  <c:v>62</c:v>
                </c:pt>
                <c:pt idx="2">
                  <c:v>64.5</c:v>
                </c:pt>
                <c:pt idx="3">
                  <c:v>65.3</c:v>
                </c:pt>
                <c:pt idx="4">
                  <c:v>61.8</c:v>
                </c:pt>
                <c:pt idx="5">
                  <c:v>63.3</c:v>
                </c:pt>
                <c:pt idx="6">
                  <c:v>65.5</c:v>
                </c:pt>
                <c:pt idx="7">
                  <c:v>64.3</c:v>
                </c:pt>
                <c:pt idx="8">
                  <c:v>62.3</c:v>
                </c:pt>
                <c:pt idx="9">
                  <c:v>62.8</c:v>
                </c:pt>
                <c:pt idx="10">
                  <c:v>61.3</c:v>
                </c:pt>
                <c:pt idx="11">
                  <c:v>59.5</c:v>
                </c:pt>
                <c:pt idx="12">
                  <c:v>60</c:v>
                </c:pt>
                <c:pt idx="13">
                  <c:v>61.3</c:v>
                </c:pt>
                <c:pt idx="14">
                  <c:v>64.5</c:v>
                </c:pt>
                <c:pt idx="15">
                  <c:v>60</c:v>
                </c:pt>
                <c:pt idx="16">
                  <c:v>60.5</c:v>
                </c:pt>
                <c:pt idx="17">
                  <c:v>60.5</c:v>
                </c:pt>
                <c:pt idx="18">
                  <c:v>65.3</c:v>
                </c:pt>
                <c:pt idx="19">
                  <c:v>61.3</c:v>
                </c:pt>
                <c:pt idx="20">
                  <c:v>66.5</c:v>
                </c:pt>
                <c:pt idx="21">
                  <c:v>65.5</c:v>
                </c:pt>
                <c:pt idx="22">
                  <c:v>55.5</c:v>
                </c:pt>
                <c:pt idx="23">
                  <c:v>56.5</c:v>
                </c:pt>
                <c:pt idx="24">
                  <c:v>63</c:v>
                </c:pt>
                <c:pt idx="25">
                  <c:v>59.8</c:v>
                </c:pt>
                <c:pt idx="26">
                  <c:v>61.5</c:v>
                </c:pt>
                <c:pt idx="27">
                  <c:v>62.3</c:v>
                </c:pt>
                <c:pt idx="28">
                  <c:v>62.5</c:v>
                </c:pt>
                <c:pt idx="29">
                  <c:v>53.8</c:v>
                </c:pt>
                <c:pt idx="30">
                  <c:v>58.3</c:v>
                </c:pt>
                <c:pt idx="31">
                  <c:v>59.5</c:v>
                </c:pt>
                <c:pt idx="32">
                  <c:v>53.5</c:v>
                </c:pt>
                <c:pt idx="33">
                  <c:v>61.5</c:v>
                </c:pt>
                <c:pt idx="34">
                  <c:v>56.3</c:v>
                </c:pt>
                <c:pt idx="35">
                  <c:v>57.5</c:v>
                </c:pt>
                <c:pt idx="36">
                  <c:v>61.8</c:v>
                </c:pt>
                <c:pt idx="37">
                  <c:v>59.3</c:v>
                </c:pt>
                <c:pt idx="38">
                  <c:v>62.3</c:v>
                </c:pt>
                <c:pt idx="39">
                  <c:v>61.3</c:v>
                </c:pt>
                <c:pt idx="40">
                  <c:v>59</c:v>
                </c:pt>
                <c:pt idx="41">
                  <c:v>62.3</c:v>
                </c:pt>
                <c:pt idx="42">
                  <c:v>60</c:v>
                </c:pt>
                <c:pt idx="43">
                  <c:v>54.5</c:v>
                </c:pt>
                <c:pt idx="44">
                  <c:v>63.3</c:v>
                </c:pt>
                <c:pt idx="45">
                  <c:v>64.3</c:v>
                </c:pt>
                <c:pt idx="46">
                  <c:v>60.5</c:v>
                </c:pt>
                <c:pt idx="47">
                  <c:v>61.5</c:v>
                </c:pt>
                <c:pt idx="48">
                  <c:v>61.5</c:v>
                </c:pt>
                <c:pt idx="49">
                  <c:v>62</c:v>
                </c:pt>
                <c:pt idx="50">
                  <c:v>61</c:v>
                </c:pt>
                <c:pt idx="51">
                  <c:v>56</c:v>
                </c:pt>
                <c:pt idx="52">
                  <c:v>61</c:v>
                </c:pt>
                <c:pt idx="53">
                  <c:v>61.3</c:v>
                </c:pt>
                <c:pt idx="54">
                  <c:v>60.3</c:v>
                </c:pt>
                <c:pt idx="55">
                  <c:v>63.3</c:v>
                </c:pt>
                <c:pt idx="56">
                  <c:v>59</c:v>
                </c:pt>
                <c:pt idx="57">
                  <c:v>61.5</c:v>
                </c:pt>
                <c:pt idx="58">
                  <c:v>51.3</c:v>
                </c:pt>
                <c:pt idx="59">
                  <c:v>61.3</c:v>
                </c:pt>
                <c:pt idx="60">
                  <c:v>58</c:v>
                </c:pt>
                <c:pt idx="61">
                  <c:v>60.8</c:v>
                </c:pt>
                <c:pt idx="62">
                  <c:v>64.3</c:v>
                </c:pt>
                <c:pt idx="63">
                  <c:v>57.8</c:v>
                </c:pt>
                <c:pt idx="64">
                  <c:v>65.3</c:v>
                </c:pt>
                <c:pt idx="65">
                  <c:v>61.5</c:v>
                </c:pt>
                <c:pt idx="66">
                  <c:v>52.8</c:v>
                </c:pt>
                <c:pt idx="67">
                  <c:v>63.5</c:v>
                </c:pt>
                <c:pt idx="68">
                  <c:v>55.8</c:v>
                </c:pt>
                <c:pt idx="69">
                  <c:v>64.3</c:v>
                </c:pt>
                <c:pt idx="70">
                  <c:v>56.3</c:v>
                </c:pt>
                <c:pt idx="71">
                  <c:v>55.8</c:v>
                </c:pt>
                <c:pt idx="72">
                  <c:v>66.8</c:v>
                </c:pt>
                <c:pt idx="73">
                  <c:v>58.3</c:v>
                </c:pt>
                <c:pt idx="74">
                  <c:v>59.5</c:v>
                </c:pt>
                <c:pt idx="75">
                  <c:v>64.8</c:v>
                </c:pt>
                <c:pt idx="76">
                  <c:v>63</c:v>
                </c:pt>
                <c:pt idx="77">
                  <c:v>56</c:v>
                </c:pt>
                <c:pt idx="78">
                  <c:v>54.5</c:v>
                </c:pt>
                <c:pt idx="79">
                  <c:v>51.5</c:v>
                </c:pt>
                <c:pt idx="80">
                  <c:v>64</c:v>
                </c:pt>
                <c:pt idx="81">
                  <c:v>63.3</c:v>
                </c:pt>
                <c:pt idx="82">
                  <c:v>61.3</c:v>
                </c:pt>
                <c:pt idx="83">
                  <c:v>59</c:v>
                </c:pt>
                <c:pt idx="84">
                  <c:v>56.5</c:v>
                </c:pt>
                <c:pt idx="85">
                  <c:v>61.5</c:v>
                </c:pt>
                <c:pt idx="86">
                  <c:v>58.8</c:v>
                </c:pt>
                <c:pt idx="87">
                  <c:v>63.3</c:v>
                </c:pt>
                <c:pt idx="88">
                  <c:v>61.3</c:v>
                </c:pt>
                <c:pt idx="89">
                  <c:v>59</c:v>
                </c:pt>
                <c:pt idx="90">
                  <c:v>58</c:v>
                </c:pt>
                <c:pt idx="91">
                  <c:v>61.5</c:v>
                </c:pt>
                <c:pt idx="92">
                  <c:v>58.3</c:v>
                </c:pt>
                <c:pt idx="93">
                  <c:v>62</c:v>
                </c:pt>
                <c:pt idx="94">
                  <c:v>59.8</c:v>
                </c:pt>
                <c:pt idx="95">
                  <c:v>64.8</c:v>
                </c:pt>
                <c:pt idx="96">
                  <c:v>57.8</c:v>
                </c:pt>
                <c:pt idx="97">
                  <c:v>55.5</c:v>
                </c:pt>
                <c:pt idx="98">
                  <c:v>58.3</c:v>
                </c:pt>
                <c:pt idx="99">
                  <c:v>62.8</c:v>
                </c:pt>
                <c:pt idx="100">
                  <c:v>60</c:v>
                </c:pt>
                <c:pt idx="101">
                  <c:v>66.5</c:v>
                </c:pt>
                <c:pt idx="102">
                  <c:v>59</c:v>
                </c:pt>
                <c:pt idx="103">
                  <c:v>56.8</c:v>
                </c:pt>
                <c:pt idx="104">
                  <c:v>57</c:v>
                </c:pt>
                <c:pt idx="105">
                  <c:v>61.3</c:v>
                </c:pt>
                <c:pt idx="106">
                  <c:v>66</c:v>
                </c:pt>
                <c:pt idx="107">
                  <c:v>62</c:v>
                </c:pt>
                <c:pt idx="108">
                  <c:v>61</c:v>
                </c:pt>
                <c:pt idx="109">
                  <c:v>63.5</c:v>
                </c:pt>
              </c:numCache>
            </c:numRef>
          </c:xVal>
          <c:yVal>
            <c:numRef>
              <c:f>Regresion!$L$6:$L$115</c:f>
              <c:numCache>
                <c:formatCode>General</c:formatCode>
                <c:ptCount val="110"/>
                <c:pt idx="0">
                  <c:v>103.52908239340647</c:v>
                </c:pt>
                <c:pt idx="1">
                  <c:v>101.65749187789621</c:v>
                </c:pt>
                <c:pt idx="2">
                  <c:v>110.6517912098264</c:v>
                </c:pt>
                <c:pt idx="3">
                  <c:v>113.3991594887602</c:v>
                </c:pt>
                <c:pt idx="4">
                  <c:v>100.8946077881798</c:v>
                </c:pt>
                <c:pt idx="5">
                  <c:v>106.43568033472913</c:v>
                </c:pt>
                <c:pt idx="6">
                  <c:v>114.08032501063519</c:v>
                </c:pt>
                <c:pt idx="7">
                  <c:v>109.95820006459681</c:v>
                </c:pt>
                <c:pt idx="8">
                  <c:v>102.7862011929689</c:v>
                </c:pt>
                <c:pt idx="9">
                  <c:v>104.63040798567496</c:v>
                </c:pt>
                <c:pt idx="10">
                  <c:v>98.947041157295772</c:v>
                </c:pt>
                <c:pt idx="11">
                  <c:v>91.392317374329451</c:v>
                </c:pt>
                <c:pt idx="12">
                  <c:v>93.577770266028679</c:v>
                </c:pt>
                <c:pt idx="13">
                  <c:v>98.947041157295772</c:v>
                </c:pt>
                <c:pt idx="14">
                  <c:v>110.6517912098264</c:v>
                </c:pt>
                <c:pt idx="15">
                  <c:v>93.577770266028679</c:v>
                </c:pt>
                <c:pt idx="16">
                  <c:v>95.697294315961287</c:v>
                </c:pt>
                <c:pt idx="17">
                  <c:v>95.697294315961287</c:v>
                </c:pt>
                <c:pt idx="18">
                  <c:v>113.3991594887602</c:v>
                </c:pt>
                <c:pt idx="19">
                  <c:v>98.947041157295772</c:v>
                </c:pt>
                <c:pt idx="20">
                  <c:v>117.4603239937918</c:v>
                </c:pt>
                <c:pt idx="21">
                  <c:v>114.08032501063519</c:v>
                </c:pt>
                <c:pt idx="22">
                  <c:v>72.404290725098363</c:v>
                </c:pt>
                <c:pt idx="23">
                  <c:v>77.30605366912512</c:v>
                </c:pt>
                <c:pt idx="24">
                  <c:v>105.35674241157407</c:v>
                </c:pt>
                <c:pt idx="25">
                  <c:v>92.71122830995732</c:v>
                </c:pt>
                <c:pt idx="26">
                  <c:v>99.733301190851378</c:v>
                </c:pt>
                <c:pt idx="27">
                  <c:v>102.7862011929689</c:v>
                </c:pt>
                <c:pt idx="28">
                  <c:v>103.52908239340647</c:v>
                </c:pt>
                <c:pt idx="29">
                  <c:v>63.97094204548663</c:v>
                </c:pt>
                <c:pt idx="30">
                  <c:v>85.918654184622298</c:v>
                </c:pt>
                <c:pt idx="31">
                  <c:v>91.392317374329451</c:v>
                </c:pt>
                <c:pt idx="32">
                  <c:v>62.473930192732318</c:v>
                </c:pt>
                <c:pt idx="33">
                  <c:v>99.733301190851378</c:v>
                </c:pt>
                <c:pt idx="34">
                  <c:v>76.330539282764462</c:v>
                </c:pt>
                <c:pt idx="35">
                  <c:v>82.134869520071206</c:v>
                </c:pt>
                <c:pt idx="36">
                  <c:v>100.8946077881798</c:v>
                </c:pt>
                <c:pt idx="37">
                  <c:v>90.50094528828491</c:v>
                </c:pt>
                <c:pt idx="38">
                  <c:v>102.7862011929689</c:v>
                </c:pt>
                <c:pt idx="39">
                  <c:v>98.947041157295772</c:v>
                </c:pt>
                <c:pt idx="40">
                  <c:v>89.14700034180558</c:v>
                </c:pt>
                <c:pt idx="41">
                  <c:v>102.7862011929689</c:v>
                </c:pt>
                <c:pt idx="42">
                  <c:v>93.577770266028679</c:v>
                </c:pt>
                <c:pt idx="43">
                  <c:v>67.455037295398427</c:v>
                </c:pt>
                <c:pt idx="44">
                  <c:v>106.43568033472913</c:v>
                </c:pt>
                <c:pt idx="45">
                  <c:v>109.95820006459681</c:v>
                </c:pt>
                <c:pt idx="46">
                  <c:v>95.697294315961287</c:v>
                </c:pt>
                <c:pt idx="47">
                  <c:v>99.733301190851378</c:v>
                </c:pt>
                <c:pt idx="48">
                  <c:v>99.733301190851378</c:v>
                </c:pt>
                <c:pt idx="49">
                  <c:v>101.65749187789621</c:v>
                </c:pt>
                <c:pt idx="50">
                  <c:v>97.748484357580423</c:v>
                </c:pt>
                <c:pt idx="51">
                  <c:v>74.862410123973206</c:v>
                </c:pt>
                <c:pt idx="52">
                  <c:v>97.748484357580423</c:v>
                </c:pt>
                <c:pt idx="53">
                  <c:v>98.947041157295772</c:v>
                </c:pt>
                <c:pt idx="54">
                  <c:v>94.85764606052021</c:v>
                </c:pt>
                <c:pt idx="55">
                  <c:v>106.43568033472913</c:v>
                </c:pt>
                <c:pt idx="56">
                  <c:v>89.14700034180558</c:v>
                </c:pt>
                <c:pt idx="57">
                  <c:v>99.733301190851378</c:v>
                </c:pt>
                <c:pt idx="58">
                  <c:v>51.446456175589503</c:v>
                </c:pt>
                <c:pt idx="59">
                  <c:v>98.947041157295772</c:v>
                </c:pt>
                <c:pt idx="60">
                  <c:v>84.509927550346006</c:v>
                </c:pt>
                <c:pt idx="61">
                  <c:v>96.936179909031495</c:v>
                </c:pt>
                <c:pt idx="62">
                  <c:v>109.95820006459681</c:v>
                </c:pt>
                <c:pt idx="63">
                  <c:v>83.563690253190359</c:v>
                </c:pt>
                <c:pt idx="64">
                  <c:v>113.3991594887602</c:v>
                </c:pt>
                <c:pt idx="65">
                  <c:v>99.733301190851378</c:v>
                </c:pt>
                <c:pt idx="66">
                  <c:v>58.973592123885282</c:v>
                </c:pt>
                <c:pt idx="67">
                  <c:v>107.14860971794441</c:v>
                </c:pt>
                <c:pt idx="68">
                  <c:v>73.88073008271158</c:v>
                </c:pt>
                <c:pt idx="69">
                  <c:v>109.95820006459681</c:v>
                </c:pt>
                <c:pt idx="70">
                  <c:v>76.330539282764462</c:v>
                </c:pt>
                <c:pt idx="71">
                  <c:v>73.88073008271158</c:v>
                </c:pt>
                <c:pt idx="72">
                  <c:v>118.46744161021708</c:v>
                </c:pt>
                <c:pt idx="73">
                  <c:v>85.918654184622298</c:v>
                </c:pt>
                <c:pt idx="74">
                  <c:v>91.392317374329451</c:v>
                </c:pt>
                <c:pt idx="75">
                  <c:v>111.68675188501543</c:v>
                </c:pt>
                <c:pt idx="76">
                  <c:v>105.35674241157407</c:v>
                </c:pt>
                <c:pt idx="77">
                  <c:v>74.862410123973206</c:v>
                </c:pt>
                <c:pt idx="78">
                  <c:v>67.455037295398427</c:v>
                </c:pt>
                <c:pt idx="79">
                  <c:v>52.451754854490673</c:v>
                </c:pt>
                <c:pt idx="80">
                  <c:v>108.91170567990952</c:v>
                </c:pt>
                <c:pt idx="81">
                  <c:v>106.43568033472913</c:v>
                </c:pt>
                <c:pt idx="82">
                  <c:v>98.947041157295772</c:v>
                </c:pt>
                <c:pt idx="83">
                  <c:v>89.14700034180558</c:v>
                </c:pt>
                <c:pt idx="84">
                  <c:v>77.30605366912512</c:v>
                </c:pt>
                <c:pt idx="85">
                  <c:v>99.733301190851378</c:v>
                </c:pt>
                <c:pt idx="86">
                  <c:v>88.233909081356899</c:v>
                </c:pt>
                <c:pt idx="87">
                  <c:v>106.43568033472913</c:v>
                </c:pt>
                <c:pt idx="88">
                  <c:v>98.947041157295772</c:v>
                </c:pt>
                <c:pt idx="89">
                  <c:v>89.14700034180558</c:v>
                </c:pt>
                <c:pt idx="90">
                  <c:v>84.509927550346006</c:v>
                </c:pt>
                <c:pt idx="91">
                  <c:v>99.733301190851378</c:v>
                </c:pt>
                <c:pt idx="92">
                  <c:v>85.918654184622298</c:v>
                </c:pt>
                <c:pt idx="93">
                  <c:v>101.65749187789621</c:v>
                </c:pt>
                <c:pt idx="94">
                  <c:v>92.71122830995732</c:v>
                </c:pt>
                <c:pt idx="95">
                  <c:v>111.68675188501543</c:v>
                </c:pt>
                <c:pt idx="96">
                  <c:v>83.563690253190359</c:v>
                </c:pt>
                <c:pt idx="97">
                  <c:v>72.404290725098363</c:v>
                </c:pt>
                <c:pt idx="98">
                  <c:v>85.918654184622298</c:v>
                </c:pt>
                <c:pt idx="99">
                  <c:v>104.63040798567496</c:v>
                </c:pt>
                <c:pt idx="100">
                  <c:v>93.577770266028679</c:v>
                </c:pt>
                <c:pt idx="101">
                  <c:v>117.4603239937918</c:v>
                </c:pt>
                <c:pt idx="102">
                  <c:v>89.14700034180558</c:v>
                </c:pt>
                <c:pt idx="103">
                  <c:v>78.763864527569268</c:v>
                </c:pt>
                <c:pt idx="104">
                  <c:v>79.731700863637343</c:v>
                </c:pt>
                <c:pt idx="105">
                  <c:v>98.947041157295772</c:v>
                </c:pt>
                <c:pt idx="106">
                  <c:v>115.77520949800115</c:v>
                </c:pt>
                <c:pt idx="107">
                  <c:v>101.65749187789621</c:v>
                </c:pt>
                <c:pt idx="108">
                  <c:v>97.748484357580423</c:v>
                </c:pt>
                <c:pt idx="109">
                  <c:v>107.14860971794441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57-4A7B-9F44-551B0110C71C}"/>
            </c:ext>
          </c:extLst>
        </c:ser>
        <c:ser>
          <c:idx val="1"/>
          <c:order val="1"/>
          <c:tx>
            <c:strRef>
              <c:f>Regresion!$M$4</c:f>
              <c:strCache>
                <c:ptCount val="1"/>
                <c:pt idx="0">
                  <c:v>CI 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Regresion!$B$6:$B$115</c:f>
              <c:numCache>
                <c:formatCode>General</c:formatCode>
                <c:ptCount val="110"/>
                <c:pt idx="0">
                  <c:v>62.5</c:v>
                </c:pt>
                <c:pt idx="1">
                  <c:v>62</c:v>
                </c:pt>
                <c:pt idx="2">
                  <c:v>64.5</c:v>
                </c:pt>
                <c:pt idx="3">
                  <c:v>65.3</c:v>
                </c:pt>
                <c:pt idx="4">
                  <c:v>61.8</c:v>
                </c:pt>
                <c:pt idx="5">
                  <c:v>63.3</c:v>
                </c:pt>
                <c:pt idx="6">
                  <c:v>65.5</c:v>
                </c:pt>
                <c:pt idx="7">
                  <c:v>64.3</c:v>
                </c:pt>
                <c:pt idx="8">
                  <c:v>62.3</c:v>
                </c:pt>
                <c:pt idx="9">
                  <c:v>62.8</c:v>
                </c:pt>
                <c:pt idx="10">
                  <c:v>61.3</c:v>
                </c:pt>
                <c:pt idx="11">
                  <c:v>59.5</c:v>
                </c:pt>
                <c:pt idx="12">
                  <c:v>60</c:v>
                </c:pt>
                <c:pt idx="13">
                  <c:v>61.3</c:v>
                </c:pt>
                <c:pt idx="14">
                  <c:v>64.5</c:v>
                </c:pt>
                <c:pt idx="15">
                  <c:v>60</c:v>
                </c:pt>
                <c:pt idx="16">
                  <c:v>60.5</c:v>
                </c:pt>
                <c:pt idx="17">
                  <c:v>60.5</c:v>
                </c:pt>
                <c:pt idx="18">
                  <c:v>65.3</c:v>
                </c:pt>
                <c:pt idx="19">
                  <c:v>61.3</c:v>
                </c:pt>
                <c:pt idx="20">
                  <c:v>66.5</c:v>
                </c:pt>
                <c:pt idx="21">
                  <c:v>65.5</c:v>
                </c:pt>
                <c:pt idx="22">
                  <c:v>55.5</c:v>
                </c:pt>
                <c:pt idx="23">
                  <c:v>56.5</c:v>
                </c:pt>
                <c:pt idx="24">
                  <c:v>63</c:v>
                </c:pt>
                <c:pt idx="25">
                  <c:v>59.8</c:v>
                </c:pt>
                <c:pt idx="26">
                  <c:v>61.5</c:v>
                </c:pt>
                <c:pt idx="27">
                  <c:v>62.3</c:v>
                </c:pt>
                <c:pt idx="28">
                  <c:v>62.5</c:v>
                </c:pt>
                <c:pt idx="29">
                  <c:v>53.8</c:v>
                </c:pt>
                <c:pt idx="30">
                  <c:v>58.3</c:v>
                </c:pt>
                <c:pt idx="31">
                  <c:v>59.5</c:v>
                </c:pt>
                <c:pt idx="32">
                  <c:v>53.5</c:v>
                </c:pt>
                <c:pt idx="33">
                  <c:v>61.5</c:v>
                </c:pt>
                <c:pt idx="34">
                  <c:v>56.3</c:v>
                </c:pt>
                <c:pt idx="35">
                  <c:v>57.5</c:v>
                </c:pt>
                <c:pt idx="36">
                  <c:v>61.8</c:v>
                </c:pt>
                <c:pt idx="37">
                  <c:v>59.3</c:v>
                </c:pt>
                <c:pt idx="38">
                  <c:v>62.3</c:v>
                </c:pt>
                <c:pt idx="39">
                  <c:v>61.3</c:v>
                </c:pt>
                <c:pt idx="40">
                  <c:v>59</c:v>
                </c:pt>
                <c:pt idx="41">
                  <c:v>62.3</c:v>
                </c:pt>
                <c:pt idx="42">
                  <c:v>60</c:v>
                </c:pt>
                <c:pt idx="43">
                  <c:v>54.5</c:v>
                </c:pt>
                <c:pt idx="44">
                  <c:v>63.3</c:v>
                </c:pt>
                <c:pt idx="45">
                  <c:v>64.3</c:v>
                </c:pt>
                <c:pt idx="46">
                  <c:v>60.5</c:v>
                </c:pt>
                <c:pt idx="47">
                  <c:v>61.5</c:v>
                </c:pt>
                <c:pt idx="48">
                  <c:v>61.5</c:v>
                </c:pt>
                <c:pt idx="49">
                  <c:v>62</c:v>
                </c:pt>
                <c:pt idx="50">
                  <c:v>61</c:v>
                </c:pt>
                <c:pt idx="51">
                  <c:v>56</c:v>
                </c:pt>
                <c:pt idx="52">
                  <c:v>61</c:v>
                </c:pt>
                <c:pt idx="53">
                  <c:v>61.3</c:v>
                </c:pt>
                <c:pt idx="54">
                  <c:v>60.3</c:v>
                </c:pt>
                <c:pt idx="55">
                  <c:v>63.3</c:v>
                </c:pt>
                <c:pt idx="56">
                  <c:v>59</c:v>
                </c:pt>
                <c:pt idx="57">
                  <c:v>61.5</c:v>
                </c:pt>
                <c:pt idx="58">
                  <c:v>51.3</c:v>
                </c:pt>
                <c:pt idx="59">
                  <c:v>61.3</c:v>
                </c:pt>
                <c:pt idx="60">
                  <c:v>58</c:v>
                </c:pt>
                <c:pt idx="61">
                  <c:v>60.8</c:v>
                </c:pt>
                <c:pt idx="62">
                  <c:v>64.3</c:v>
                </c:pt>
                <c:pt idx="63">
                  <c:v>57.8</c:v>
                </c:pt>
                <c:pt idx="64">
                  <c:v>65.3</c:v>
                </c:pt>
                <c:pt idx="65">
                  <c:v>61.5</c:v>
                </c:pt>
                <c:pt idx="66">
                  <c:v>52.8</c:v>
                </c:pt>
                <c:pt idx="67">
                  <c:v>63.5</c:v>
                </c:pt>
                <c:pt idx="68">
                  <c:v>55.8</c:v>
                </c:pt>
                <c:pt idx="69">
                  <c:v>64.3</c:v>
                </c:pt>
                <c:pt idx="70">
                  <c:v>56.3</c:v>
                </c:pt>
                <c:pt idx="71">
                  <c:v>55.8</c:v>
                </c:pt>
                <c:pt idx="72">
                  <c:v>66.8</c:v>
                </c:pt>
                <c:pt idx="73">
                  <c:v>58.3</c:v>
                </c:pt>
                <c:pt idx="74">
                  <c:v>59.5</c:v>
                </c:pt>
                <c:pt idx="75">
                  <c:v>64.8</c:v>
                </c:pt>
                <c:pt idx="76">
                  <c:v>63</c:v>
                </c:pt>
                <c:pt idx="77">
                  <c:v>56</c:v>
                </c:pt>
                <c:pt idx="78">
                  <c:v>54.5</c:v>
                </c:pt>
                <c:pt idx="79">
                  <c:v>51.5</c:v>
                </c:pt>
                <c:pt idx="80">
                  <c:v>64</c:v>
                </c:pt>
                <c:pt idx="81">
                  <c:v>63.3</c:v>
                </c:pt>
                <c:pt idx="82">
                  <c:v>61.3</c:v>
                </c:pt>
                <c:pt idx="83">
                  <c:v>59</c:v>
                </c:pt>
                <c:pt idx="84">
                  <c:v>56.5</c:v>
                </c:pt>
                <c:pt idx="85">
                  <c:v>61.5</c:v>
                </c:pt>
                <c:pt idx="86">
                  <c:v>58.8</c:v>
                </c:pt>
                <c:pt idx="87">
                  <c:v>63.3</c:v>
                </c:pt>
                <c:pt idx="88">
                  <c:v>61.3</c:v>
                </c:pt>
                <c:pt idx="89">
                  <c:v>59</c:v>
                </c:pt>
                <c:pt idx="90">
                  <c:v>58</c:v>
                </c:pt>
                <c:pt idx="91">
                  <c:v>61.5</c:v>
                </c:pt>
                <c:pt idx="92">
                  <c:v>58.3</c:v>
                </c:pt>
                <c:pt idx="93">
                  <c:v>62</c:v>
                </c:pt>
                <c:pt idx="94">
                  <c:v>59.8</c:v>
                </c:pt>
                <c:pt idx="95">
                  <c:v>64.8</c:v>
                </c:pt>
                <c:pt idx="96">
                  <c:v>57.8</c:v>
                </c:pt>
                <c:pt idx="97">
                  <c:v>55.5</c:v>
                </c:pt>
                <c:pt idx="98">
                  <c:v>58.3</c:v>
                </c:pt>
                <c:pt idx="99">
                  <c:v>62.8</c:v>
                </c:pt>
                <c:pt idx="100">
                  <c:v>60</c:v>
                </c:pt>
                <c:pt idx="101">
                  <c:v>66.5</c:v>
                </c:pt>
                <c:pt idx="102">
                  <c:v>59</c:v>
                </c:pt>
                <c:pt idx="103">
                  <c:v>56.8</c:v>
                </c:pt>
                <c:pt idx="104">
                  <c:v>57</c:v>
                </c:pt>
                <c:pt idx="105">
                  <c:v>61.3</c:v>
                </c:pt>
                <c:pt idx="106">
                  <c:v>66</c:v>
                </c:pt>
                <c:pt idx="107">
                  <c:v>62</c:v>
                </c:pt>
                <c:pt idx="108">
                  <c:v>61</c:v>
                </c:pt>
                <c:pt idx="109">
                  <c:v>63.5</c:v>
                </c:pt>
              </c:numCache>
            </c:numRef>
          </c:xVal>
          <c:yVal>
            <c:numRef>
              <c:f>Regresion!$M$6:$M$115</c:f>
              <c:numCache>
                <c:formatCode>General</c:formatCode>
                <c:ptCount val="110"/>
                <c:pt idx="0">
                  <c:v>110.66456318300826</c:v>
                </c:pt>
                <c:pt idx="1">
                  <c:v>108.37254197103763</c:v>
                </c:pt>
                <c:pt idx="2">
                  <c:v>120.19630127651141</c:v>
                </c:pt>
                <c:pt idx="3">
                  <c:v>124.11071176154681</c:v>
                </c:pt>
                <c:pt idx="4">
                  <c:v>107.46998136976171</c:v>
                </c:pt>
                <c:pt idx="5">
                  <c:v>114.41974400565481</c:v>
                </c:pt>
                <c:pt idx="6">
                  <c:v>125.09499093066415</c:v>
                </c:pt>
                <c:pt idx="7">
                  <c:v>119.22444773074866</c:v>
                </c:pt>
                <c:pt idx="8">
                  <c:v>109.74199969245349</c:v>
                </c:pt>
                <c:pt idx="9">
                  <c:v>112.0614046272282</c:v>
                </c:pt>
                <c:pt idx="10">
                  <c:v>105.25393627316497</c:v>
                </c:pt>
                <c:pt idx="11">
                  <c:v>97.819657837200481</c:v>
                </c:pt>
                <c:pt idx="12">
                  <c:v>99.79781667298208</c:v>
                </c:pt>
                <c:pt idx="13">
                  <c:v>105.25393627316497</c:v>
                </c:pt>
                <c:pt idx="14">
                  <c:v>120.19630127651141</c:v>
                </c:pt>
                <c:pt idx="15">
                  <c:v>99.79781667298208</c:v>
                </c:pt>
                <c:pt idx="16">
                  <c:v>101.84190435053024</c:v>
                </c:pt>
                <c:pt idx="17">
                  <c:v>101.84190435053024</c:v>
                </c:pt>
                <c:pt idx="18">
                  <c:v>124.11071176154681</c:v>
                </c:pt>
                <c:pt idx="19">
                  <c:v>105.25393627316497</c:v>
                </c:pt>
                <c:pt idx="20">
                  <c:v>130.0422154024692</c:v>
                </c:pt>
                <c:pt idx="21">
                  <c:v>125.09499093066415</c:v>
                </c:pt>
                <c:pt idx="22">
                  <c:v>83.498790666585293</c:v>
                </c:pt>
                <c:pt idx="23">
                  <c:v>86.924251177520134</c:v>
                </c:pt>
                <c:pt idx="24">
                  <c:v>113.00051489232142</c:v>
                </c:pt>
                <c:pt idx="25">
                  <c:v>98.998913938061108</c:v>
                </c:pt>
                <c:pt idx="26">
                  <c:v>106.13312093060169</c:v>
                </c:pt>
                <c:pt idx="27">
                  <c:v>109.74199969245349</c:v>
                </c:pt>
                <c:pt idx="28">
                  <c:v>110.66456318300826</c:v>
                </c:pt>
                <c:pt idx="29">
                  <c:v>77.77585947276232</c:v>
                </c:pt>
                <c:pt idx="30">
                  <c:v>93.300652880953763</c:v>
                </c:pt>
                <c:pt idx="31">
                  <c:v>97.819657837200481</c:v>
                </c:pt>
                <c:pt idx="32">
                  <c:v>76.774704289028193</c:v>
                </c:pt>
                <c:pt idx="33">
                  <c:v>106.13312093060169</c:v>
                </c:pt>
                <c:pt idx="34">
                  <c:v>86.23432087288846</c:v>
                </c:pt>
                <c:pt idx="35">
                  <c:v>90.422658781535588</c:v>
                </c:pt>
                <c:pt idx="36">
                  <c:v>107.46998136976171</c:v>
                </c:pt>
                <c:pt idx="37">
                  <c:v>97.045585232252691</c:v>
                </c:pt>
                <c:pt idx="38">
                  <c:v>109.74199969245349</c:v>
                </c:pt>
                <c:pt idx="39">
                  <c:v>105.25393627316497</c:v>
                </c:pt>
                <c:pt idx="40">
                  <c:v>95.901363142243582</c:v>
                </c:pt>
                <c:pt idx="41">
                  <c:v>109.74199969245349</c:v>
                </c:pt>
                <c:pt idx="42">
                  <c:v>99.79781667298208</c:v>
                </c:pt>
                <c:pt idx="43">
                  <c:v>80.120820641323689</c:v>
                </c:pt>
                <c:pt idx="44">
                  <c:v>114.41974400565481</c:v>
                </c:pt>
                <c:pt idx="45">
                  <c:v>119.22444773074866</c:v>
                </c:pt>
                <c:pt idx="46">
                  <c:v>101.84190435053024</c:v>
                </c:pt>
                <c:pt idx="47">
                  <c:v>106.13312093060169</c:v>
                </c:pt>
                <c:pt idx="48">
                  <c:v>106.13312093060169</c:v>
                </c:pt>
                <c:pt idx="49">
                  <c:v>108.37254197103763</c:v>
                </c:pt>
                <c:pt idx="50">
                  <c:v>103.95432603639188</c:v>
                </c:pt>
                <c:pt idx="51">
                  <c:v>85.204282995191278</c:v>
                </c:pt>
                <c:pt idx="52">
                  <c:v>103.95432603639188</c:v>
                </c:pt>
                <c:pt idx="53">
                  <c:v>105.25393627316497</c:v>
                </c:pt>
                <c:pt idx="54">
                  <c:v>101.01610791497899</c:v>
                </c:pt>
                <c:pt idx="55">
                  <c:v>114.41974400565481</c:v>
                </c:pt>
                <c:pt idx="56">
                  <c:v>95.901363142243582</c:v>
                </c:pt>
                <c:pt idx="57">
                  <c:v>106.13312093060169</c:v>
                </c:pt>
                <c:pt idx="58">
                  <c:v>69.482286705255547</c:v>
                </c:pt>
                <c:pt idx="59">
                  <c:v>105.25393627316497</c:v>
                </c:pt>
                <c:pt idx="60">
                  <c:v>92.211212478741615</c:v>
                </c:pt>
                <c:pt idx="61">
                  <c:v>103.10118579394847</c:v>
                </c:pt>
                <c:pt idx="62">
                  <c:v>119.22444773074866</c:v>
                </c:pt>
                <c:pt idx="63">
                  <c:v>91.492005084904875</c:v>
                </c:pt>
                <c:pt idx="64">
                  <c:v>124.11071176154681</c:v>
                </c:pt>
                <c:pt idx="65">
                  <c:v>106.13312093060169</c:v>
                </c:pt>
                <c:pt idx="66">
                  <c:v>74.445985939402135</c:v>
                </c:pt>
                <c:pt idx="67">
                  <c:v>115.37225931343185</c:v>
                </c:pt>
                <c:pt idx="68">
                  <c:v>84.520518345460516</c:v>
                </c:pt>
                <c:pt idx="69">
                  <c:v>119.22444773074866</c:v>
                </c:pt>
                <c:pt idx="70">
                  <c:v>86.23432087288846</c:v>
                </c:pt>
                <c:pt idx="71">
                  <c:v>84.520518345460516</c:v>
                </c:pt>
                <c:pt idx="72">
                  <c:v>131.53326482253235</c:v>
                </c:pt>
                <c:pt idx="73">
                  <c:v>93.300652880953763</c:v>
                </c:pt>
                <c:pt idx="74">
                  <c:v>97.819657837200481</c:v>
                </c:pt>
                <c:pt idx="75">
                  <c:v>121.65950763781082</c:v>
                </c:pt>
                <c:pt idx="76">
                  <c:v>113.00051489232142</c:v>
                </c:pt>
                <c:pt idx="77">
                  <c:v>85.204282995191278</c:v>
                </c:pt>
                <c:pt idx="78">
                  <c:v>80.120820641323689</c:v>
                </c:pt>
                <c:pt idx="79">
                  <c:v>70.142432717346708</c:v>
                </c:pt>
                <c:pt idx="80">
                  <c:v>117.77277507894752</c:v>
                </c:pt>
                <c:pt idx="81">
                  <c:v>114.41974400565481</c:v>
                </c:pt>
                <c:pt idx="82">
                  <c:v>105.25393627316497</c:v>
                </c:pt>
                <c:pt idx="83">
                  <c:v>95.901363142243582</c:v>
                </c:pt>
                <c:pt idx="84">
                  <c:v>86.924251177520134</c:v>
                </c:pt>
                <c:pt idx="85">
                  <c:v>106.13312093060169</c:v>
                </c:pt>
                <c:pt idx="86">
                  <c:v>95.149009711699932</c:v>
                </c:pt>
                <c:pt idx="87">
                  <c:v>114.41974400565481</c:v>
                </c:pt>
                <c:pt idx="88">
                  <c:v>105.25393627316497</c:v>
                </c:pt>
                <c:pt idx="89">
                  <c:v>95.901363142243582</c:v>
                </c:pt>
                <c:pt idx="90">
                  <c:v>92.211212478741615</c:v>
                </c:pt>
                <c:pt idx="91">
                  <c:v>106.13312093060169</c:v>
                </c:pt>
                <c:pt idx="92">
                  <c:v>93.300652880953763</c:v>
                </c:pt>
                <c:pt idx="93">
                  <c:v>108.37254197103763</c:v>
                </c:pt>
                <c:pt idx="94">
                  <c:v>98.998913938061108</c:v>
                </c:pt>
                <c:pt idx="95">
                  <c:v>121.65950763781082</c:v>
                </c:pt>
                <c:pt idx="96">
                  <c:v>91.492005084904875</c:v>
                </c:pt>
                <c:pt idx="97">
                  <c:v>83.498790666585293</c:v>
                </c:pt>
                <c:pt idx="98">
                  <c:v>93.300652880953763</c:v>
                </c:pt>
                <c:pt idx="99">
                  <c:v>112.0614046272282</c:v>
                </c:pt>
                <c:pt idx="100">
                  <c:v>99.79781667298208</c:v>
                </c:pt>
                <c:pt idx="101">
                  <c:v>130.0422154024692</c:v>
                </c:pt>
                <c:pt idx="102">
                  <c:v>95.901363142243582</c:v>
                </c:pt>
                <c:pt idx="103">
                  <c:v>87.964607355564425</c:v>
                </c:pt>
                <c:pt idx="104">
                  <c:v>88.662215710488681</c:v>
                </c:pt>
                <c:pt idx="105">
                  <c:v>105.25393627316497</c:v>
                </c:pt>
                <c:pt idx="106">
                  <c:v>127.56371817077908</c:v>
                </c:pt>
                <c:pt idx="107">
                  <c:v>108.37254197103763</c:v>
                </c:pt>
                <c:pt idx="108">
                  <c:v>103.95432603639188</c:v>
                </c:pt>
                <c:pt idx="109">
                  <c:v>115.37225931343185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57-4A7B-9F44-551B0110C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58367"/>
        <c:axId val="1820760863"/>
      </c:scatterChart>
      <c:valAx>
        <c:axId val="36395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965743"/>
        <c:crosses val="autoZero"/>
        <c:crossBetween val="midCat"/>
      </c:valAx>
      <c:valAx>
        <c:axId val="36396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952847"/>
        <c:crosses val="autoZero"/>
        <c:crossBetween val="midCat"/>
      </c:valAx>
      <c:valAx>
        <c:axId val="1820760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0758367"/>
        <c:crosses val="max"/>
        <c:crossBetween val="midCat"/>
      </c:valAx>
      <c:valAx>
        <c:axId val="1820758367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0760863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 PI'!$B$1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 PI'!$A$2:$A$115</c:f>
              <c:numCache>
                <c:formatCode>General</c:formatCode>
                <c:ptCount val="114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  <c:pt idx="28">
                  <c:v>62.3</c:v>
                </c:pt>
                <c:pt idx="29">
                  <c:v>62.5</c:v>
                </c:pt>
                <c:pt idx="30">
                  <c:v>53.8</c:v>
                </c:pt>
                <c:pt idx="31">
                  <c:v>58.3</c:v>
                </c:pt>
                <c:pt idx="32">
                  <c:v>59.5</c:v>
                </c:pt>
                <c:pt idx="33">
                  <c:v>53.5</c:v>
                </c:pt>
                <c:pt idx="34">
                  <c:v>61.5</c:v>
                </c:pt>
                <c:pt idx="35">
                  <c:v>56.3</c:v>
                </c:pt>
                <c:pt idx="36">
                  <c:v>57.5</c:v>
                </c:pt>
                <c:pt idx="37">
                  <c:v>61.8</c:v>
                </c:pt>
                <c:pt idx="38">
                  <c:v>59.3</c:v>
                </c:pt>
                <c:pt idx="39">
                  <c:v>62.3</c:v>
                </c:pt>
                <c:pt idx="40">
                  <c:v>61.3</c:v>
                </c:pt>
                <c:pt idx="41">
                  <c:v>59</c:v>
                </c:pt>
                <c:pt idx="42">
                  <c:v>62.3</c:v>
                </c:pt>
                <c:pt idx="43">
                  <c:v>60</c:v>
                </c:pt>
                <c:pt idx="44">
                  <c:v>54.5</c:v>
                </c:pt>
                <c:pt idx="45">
                  <c:v>63.3</c:v>
                </c:pt>
                <c:pt idx="46">
                  <c:v>64.3</c:v>
                </c:pt>
                <c:pt idx="47">
                  <c:v>60.5</c:v>
                </c:pt>
                <c:pt idx="48">
                  <c:v>61.5</c:v>
                </c:pt>
                <c:pt idx="49">
                  <c:v>61.5</c:v>
                </c:pt>
                <c:pt idx="50">
                  <c:v>62</c:v>
                </c:pt>
                <c:pt idx="51">
                  <c:v>61</c:v>
                </c:pt>
                <c:pt idx="52">
                  <c:v>56</c:v>
                </c:pt>
                <c:pt idx="53">
                  <c:v>61</c:v>
                </c:pt>
                <c:pt idx="54">
                  <c:v>61.3</c:v>
                </c:pt>
                <c:pt idx="55">
                  <c:v>60.3</c:v>
                </c:pt>
                <c:pt idx="56">
                  <c:v>63.3</c:v>
                </c:pt>
                <c:pt idx="57">
                  <c:v>59</c:v>
                </c:pt>
                <c:pt idx="58">
                  <c:v>61.5</c:v>
                </c:pt>
                <c:pt idx="59">
                  <c:v>51.3</c:v>
                </c:pt>
                <c:pt idx="60">
                  <c:v>61.3</c:v>
                </c:pt>
                <c:pt idx="61">
                  <c:v>58</c:v>
                </c:pt>
                <c:pt idx="62">
                  <c:v>60.8</c:v>
                </c:pt>
                <c:pt idx="63">
                  <c:v>64.3</c:v>
                </c:pt>
                <c:pt idx="64">
                  <c:v>57.8</c:v>
                </c:pt>
                <c:pt idx="65">
                  <c:v>65.3</c:v>
                </c:pt>
                <c:pt idx="66">
                  <c:v>61.5</c:v>
                </c:pt>
                <c:pt idx="67">
                  <c:v>52.8</c:v>
                </c:pt>
                <c:pt idx="68">
                  <c:v>63.5</c:v>
                </c:pt>
                <c:pt idx="69">
                  <c:v>55.8</c:v>
                </c:pt>
                <c:pt idx="70">
                  <c:v>64.3</c:v>
                </c:pt>
                <c:pt idx="71">
                  <c:v>56.3</c:v>
                </c:pt>
                <c:pt idx="72">
                  <c:v>55.8</c:v>
                </c:pt>
                <c:pt idx="73">
                  <c:v>66.8</c:v>
                </c:pt>
                <c:pt idx="74">
                  <c:v>58.3</c:v>
                </c:pt>
                <c:pt idx="75">
                  <c:v>59.5</c:v>
                </c:pt>
                <c:pt idx="76">
                  <c:v>64.8</c:v>
                </c:pt>
                <c:pt idx="77">
                  <c:v>63</c:v>
                </c:pt>
                <c:pt idx="78">
                  <c:v>56</c:v>
                </c:pt>
                <c:pt idx="79">
                  <c:v>54.5</c:v>
                </c:pt>
                <c:pt idx="80">
                  <c:v>51.5</c:v>
                </c:pt>
                <c:pt idx="81">
                  <c:v>64</c:v>
                </c:pt>
                <c:pt idx="82">
                  <c:v>63.3</c:v>
                </c:pt>
                <c:pt idx="83">
                  <c:v>61.3</c:v>
                </c:pt>
                <c:pt idx="84">
                  <c:v>59</c:v>
                </c:pt>
                <c:pt idx="85">
                  <c:v>56.5</c:v>
                </c:pt>
                <c:pt idx="86">
                  <c:v>61.5</c:v>
                </c:pt>
                <c:pt idx="87">
                  <c:v>58.8</c:v>
                </c:pt>
                <c:pt idx="88">
                  <c:v>63.3</c:v>
                </c:pt>
                <c:pt idx="89">
                  <c:v>61.3</c:v>
                </c:pt>
                <c:pt idx="90">
                  <c:v>59</c:v>
                </c:pt>
                <c:pt idx="91">
                  <c:v>58</c:v>
                </c:pt>
                <c:pt idx="92">
                  <c:v>61.5</c:v>
                </c:pt>
                <c:pt idx="93">
                  <c:v>58.3</c:v>
                </c:pt>
                <c:pt idx="94">
                  <c:v>62</c:v>
                </c:pt>
                <c:pt idx="95">
                  <c:v>59.8</c:v>
                </c:pt>
                <c:pt idx="96">
                  <c:v>64.8</c:v>
                </c:pt>
                <c:pt idx="97">
                  <c:v>57.8</c:v>
                </c:pt>
                <c:pt idx="98">
                  <c:v>55.5</c:v>
                </c:pt>
                <c:pt idx="99">
                  <c:v>58.3</c:v>
                </c:pt>
                <c:pt idx="100">
                  <c:v>62.8</c:v>
                </c:pt>
                <c:pt idx="101">
                  <c:v>60</c:v>
                </c:pt>
                <c:pt idx="102">
                  <c:v>66.5</c:v>
                </c:pt>
                <c:pt idx="103">
                  <c:v>59</c:v>
                </c:pt>
                <c:pt idx="104">
                  <c:v>56.8</c:v>
                </c:pt>
                <c:pt idx="105">
                  <c:v>57</c:v>
                </c:pt>
                <c:pt idx="106">
                  <c:v>61.3</c:v>
                </c:pt>
                <c:pt idx="107">
                  <c:v>66</c:v>
                </c:pt>
                <c:pt idx="108">
                  <c:v>62</c:v>
                </c:pt>
                <c:pt idx="109">
                  <c:v>61</c:v>
                </c:pt>
                <c:pt idx="110">
                  <c:v>63.5</c:v>
                </c:pt>
              </c:numCache>
            </c:numRef>
          </c:xVal>
          <c:yVal>
            <c:numRef>
              <c:f>'CI PI'!$B$2:$B$115</c:f>
              <c:numCache>
                <c:formatCode>General</c:formatCode>
                <c:ptCount val="114"/>
                <c:pt idx="0">
                  <c:v>85</c:v>
                </c:pt>
                <c:pt idx="1">
                  <c:v>112.5</c:v>
                </c:pt>
                <c:pt idx="2">
                  <c:v>94.5</c:v>
                </c:pt>
                <c:pt idx="3">
                  <c:v>123.5</c:v>
                </c:pt>
                <c:pt idx="4">
                  <c:v>107</c:v>
                </c:pt>
                <c:pt idx="5">
                  <c:v>85</c:v>
                </c:pt>
                <c:pt idx="6">
                  <c:v>101</c:v>
                </c:pt>
                <c:pt idx="7">
                  <c:v>140</c:v>
                </c:pt>
                <c:pt idx="8">
                  <c:v>110.5</c:v>
                </c:pt>
                <c:pt idx="9">
                  <c:v>99.5</c:v>
                </c:pt>
                <c:pt idx="10">
                  <c:v>102.5</c:v>
                </c:pt>
                <c:pt idx="11">
                  <c:v>94</c:v>
                </c:pt>
                <c:pt idx="12">
                  <c:v>93.5</c:v>
                </c:pt>
                <c:pt idx="13">
                  <c:v>109</c:v>
                </c:pt>
                <c:pt idx="14">
                  <c:v>107</c:v>
                </c:pt>
                <c:pt idx="15">
                  <c:v>102.5</c:v>
                </c:pt>
                <c:pt idx="16">
                  <c:v>114</c:v>
                </c:pt>
                <c:pt idx="17">
                  <c:v>105</c:v>
                </c:pt>
                <c:pt idx="18">
                  <c:v>84.5</c:v>
                </c:pt>
                <c:pt idx="19">
                  <c:v>98</c:v>
                </c:pt>
                <c:pt idx="20">
                  <c:v>81</c:v>
                </c:pt>
                <c:pt idx="21">
                  <c:v>112</c:v>
                </c:pt>
                <c:pt idx="22">
                  <c:v>133</c:v>
                </c:pt>
                <c:pt idx="23">
                  <c:v>67</c:v>
                </c:pt>
                <c:pt idx="24">
                  <c:v>84</c:v>
                </c:pt>
                <c:pt idx="25">
                  <c:v>84</c:v>
                </c:pt>
                <c:pt idx="26">
                  <c:v>115</c:v>
                </c:pt>
                <c:pt idx="27">
                  <c:v>85</c:v>
                </c:pt>
                <c:pt idx="28">
                  <c:v>105</c:v>
                </c:pt>
                <c:pt idx="29">
                  <c:v>112</c:v>
                </c:pt>
                <c:pt idx="30">
                  <c:v>68.5</c:v>
                </c:pt>
                <c:pt idx="31">
                  <c:v>93</c:v>
                </c:pt>
                <c:pt idx="32">
                  <c:v>78.5</c:v>
                </c:pt>
                <c:pt idx="33">
                  <c:v>81</c:v>
                </c:pt>
                <c:pt idx="34">
                  <c:v>103.5</c:v>
                </c:pt>
                <c:pt idx="35">
                  <c:v>83.5</c:v>
                </c:pt>
                <c:pt idx="36">
                  <c:v>96</c:v>
                </c:pt>
                <c:pt idx="37">
                  <c:v>142.5</c:v>
                </c:pt>
                <c:pt idx="38">
                  <c:v>89.5</c:v>
                </c:pt>
                <c:pt idx="39">
                  <c:v>108</c:v>
                </c:pt>
                <c:pt idx="40">
                  <c:v>112</c:v>
                </c:pt>
                <c:pt idx="41">
                  <c:v>91.5</c:v>
                </c:pt>
                <c:pt idx="42">
                  <c:v>92.5</c:v>
                </c:pt>
                <c:pt idx="43">
                  <c:v>106</c:v>
                </c:pt>
                <c:pt idx="44">
                  <c:v>75</c:v>
                </c:pt>
                <c:pt idx="45">
                  <c:v>113.5</c:v>
                </c:pt>
                <c:pt idx="46">
                  <c:v>113.5</c:v>
                </c:pt>
                <c:pt idx="47">
                  <c:v>112</c:v>
                </c:pt>
                <c:pt idx="48">
                  <c:v>91</c:v>
                </c:pt>
                <c:pt idx="49">
                  <c:v>116.5</c:v>
                </c:pt>
                <c:pt idx="50">
                  <c:v>91.5</c:v>
                </c:pt>
                <c:pt idx="51">
                  <c:v>122.5</c:v>
                </c:pt>
                <c:pt idx="52">
                  <c:v>72.5</c:v>
                </c:pt>
                <c:pt idx="53">
                  <c:v>93.5</c:v>
                </c:pt>
                <c:pt idx="54">
                  <c:v>85</c:v>
                </c:pt>
                <c:pt idx="55">
                  <c:v>86</c:v>
                </c:pt>
                <c:pt idx="56">
                  <c:v>108</c:v>
                </c:pt>
                <c:pt idx="57">
                  <c:v>104</c:v>
                </c:pt>
                <c:pt idx="58">
                  <c:v>104</c:v>
                </c:pt>
                <c:pt idx="59">
                  <c:v>50.5</c:v>
                </c:pt>
                <c:pt idx="60">
                  <c:v>115</c:v>
                </c:pt>
                <c:pt idx="61">
                  <c:v>83.5</c:v>
                </c:pt>
                <c:pt idx="62">
                  <c:v>93.5</c:v>
                </c:pt>
                <c:pt idx="63">
                  <c:v>90</c:v>
                </c:pt>
                <c:pt idx="64">
                  <c:v>95</c:v>
                </c:pt>
                <c:pt idx="65">
                  <c:v>118</c:v>
                </c:pt>
                <c:pt idx="66">
                  <c:v>95</c:v>
                </c:pt>
                <c:pt idx="67">
                  <c:v>63.5</c:v>
                </c:pt>
                <c:pt idx="68">
                  <c:v>148.5</c:v>
                </c:pt>
                <c:pt idx="69">
                  <c:v>75</c:v>
                </c:pt>
                <c:pt idx="70">
                  <c:v>109.5</c:v>
                </c:pt>
                <c:pt idx="71">
                  <c:v>77</c:v>
                </c:pt>
                <c:pt idx="72">
                  <c:v>73.5</c:v>
                </c:pt>
                <c:pt idx="73">
                  <c:v>140</c:v>
                </c:pt>
                <c:pt idx="74">
                  <c:v>77.5</c:v>
                </c:pt>
                <c:pt idx="75">
                  <c:v>101</c:v>
                </c:pt>
                <c:pt idx="76">
                  <c:v>142</c:v>
                </c:pt>
                <c:pt idx="77">
                  <c:v>98.5</c:v>
                </c:pt>
                <c:pt idx="78">
                  <c:v>72.5</c:v>
                </c:pt>
                <c:pt idx="79">
                  <c:v>74</c:v>
                </c:pt>
                <c:pt idx="80">
                  <c:v>64</c:v>
                </c:pt>
                <c:pt idx="81">
                  <c:v>111.5</c:v>
                </c:pt>
                <c:pt idx="82">
                  <c:v>108</c:v>
                </c:pt>
                <c:pt idx="83">
                  <c:v>110.5</c:v>
                </c:pt>
                <c:pt idx="84">
                  <c:v>92</c:v>
                </c:pt>
                <c:pt idx="85">
                  <c:v>69</c:v>
                </c:pt>
                <c:pt idx="86">
                  <c:v>103.5</c:v>
                </c:pt>
                <c:pt idx="87">
                  <c:v>89</c:v>
                </c:pt>
                <c:pt idx="88">
                  <c:v>114</c:v>
                </c:pt>
                <c:pt idx="89">
                  <c:v>112</c:v>
                </c:pt>
                <c:pt idx="90">
                  <c:v>112</c:v>
                </c:pt>
                <c:pt idx="91">
                  <c:v>84</c:v>
                </c:pt>
                <c:pt idx="92">
                  <c:v>121</c:v>
                </c:pt>
                <c:pt idx="93">
                  <c:v>104.5</c:v>
                </c:pt>
                <c:pt idx="94">
                  <c:v>98.5</c:v>
                </c:pt>
                <c:pt idx="95">
                  <c:v>84.5</c:v>
                </c:pt>
                <c:pt idx="96">
                  <c:v>112</c:v>
                </c:pt>
                <c:pt idx="97">
                  <c:v>84</c:v>
                </c:pt>
                <c:pt idx="98">
                  <c:v>84</c:v>
                </c:pt>
                <c:pt idx="99">
                  <c:v>111.5</c:v>
                </c:pt>
                <c:pt idx="100">
                  <c:v>93.5</c:v>
                </c:pt>
                <c:pt idx="101">
                  <c:v>77</c:v>
                </c:pt>
                <c:pt idx="102">
                  <c:v>117.5</c:v>
                </c:pt>
                <c:pt idx="103">
                  <c:v>95</c:v>
                </c:pt>
                <c:pt idx="104">
                  <c:v>98.5</c:v>
                </c:pt>
                <c:pt idx="105">
                  <c:v>83.5</c:v>
                </c:pt>
                <c:pt idx="106">
                  <c:v>106.5</c:v>
                </c:pt>
                <c:pt idx="107">
                  <c:v>144.5</c:v>
                </c:pt>
                <c:pt idx="108">
                  <c:v>116</c:v>
                </c:pt>
                <c:pt idx="109">
                  <c:v>92</c:v>
                </c:pt>
                <c:pt idx="110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8-407B-8A95-076D8CC850AC}"/>
            </c:ext>
          </c:extLst>
        </c:ser>
        <c:ser>
          <c:idx val="1"/>
          <c:order val="1"/>
          <c:tx>
            <c:strRef>
              <c:f>'CI PI'!$C$1</c:f>
              <c:strCache>
                <c:ptCount val="1"/>
                <c:pt idx="0">
                  <c:v>y^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'CI PI'!$A$2:$A$115</c:f>
              <c:numCache>
                <c:formatCode>General</c:formatCode>
                <c:ptCount val="114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  <c:pt idx="28">
                  <c:v>62.3</c:v>
                </c:pt>
                <c:pt idx="29">
                  <c:v>62.5</c:v>
                </c:pt>
                <c:pt idx="30">
                  <c:v>53.8</c:v>
                </c:pt>
                <c:pt idx="31">
                  <c:v>58.3</c:v>
                </c:pt>
                <c:pt idx="32">
                  <c:v>59.5</c:v>
                </c:pt>
                <c:pt idx="33">
                  <c:v>53.5</c:v>
                </c:pt>
                <c:pt idx="34">
                  <c:v>61.5</c:v>
                </c:pt>
                <c:pt idx="35">
                  <c:v>56.3</c:v>
                </c:pt>
                <c:pt idx="36">
                  <c:v>57.5</c:v>
                </c:pt>
                <c:pt idx="37">
                  <c:v>61.8</c:v>
                </c:pt>
                <c:pt idx="38">
                  <c:v>59.3</c:v>
                </c:pt>
                <c:pt idx="39">
                  <c:v>62.3</c:v>
                </c:pt>
                <c:pt idx="40">
                  <c:v>61.3</c:v>
                </c:pt>
                <c:pt idx="41">
                  <c:v>59</c:v>
                </c:pt>
                <c:pt idx="42">
                  <c:v>62.3</c:v>
                </c:pt>
                <c:pt idx="43">
                  <c:v>60</c:v>
                </c:pt>
                <c:pt idx="44">
                  <c:v>54.5</c:v>
                </c:pt>
                <c:pt idx="45">
                  <c:v>63.3</c:v>
                </c:pt>
                <c:pt idx="46">
                  <c:v>64.3</c:v>
                </c:pt>
                <c:pt idx="47">
                  <c:v>60.5</c:v>
                </c:pt>
                <c:pt idx="48">
                  <c:v>61.5</c:v>
                </c:pt>
                <c:pt idx="49">
                  <c:v>61.5</c:v>
                </c:pt>
                <c:pt idx="50">
                  <c:v>62</c:v>
                </c:pt>
                <c:pt idx="51">
                  <c:v>61</c:v>
                </c:pt>
                <c:pt idx="52">
                  <c:v>56</c:v>
                </c:pt>
                <c:pt idx="53">
                  <c:v>61</c:v>
                </c:pt>
                <c:pt idx="54">
                  <c:v>61.3</c:v>
                </c:pt>
                <c:pt idx="55">
                  <c:v>60.3</c:v>
                </c:pt>
                <c:pt idx="56">
                  <c:v>63.3</c:v>
                </c:pt>
                <c:pt idx="57">
                  <c:v>59</c:v>
                </c:pt>
                <c:pt idx="58">
                  <c:v>61.5</c:v>
                </c:pt>
                <c:pt idx="59">
                  <c:v>51.3</c:v>
                </c:pt>
                <c:pt idx="60">
                  <c:v>61.3</c:v>
                </c:pt>
                <c:pt idx="61">
                  <c:v>58</c:v>
                </c:pt>
                <c:pt idx="62">
                  <c:v>60.8</c:v>
                </c:pt>
                <c:pt idx="63">
                  <c:v>64.3</c:v>
                </c:pt>
                <c:pt idx="64">
                  <c:v>57.8</c:v>
                </c:pt>
                <c:pt idx="65">
                  <c:v>65.3</c:v>
                </c:pt>
                <c:pt idx="66">
                  <c:v>61.5</c:v>
                </c:pt>
                <c:pt idx="67">
                  <c:v>52.8</c:v>
                </c:pt>
                <c:pt idx="68">
                  <c:v>63.5</c:v>
                </c:pt>
                <c:pt idx="69">
                  <c:v>55.8</c:v>
                </c:pt>
                <c:pt idx="70">
                  <c:v>64.3</c:v>
                </c:pt>
                <c:pt idx="71">
                  <c:v>56.3</c:v>
                </c:pt>
                <c:pt idx="72">
                  <c:v>55.8</c:v>
                </c:pt>
                <c:pt idx="73">
                  <c:v>66.8</c:v>
                </c:pt>
                <c:pt idx="74">
                  <c:v>58.3</c:v>
                </c:pt>
                <c:pt idx="75">
                  <c:v>59.5</c:v>
                </c:pt>
                <c:pt idx="76">
                  <c:v>64.8</c:v>
                </c:pt>
                <c:pt idx="77">
                  <c:v>63</c:v>
                </c:pt>
                <c:pt idx="78">
                  <c:v>56</c:v>
                </c:pt>
                <c:pt idx="79">
                  <c:v>54.5</c:v>
                </c:pt>
                <c:pt idx="80">
                  <c:v>51.5</c:v>
                </c:pt>
                <c:pt idx="81">
                  <c:v>64</c:v>
                </c:pt>
                <c:pt idx="82">
                  <c:v>63.3</c:v>
                </c:pt>
                <c:pt idx="83">
                  <c:v>61.3</c:v>
                </c:pt>
                <c:pt idx="84">
                  <c:v>59</c:v>
                </c:pt>
                <c:pt idx="85">
                  <c:v>56.5</c:v>
                </c:pt>
                <c:pt idx="86">
                  <c:v>61.5</c:v>
                </c:pt>
                <c:pt idx="87">
                  <c:v>58.8</c:v>
                </c:pt>
                <c:pt idx="88">
                  <c:v>63.3</c:v>
                </c:pt>
                <c:pt idx="89">
                  <c:v>61.3</c:v>
                </c:pt>
                <c:pt idx="90">
                  <c:v>59</c:v>
                </c:pt>
                <c:pt idx="91">
                  <c:v>58</c:v>
                </c:pt>
                <c:pt idx="92">
                  <c:v>61.5</c:v>
                </c:pt>
                <c:pt idx="93">
                  <c:v>58.3</c:v>
                </c:pt>
                <c:pt idx="94">
                  <c:v>62</c:v>
                </c:pt>
                <c:pt idx="95">
                  <c:v>59.8</c:v>
                </c:pt>
                <c:pt idx="96">
                  <c:v>64.8</c:v>
                </c:pt>
                <c:pt idx="97">
                  <c:v>57.8</c:v>
                </c:pt>
                <c:pt idx="98">
                  <c:v>55.5</c:v>
                </c:pt>
                <c:pt idx="99">
                  <c:v>58.3</c:v>
                </c:pt>
                <c:pt idx="100">
                  <c:v>62.8</c:v>
                </c:pt>
                <c:pt idx="101">
                  <c:v>60</c:v>
                </c:pt>
                <c:pt idx="102">
                  <c:v>66.5</c:v>
                </c:pt>
                <c:pt idx="103">
                  <c:v>59</c:v>
                </c:pt>
                <c:pt idx="104">
                  <c:v>56.8</c:v>
                </c:pt>
                <c:pt idx="105">
                  <c:v>57</c:v>
                </c:pt>
                <c:pt idx="106">
                  <c:v>61.3</c:v>
                </c:pt>
                <c:pt idx="107">
                  <c:v>66</c:v>
                </c:pt>
                <c:pt idx="108">
                  <c:v>62</c:v>
                </c:pt>
                <c:pt idx="109">
                  <c:v>61</c:v>
                </c:pt>
                <c:pt idx="110">
                  <c:v>63.5</c:v>
                </c:pt>
              </c:numCache>
            </c:numRef>
          </c:xVal>
          <c:yVal>
            <c:numRef>
              <c:f>'CI PI'!$C$2:$C$115</c:f>
              <c:numCache>
                <c:formatCode>General</c:formatCode>
                <c:ptCount val="114"/>
                <c:pt idx="0">
                  <c:v>81.282430077826461</c:v>
                </c:pt>
                <c:pt idx="1">
                  <c:v>107.09682278820736</c:v>
                </c:pt>
                <c:pt idx="2">
                  <c:v>105.01501692446692</c:v>
                </c:pt>
                <c:pt idx="3">
                  <c:v>115.4240462431689</c:v>
                </c:pt>
                <c:pt idx="4">
                  <c:v>118.75493562515351</c:v>
                </c:pt>
                <c:pt idx="5">
                  <c:v>104.18229457897075</c:v>
                </c:pt>
                <c:pt idx="6">
                  <c:v>110.42771217019197</c:v>
                </c:pt>
                <c:pt idx="7">
                  <c:v>119.58765797064967</c:v>
                </c:pt>
                <c:pt idx="8">
                  <c:v>114.59132389767274</c:v>
                </c:pt>
                <c:pt idx="9">
                  <c:v>106.2641004427112</c:v>
                </c:pt>
                <c:pt idx="10">
                  <c:v>108.34590630645158</c:v>
                </c:pt>
                <c:pt idx="11">
                  <c:v>102.10048871523037</c:v>
                </c:pt>
                <c:pt idx="12">
                  <c:v>94.605987605764966</c:v>
                </c:pt>
                <c:pt idx="13">
                  <c:v>96.68779346950538</c:v>
                </c:pt>
                <c:pt idx="14">
                  <c:v>102.10048871523037</c:v>
                </c:pt>
                <c:pt idx="15">
                  <c:v>115.4240462431689</c:v>
                </c:pt>
                <c:pt idx="16">
                  <c:v>96.68779346950538</c:v>
                </c:pt>
                <c:pt idx="17">
                  <c:v>98.769599333245765</c:v>
                </c:pt>
                <c:pt idx="18">
                  <c:v>98.769599333245765</c:v>
                </c:pt>
                <c:pt idx="19">
                  <c:v>118.75493562515351</c:v>
                </c:pt>
                <c:pt idx="20">
                  <c:v>102.10048871523037</c:v>
                </c:pt>
                <c:pt idx="21">
                  <c:v>123.7512696981305</c:v>
                </c:pt>
                <c:pt idx="22">
                  <c:v>119.58765797064967</c:v>
                </c:pt>
                <c:pt idx="23">
                  <c:v>77.951540695841828</c:v>
                </c:pt>
                <c:pt idx="24">
                  <c:v>82.115152423322627</c:v>
                </c:pt>
                <c:pt idx="25">
                  <c:v>109.17862865194775</c:v>
                </c:pt>
                <c:pt idx="26">
                  <c:v>95.855071124009214</c:v>
                </c:pt>
                <c:pt idx="27">
                  <c:v>102.93321106072653</c:v>
                </c:pt>
                <c:pt idx="28">
                  <c:v>106.2641004427112</c:v>
                </c:pt>
                <c:pt idx="29">
                  <c:v>107.09682278820736</c:v>
                </c:pt>
                <c:pt idx="30">
                  <c:v>70.873400759124479</c:v>
                </c:pt>
                <c:pt idx="31">
                  <c:v>89.60965353278803</c:v>
                </c:pt>
                <c:pt idx="32">
                  <c:v>94.605987605764966</c:v>
                </c:pt>
                <c:pt idx="33">
                  <c:v>69.624317240880259</c:v>
                </c:pt>
                <c:pt idx="34">
                  <c:v>102.93321106072653</c:v>
                </c:pt>
                <c:pt idx="35">
                  <c:v>81.282430077826461</c:v>
                </c:pt>
                <c:pt idx="36">
                  <c:v>86.278764150803397</c:v>
                </c:pt>
                <c:pt idx="37">
                  <c:v>104.18229457897075</c:v>
                </c:pt>
                <c:pt idx="38">
                  <c:v>93.773265260268801</c:v>
                </c:pt>
                <c:pt idx="39">
                  <c:v>106.2641004427112</c:v>
                </c:pt>
                <c:pt idx="40">
                  <c:v>102.10048871523037</c:v>
                </c:pt>
                <c:pt idx="41">
                  <c:v>92.524181742024581</c:v>
                </c:pt>
                <c:pt idx="42">
                  <c:v>106.2641004427112</c:v>
                </c:pt>
                <c:pt idx="43">
                  <c:v>96.68779346950538</c:v>
                </c:pt>
                <c:pt idx="44">
                  <c:v>73.787928968361058</c:v>
                </c:pt>
                <c:pt idx="45">
                  <c:v>110.42771217019197</c:v>
                </c:pt>
                <c:pt idx="46">
                  <c:v>114.59132389767274</c:v>
                </c:pt>
                <c:pt idx="47">
                  <c:v>98.769599333245765</c:v>
                </c:pt>
                <c:pt idx="48">
                  <c:v>102.93321106072653</c:v>
                </c:pt>
                <c:pt idx="49">
                  <c:v>102.93321106072653</c:v>
                </c:pt>
                <c:pt idx="50">
                  <c:v>105.01501692446692</c:v>
                </c:pt>
                <c:pt idx="51">
                  <c:v>100.85140519698615</c:v>
                </c:pt>
                <c:pt idx="52">
                  <c:v>80.033346559582242</c:v>
                </c:pt>
                <c:pt idx="53">
                  <c:v>100.85140519698615</c:v>
                </c:pt>
                <c:pt idx="54">
                  <c:v>102.10048871523037</c:v>
                </c:pt>
                <c:pt idx="55">
                  <c:v>97.936876987749599</c:v>
                </c:pt>
                <c:pt idx="56">
                  <c:v>110.42771217019197</c:v>
                </c:pt>
                <c:pt idx="57">
                  <c:v>92.524181742024581</c:v>
                </c:pt>
                <c:pt idx="58">
                  <c:v>102.93321106072653</c:v>
                </c:pt>
                <c:pt idx="59">
                  <c:v>60.464371440422525</c:v>
                </c:pt>
                <c:pt idx="60">
                  <c:v>102.10048871523037</c:v>
                </c:pt>
                <c:pt idx="61">
                  <c:v>88.360570014543811</c:v>
                </c:pt>
                <c:pt idx="62">
                  <c:v>100.01868285148998</c:v>
                </c:pt>
                <c:pt idx="63">
                  <c:v>114.59132389767274</c:v>
                </c:pt>
                <c:pt idx="64">
                  <c:v>87.527847669047617</c:v>
                </c:pt>
                <c:pt idx="65">
                  <c:v>118.75493562515351</c:v>
                </c:pt>
                <c:pt idx="66">
                  <c:v>102.93321106072653</c:v>
                </c:pt>
                <c:pt idx="67">
                  <c:v>66.709789031643709</c:v>
                </c:pt>
                <c:pt idx="68">
                  <c:v>111.26043451568813</c:v>
                </c:pt>
                <c:pt idx="69">
                  <c:v>79.200624214086048</c:v>
                </c:pt>
                <c:pt idx="70">
                  <c:v>114.59132389767274</c:v>
                </c:pt>
                <c:pt idx="71">
                  <c:v>81.282430077826461</c:v>
                </c:pt>
                <c:pt idx="72">
                  <c:v>79.200624214086048</c:v>
                </c:pt>
                <c:pt idx="73">
                  <c:v>125.00035321637472</c:v>
                </c:pt>
                <c:pt idx="74">
                  <c:v>89.60965353278803</c:v>
                </c:pt>
                <c:pt idx="75">
                  <c:v>94.605987605764966</c:v>
                </c:pt>
                <c:pt idx="76">
                  <c:v>116.67312976141312</c:v>
                </c:pt>
                <c:pt idx="77">
                  <c:v>109.17862865194775</c:v>
                </c:pt>
                <c:pt idx="78">
                  <c:v>80.033346559582242</c:v>
                </c:pt>
                <c:pt idx="79">
                  <c:v>73.787928968361058</c:v>
                </c:pt>
                <c:pt idx="80">
                  <c:v>61.29709378591869</c:v>
                </c:pt>
                <c:pt idx="81">
                  <c:v>113.34224037942852</c:v>
                </c:pt>
                <c:pt idx="82">
                  <c:v>110.42771217019197</c:v>
                </c:pt>
                <c:pt idx="83">
                  <c:v>102.10048871523037</c:v>
                </c:pt>
                <c:pt idx="84">
                  <c:v>92.524181742024581</c:v>
                </c:pt>
                <c:pt idx="85">
                  <c:v>82.115152423322627</c:v>
                </c:pt>
                <c:pt idx="86">
                  <c:v>102.93321106072653</c:v>
                </c:pt>
                <c:pt idx="87">
                  <c:v>91.691459396528415</c:v>
                </c:pt>
                <c:pt idx="88">
                  <c:v>110.42771217019197</c:v>
                </c:pt>
                <c:pt idx="89">
                  <c:v>102.10048871523037</c:v>
                </c:pt>
                <c:pt idx="90">
                  <c:v>92.524181742024581</c:v>
                </c:pt>
                <c:pt idx="91">
                  <c:v>88.360570014543811</c:v>
                </c:pt>
                <c:pt idx="92">
                  <c:v>102.93321106072653</c:v>
                </c:pt>
                <c:pt idx="93">
                  <c:v>89.60965353278803</c:v>
                </c:pt>
                <c:pt idx="94">
                  <c:v>105.01501692446692</c:v>
                </c:pt>
                <c:pt idx="95">
                  <c:v>95.855071124009214</c:v>
                </c:pt>
                <c:pt idx="96">
                  <c:v>116.67312976141312</c:v>
                </c:pt>
                <c:pt idx="97">
                  <c:v>87.527847669047617</c:v>
                </c:pt>
                <c:pt idx="98">
                  <c:v>77.951540695841828</c:v>
                </c:pt>
                <c:pt idx="99">
                  <c:v>89.60965353278803</c:v>
                </c:pt>
                <c:pt idx="100">
                  <c:v>108.34590630645158</c:v>
                </c:pt>
                <c:pt idx="101">
                  <c:v>96.68779346950538</c:v>
                </c:pt>
                <c:pt idx="102">
                  <c:v>123.7512696981305</c:v>
                </c:pt>
                <c:pt idx="103">
                  <c:v>92.524181742024581</c:v>
                </c:pt>
                <c:pt idx="104">
                  <c:v>83.364235941566847</c:v>
                </c:pt>
                <c:pt idx="105">
                  <c:v>84.196958287063012</c:v>
                </c:pt>
                <c:pt idx="106">
                  <c:v>102.10048871523037</c:v>
                </c:pt>
                <c:pt idx="107">
                  <c:v>121.66946383439011</c:v>
                </c:pt>
                <c:pt idx="108">
                  <c:v>105.01501692446692</c:v>
                </c:pt>
                <c:pt idx="109">
                  <c:v>100.85140519698615</c:v>
                </c:pt>
                <c:pt idx="110">
                  <c:v>111.26043451568813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8-407B-8A95-076D8CC850AC}"/>
            </c:ext>
          </c:extLst>
        </c:ser>
        <c:ser>
          <c:idx val="2"/>
          <c:order val="2"/>
          <c:tx>
            <c:strRef>
              <c:f>'CI PI'!$D$1</c:f>
              <c:strCache>
                <c:ptCount val="1"/>
                <c:pt idx="0">
                  <c:v>CI 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'CI PI'!$A$2:$A$115</c:f>
              <c:numCache>
                <c:formatCode>General</c:formatCode>
                <c:ptCount val="114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  <c:pt idx="28">
                  <c:v>62.3</c:v>
                </c:pt>
                <c:pt idx="29">
                  <c:v>62.5</c:v>
                </c:pt>
                <c:pt idx="30">
                  <c:v>53.8</c:v>
                </c:pt>
                <c:pt idx="31">
                  <c:v>58.3</c:v>
                </c:pt>
                <c:pt idx="32">
                  <c:v>59.5</c:v>
                </c:pt>
                <c:pt idx="33">
                  <c:v>53.5</c:v>
                </c:pt>
                <c:pt idx="34">
                  <c:v>61.5</c:v>
                </c:pt>
                <c:pt idx="35">
                  <c:v>56.3</c:v>
                </c:pt>
                <c:pt idx="36">
                  <c:v>57.5</c:v>
                </c:pt>
                <c:pt idx="37">
                  <c:v>61.8</c:v>
                </c:pt>
                <c:pt idx="38">
                  <c:v>59.3</c:v>
                </c:pt>
                <c:pt idx="39">
                  <c:v>62.3</c:v>
                </c:pt>
                <c:pt idx="40">
                  <c:v>61.3</c:v>
                </c:pt>
                <c:pt idx="41">
                  <c:v>59</c:v>
                </c:pt>
                <c:pt idx="42">
                  <c:v>62.3</c:v>
                </c:pt>
                <c:pt idx="43">
                  <c:v>60</c:v>
                </c:pt>
                <c:pt idx="44">
                  <c:v>54.5</c:v>
                </c:pt>
                <c:pt idx="45">
                  <c:v>63.3</c:v>
                </c:pt>
                <c:pt idx="46">
                  <c:v>64.3</c:v>
                </c:pt>
                <c:pt idx="47">
                  <c:v>60.5</c:v>
                </c:pt>
                <c:pt idx="48">
                  <c:v>61.5</c:v>
                </c:pt>
                <c:pt idx="49">
                  <c:v>61.5</c:v>
                </c:pt>
                <c:pt idx="50">
                  <c:v>62</c:v>
                </c:pt>
                <c:pt idx="51">
                  <c:v>61</c:v>
                </c:pt>
                <c:pt idx="52">
                  <c:v>56</c:v>
                </c:pt>
                <c:pt idx="53">
                  <c:v>61</c:v>
                </c:pt>
                <c:pt idx="54">
                  <c:v>61.3</c:v>
                </c:pt>
                <c:pt idx="55">
                  <c:v>60.3</c:v>
                </c:pt>
                <c:pt idx="56">
                  <c:v>63.3</c:v>
                </c:pt>
                <c:pt idx="57">
                  <c:v>59</c:v>
                </c:pt>
                <c:pt idx="58">
                  <c:v>61.5</c:v>
                </c:pt>
                <c:pt idx="59">
                  <c:v>51.3</c:v>
                </c:pt>
                <c:pt idx="60">
                  <c:v>61.3</c:v>
                </c:pt>
                <c:pt idx="61">
                  <c:v>58</c:v>
                </c:pt>
                <c:pt idx="62">
                  <c:v>60.8</c:v>
                </c:pt>
                <c:pt idx="63">
                  <c:v>64.3</c:v>
                </c:pt>
                <c:pt idx="64">
                  <c:v>57.8</c:v>
                </c:pt>
                <c:pt idx="65">
                  <c:v>65.3</c:v>
                </c:pt>
                <c:pt idx="66">
                  <c:v>61.5</c:v>
                </c:pt>
                <c:pt idx="67">
                  <c:v>52.8</c:v>
                </c:pt>
                <c:pt idx="68">
                  <c:v>63.5</c:v>
                </c:pt>
                <c:pt idx="69">
                  <c:v>55.8</c:v>
                </c:pt>
                <c:pt idx="70">
                  <c:v>64.3</c:v>
                </c:pt>
                <c:pt idx="71">
                  <c:v>56.3</c:v>
                </c:pt>
                <c:pt idx="72">
                  <c:v>55.8</c:v>
                </c:pt>
                <c:pt idx="73">
                  <c:v>66.8</c:v>
                </c:pt>
                <c:pt idx="74">
                  <c:v>58.3</c:v>
                </c:pt>
                <c:pt idx="75">
                  <c:v>59.5</c:v>
                </c:pt>
                <c:pt idx="76">
                  <c:v>64.8</c:v>
                </c:pt>
                <c:pt idx="77">
                  <c:v>63</c:v>
                </c:pt>
                <c:pt idx="78">
                  <c:v>56</c:v>
                </c:pt>
                <c:pt idx="79">
                  <c:v>54.5</c:v>
                </c:pt>
                <c:pt idx="80">
                  <c:v>51.5</c:v>
                </c:pt>
                <c:pt idx="81">
                  <c:v>64</c:v>
                </c:pt>
                <c:pt idx="82">
                  <c:v>63.3</c:v>
                </c:pt>
                <c:pt idx="83">
                  <c:v>61.3</c:v>
                </c:pt>
                <c:pt idx="84">
                  <c:v>59</c:v>
                </c:pt>
                <c:pt idx="85">
                  <c:v>56.5</c:v>
                </c:pt>
                <c:pt idx="86">
                  <c:v>61.5</c:v>
                </c:pt>
                <c:pt idx="87">
                  <c:v>58.8</c:v>
                </c:pt>
                <c:pt idx="88">
                  <c:v>63.3</c:v>
                </c:pt>
                <c:pt idx="89">
                  <c:v>61.3</c:v>
                </c:pt>
                <c:pt idx="90">
                  <c:v>59</c:v>
                </c:pt>
                <c:pt idx="91">
                  <c:v>58</c:v>
                </c:pt>
                <c:pt idx="92">
                  <c:v>61.5</c:v>
                </c:pt>
                <c:pt idx="93">
                  <c:v>58.3</c:v>
                </c:pt>
                <c:pt idx="94">
                  <c:v>62</c:v>
                </c:pt>
                <c:pt idx="95">
                  <c:v>59.8</c:v>
                </c:pt>
                <c:pt idx="96">
                  <c:v>64.8</c:v>
                </c:pt>
                <c:pt idx="97">
                  <c:v>57.8</c:v>
                </c:pt>
                <c:pt idx="98">
                  <c:v>55.5</c:v>
                </c:pt>
                <c:pt idx="99">
                  <c:v>58.3</c:v>
                </c:pt>
                <c:pt idx="100">
                  <c:v>62.8</c:v>
                </c:pt>
                <c:pt idx="101">
                  <c:v>60</c:v>
                </c:pt>
                <c:pt idx="102">
                  <c:v>66.5</c:v>
                </c:pt>
                <c:pt idx="103">
                  <c:v>59</c:v>
                </c:pt>
                <c:pt idx="104">
                  <c:v>56.8</c:v>
                </c:pt>
                <c:pt idx="105">
                  <c:v>57</c:v>
                </c:pt>
                <c:pt idx="106">
                  <c:v>61.3</c:v>
                </c:pt>
                <c:pt idx="107">
                  <c:v>66</c:v>
                </c:pt>
                <c:pt idx="108">
                  <c:v>62</c:v>
                </c:pt>
                <c:pt idx="109">
                  <c:v>61</c:v>
                </c:pt>
                <c:pt idx="110">
                  <c:v>63.5</c:v>
                </c:pt>
              </c:numCache>
            </c:numRef>
          </c:xVal>
          <c:yVal>
            <c:numRef>
              <c:f>'CI PI'!$D$2:$D$115</c:f>
              <c:numCache>
                <c:formatCode>General</c:formatCode>
                <c:ptCount val="114"/>
                <c:pt idx="0">
                  <c:v>76.330539282764462</c:v>
                </c:pt>
                <c:pt idx="1">
                  <c:v>103.52908239340647</c:v>
                </c:pt>
                <c:pt idx="2">
                  <c:v>101.65749187789621</c:v>
                </c:pt>
                <c:pt idx="3">
                  <c:v>110.6517912098264</c:v>
                </c:pt>
                <c:pt idx="4">
                  <c:v>113.3991594887602</c:v>
                </c:pt>
                <c:pt idx="5">
                  <c:v>100.8946077881798</c:v>
                </c:pt>
                <c:pt idx="6">
                  <c:v>106.43568033472913</c:v>
                </c:pt>
                <c:pt idx="7">
                  <c:v>114.08032501063519</c:v>
                </c:pt>
                <c:pt idx="8">
                  <c:v>109.95820006459681</c:v>
                </c:pt>
                <c:pt idx="9">
                  <c:v>102.7862011929689</c:v>
                </c:pt>
                <c:pt idx="10">
                  <c:v>104.63040798567496</c:v>
                </c:pt>
                <c:pt idx="11">
                  <c:v>98.947041157295772</c:v>
                </c:pt>
                <c:pt idx="12">
                  <c:v>91.392317374329451</c:v>
                </c:pt>
                <c:pt idx="13">
                  <c:v>93.577770266028679</c:v>
                </c:pt>
                <c:pt idx="14">
                  <c:v>98.947041157295772</c:v>
                </c:pt>
                <c:pt idx="15">
                  <c:v>110.6517912098264</c:v>
                </c:pt>
                <c:pt idx="16">
                  <c:v>93.577770266028679</c:v>
                </c:pt>
                <c:pt idx="17">
                  <c:v>95.697294315961287</c:v>
                </c:pt>
                <c:pt idx="18">
                  <c:v>95.697294315961287</c:v>
                </c:pt>
                <c:pt idx="19">
                  <c:v>113.3991594887602</c:v>
                </c:pt>
                <c:pt idx="20">
                  <c:v>98.947041157295772</c:v>
                </c:pt>
                <c:pt idx="21">
                  <c:v>117.4603239937918</c:v>
                </c:pt>
                <c:pt idx="22">
                  <c:v>114.08032501063519</c:v>
                </c:pt>
                <c:pt idx="23">
                  <c:v>72.404290725098363</c:v>
                </c:pt>
                <c:pt idx="24">
                  <c:v>77.30605366912512</c:v>
                </c:pt>
                <c:pt idx="25">
                  <c:v>105.35674241157407</c:v>
                </c:pt>
                <c:pt idx="26">
                  <c:v>92.71122830995732</c:v>
                </c:pt>
                <c:pt idx="27">
                  <c:v>99.733301190851378</c:v>
                </c:pt>
                <c:pt idx="28">
                  <c:v>102.7862011929689</c:v>
                </c:pt>
                <c:pt idx="29">
                  <c:v>103.52908239340647</c:v>
                </c:pt>
                <c:pt idx="30">
                  <c:v>63.97094204548663</c:v>
                </c:pt>
                <c:pt idx="31">
                  <c:v>85.918654184622298</c:v>
                </c:pt>
                <c:pt idx="32">
                  <c:v>91.392317374329451</c:v>
                </c:pt>
                <c:pt idx="33">
                  <c:v>62.473930192732318</c:v>
                </c:pt>
                <c:pt idx="34">
                  <c:v>99.733301190851378</c:v>
                </c:pt>
                <c:pt idx="35">
                  <c:v>76.330539282764462</c:v>
                </c:pt>
                <c:pt idx="36">
                  <c:v>82.134869520071206</c:v>
                </c:pt>
                <c:pt idx="37">
                  <c:v>100.8946077881798</c:v>
                </c:pt>
                <c:pt idx="38">
                  <c:v>90.50094528828491</c:v>
                </c:pt>
                <c:pt idx="39">
                  <c:v>102.7862011929689</c:v>
                </c:pt>
                <c:pt idx="40">
                  <c:v>98.947041157295772</c:v>
                </c:pt>
                <c:pt idx="41">
                  <c:v>89.14700034180558</c:v>
                </c:pt>
                <c:pt idx="42">
                  <c:v>102.7862011929689</c:v>
                </c:pt>
                <c:pt idx="43">
                  <c:v>93.577770266028679</c:v>
                </c:pt>
                <c:pt idx="44">
                  <c:v>67.455037295398427</c:v>
                </c:pt>
                <c:pt idx="45">
                  <c:v>106.43568033472913</c:v>
                </c:pt>
                <c:pt idx="46">
                  <c:v>109.95820006459681</c:v>
                </c:pt>
                <c:pt idx="47">
                  <c:v>95.697294315961287</c:v>
                </c:pt>
                <c:pt idx="48">
                  <c:v>99.733301190851378</c:v>
                </c:pt>
                <c:pt idx="49">
                  <c:v>99.733301190851378</c:v>
                </c:pt>
                <c:pt idx="50">
                  <c:v>101.65749187789621</c:v>
                </c:pt>
                <c:pt idx="51">
                  <c:v>97.748484357580423</c:v>
                </c:pt>
                <c:pt idx="52">
                  <c:v>74.862410123973206</c:v>
                </c:pt>
                <c:pt idx="53">
                  <c:v>97.748484357580423</c:v>
                </c:pt>
                <c:pt idx="54">
                  <c:v>98.947041157295772</c:v>
                </c:pt>
                <c:pt idx="55">
                  <c:v>94.85764606052021</c:v>
                </c:pt>
                <c:pt idx="56">
                  <c:v>106.43568033472913</c:v>
                </c:pt>
                <c:pt idx="57">
                  <c:v>89.14700034180558</c:v>
                </c:pt>
                <c:pt idx="58">
                  <c:v>99.733301190851378</c:v>
                </c:pt>
                <c:pt idx="59">
                  <c:v>51.446456175589503</c:v>
                </c:pt>
                <c:pt idx="60">
                  <c:v>98.947041157295772</c:v>
                </c:pt>
                <c:pt idx="61">
                  <c:v>84.509927550346006</c:v>
                </c:pt>
                <c:pt idx="62">
                  <c:v>96.936179909031495</c:v>
                </c:pt>
                <c:pt idx="63">
                  <c:v>109.95820006459681</c:v>
                </c:pt>
                <c:pt idx="64">
                  <c:v>83.563690253190359</c:v>
                </c:pt>
                <c:pt idx="65">
                  <c:v>113.3991594887602</c:v>
                </c:pt>
                <c:pt idx="66">
                  <c:v>99.733301190851378</c:v>
                </c:pt>
                <c:pt idx="67">
                  <c:v>58.973592123885282</c:v>
                </c:pt>
                <c:pt idx="68">
                  <c:v>107.14860971794441</c:v>
                </c:pt>
                <c:pt idx="69">
                  <c:v>73.88073008271158</c:v>
                </c:pt>
                <c:pt idx="70">
                  <c:v>109.95820006459681</c:v>
                </c:pt>
                <c:pt idx="71">
                  <c:v>76.330539282764462</c:v>
                </c:pt>
                <c:pt idx="72">
                  <c:v>73.88073008271158</c:v>
                </c:pt>
                <c:pt idx="73">
                  <c:v>118.46744161021708</c:v>
                </c:pt>
                <c:pt idx="74">
                  <c:v>85.918654184622298</c:v>
                </c:pt>
                <c:pt idx="75">
                  <c:v>91.392317374329451</c:v>
                </c:pt>
                <c:pt idx="76">
                  <c:v>111.68675188501543</c:v>
                </c:pt>
                <c:pt idx="77">
                  <c:v>105.35674241157407</c:v>
                </c:pt>
                <c:pt idx="78">
                  <c:v>74.862410123973206</c:v>
                </c:pt>
                <c:pt idx="79">
                  <c:v>67.455037295398427</c:v>
                </c:pt>
                <c:pt idx="80">
                  <c:v>52.451754854490673</c:v>
                </c:pt>
                <c:pt idx="81">
                  <c:v>108.91170567990952</c:v>
                </c:pt>
                <c:pt idx="82">
                  <c:v>106.43568033472913</c:v>
                </c:pt>
                <c:pt idx="83">
                  <c:v>98.947041157295772</c:v>
                </c:pt>
                <c:pt idx="84">
                  <c:v>89.14700034180558</c:v>
                </c:pt>
                <c:pt idx="85">
                  <c:v>77.30605366912512</c:v>
                </c:pt>
                <c:pt idx="86">
                  <c:v>99.733301190851378</c:v>
                </c:pt>
                <c:pt idx="87">
                  <c:v>88.233909081356899</c:v>
                </c:pt>
                <c:pt idx="88">
                  <c:v>106.43568033472913</c:v>
                </c:pt>
                <c:pt idx="89">
                  <c:v>98.947041157295772</c:v>
                </c:pt>
                <c:pt idx="90">
                  <c:v>89.14700034180558</c:v>
                </c:pt>
                <c:pt idx="91">
                  <c:v>84.509927550346006</c:v>
                </c:pt>
                <c:pt idx="92">
                  <c:v>99.733301190851378</c:v>
                </c:pt>
                <c:pt idx="93">
                  <c:v>85.918654184622298</c:v>
                </c:pt>
                <c:pt idx="94">
                  <c:v>101.65749187789621</c:v>
                </c:pt>
                <c:pt idx="95">
                  <c:v>92.71122830995732</c:v>
                </c:pt>
                <c:pt idx="96">
                  <c:v>111.68675188501543</c:v>
                </c:pt>
                <c:pt idx="97">
                  <c:v>83.563690253190359</c:v>
                </c:pt>
                <c:pt idx="98">
                  <c:v>72.404290725098363</c:v>
                </c:pt>
                <c:pt idx="99">
                  <c:v>85.918654184622298</c:v>
                </c:pt>
                <c:pt idx="100">
                  <c:v>104.63040798567496</c:v>
                </c:pt>
                <c:pt idx="101">
                  <c:v>93.577770266028679</c:v>
                </c:pt>
                <c:pt idx="102">
                  <c:v>117.4603239937918</c:v>
                </c:pt>
                <c:pt idx="103">
                  <c:v>89.14700034180558</c:v>
                </c:pt>
                <c:pt idx="104">
                  <c:v>78.763864527569268</c:v>
                </c:pt>
                <c:pt idx="105">
                  <c:v>79.731700863637343</c:v>
                </c:pt>
                <c:pt idx="106">
                  <c:v>98.947041157295772</c:v>
                </c:pt>
                <c:pt idx="107">
                  <c:v>115.77520949800115</c:v>
                </c:pt>
                <c:pt idx="108">
                  <c:v>101.65749187789621</c:v>
                </c:pt>
                <c:pt idx="109">
                  <c:v>97.748484357580423</c:v>
                </c:pt>
                <c:pt idx="110">
                  <c:v>107.14860971794441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8-407B-8A95-076D8CC850AC}"/>
            </c:ext>
          </c:extLst>
        </c:ser>
        <c:ser>
          <c:idx val="3"/>
          <c:order val="3"/>
          <c:tx>
            <c:strRef>
              <c:f>'CI PI'!$E$1</c:f>
              <c:strCache>
                <c:ptCount val="1"/>
                <c:pt idx="0">
                  <c:v>CI 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'CI PI'!$A$2:$A$115</c:f>
              <c:numCache>
                <c:formatCode>General</c:formatCode>
                <c:ptCount val="114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  <c:pt idx="28">
                  <c:v>62.3</c:v>
                </c:pt>
                <c:pt idx="29">
                  <c:v>62.5</c:v>
                </c:pt>
                <c:pt idx="30">
                  <c:v>53.8</c:v>
                </c:pt>
                <c:pt idx="31">
                  <c:v>58.3</c:v>
                </c:pt>
                <c:pt idx="32">
                  <c:v>59.5</c:v>
                </c:pt>
                <c:pt idx="33">
                  <c:v>53.5</c:v>
                </c:pt>
                <c:pt idx="34">
                  <c:v>61.5</c:v>
                </c:pt>
                <c:pt idx="35">
                  <c:v>56.3</c:v>
                </c:pt>
                <c:pt idx="36">
                  <c:v>57.5</c:v>
                </c:pt>
                <c:pt idx="37">
                  <c:v>61.8</c:v>
                </c:pt>
                <c:pt idx="38">
                  <c:v>59.3</c:v>
                </c:pt>
                <c:pt idx="39">
                  <c:v>62.3</c:v>
                </c:pt>
                <c:pt idx="40">
                  <c:v>61.3</c:v>
                </c:pt>
                <c:pt idx="41">
                  <c:v>59</c:v>
                </c:pt>
                <c:pt idx="42">
                  <c:v>62.3</c:v>
                </c:pt>
                <c:pt idx="43">
                  <c:v>60</c:v>
                </c:pt>
                <c:pt idx="44">
                  <c:v>54.5</c:v>
                </c:pt>
                <c:pt idx="45">
                  <c:v>63.3</c:v>
                </c:pt>
                <c:pt idx="46">
                  <c:v>64.3</c:v>
                </c:pt>
                <c:pt idx="47">
                  <c:v>60.5</c:v>
                </c:pt>
                <c:pt idx="48">
                  <c:v>61.5</c:v>
                </c:pt>
                <c:pt idx="49">
                  <c:v>61.5</c:v>
                </c:pt>
                <c:pt idx="50">
                  <c:v>62</c:v>
                </c:pt>
                <c:pt idx="51">
                  <c:v>61</c:v>
                </c:pt>
                <c:pt idx="52">
                  <c:v>56</c:v>
                </c:pt>
                <c:pt idx="53">
                  <c:v>61</c:v>
                </c:pt>
                <c:pt idx="54">
                  <c:v>61.3</c:v>
                </c:pt>
                <c:pt idx="55">
                  <c:v>60.3</c:v>
                </c:pt>
                <c:pt idx="56">
                  <c:v>63.3</c:v>
                </c:pt>
                <c:pt idx="57">
                  <c:v>59</c:v>
                </c:pt>
                <c:pt idx="58">
                  <c:v>61.5</c:v>
                </c:pt>
                <c:pt idx="59">
                  <c:v>51.3</c:v>
                </c:pt>
                <c:pt idx="60">
                  <c:v>61.3</c:v>
                </c:pt>
                <c:pt idx="61">
                  <c:v>58</c:v>
                </c:pt>
                <c:pt idx="62">
                  <c:v>60.8</c:v>
                </c:pt>
                <c:pt idx="63">
                  <c:v>64.3</c:v>
                </c:pt>
                <c:pt idx="64">
                  <c:v>57.8</c:v>
                </c:pt>
                <c:pt idx="65">
                  <c:v>65.3</c:v>
                </c:pt>
                <c:pt idx="66">
                  <c:v>61.5</c:v>
                </c:pt>
                <c:pt idx="67">
                  <c:v>52.8</c:v>
                </c:pt>
                <c:pt idx="68">
                  <c:v>63.5</c:v>
                </c:pt>
                <c:pt idx="69">
                  <c:v>55.8</c:v>
                </c:pt>
                <c:pt idx="70">
                  <c:v>64.3</c:v>
                </c:pt>
                <c:pt idx="71">
                  <c:v>56.3</c:v>
                </c:pt>
                <c:pt idx="72">
                  <c:v>55.8</c:v>
                </c:pt>
                <c:pt idx="73">
                  <c:v>66.8</c:v>
                </c:pt>
                <c:pt idx="74">
                  <c:v>58.3</c:v>
                </c:pt>
                <c:pt idx="75">
                  <c:v>59.5</c:v>
                </c:pt>
                <c:pt idx="76">
                  <c:v>64.8</c:v>
                </c:pt>
                <c:pt idx="77">
                  <c:v>63</c:v>
                </c:pt>
                <c:pt idx="78">
                  <c:v>56</c:v>
                </c:pt>
                <c:pt idx="79">
                  <c:v>54.5</c:v>
                </c:pt>
                <c:pt idx="80">
                  <c:v>51.5</c:v>
                </c:pt>
                <c:pt idx="81">
                  <c:v>64</c:v>
                </c:pt>
                <c:pt idx="82">
                  <c:v>63.3</c:v>
                </c:pt>
                <c:pt idx="83">
                  <c:v>61.3</c:v>
                </c:pt>
                <c:pt idx="84">
                  <c:v>59</c:v>
                </c:pt>
                <c:pt idx="85">
                  <c:v>56.5</c:v>
                </c:pt>
                <c:pt idx="86">
                  <c:v>61.5</c:v>
                </c:pt>
                <c:pt idx="87">
                  <c:v>58.8</c:v>
                </c:pt>
                <c:pt idx="88">
                  <c:v>63.3</c:v>
                </c:pt>
                <c:pt idx="89">
                  <c:v>61.3</c:v>
                </c:pt>
                <c:pt idx="90">
                  <c:v>59</c:v>
                </c:pt>
                <c:pt idx="91">
                  <c:v>58</c:v>
                </c:pt>
                <c:pt idx="92">
                  <c:v>61.5</c:v>
                </c:pt>
                <c:pt idx="93">
                  <c:v>58.3</c:v>
                </c:pt>
                <c:pt idx="94">
                  <c:v>62</c:v>
                </c:pt>
                <c:pt idx="95">
                  <c:v>59.8</c:v>
                </c:pt>
                <c:pt idx="96">
                  <c:v>64.8</c:v>
                </c:pt>
                <c:pt idx="97">
                  <c:v>57.8</c:v>
                </c:pt>
                <c:pt idx="98">
                  <c:v>55.5</c:v>
                </c:pt>
                <c:pt idx="99">
                  <c:v>58.3</c:v>
                </c:pt>
                <c:pt idx="100">
                  <c:v>62.8</c:v>
                </c:pt>
                <c:pt idx="101">
                  <c:v>60</c:v>
                </c:pt>
                <c:pt idx="102">
                  <c:v>66.5</c:v>
                </c:pt>
                <c:pt idx="103">
                  <c:v>59</c:v>
                </c:pt>
                <c:pt idx="104">
                  <c:v>56.8</c:v>
                </c:pt>
                <c:pt idx="105">
                  <c:v>57</c:v>
                </c:pt>
                <c:pt idx="106">
                  <c:v>61.3</c:v>
                </c:pt>
                <c:pt idx="107">
                  <c:v>66</c:v>
                </c:pt>
                <c:pt idx="108">
                  <c:v>62</c:v>
                </c:pt>
                <c:pt idx="109">
                  <c:v>61</c:v>
                </c:pt>
                <c:pt idx="110">
                  <c:v>63.5</c:v>
                </c:pt>
              </c:numCache>
            </c:numRef>
          </c:xVal>
          <c:yVal>
            <c:numRef>
              <c:f>'CI PI'!$E$2:$E$115</c:f>
              <c:numCache>
                <c:formatCode>General</c:formatCode>
                <c:ptCount val="114"/>
                <c:pt idx="0">
                  <c:v>86.23432087288846</c:v>
                </c:pt>
                <c:pt idx="1">
                  <c:v>110.66456318300826</c:v>
                </c:pt>
                <c:pt idx="2">
                  <c:v>108.37254197103763</c:v>
                </c:pt>
                <c:pt idx="3">
                  <c:v>120.19630127651141</c:v>
                </c:pt>
                <c:pt idx="4">
                  <c:v>124.11071176154681</c:v>
                </c:pt>
                <c:pt idx="5">
                  <c:v>107.46998136976171</c:v>
                </c:pt>
                <c:pt idx="6">
                  <c:v>114.41974400565481</c:v>
                </c:pt>
                <c:pt idx="7">
                  <c:v>125.09499093066415</c:v>
                </c:pt>
                <c:pt idx="8">
                  <c:v>119.22444773074866</c:v>
                </c:pt>
                <c:pt idx="9">
                  <c:v>109.74199969245349</c:v>
                </c:pt>
                <c:pt idx="10">
                  <c:v>112.0614046272282</c:v>
                </c:pt>
                <c:pt idx="11">
                  <c:v>105.25393627316497</c:v>
                </c:pt>
                <c:pt idx="12">
                  <c:v>97.819657837200481</c:v>
                </c:pt>
                <c:pt idx="13">
                  <c:v>99.79781667298208</c:v>
                </c:pt>
                <c:pt idx="14">
                  <c:v>105.25393627316497</c:v>
                </c:pt>
                <c:pt idx="15">
                  <c:v>120.19630127651141</c:v>
                </c:pt>
                <c:pt idx="16">
                  <c:v>99.79781667298208</c:v>
                </c:pt>
                <c:pt idx="17">
                  <c:v>101.84190435053024</c:v>
                </c:pt>
                <c:pt idx="18">
                  <c:v>101.84190435053024</c:v>
                </c:pt>
                <c:pt idx="19">
                  <c:v>124.11071176154681</c:v>
                </c:pt>
                <c:pt idx="20">
                  <c:v>105.25393627316497</c:v>
                </c:pt>
                <c:pt idx="21">
                  <c:v>130.0422154024692</c:v>
                </c:pt>
                <c:pt idx="22">
                  <c:v>125.09499093066415</c:v>
                </c:pt>
                <c:pt idx="23">
                  <c:v>83.498790666585293</c:v>
                </c:pt>
                <c:pt idx="24">
                  <c:v>86.924251177520134</c:v>
                </c:pt>
                <c:pt idx="25">
                  <c:v>113.00051489232142</c:v>
                </c:pt>
                <c:pt idx="26">
                  <c:v>98.998913938061108</c:v>
                </c:pt>
                <c:pt idx="27">
                  <c:v>106.13312093060169</c:v>
                </c:pt>
                <c:pt idx="28">
                  <c:v>109.74199969245349</c:v>
                </c:pt>
                <c:pt idx="29">
                  <c:v>110.66456318300826</c:v>
                </c:pt>
                <c:pt idx="30">
                  <c:v>77.77585947276232</c:v>
                </c:pt>
                <c:pt idx="31">
                  <c:v>93.300652880953763</c:v>
                </c:pt>
                <c:pt idx="32">
                  <c:v>97.819657837200481</c:v>
                </c:pt>
                <c:pt idx="33">
                  <c:v>76.774704289028193</c:v>
                </c:pt>
                <c:pt idx="34">
                  <c:v>106.13312093060169</c:v>
                </c:pt>
                <c:pt idx="35">
                  <c:v>86.23432087288846</c:v>
                </c:pt>
                <c:pt idx="36">
                  <c:v>90.422658781535588</c:v>
                </c:pt>
                <c:pt idx="37">
                  <c:v>107.46998136976171</c:v>
                </c:pt>
                <c:pt idx="38">
                  <c:v>97.045585232252691</c:v>
                </c:pt>
                <c:pt idx="39">
                  <c:v>109.74199969245349</c:v>
                </c:pt>
                <c:pt idx="40">
                  <c:v>105.25393627316497</c:v>
                </c:pt>
                <c:pt idx="41">
                  <c:v>95.901363142243582</c:v>
                </c:pt>
                <c:pt idx="42">
                  <c:v>109.74199969245349</c:v>
                </c:pt>
                <c:pt idx="43">
                  <c:v>99.79781667298208</c:v>
                </c:pt>
                <c:pt idx="44">
                  <c:v>80.120820641323689</c:v>
                </c:pt>
                <c:pt idx="45">
                  <c:v>114.41974400565481</c:v>
                </c:pt>
                <c:pt idx="46">
                  <c:v>119.22444773074866</c:v>
                </c:pt>
                <c:pt idx="47">
                  <c:v>101.84190435053024</c:v>
                </c:pt>
                <c:pt idx="48">
                  <c:v>106.13312093060169</c:v>
                </c:pt>
                <c:pt idx="49">
                  <c:v>106.13312093060169</c:v>
                </c:pt>
                <c:pt idx="50">
                  <c:v>108.37254197103763</c:v>
                </c:pt>
                <c:pt idx="51">
                  <c:v>103.95432603639188</c:v>
                </c:pt>
                <c:pt idx="52">
                  <c:v>85.204282995191278</c:v>
                </c:pt>
                <c:pt idx="53">
                  <c:v>103.95432603639188</c:v>
                </c:pt>
                <c:pt idx="54">
                  <c:v>105.25393627316497</c:v>
                </c:pt>
                <c:pt idx="55">
                  <c:v>101.01610791497899</c:v>
                </c:pt>
                <c:pt idx="56">
                  <c:v>114.41974400565481</c:v>
                </c:pt>
                <c:pt idx="57">
                  <c:v>95.901363142243582</c:v>
                </c:pt>
                <c:pt idx="58">
                  <c:v>106.13312093060169</c:v>
                </c:pt>
                <c:pt idx="59">
                  <c:v>69.482286705255547</c:v>
                </c:pt>
                <c:pt idx="60">
                  <c:v>105.25393627316497</c:v>
                </c:pt>
                <c:pt idx="61">
                  <c:v>92.211212478741615</c:v>
                </c:pt>
                <c:pt idx="62">
                  <c:v>103.10118579394847</c:v>
                </c:pt>
                <c:pt idx="63">
                  <c:v>119.22444773074866</c:v>
                </c:pt>
                <c:pt idx="64">
                  <c:v>91.492005084904875</c:v>
                </c:pt>
                <c:pt idx="65">
                  <c:v>124.11071176154681</c:v>
                </c:pt>
                <c:pt idx="66">
                  <c:v>106.13312093060169</c:v>
                </c:pt>
                <c:pt idx="67">
                  <c:v>74.445985939402135</c:v>
                </c:pt>
                <c:pt idx="68">
                  <c:v>115.37225931343185</c:v>
                </c:pt>
                <c:pt idx="69">
                  <c:v>84.520518345460516</c:v>
                </c:pt>
                <c:pt idx="70">
                  <c:v>119.22444773074866</c:v>
                </c:pt>
                <c:pt idx="71">
                  <c:v>86.23432087288846</c:v>
                </c:pt>
                <c:pt idx="72">
                  <c:v>84.520518345460516</c:v>
                </c:pt>
                <c:pt idx="73">
                  <c:v>131.53326482253235</c:v>
                </c:pt>
                <c:pt idx="74">
                  <c:v>93.300652880953763</c:v>
                </c:pt>
                <c:pt idx="75">
                  <c:v>97.819657837200481</c:v>
                </c:pt>
                <c:pt idx="76">
                  <c:v>121.65950763781082</c:v>
                </c:pt>
                <c:pt idx="77">
                  <c:v>113.00051489232142</c:v>
                </c:pt>
                <c:pt idx="78">
                  <c:v>85.204282995191278</c:v>
                </c:pt>
                <c:pt idx="79">
                  <c:v>80.120820641323689</c:v>
                </c:pt>
                <c:pt idx="80">
                  <c:v>70.142432717346708</c:v>
                </c:pt>
                <c:pt idx="81">
                  <c:v>117.77277507894752</c:v>
                </c:pt>
                <c:pt idx="82">
                  <c:v>114.41974400565481</c:v>
                </c:pt>
                <c:pt idx="83">
                  <c:v>105.25393627316497</c:v>
                </c:pt>
                <c:pt idx="84">
                  <c:v>95.901363142243582</c:v>
                </c:pt>
                <c:pt idx="85">
                  <c:v>86.924251177520134</c:v>
                </c:pt>
                <c:pt idx="86">
                  <c:v>106.13312093060169</c:v>
                </c:pt>
                <c:pt idx="87">
                  <c:v>95.149009711699932</c:v>
                </c:pt>
                <c:pt idx="88">
                  <c:v>114.41974400565481</c:v>
                </c:pt>
                <c:pt idx="89">
                  <c:v>105.25393627316497</c:v>
                </c:pt>
                <c:pt idx="90">
                  <c:v>95.901363142243582</c:v>
                </c:pt>
                <c:pt idx="91">
                  <c:v>92.211212478741615</c:v>
                </c:pt>
                <c:pt idx="92">
                  <c:v>106.13312093060169</c:v>
                </c:pt>
                <c:pt idx="93">
                  <c:v>93.300652880953763</c:v>
                </c:pt>
                <c:pt idx="94">
                  <c:v>108.37254197103763</c:v>
                </c:pt>
                <c:pt idx="95">
                  <c:v>98.998913938061108</c:v>
                </c:pt>
                <c:pt idx="96">
                  <c:v>121.65950763781082</c:v>
                </c:pt>
                <c:pt idx="97">
                  <c:v>91.492005084904875</c:v>
                </c:pt>
                <c:pt idx="98">
                  <c:v>83.498790666585293</c:v>
                </c:pt>
                <c:pt idx="99">
                  <c:v>93.300652880953763</c:v>
                </c:pt>
                <c:pt idx="100">
                  <c:v>112.0614046272282</c:v>
                </c:pt>
                <c:pt idx="101">
                  <c:v>99.79781667298208</c:v>
                </c:pt>
                <c:pt idx="102">
                  <c:v>130.0422154024692</c:v>
                </c:pt>
                <c:pt idx="103">
                  <c:v>95.901363142243582</c:v>
                </c:pt>
                <c:pt idx="104">
                  <c:v>87.964607355564425</c:v>
                </c:pt>
                <c:pt idx="105">
                  <c:v>88.662215710488681</c:v>
                </c:pt>
                <c:pt idx="106">
                  <c:v>105.25393627316497</c:v>
                </c:pt>
                <c:pt idx="107">
                  <c:v>127.56371817077908</c:v>
                </c:pt>
                <c:pt idx="108">
                  <c:v>108.37254197103763</c:v>
                </c:pt>
                <c:pt idx="109">
                  <c:v>103.95432603639188</c:v>
                </c:pt>
                <c:pt idx="110">
                  <c:v>115.37225931343185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8-407B-8A95-076D8CC850AC}"/>
            </c:ext>
          </c:extLst>
        </c:ser>
        <c:ser>
          <c:idx val="4"/>
          <c:order val="4"/>
          <c:tx>
            <c:strRef>
              <c:f>'CI PI'!$F$1</c:f>
              <c:strCache>
                <c:ptCount val="1"/>
                <c:pt idx="0">
                  <c:v>PI 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'CI PI'!$A$2:$A$115</c:f>
              <c:numCache>
                <c:formatCode>General</c:formatCode>
                <c:ptCount val="114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  <c:pt idx="28">
                  <c:v>62.3</c:v>
                </c:pt>
                <c:pt idx="29">
                  <c:v>62.5</c:v>
                </c:pt>
                <c:pt idx="30">
                  <c:v>53.8</c:v>
                </c:pt>
                <c:pt idx="31">
                  <c:v>58.3</c:v>
                </c:pt>
                <c:pt idx="32">
                  <c:v>59.5</c:v>
                </c:pt>
                <c:pt idx="33">
                  <c:v>53.5</c:v>
                </c:pt>
                <c:pt idx="34">
                  <c:v>61.5</c:v>
                </c:pt>
                <c:pt idx="35">
                  <c:v>56.3</c:v>
                </c:pt>
                <c:pt idx="36">
                  <c:v>57.5</c:v>
                </c:pt>
                <c:pt idx="37">
                  <c:v>61.8</c:v>
                </c:pt>
                <c:pt idx="38">
                  <c:v>59.3</c:v>
                </c:pt>
                <c:pt idx="39">
                  <c:v>62.3</c:v>
                </c:pt>
                <c:pt idx="40">
                  <c:v>61.3</c:v>
                </c:pt>
                <c:pt idx="41">
                  <c:v>59</c:v>
                </c:pt>
                <c:pt idx="42">
                  <c:v>62.3</c:v>
                </c:pt>
                <c:pt idx="43">
                  <c:v>60</c:v>
                </c:pt>
                <c:pt idx="44">
                  <c:v>54.5</c:v>
                </c:pt>
                <c:pt idx="45">
                  <c:v>63.3</c:v>
                </c:pt>
                <c:pt idx="46">
                  <c:v>64.3</c:v>
                </c:pt>
                <c:pt idx="47">
                  <c:v>60.5</c:v>
                </c:pt>
                <c:pt idx="48">
                  <c:v>61.5</c:v>
                </c:pt>
                <c:pt idx="49">
                  <c:v>61.5</c:v>
                </c:pt>
                <c:pt idx="50">
                  <c:v>62</c:v>
                </c:pt>
                <c:pt idx="51">
                  <c:v>61</c:v>
                </c:pt>
                <c:pt idx="52">
                  <c:v>56</c:v>
                </c:pt>
                <c:pt idx="53">
                  <c:v>61</c:v>
                </c:pt>
                <c:pt idx="54">
                  <c:v>61.3</c:v>
                </c:pt>
                <c:pt idx="55">
                  <c:v>60.3</c:v>
                </c:pt>
                <c:pt idx="56">
                  <c:v>63.3</c:v>
                </c:pt>
                <c:pt idx="57">
                  <c:v>59</c:v>
                </c:pt>
                <c:pt idx="58">
                  <c:v>61.5</c:v>
                </c:pt>
                <c:pt idx="59">
                  <c:v>51.3</c:v>
                </c:pt>
                <c:pt idx="60">
                  <c:v>61.3</c:v>
                </c:pt>
                <c:pt idx="61">
                  <c:v>58</c:v>
                </c:pt>
                <c:pt idx="62">
                  <c:v>60.8</c:v>
                </c:pt>
                <c:pt idx="63">
                  <c:v>64.3</c:v>
                </c:pt>
                <c:pt idx="64">
                  <c:v>57.8</c:v>
                </c:pt>
                <c:pt idx="65">
                  <c:v>65.3</c:v>
                </c:pt>
                <c:pt idx="66">
                  <c:v>61.5</c:v>
                </c:pt>
                <c:pt idx="67">
                  <c:v>52.8</c:v>
                </c:pt>
                <c:pt idx="68">
                  <c:v>63.5</c:v>
                </c:pt>
                <c:pt idx="69">
                  <c:v>55.8</c:v>
                </c:pt>
                <c:pt idx="70">
                  <c:v>64.3</c:v>
                </c:pt>
                <c:pt idx="71">
                  <c:v>56.3</c:v>
                </c:pt>
                <c:pt idx="72">
                  <c:v>55.8</c:v>
                </c:pt>
                <c:pt idx="73">
                  <c:v>66.8</c:v>
                </c:pt>
                <c:pt idx="74">
                  <c:v>58.3</c:v>
                </c:pt>
                <c:pt idx="75">
                  <c:v>59.5</c:v>
                </c:pt>
                <c:pt idx="76">
                  <c:v>64.8</c:v>
                </c:pt>
                <c:pt idx="77">
                  <c:v>63</c:v>
                </c:pt>
                <c:pt idx="78">
                  <c:v>56</c:v>
                </c:pt>
                <c:pt idx="79">
                  <c:v>54.5</c:v>
                </c:pt>
                <c:pt idx="80">
                  <c:v>51.5</c:v>
                </c:pt>
                <c:pt idx="81">
                  <c:v>64</c:v>
                </c:pt>
                <c:pt idx="82">
                  <c:v>63.3</c:v>
                </c:pt>
                <c:pt idx="83">
                  <c:v>61.3</c:v>
                </c:pt>
                <c:pt idx="84">
                  <c:v>59</c:v>
                </c:pt>
                <c:pt idx="85">
                  <c:v>56.5</c:v>
                </c:pt>
                <c:pt idx="86">
                  <c:v>61.5</c:v>
                </c:pt>
                <c:pt idx="87">
                  <c:v>58.8</c:v>
                </c:pt>
                <c:pt idx="88">
                  <c:v>63.3</c:v>
                </c:pt>
                <c:pt idx="89">
                  <c:v>61.3</c:v>
                </c:pt>
                <c:pt idx="90">
                  <c:v>59</c:v>
                </c:pt>
                <c:pt idx="91">
                  <c:v>58</c:v>
                </c:pt>
                <c:pt idx="92">
                  <c:v>61.5</c:v>
                </c:pt>
                <c:pt idx="93">
                  <c:v>58.3</c:v>
                </c:pt>
                <c:pt idx="94">
                  <c:v>62</c:v>
                </c:pt>
                <c:pt idx="95">
                  <c:v>59.8</c:v>
                </c:pt>
                <c:pt idx="96">
                  <c:v>64.8</c:v>
                </c:pt>
                <c:pt idx="97">
                  <c:v>57.8</c:v>
                </c:pt>
                <c:pt idx="98">
                  <c:v>55.5</c:v>
                </c:pt>
                <c:pt idx="99">
                  <c:v>58.3</c:v>
                </c:pt>
                <c:pt idx="100">
                  <c:v>62.8</c:v>
                </c:pt>
                <c:pt idx="101">
                  <c:v>60</c:v>
                </c:pt>
                <c:pt idx="102">
                  <c:v>66.5</c:v>
                </c:pt>
                <c:pt idx="103">
                  <c:v>59</c:v>
                </c:pt>
                <c:pt idx="104">
                  <c:v>56.8</c:v>
                </c:pt>
                <c:pt idx="105">
                  <c:v>57</c:v>
                </c:pt>
                <c:pt idx="106">
                  <c:v>61.3</c:v>
                </c:pt>
                <c:pt idx="107">
                  <c:v>66</c:v>
                </c:pt>
                <c:pt idx="108">
                  <c:v>62</c:v>
                </c:pt>
                <c:pt idx="109">
                  <c:v>61</c:v>
                </c:pt>
                <c:pt idx="110">
                  <c:v>63.5</c:v>
                </c:pt>
              </c:numCache>
            </c:numRef>
          </c:xVal>
          <c:yVal>
            <c:numRef>
              <c:f>'CI PI'!$F$2:$F$115</c:f>
              <c:numCache>
                <c:formatCode>General</c:formatCode>
                <c:ptCount val="114"/>
                <c:pt idx="0">
                  <c:v>48.538076516874774</c:v>
                </c:pt>
                <c:pt idx="1">
                  <c:v>74.533035551414969</c:v>
                </c:pt>
                <c:pt idx="2">
                  <c:v>72.473590371275691</c:v>
                </c:pt>
                <c:pt idx="3">
                  <c:v>82.706376922423374</c:v>
                </c:pt>
                <c:pt idx="4">
                  <c:v>85.947073675591014</c:v>
                </c:pt>
                <c:pt idx="5">
                  <c:v>71.647999564129407</c:v>
                </c:pt>
                <c:pt idx="6">
                  <c:v>77.814711911802078</c:v>
                </c:pt>
                <c:pt idx="7">
                  <c:v>86.754714392425498</c:v>
                </c:pt>
                <c:pt idx="8">
                  <c:v>81.893658780251798</c:v>
                </c:pt>
                <c:pt idx="9">
                  <c:v>73.710033863100165</c:v>
                </c:pt>
                <c:pt idx="10">
                  <c:v>75.765599440952542</c:v>
                </c:pt>
                <c:pt idx="11">
                  <c:v>69.579484745810333</c:v>
                </c:pt>
                <c:pt idx="12">
                  <c:v>62.079088828986315</c:v>
                </c:pt>
                <c:pt idx="13">
                  <c:v>64.170971484499631</c:v>
                </c:pt>
                <c:pt idx="14">
                  <c:v>69.579484745810333</c:v>
                </c:pt>
                <c:pt idx="15">
                  <c:v>82.706376922423374</c:v>
                </c:pt>
                <c:pt idx="16">
                  <c:v>64.170971484499631</c:v>
                </c:pt>
                <c:pt idx="17">
                  <c:v>66.256363170144112</c:v>
                </c:pt>
                <c:pt idx="18">
                  <c:v>66.256363170144112</c:v>
                </c:pt>
                <c:pt idx="19">
                  <c:v>85.947073675591014</c:v>
                </c:pt>
                <c:pt idx="20">
                  <c:v>69.579484745810333</c:v>
                </c:pt>
                <c:pt idx="21">
                  <c:v>90.777833942460035</c:v>
                </c:pt>
                <c:pt idx="22">
                  <c:v>86.754714392425498</c:v>
                </c:pt>
                <c:pt idx="23">
                  <c:v>45.111877940017074</c:v>
                </c:pt>
                <c:pt idx="24">
                  <c:v>49.392088714280739</c:v>
                </c:pt>
                <c:pt idx="25">
                  <c:v>76.586017800517823</c:v>
                </c:pt>
                <c:pt idx="26">
                  <c:v>63.334997087841096</c:v>
                </c:pt>
                <c:pt idx="27">
                  <c:v>70.407668930675655</c:v>
                </c:pt>
                <c:pt idx="28">
                  <c:v>73.710033863100165</c:v>
                </c:pt>
                <c:pt idx="29">
                  <c:v>74.533035551414969</c:v>
                </c:pt>
                <c:pt idx="30">
                  <c:v>37.777851149367805</c:v>
                </c:pt>
                <c:pt idx="31">
                  <c:v>57.03213146823331</c:v>
                </c:pt>
                <c:pt idx="32">
                  <c:v>62.079088828986315</c:v>
                </c:pt>
                <c:pt idx="33">
                  <c:v>36.476172456945342</c:v>
                </c:pt>
                <c:pt idx="34">
                  <c:v>70.407668930675655</c:v>
                </c:pt>
                <c:pt idx="35">
                  <c:v>48.538076516874774</c:v>
                </c:pt>
                <c:pt idx="36">
                  <c:v>53.646826874738998</c:v>
                </c:pt>
                <c:pt idx="37">
                  <c:v>71.647999564129407</c:v>
                </c:pt>
                <c:pt idx="38">
                  <c:v>61.240519515751103</c:v>
                </c:pt>
                <c:pt idx="39">
                  <c:v>73.710033863100165</c:v>
                </c:pt>
                <c:pt idx="40">
                  <c:v>69.579484745810333</c:v>
                </c:pt>
                <c:pt idx="41">
                  <c:v>59.980721233216137</c:v>
                </c:pt>
                <c:pt idx="42">
                  <c:v>73.710033863100165</c:v>
                </c:pt>
                <c:pt idx="43">
                  <c:v>64.170971484499631</c:v>
                </c:pt>
                <c:pt idx="44">
                  <c:v>40.806464710086082</c:v>
                </c:pt>
                <c:pt idx="45">
                  <c:v>77.814711911802078</c:v>
                </c:pt>
                <c:pt idx="46">
                  <c:v>81.893658780251798</c:v>
                </c:pt>
                <c:pt idx="47">
                  <c:v>66.256363170144112</c:v>
                </c:pt>
                <c:pt idx="48">
                  <c:v>70.407668930675655</c:v>
                </c:pt>
                <c:pt idx="49">
                  <c:v>70.407668930675655</c:v>
                </c:pt>
                <c:pt idx="50">
                  <c:v>72.473590371275691</c:v>
                </c:pt>
                <c:pt idx="51">
                  <c:v>68.335261738482217</c:v>
                </c:pt>
                <c:pt idx="52">
                  <c:v>47.255151806065093</c:v>
                </c:pt>
                <c:pt idx="53">
                  <c:v>68.335261738482217</c:v>
                </c:pt>
                <c:pt idx="54">
                  <c:v>69.579484745810333</c:v>
                </c:pt>
                <c:pt idx="55">
                  <c:v>65.422985636796298</c:v>
                </c:pt>
                <c:pt idx="56">
                  <c:v>77.814711911802078</c:v>
                </c:pt>
                <c:pt idx="57">
                  <c:v>59.980721233216137</c:v>
                </c:pt>
                <c:pt idx="58">
                  <c:v>70.407668930675655</c:v>
                </c:pt>
                <c:pt idx="59">
                  <c:v>26.863861572236019</c:v>
                </c:pt>
                <c:pt idx="60">
                  <c:v>69.579484745810333</c:v>
                </c:pt>
                <c:pt idx="61">
                  <c:v>55.764574630670765</c:v>
                </c:pt>
                <c:pt idx="62">
                  <c:v>67.504481460887519</c:v>
                </c:pt>
                <c:pt idx="63">
                  <c:v>81.893658780251798</c:v>
                </c:pt>
                <c:pt idx="64">
                  <c:v>54.918247676160767</c:v>
                </c:pt>
                <c:pt idx="65">
                  <c:v>85.947073675591014</c:v>
                </c:pt>
                <c:pt idx="66">
                  <c:v>70.407668930675655</c:v>
                </c:pt>
                <c:pt idx="67">
                  <c:v>33.430362800502031</c:v>
                </c:pt>
                <c:pt idx="68">
                  <c:v>78.632554246725974</c:v>
                </c:pt>
                <c:pt idx="69">
                  <c:v>46.398600781873476</c:v>
                </c:pt>
                <c:pt idx="70">
                  <c:v>81.893658780251798</c:v>
                </c:pt>
                <c:pt idx="71">
                  <c:v>48.538076516874774</c:v>
                </c:pt>
                <c:pt idx="72">
                  <c:v>46.398600781873476</c:v>
                </c:pt>
                <c:pt idx="73">
                  <c:v>91.979898923130065</c:v>
                </c:pt>
                <c:pt idx="74">
                  <c:v>57.03213146823331</c:v>
                </c:pt>
                <c:pt idx="75">
                  <c:v>62.079088828986315</c:v>
                </c:pt>
                <c:pt idx="76">
                  <c:v>83.923543015858328</c:v>
                </c:pt>
                <c:pt idx="77">
                  <c:v>76.586017800517823</c:v>
                </c:pt>
                <c:pt idx="78">
                  <c:v>47.255151806065093</c:v>
                </c:pt>
                <c:pt idx="79">
                  <c:v>40.806464710086082</c:v>
                </c:pt>
                <c:pt idx="80">
                  <c:v>27.742489206364688</c:v>
                </c:pt>
                <c:pt idx="81">
                  <c:v>80.672665766311312</c:v>
                </c:pt>
                <c:pt idx="82">
                  <c:v>77.814711911802078</c:v>
                </c:pt>
                <c:pt idx="83">
                  <c:v>69.579484745810333</c:v>
                </c:pt>
                <c:pt idx="84">
                  <c:v>59.980721233216137</c:v>
                </c:pt>
                <c:pt idx="85">
                  <c:v>49.392088714280739</c:v>
                </c:pt>
                <c:pt idx="86">
                  <c:v>70.407668930675655</c:v>
                </c:pt>
                <c:pt idx="87">
                  <c:v>59.139560498609526</c:v>
                </c:pt>
                <c:pt idx="88">
                  <c:v>77.814711911802078</c:v>
                </c:pt>
                <c:pt idx="89">
                  <c:v>69.579484745810333</c:v>
                </c:pt>
                <c:pt idx="90">
                  <c:v>59.980721233216137</c:v>
                </c:pt>
                <c:pt idx="91">
                  <c:v>55.764574630670765</c:v>
                </c:pt>
                <c:pt idx="92">
                  <c:v>70.407668930675655</c:v>
                </c:pt>
                <c:pt idx="93">
                  <c:v>57.03213146823331</c:v>
                </c:pt>
                <c:pt idx="94">
                  <c:v>72.473590371275691</c:v>
                </c:pt>
                <c:pt idx="95">
                  <c:v>63.334997087841096</c:v>
                </c:pt>
                <c:pt idx="96">
                  <c:v>83.923543015858328</c:v>
                </c:pt>
                <c:pt idx="97">
                  <c:v>54.918247676160767</c:v>
                </c:pt>
                <c:pt idx="98">
                  <c:v>45.111877940017074</c:v>
                </c:pt>
                <c:pt idx="99">
                  <c:v>57.03213146823331</c:v>
                </c:pt>
                <c:pt idx="100">
                  <c:v>75.765599440952542</c:v>
                </c:pt>
                <c:pt idx="101">
                  <c:v>64.170971484499631</c:v>
                </c:pt>
                <c:pt idx="102">
                  <c:v>90.777833942460035</c:v>
                </c:pt>
                <c:pt idx="103">
                  <c:v>59.980721233216137</c:v>
                </c:pt>
                <c:pt idx="104">
                  <c:v>50.671195629825938</c:v>
                </c:pt>
                <c:pt idx="105">
                  <c:v>51.522656587778791</c:v>
                </c:pt>
                <c:pt idx="106">
                  <c:v>69.579484745810333</c:v>
                </c:pt>
                <c:pt idx="107">
                  <c:v>88.769407575161154</c:v>
                </c:pt>
                <c:pt idx="108">
                  <c:v>72.473590371275691</c:v>
                </c:pt>
                <c:pt idx="109">
                  <c:v>68.335261738482217</c:v>
                </c:pt>
                <c:pt idx="110">
                  <c:v>78.632554246725974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88-407B-8A95-076D8CC850AC}"/>
            </c:ext>
          </c:extLst>
        </c:ser>
        <c:ser>
          <c:idx val="5"/>
          <c:order val="5"/>
          <c:tx>
            <c:strRef>
              <c:f>'CI PI'!$G$1</c:f>
              <c:strCache>
                <c:ptCount val="1"/>
                <c:pt idx="0">
                  <c:v>PI 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'CI PI'!$A$2:$A$115</c:f>
              <c:numCache>
                <c:formatCode>General</c:formatCode>
                <c:ptCount val="114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  <c:pt idx="28">
                  <c:v>62.3</c:v>
                </c:pt>
                <c:pt idx="29">
                  <c:v>62.5</c:v>
                </c:pt>
                <c:pt idx="30">
                  <c:v>53.8</c:v>
                </c:pt>
                <c:pt idx="31">
                  <c:v>58.3</c:v>
                </c:pt>
                <c:pt idx="32">
                  <c:v>59.5</c:v>
                </c:pt>
                <c:pt idx="33">
                  <c:v>53.5</c:v>
                </c:pt>
                <c:pt idx="34">
                  <c:v>61.5</c:v>
                </c:pt>
                <c:pt idx="35">
                  <c:v>56.3</c:v>
                </c:pt>
                <c:pt idx="36">
                  <c:v>57.5</c:v>
                </c:pt>
                <c:pt idx="37">
                  <c:v>61.8</c:v>
                </c:pt>
                <c:pt idx="38">
                  <c:v>59.3</c:v>
                </c:pt>
                <c:pt idx="39">
                  <c:v>62.3</c:v>
                </c:pt>
                <c:pt idx="40">
                  <c:v>61.3</c:v>
                </c:pt>
                <c:pt idx="41">
                  <c:v>59</c:v>
                </c:pt>
                <c:pt idx="42">
                  <c:v>62.3</c:v>
                </c:pt>
                <c:pt idx="43">
                  <c:v>60</c:v>
                </c:pt>
                <c:pt idx="44">
                  <c:v>54.5</c:v>
                </c:pt>
                <c:pt idx="45">
                  <c:v>63.3</c:v>
                </c:pt>
                <c:pt idx="46">
                  <c:v>64.3</c:v>
                </c:pt>
                <c:pt idx="47">
                  <c:v>60.5</c:v>
                </c:pt>
                <c:pt idx="48">
                  <c:v>61.5</c:v>
                </c:pt>
                <c:pt idx="49">
                  <c:v>61.5</c:v>
                </c:pt>
                <c:pt idx="50">
                  <c:v>62</c:v>
                </c:pt>
                <c:pt idx="51">
                  <c:v>61</c:v>
                </c:pt>
                <c:pt idx="52">
                  <c:v>56</c:v>
                </c:pt>
                <c:pt idx="53">
                  <c:v>61</c:v>
                </c:pt>
                <c:pt idx="54">
                  <c:v>61.3</c:v>
                </c:pt>
                <c:pt idx="55">
                  <c:v>60.3</c:v>
                </c:pt>
                <c:pt idx="56">
                  <c:v>63.3</c:v>
                </c:pt>
                <c:pt idx="57">
                  <c:v>59</c:v>
                </c:pt>
                <c:pt idx="58">
                  <c:v>61.5</c:v>
                </c:pt>
                <c:pt idx="59">
                  <c:v>51.3</c:v>
                </c:pt>
                <c:pt idx="60">
                  <c:v>61.3</c:v>
                </c:pt>
                <c:pt idx="61">
                  <c:v>58</c:v>
                </c:pt>
                <c:pt idx="62">
                  <c:v>60.8</c:v>
                </c:pt>
                <c:pt idx="63">
                  <c:v>64.3</c:v>
                </c:pt>
                <c:pt idx="64">
                  <c:v>57.8</c:v>
                </c:pt>
                <c:pt idx="65">
                  <c:v>65.3</c:v>
                </c:pt>
                <c:pt idx="66">
                  <c:v>61.5</c:v>
                </c:pt>
                <c:pt idx="67">
                  <c:v>52.8</c:v>
                </c:pt>
                <c:pt idx="68">
                  <c:v>63.5</c:v>
                </c:pt>
                <c:pt idx="69">
                  <c:v>55.8</c:v>
                </c:pt>
                <c:pt idx="70">
                  <c:v>64.3</c:v>
                </c:pt>
                <c:pt idx="71">
                  <c:v>56.3</c:v>
                </c:pt>
                <c:pt idx="72">
                  <c:v>55.8</c:v>
                </c:pt>
                <c:pt idx="73">
                  <c:v>66.8</c:v>
                </c:pt>
                <c:pt idx="74">
                  <c:v>58.3</c:v>
                </c:pt>
                <c:pt idx="75">
                  <c:v>59.5</c:v>
                </c:pt>
                <c:pt idx="76">
                  <c:v>64.8</c:v>
                </c:pt>
                <c:pt idx="77">
                  <c:v>63</c:v>
                </c:pt>
                <c:pt idx="78">
                  <c:v>56</c:v>
                </c:pt>
                <c:pt idx="79">
                  <c:v>54.5</c:v>
                </c:pt>
                <c:pt idx="80">
                  <c:v>51.5</c:v>
                </c:pt>
                <c:pt idx="81">
                  <c:v>64</c:v>
                </c:pt>
                <c:pt idx="82">
                  <c:v>63.3</c:v>
                </c:pt>
                <c:pt idx="83">
                  <c:v>61.3</c:v>
                </c:pt>
                <c:pt idx="84">
                  <c:v>59</c:v>
                </c:pt>
                <c:pt idx="85">
                  <c:v>56.5</c:v>
                </c:pt>
                <c:pt idx="86">
                  <c:v>61.5</c:v>
                </c:pt>
                <c:pt idx="87">
                  <c:v>58.8</c:v>
                </c:pt>
                <c:pt idx="88">
                  <c:v>63.3</c:v>
                </c:pt>
                <c:pt idx="89">
                  <c:v>61.3</c:v>
                </c:pt>
                <c:pt idx="90">
                  <c:v>59</c:v>
                </c:pt>
                <c:pt idx="91">
                  <c:v>58</c:v>
                </c:pt>
                <c:pt idx="92">
                  <c:v>61.5</c:v>
                </c:pt>
                <c:pt idx="93">
                  <c:v>58.3</c:v>
                </c:pt>
                <c:pt idx="94">
                  <c:v>62</c:v>
                </c:pt>
                <c:pt idx="95">
                  <c:v>59.8</c:v>
                </c:pt>
                <c:pt idx="96">
                  <c:v>64.8</c:v>
                </c:pt>
                <c:pt idx="97">
                  <c:v>57.8</c:v>
                </c:pt>
                <c:pt idx="98">
                  <c:v>55.5</c:v>
                </c:pt>
                <c:pt idx="99">
                  <c:v>58.3</c:v>
                </c:pt>
                <c:pt idx="100">
                  <c:v>62.8</c:v>
                </c:pt>
                <c:pt idx="101">
                  <c:v>60</c:v>
                </c:pt>
                <c:pt idx="102">
                  <c:v>66.5</c:v>
                </c:pt>
                <c:pt idx="103">
                  <c:v>59</c:v>
                </c:pt>
                <c:pt idx="104">
                  <c:v>56.8</c:v>
                </c:pt>
                <c:pt idx="105">
                  <c:v>57</c:v>
                </c:pt>
                <c:pt idx="106">
                  <c:v>61.3</c:v>
                </c:pt>
                <c:pt idx="107">
                  <c:v>66</c:v>
                </c:pt>
                <c:pt idx="108">
                  <c:v>62</c:v>
                </c:pt>
                <c:pt idx="109">
                  <c:v>61</c:v>
                </c:pt>
                <c:pt idx="110">
                  <c:v>63.5</c:v>
                </c:pt>
              </c:numCache>
            </c:numRef>
          </c:xVal>
          <c:yVal>
            <c:numRef>
              <c:f>'CI PI'!$G$2:$G$115</c:f>
              <c:numCache>
                <c:formatCode>General</c:formatCode>
                <c:ptCount val="114"/>
                <c:pt idx="0">
                  <c:v>114.02678363877814</c:v>
                </c:pt>
                <c:pt idx="1">
                  <c:v>139.66061002499976</c:v>
                </c:pt>
                <c:pt idx="2">
                  <c:v>137.55644347765815</c:v>
                </c:pt>
                <c:pt idx="3">
                  <c:v>148.14171556391443</c:v>
                </c:pt>
                <c:pt idx="4">
                  <c:v>151.562797574716</c:v>
                </c:pt>
                <c:pt idx="5">
                  <c:v>136.7165895938121</c:v>
                </c:pt>
                <c:pt idx="6">
                  <c:v>143.04071242858186</c:v>
                </c:pt>
                <c:pt idx="7">
                  <c:v>152.42060154887383</c:v>
                </c:pt>
                <c:pt idx="8">
                  <c:v>147.28898901509368</c:v>
                </c:pt>
                <c:pt idx="9">
                  <c:v>138.81816702232223</c:v>
                </c:pt>
                <c:pt idx="10">
                  <c:v>140.92621317195062</c:v>
                </c:pt>
                <c:pt idx="11">
                  <c:v>134.62149268465041</c:v>
                </c:pt>
                <c:pt idx="12">
                  <c:v>127.13288638254362</c:v>
                </c:pt>
                <c:pt idx="13">
                  <c:v>129.20461545451113</c:v>
                </c:pt>
                <c:pt idx="14">
                  <c:v>134.62149268465041</c:v>
                </c:pt>
                <c:pt idx="15">
                  <c:v>148.14171556391443</c:v>
                </c:pt>
                <c:pt idx="16">
                  <c:v>129.20461545451113</c:v>
                </c:pt>
                <c:pt idx="17">
                  <c:v>131.28283549634742</c:v>
                </c:pt>
                <c:pt idx="18">
                  <c:v>131.28283549634742</c:v>
                </c:pt>
                <c:pt idx="19">
                  <c:v>151.562797574716</c:v>
                </c:pt>
                <c:pt idx="20">
                  <c:v>134.62149268465041</c:v>
                </c:pt>
                <c:pt idx="21">
                  <c:v>156.72470545380096</c:v>
                </c:pt>
                <c:pt idx="22">
                  <c:v>152.42060154887383</c:v>
                </c:pt>
                <c:pt idx="23">
                  <c:v>110.79120345166658</c:v>
                </c:pt>
                <c:pt idx="24">
                  <c:v>114.83821613236452</c:v>
                </c:pt>
                <c:pt idx="25">
                  <c:v>141.77123950337767</c:v>
                </c:pt>
                <c:pt idx="26">
                  <c:v>128.37514516017734</c:v>
                </c:pt>
                <c:pt idx="27">
                  <c:v>135.45875319077743</c:v>
                </c:pt>
                <c:pt idx="28">
                  <c:v>138.81816702232223</c:v>
                </c:pt>
                <c:pt idx="29">
                  <c:v>139.66061002499976</c:v>
                </c:pt>
                <c:pt idx="30">
                  <c:v>103.96895036888115</c:v>
                </c:pt>
                <c:pt idx="31">
                  <c:v>122.18717559734276</c:v>
                </c:pt>
                <c:pt idx="32">
                  <c:v>127.13288638254362</c:v>
                </c:pt>
                <c:pt idx="33">
                  <c:v>102.77246202481518</c:v>
                </c:pt>
                <c:pt idx="34">
                  <c:v>135.45875319077743</c:v>
                </c:pt>
                <c:pt idx="35">
                  <c:v>114.02678363877814</c:v>
                </c:pt>
                <c:pt idx="36">
                  <c:v>118.9107014268678</c:v>
                </c:pt>
                <c:pt idx="37">
                  <c:v>136.7165895938121</c:v>
                </c:pt>
                <c:pt idx="38">
                  <c:v>126.3060110047865</c:v>
                </c:pt>
                <c:pt idx="39">
                  <c:v>138.81816702232223</c:v>
                </c:pt>
                <c:pt idx="40">
                  <c:v>134.62149268465041</c:v>
                </c:pt>
                <c:pt idx="41">
                  <c:v>125.06764225083302</c:v>
                </c:pt>
                <c:pt idx="42">
                  <c:v>138.81816702232223</c:v>
                </c:pt>
                <c:pt idx="43">
                  <c:v>129.20461545451113</c:v>
                </c:pt>
                <c:pt idx="44">
                  <c:v>106.76939322663603</c:v>
                </c:pt>
                <c:pt idx="45">
                  <c:v>143.04071242858186</c:v>
                </c:pt>
                <c:pt idx="46">
                  <c:v>147.28898901509368</c:v>
                </c:pt>
                <c:pt idx="47">
                  <c:v>131.28283549634742</c:v>
                </c:pt>
                <c:pt idx="48">
                  <c:v>135.45875319077743</c:v>
                </c:pt>
                <c:pt idx="49">
                  <c:v>135.45875319077743</c:v>
                </c:pt>
                <c:pt idx="50">
                  <c:v>137.55644347765815</c:v>
                </c:pt>
                <c:pt idx="51">
                  <c:v>133.36754865549008</c:v>
                </c:pt>
                <c:pt idx="52">
                  <c:v>112.81154131309938</c:v>
                </c:pt>
                <c:pt idx="53">
                  <c:v>133.36754865549008</c:v>
                </c:pt>
                <c:pt idx="54">
                  <c:v>134.62149268465041</c:v>
                </c:pt>
                <c:pt idx="55">
                  <c:v>130.45076833870291</c:v>
                </c:pt>
                <c:pt idx="56">
                  <c:v>143.04071242858186</c:v>
                </c:pt>
                <c:pt idx="57">
                  <c:v>125.06764225083302</c:v>
                </c:pt>
                <c:pt idx="58">
                  <c:v>135.45875319077743</c:v>
                </c:pt>
                <c:pt idx="59">
                  <c:v>94.064881308609031</c:v>
                </c:pt>
                <c:pt idx="60">
                  <c:v>134.62149268465041</c:v>
                </c:pt>
                <c:pt idx="61">
                  <c:v>120.95656539841686</c:v>
                </c:pt>
                <c:pt idx="62">
                  <c:v>132.53288424209245</c:v>
                </c:pt>
                <c:pt idx="63">
                  <c:v>147.28898901509368</c:v>
                </c:pt>
                <c:pt idx="64">
                  <c:v>120.13744766193446</c:v>
                </c:pt>
                <c:pt idx="65">
                  <c:v>151.562797574716</c:v>
                </c:pt>
                <c:pt idx="66">
                  <c:v>135.45875319077743</c:v>
                </c:pt>
                <c:pt idx="67">
                  <c:v>99.989215262785393</c:v>
                </c:pt>
                <c:pt idx="68">
                  <c:v>143.88831478465028</c:v>
                </c:pt>
                <c:pt idx="69">
                  <c:v>112.00264764629861</c:v>
                </c:pt>
                <c:pt idx="70">
                  <c:v>147.28898901509368</c:v>
                </c:pt>
                <c:pt idx="71">
                  <c:v>114.02678363877814</c:v>
                </c:pt>
                <c:pt idx="72">
                  <c:v>112.00264764629861</c:v>
                </c:pt>
                <c:pt idx="73">
                  <c:v>158.02080750961937</c:v>
                </c:pt>
                <c:pt idx="74">
                  <c:v>122.18717559734276</c:v>
                </c:pt>
                <c:pt idx="75">
                  <c:v>127.13288638254362</c:v>
                </c:pt>
                <c:pt idx="76">
                  <c:v>149.4227165069679</c:v>
                </c:pt>
                <c:pt idx="77">
                  <c:v>141.77123950337767</c:v>
                </c:pt>
                <c:pt idx="78">
                  <c:v>112.81154131309938</c:v>
                </c:pt>
                <c:pt idx="79">
                  <c:v>106.76939322663603</c:v>
                </c:pt>
                <c:pt idx="80">
                  <c:v>94.851698365472686</c:v>
                </c:pt>
                <c:pt idx="81">
                  <c:v>146.01181499254574</c:v>
                </c:pt>
                <c:pt idx="82">
                  <c:v>143.04071242858186</c:v>
                </c:pt>
                <c:pt idx="83">
                  <c:v>134.62149268465041</c:v>
                </c:pt>
                <c:pt idx="84">
                  <c:v>125.06764225083302</c:v>
                </c:pt>
                <c:pt idx="85">
                  <c:v>114.83821613236452</c:v>
                </c:pt>
                <c:pt idx="86">
                  <c:v>135.45875319077743</c:v>
                </c:pt>
                <c:pt idx="87">
                  <c:v>124.2433582944473</c:v>
                </c:pt>
                <c:pt idx="88">
                  <c:v>143.04071242858186</c:v>
                </c:pt>
                <c:pt idx="89">
                  <c:v>134.62149268465041</c:v>
                </c:pt>
                <c:pt idx="90">
                  <c:v>125.06764225083302</c:v>
                </c:pt>
                <c:pt idx="91">
                  <c:v>120.95656539841686</c:v>
                </c:pt>
                <c:pt idx="92">
                  <c:v>135.45875319077743</c:v>
                </c:pt>
                <c:pt idx="93">
                  <c:v>122.18717559734276</c:v>
                </c:pt>
                <c:pt idx="94">
                  <c:v>137.55644347765815</c:v>
                </c:pt>
                <c:pt idx="95">
                  <c:v>128.37514516017734</c:v>
                </c:pt>
                <c:pt idx="96">
                  <c:v>149.4227165069679</c:v>
                </c:pt>
                <c:pt idx="97">
                  <c:v>120.13744766193446</c:v>
                </c:pt>
                <c:pt idx="98">
                  <c:v>110.79120345166658</c:v>
                </c:pt>
                <c:pt idx="99">
                  <c:v>122.18717559734276</c:v>
                </c:pt>
                <c:pt idx="100">
                  <c:v>140.92621317195062</c:v>
                </c:pt>
                <c:pt idx="101">
                  <c:v>129.20461545451113</c:v>
                </c:pt>
                <c:pt idx="102">
                  <c:v>156.72470545380096</c:v>
                </c:pt>
                <c:pt idx="103">
                  <c:v>125.06764225083302</c:v>
                </c:pt>
                <c:pt idx="104">
                  <c:v>116.05727625330775</c:v>
                </c:pt>
                <c:pt idx="105">
                  <c:v>116.87125998634724</c:v>
                </c:pt>
                <c:pt idx="106">
                  <c:v>134.62149268465041</c:v>
                </c:pt>
                <c:pt idx="107">
                  <c:v>154.56952009361908</c:v>
                </c:pt>
                <c:pt idx="108">
                  <c:v>137.55644347765815</c:v>
                </c:pt>
                <c:pt idx="109">
                  <c:v>133.36754865549008</c:v>
                </c:pt>
                <c:pt idx="110">
                  <c:v>143.88831478465028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88-407B-8A95-076D8CC85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948128"/>
        <c:axId val="450948688"/>
      </c:scatterChart>
      <c:valAx>
        <c:axId val="450948128"/>
        <c:scaling>
          <c:orientation val="minMax"/>
          <c:max val="7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0948688"/>
        <c:crosses val="autoZero"/>
        <c:crossBetween val="midCat"/>
      </c:valAx>
      <c:valAx>
        <c:axId val="450948688"/>
        <c:scaling>
          <c:orientation val="minMax"/>
          <c:max val="15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09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 Residuals'!$F$3</c:f>
              <c:strCache>
                <c:ptCount val="1"/>
                <c:pt idx="0">
                  <c:v>qi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 Residuals'!$C$4:$C$114</c:f>
              <c:numCache>
                <c:formatCode>General</c:formatCode>
                <c:ptCount val="111"/>
                <c:pt idx="0">
                  <c:v>-2.0487249953111362</c:v>
                </c:pt>
                <c:pt idx="1">
                  <c:v>-2.0009374074094737</c:v>
                </c:pt>
                <c:pt idx="2">
                  <c:v>-1.7168964696903357</c:v>
                </c:pt>
                <c:pt idx="3">
                  <c:v>-1.6887796384429474</c:v>
                </c:pt>
                <c:pt idx="4">
                  <c:v>-1.6019488249761702</c:v>
                </c:pt>
                <c:pt idx="5">
                  <c:v>-1.5608175852070727</c:v>
                </c:pt>
                <c:pt idx="6">
                  <c:v>-1.4591826367580376</c:v>
                </c:pt>
                <c:pt idx="7">
                  <c:v>-1.3914260044586793</c:v>
                </c:pt>
                <c:pt idx="8">
                  <c:v>-1.3105058197659034</c:v>
                </c:pt>
                <c:pt idx="9">
                  <c:v>-1.2079760080865942</c:v>
                </c:pt>
                <c:pt idx="10">
                  <c:v>-1.1610832834152081</c:v>
                </c:pt>
                <c:pt idx="11">
                  <c:v>-1.119952043646115</c:v>
                </c:pt>
                <c:pt idx="12">
                  <c:v>-1.0996847115049895</c:v>
                </c:pt>
                <c:pt idx="13">
                  <c:v>-1.067148690200725</c:v>
                </c:pt>
                <c:pt idx="14">
                  <c:v>-1.0515988358599058</c:v>
                </c:pt>
                <c:pt idx="15">
                  <c:v>-0.98533364227767273</c:v>
                </c:pt>
                <c:pt idx="16">
                  <c:v>-0.97127522665397859</c:v>
                </c:pt>
                <c:pt idx="17">
                  <c:v>-0.97097693891055314</c:v>
                </c:pt>
                <c:pt idx="18">
                  <c:v>-0.95647109167172073</c:v>
                </c:pt>
                <c:pt idx="19">
                  <c:v>-0.95617280392829984</c:v>
                </c:pt>
                <c:pt idx="20">
                  <c:v>-0.92393507036745637</c:v>
                </c:pt>
                <c:pt idx="21">
                  <c:v>-0.89110076131976423</c:v>
                </c:pt>
                <c:pt idx="22">
                  <c:v>-0.86889455884638211</c:v>
                </c:pt>
                <c:pt idx="23">
                  <c:v>-0.85558186258124713</c:v>
                </c:pt>
                <c:pt idx="24">
                  <c:v>-0.81077715211383716</c:v>
                </c:pt>
                <c:pt idx="25">
                  <c:v>-0.76711046652563197</c:v>
                </c:pt>
                <c:pt idx="26">
                  <c:v>-0.7202177418542457</c:v>
                </c:pt>
                <c:pt idx="27">
                  <c:v>-0.65911745768745256</c:v>
                </c:pt>
                <c:pt idx="28">
                  <c:v>-0.6455064736788968</c:v>
                </c:pt>
                <c:pt idx="29">
                  <c:v>-0.61297045237463244</c:v>
                </c:pt>
                <c:pt idx="30">
                  <c:v>-0.61297045237463244</c:v>
                </c:pt>
                <c:pt idx="31">
                  <c:v>-0.59816631739237458</c:v>
                </c:pt>
                <c:pt idx="32">
                  <c:v>-0.55037872949071642</c:v>
                </c:pt>
                <c:pt idx="33">
                  <c:v>-0.53040968509301634</c:v>
                </c:pt>
                <c:pt idx="34">
                  <c:v>-0.53011139734959078</c:v>
                </c:pt>
                <c:pt idx="35">
                  <c:v>-0.50865091423477238</c:v>
                </c:pt>
                <c:pt idx="36">
                  <c:v>-0.47566746131536747</c:v>
                </c:pt>
                <c:pt idx="37">
                  <c:v>-0.4638462037673578</c:v>
                </c:pt>
                <c:pt idx="38">
                  <c:v>-0.41426888940514889</c:v>
                </c:pt>
                <c:pt idx="39">
                  <c:v>-0.39549299598115317</c:v>
                </c:pt>
                <c:pt idx="40">
                  <c:v>-0.38024142938375699</c:v>
                </c:pt>
                <c:pt idx="41">
                  <c:v>-0.35480918782719612</c:v>
                </c:pt>
                <c:pt idx="42">
                  <c:v>-0.34845112743805418</c:v>
                </c:pt>
                <c:pt idx="43">
                  <c:v>-0.34770540807949035</c:v>
                </c:pt>
                <c:pt idx="44">
                  <c:v>-0.34179477930548668</c:v>
                </c:pt>
                <c:pt idx="45">
                  <c:v>-0.33290127309723483</c:v>
                </c:pt>
                <c:pt idx="46">
                  <c:v>-0.28705255552783554</c:v>
                </c:pt>
                <c:pt idx="47">
                  <c:v>-0.26529378466959164</c:v>
                </c:pt>
                <c:pt idx="48">
                  <c:v>-0.26117288235613639</c:v>
                </c:pt>
                <c:pt idx="49">
                  <c:v>-0.2189976354850541</c:v>
                </c:pt>
                <c:pt idx="50">
                  <c:v>-0.19753715237023337</c:v>
                </c:pt>
                <c:pt idx="51">
                  <c:v>-0.19753715237023337</c:v>
                </c:pt>
                <c:pt idx="52">
                  <c:v>-0.19311796231335263</c:v>
                </c:pt>
                <c:pt idx="53">
                  <c:v>-0.14989870834028565</c:v>
                </c:pt>
                <c:pt idx="54">
                  <c:v>-0.10285683979718897</c:v>
                </c:pt>
                <c:pt idx="55">
                  <c:v>-8.9991575147192304E-2</c:v>
                </c:pt>
                <c:pt idx="56">
                  <c:v>-8.8798424173492554E-2</c:v>
                </c:pt>
                <c:pt idx="57">
                  <c:v>-8.3335227014627145E-2</c:v>
                </c:pt>
                <c:pt idx="58">
                  <c:v>-6.1427312284665837E-2</c:v>
                </c:pt>
                <c:pt idx="59">
                  <c:v>-5.6709834484364195E-2</c:v>
                </c:pt>
                <c:pt idx="60">
                  <c:v>-4.2651418860670101E-2</c:v>
                </c:pt>
                <c:pt idx="61">
                  <c:v>1.7255714332420943E-2</c:v>
                </c:pt>
                <c:pt idx="62">
                  <c:v>4.611826493837292E-2</c:v>
                </c:pt>
                <c:pt idx="63">
                  <c:v>4.611826493837292E-2</c:v>
                </c:pt>
                <c:pt idx="64">
                  <c:v>8.6802073092329957E-2</c:v>
                </c:pt>
                <c:pt idx="65">
                  <c:v>9.862333064033503E-2</c:v>
                </c:pt>
                <c:pt idx="66">
                  <c:v>0.14124600912655327</c:v>
                </c:pt>
                <c:pt idx="67">
                  <c:v>0.15336555441798616</c:v>
                </c:pt>
                <c:pt idx="68">
                  <c:v>0.18043837856338737</c:v>
                </c:pt>
                <c:pt idx="69">
                  <c:v>0.20145143006307215</c:v>
                </c:pt>
                <c:pt idx="70">
                  <c:v>0.21992903574364467</c:v>
                </c:pt>
                <c:pt idx="71">
                  <c:v>0.24998473732329407</c:v>
                </c:pt>
                <c:pt idx="72">
                  <c:v>0.27586441049499555</c:v>
                </c:pt>
                <c:pt idx="73">
                  <c:v>0.29066854547725113</c:v>
                </c:pt>
                <c:pt idx="74">
                  <c:v>0.30248980302525852</c:v>
                </c:pt>
                <c:pt idx="75">
                  <c:v>0.35797774616147343</c:v>
                </c:pt>
                <c:pt idx="76">
                  <c:v>0.39866155431543043</c:v>
                </c:pt>
                <c:pt idx="77">
                  <c:v>0.39895984205885132</c:v>
                </c:pt>
                <c:pt idx="78">
                  <c:v>0.43964365021280838</c:v>
                </c:pt>
                <c:pt idx="79">
                  <c:v>0.4921487159147751</c:v>
                </c:pt>
                <c:pt idx="80">
                  <c:v>0.50695285089703068</c:v>
                </c:pt>
                <c:pt idx="81">
                  <c:v>0.52026554716216333</c:v>
                </c:pt>
                <c:pt idx="82">
                  <c:v>0.60799122385921933</c:v>
                </c:pt>
                <c:pt idx="83">
                  <c:v>0.65712110660628997</c:v>
                </c:pt>
                <c:pt idx="84">
                  <c:v>0.68344821139312972</c:v>
                </c:pt>
                <c:pt idx="85">
                  <c:v>0.75771204795333813</c:v>
                </c:pt>
                <c:pt idx="86">
                  <c:v>0.79099378861616854</c:v>
                </c:pt>
                <c:pt idx="87">
                  <c:v>0.80549963585500084</c:v>
                </c:pt>
                <c:pt idx="88">
                  <c:v>0.80549963585500084</c:v>
                </c:pt>
                <c:pt idx="89">
                  <c:v>0.89382188803890561</c:v>
                </c:pt>
                <c:pt idx="90">
                  <c:v>0.92561218998460848</c:v>
                </c:pt>
                <c:pt idx="91">
                  <c:v>0.9337599768342989</c:v>
                </c:pt>
                <c:pt idx="92">
                  <c:v>1.0018148968770804</c:v>
                </c:pt>
                <c:pt idx="93">
                  <c:v>1.0496024847787431</c:v>
                </c:pt>
                <c:pt idx="94">
                  <c:v>1.0765261650524292</c:v>
                </c:pt>
                <c:pt idx="95">
                  <c:v>1.0913303000346872</c:v>
                </c:pt>
                <c:pt idx="96">
                  <c:v>1.1038972769412561</c:v>
                </c:pt>
                <c:pt idx="97">
                  <c:v>1.2115919980360075</c:v>
                </c:pt>
                <c:pt idx="98">
                  <c:v>1.2204855042442593</c:v>
                </c:pt>
                <c:pt idx="99">
                  <c:v>1.2315610424337053</c:v>
                </c:pt>
                <c:pt idx="100">
                  <c:v>1.4086529784166508</c:v>
                </c:pt>
                <c:pt idx="101">
                  <c:v>1.4700515503268694</c:v>
                </c:pt>
                <c:pt idx="102">
                  <c:v>1.5577772270239232</c:v>
                </c:pt>
                <c:pt idx="103">
                  <c:v>1.5847009072976115</c:v>
                </c:pt>
                <c:pt idx="104">
                  <c:v>1.6609036141900857</c:v>
                </c:pt>
                <c:pt idx="105">
                  <c:v>1.7614945555371337</c:v>
                </c:pt>
                <c:pt idx="106">
                  <c:v>1.7811653121914062</c:v>
                </c:pt>
                <c:pt idx="107">
                  <c:v>1.8576663068273012</c:v>
                </c:pt>
                <c:pt idx="108">
                  <c:v>2.0607870598536655</c:v>
                </c:pt>
                <c:pt idx="109">
                  <c:v>3.0300946758009286</c:v>
                </c:pt>
                <c:pt idx="110">
                  <c:v>3.1178203524979868</c:v>
                </c:pt>
              </c:numCache>
            </c:numRef>
          </c:xVal>
          <c:yVal>
            <c:numRef>
              <c:f>'Norm Residuals'!$F$4:$F$114</c:f>
              <c:numCache>
                <c:formatCode>General</c:formatCode>
                <c:ptCount val="111"/>
                <c:pt idx="0">
                  <c:v>-2.6117120822772133</c:v>
                </c:pt>
                <c:pt idx="1">
                  <c:v>-2.2111272410853271</c:v>
                </c:pt>
                <c:pt idx="2">
                  <c:v>-2.0042335798798194</c:v>
                </c:pt>
                <c:pt idx="3">
                  <c:v>-1.8587466122710705</c:v>
                </c:pt>
                <c:pt idx="4">
                  <c:v>-1.7444475421409684</c:v>
                </c:pt>
                <c:pt idx="5">
                  <c:v>-1.6492369585066657</c:v>
                </c:pt>
                <c:pt idx="6">
                  <c:v>-1.5669896232638028</c:v>
                </c:pt>
                <c:pt idx="7">
                  <c:v>-1.4941549086209043</c:v>
                </c:pt>
                <c:pt idx="8">
                  <c:v>-1.4284820653066665</c:v>
                </c:pt>
                <c:pt idx="9">
                  <c:v>-1.3684502922532074</c:v>
                </c:pt>
                <c:pt idx="10">
                  <c:v>-1.3129814789733745</c:v>
                </c:pt>
                <c:pt idx="11">
                  <c:v>-1.2612821577584186</c:v>
                </c:pt>
                <c:pt idx="12">
                  <c:v>-1.2127505015980071</c:v>
                </c:pt>
                <c:pt idx="13">
                  <c:v>-1.1669186011353176</c:v>
                </c:pt>
                <c:pt idx="14">
                  <c:v>-1.123415049164985</c:v>
                </c:pt>
                <c:pt idx="15">
                  <c:v>-1.0819397980292538</c:v>
                </c:pt>
                <c:pt idx="16">
                  <c:v>-1.042246741832408</c:v>
                </c:pt>
                <c:pt idx="17">
                  <c:v>-1.0041313313244864</c:v>
                </c:pt>
                <c:pt idx="18">
                  <c:v>-0.96742156610170071</c:v>
                </c:pt>
                <c:pt idx="19">
                  <c:v>-0.93197131234319142</c:v>
                </c:pt>
                <c:pt idx="20">
                  <c:v>-0.89765525842446814</c:v>
                </c:pt>
                <c:pt idx="21">
                  <c:v>-0.86436504736313291</c:v>
                </c:pt>
                <c:pt idx="22">
                  <c:v>-0.83200627001647276</c:v>
                </c:pt>
                <c:pt idx="23">
                  <c:v>-0.80049609797455912</c:v>
                </c:pt>
                <c:pt idx="24">
                  <c:v>-0.76976139875600935</c:v>
                </c:pt>
                <c:pt idx="25">
                  <c:v>-0.73973721941388981</c:v>
                </c:pt>
                <c:pt idx="26">
                  <c:v>-0.71036555491602327</c:v>
                </c:pt>
                <c:pt idx="27">
                  <c:v>-0.68159433905286215</c:v>
                </c:pt>
                <c:pt idx="28">
                  <c:v>-0.65337661097153532</c:v>
                </c:pt>
                <c:pt idx="29">
                  <c:v>-0.62566982159467477</c:v>
                </c:pt>
                <c:pt idx="30">
                  <c:v>-0.59843525240079998</c:v>
                </c:pt>
                <c:pt idx="31">
                  <c:v>-0.5716375251650857</c:v>
                </c:pt>
                <c:pt idx="32">
                  <c:v>-0.54524418586888423</c:v>
                </c:pt>
                <c:pt idx="33">
                  <c:v>-0.51922534949168586</c:v>
                </c:pt>
                <c:pt idx="34">
                  <c:v>-0.4935533950895456</c:v>
                </c:pt>
                <c:pt idx="35">
                  <c:v>-0.46820270264667324</c:v>
                </c:pt>
                <c:pt idx="36">
                  <c:v>-0.4431494248121573</c:v>
                </c:pt>
                <c:pt idx="37">
                  <c:v>-0.41837128791165434</c:v>
                </c:pt>
                <c:pt idx="38">
                  <c:v>-0.39384741763566572</c:v>
                </c:pt>
                <c:pt idx="39">
                  <c:v>-0.36955818561240211</c:v>
                </c:pt>
                <c:pt idx="40">
                  <c:v>-0.34548507371979847</c:v>
                </c:pt>
                <c:pt idx="41">
                  <c:v>-0.32161055351265833</c:v>
                </c:pt>
                <c:pt idx="42">
                  <c:v>-0.29791797856351676</c:v>
                </c:pt>
                <c:pt idx="43">
                  <c:v>-0.27439148786003692</c:v>
                </c:pt>
                <c:pt idx="44">
                  <c:v>-0.25101591868327155</c:v>
                </c:pt>
                <c:pt idx="45">
                  <c:v>-0.22777672762222839</c:v>
                </c:pt>
                <c:pt idx="46">
                  <c:v>-0.20465991857047608</c:v>
                </c:pt>
                <c:pt idx="47">
                  <c:v>-0.18165197670757266</c:v>
                </c:pt>
                <c:pt idx="48">
                  <c:v>-0.15873980759786754</c:v>
                </c:pt>
                <c:pt idx="49">
                  <c:v>-0.13591068064648049</c:v>
                </c:pt>
                <c:pt idx="50">
                  <c:v>-0.11315217624074865</c:v>
                </c:pt>
                <c:pt idx="51">
                  <c:v>-9.0452135978168868E-2</c:v>
                </c:pt>
                <c:pt idx="52">
                  <c:v>-6.7798615441235721E-2</c:v>
                </c:pt>
                <c:pt idx="53">
                  <c:v>-4.5179839027475119E-2</c:v>
                </c:pt>
                <c:pt idx="54">
                  <c:v>-2.2584156380876554E-2</c:v>
                </c:pt>
                <c:pt idx="55">
                  <c:v>0</c:v>
                </c:pt>
                <c:pt idx="56">
                  <c:v>2.2584156380876554E-2</c:v>
                </c:pt>
                <c:pt idx="57">
                  <c:v>4.5179839027475258E-2</c:v>
                </c:pt>
                <c:pt idx="58">
                  <c:v>6.7798615441235568E-2</c:v>
                </c:pt>
                <c:pt idx="59">
                  <c:v>9.0452135978168716E-2</c:v>
                </c:pt>
                <c:pt idx="60">
                  <c:v>0.11315217624074865</c:v>
                </c:pt>
                <c:pt idx="61">
                  <c:v>0.13591068064648049</c:v>
                </c:pt>
                <c:pt idx="62">
                  <c:v>0.15873980759786754</c:v>
                </c:pt>
                <c:pt idx="63">
                  <c:v>0.18165197670757277</c:v>
                </c:pt>
                <c:pt idx="64">
                  <c:v>0.20465991857047597</c:v>
                </c:pt>
                <c:pt idx="65">
                  <c:v>0.22777672762222823</c:v>
                </c:pt>
                <c:pt idx="66">
                  <c:v>0.25101591868327155</c:v>
                </c:pt>
                <c:pt idx="67">
                  <c:v>0.27439148786003692</c:v>
                </c:pt>
                <c:pt idx="68">
                  <c:v>0.29791797856351676</c:v>
                </c:pt>
                <c:pt idx="69">
                  <c:v>0.32161055351265849</c:v>
                </c:pt>
                <c:pt idx="70">
                  <c:v>0.34548507371979842</c:v>
                </c:pt>
                <c:pt idx="71">
                  <c:v>0.36955818561240195</c:v>
                </c:pt>
                <c:pt idx="72">
                  <c:v>0.39384741763566572</c:v>
                </c:pt>
                <c:pt idx="73">
                  <c:v>0.41837128791165434</c:v>
                </c:pt>
                <c:pt idx="74">
                  <c:v>0.44314942481215747</c:v>
                </c:pt>
                <c:pt idx="75">
                  <c:v>0.46820270264667324</c:v>
                </c:pt>
                <c:pt idx="76">
                  <c:v>0.49355339508954532</c:v>
                </c:pt>
                <c:pt idx="77">
                  <c:v>0.51922534949168586</c:v>
                </c:pt>
                <c:pt idx="78">
                  <c:v>0.54524418586888423</c:v>
                </c:pt>
                <c:pt idx="79">
                  <c:v>0.5716375251650857</c:v>
                </c:pt>
                <c:pt idx="80">
                  <c:v>0.59843525240080009</c:v>
                </c:pt>
                <c:pt idx="81">
                  <c:v>0.62566982159467532</c:v>
                </c:pt>
                <c:pt idx="82">
                  <c:v>0.65337661097153521</c:v>
                </c:pt>
                <c:pt idx="83">
                  <c:v>0.68159433905286215</c:v>
                </c:pt>
                <c:pt idx="84">
                  <c:v>0.71036555491602327</c:v>
                </c:pt>
                <c:pt idx="85">
                  <c:v>0.73973721941388981</c:v>
                </c:pt>
                <c:pt idx="86">
                  <c:v>0.76976139875600935</c:v>
                </c:pt>
                <c:pt idx="87">
                  <c:v>0.80049609797455923</c:v>
                </c:pt>
                <c:pt idx="88">
                  <c:v>0.83200627001647276</c:v>
                </c:pt>
                <c:pt idx="89">
                  <c:v>0.86436504736313291</c:v>
                </c:pt>
                <c:pt idx="90">
                  <c:v>0.89765525842446814</c:v>
                </c:pt>
                <c:pt idx="91">
                  <c:v>0.93197131234319142</c:v>
                </c:pt>
                <c:pt idx="92">
                  <c:v>0.96742156610170071</c:v>
                </c:pt>
                <c:pt idx="93">
                  <c:v>1.0041313313244848</c:v>
                </c:pt>
                <c:pt idx="94">
                  <c:v>1.042246741832408</c:v>
                </c:pt>
                <c:pt idx="95">
                  <c:v>1.0819397980292538</c:v>
                </c:pt>
                <c:pt idx="96">
                  <c:v>1.123415049164985</c:v>
                </c:pt>
                <c:pt idx="97">
                  <c:v>1.1669186011353176</c:v>
                </c:pt>
                <c:pt idx="98">
                  <c:v>1.2127505015980078</c:v>
                </c:pt>
                <c:pt idx="99">
                  <c:v>1.2612821577584183</c:v>
                </c:pt>
                <c:pt idx="100">
                  <c:v>1.3129814789733745</c:v>
                </c:pt>
                <c:pt idx="101">
                  <c:v>1.3684502922532074</c:v>
                </c:pt>
                <c:pt idx="102">
                  <c:v>1.4284820653066665</c:v>
                </c:pt>
                <c:pt idx="103">
                  <c:v>1.4941549086209054</c:v>
                </c:pt>
                <c:pt idx="104">
                  <c:v>1.5669896232638034</c:v>
                </c:pt>
                <c:pt idx="105">
                  <c:v>1.6492369585066653</c:v>
                </c:pt>
                <c:pt idx="106">
                  <c:v>1.7444475421409682</c:v>
                </c:pt>
                <c:pt idx="107">
                  <c:v>1.8587466122710696</c:v>
                </c:pt>
                <c:pt idx="108">
                  <c:v>2.0042335798798194</c:v>
                </c:pt>
                <c:pt idx="109">
                  <c:v>2.2111272410853289</c:v>
                </c:pt>
                <c:pt idx="110">
                  <c:v>2.6117120822772177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A-473E-8A10-91E70B0925D6}"/>
            </c:ext>
          </c:extLst>
        </c:ser>
        <c:ser>
          <c:idx val="1"/>
          <c:order val="1"/>
          <c:tx>
            <c:strRef>
              <c:f>'Norm Residuals'!$G$3</c:f>
              <c:strCache>
                <c:ptCount val="1"/>
                <c:pt idx="0">
                  <c:v>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'Norm Residuals'!$C$4:$C$114</c:f>
              <c:numCache>
                <c:formatCode>General</c:formatCode>
                <c:ptCount val="111"/>
                <c:pt idx="0">
                  <c:v>-2.0487249953111362</c:v>
                </c:pt>
                <c:pt idx="1">
                  <c:v>-2.0009374074094737</c:v>
                </c:pt>
                <c:pt idx="2">
                  <c:v>-1.7168964696903357</c:v>
                </c:pt>
                <c:pt idx="3">
                  <c:v>-1.6887796384429474</c:v>
                </c:pt>
                <c:pt idx="4">
                  <c:v>-1.6019488249761702</c:v>
                </c:pt>
                <c:pt idx="5">
                  <c:v>-1.5608175852070727</c:v>
                </c:pt>
                <c:pt idx="6">
                  <c:v>-1.4591826367580376</c:v>
                </c:pt>
                <c:pt idx="7">
                  <c:v>-1.3914260044586793</c:v>
                </c:pt>
                <c:pt idx="8">
                  <c:v>-1.3105058197659034</c:v>
                </c:pt>
                <c:pt idx="9">
                  <c:v>-1.2079760080865942</c:v>
                </c:pt>
                <c:pt idx="10">
                  <c:v>-1.1610832834152081</c:v>
                </c:pt>
                <c:pt idx="11">
                  <c:v>-1.119952043646115</c:v>
                </c:pt>
                <c:pt idx="12">
                  <c:v>-1.0996847115049895</c:v>
                </c:pt>
                <c:pt idx="13">
                  <c:v>-1.067148690200725</c:v>
                </c:pt>
                <c:pt idx="14">
                  <c:v>-1.0515988358599058</c:v>
                </c:pt>
                <c:pt idx="15">
                  <c:v>-0.98533364227767273</c:v>
                </c:pt>
                <c:pt idx="16">
                  <c:v>-0.97127522665397859</c:v>
                </c:pt>
                <c:pt idx="17">
                  <c:v>-0.97097693891055314</c:v>
                </c:pt>
                <c:pt idx="18">
                  <c:v>-0.95647109167172073</c:v>
                </c:pt>
                <c:pt idx="19">
                  <c:v>-0.95617280392829984</c:v>
                </c:pt>
                <c:pt idx="20">
                  <c:v>-0.92393507036745637</c:v>
                </c:pt>
                <c:pt idx="21">
                  <c:v>-0.89110076131976423</c:v>
                </c:pt>
                <c:pt idx="22">
                  <c:v>-0.86889455884638211</c:v>
                </c:pt>
                <c:pt idx="23">
                  <c:v>-0.85558186258124713</c:v>
                </c:pt>
                <c:pt idx="24">
                  <c:v>-0.81077715211383716</c:v>
                </c:pt>
                <c:pt idx="25">
                  <c:v>-0.76711046652563197</c:v>
                </c:pt>
                <c:pt idx="26">
                  <c:v>-0.7202177418542457</c:v>
                </c:pt>
                <c:pt idx="27">
                  <c:v>-0.65911745768745256</c:v>
                </c:pt>
                <c:pt idx="28">
                  <c:v>-0.6455064736788968</c:v>
                </c:pt>
                <c:pt idx="29">
                  <c:v>-0.61297045237463244</c:v>
                </c:pt>
                <c:pt idx="30">
                  <c:v>-0.61297045237463244</c:v>
                </c:pt>
                <c:pt idx="31">
                  <c:v>-0.59816631739237458</c:v>
                </c:pt>
                <c:pt idx="32">
                  <c:v>-0.55037872949071642</c:v>
                </c:pt>
                <c:pt idx="33">
                  <c:v>-0.53040968509301634</c:v>
                </c:pt>
                <c:pt idx="34">
                  <c:v>-0.53011139734959078</c:v>
                </c:pt>
                <c:pt idx="35">
                  <c:v>-0.50865091423477238</c:v>
                </c:pt>
                <c:pt idx="36">
                  <c:v>-0.47566746131536747</c:v>
                </c:pt>
                <c:pt idx="37">
                  <c:v>-0.4638462037673578</c:v>
                </c:pt>
                <c:pt idx="38">
                  <c:v>-0.41426888940514889</c:v>
                </c:pt>
                <c:pt idx="39">
                  <c:v>-0.39549299598115317</c:v>
                </c:pt>
                <c:pt idx="40">
                  <c:v>-0.38024142938375699</c:v>
                </c:pt>
                <c:pt idx="41">
                  <c:v>-0.35480918782719612</c:v>
                </c:pt>
                <c:pt idx="42">
                  <c:v>-0.34845112743805418</c:v>
                </c:pt>
                <c:pt idx="43">
                  <c:v>-0.34770540807949035</c:v>
                </c:pt>
                <c:pt idx="44">
                  <c:v>-0.34179477930548668</c:v>
                </c:pt>
                <c:pt idx="45">
                  <c:v>-0.33290127309723483</c:v>
                </c:pt>
                <c:pt idx="46">
                  <c:v>-0.28705255552783554</c:v>
                </c:pt>
                <c:pt idx="47">
                  <c:v>-0.26529378466959164</c:v>
                </c:pt>
                <c:pt idx="48">
                  <c:v>-0.26117288235613639</c:v>
                </c:pt>
                <c:pt idx="49">
                  <c:v>-0.2189976354850541</c:v>
                </c:pt>
                <c:pt idx="50">
                  <c:v>-0.19753715237023337</c:v>
                </c:pt>
                <c:pt idx="51">
                  <c:v>-0.19753715237023337</c:v>
                </c:pt>
                <c:pt idx="52">
                  <c:v>-0.19311796231335263</c:v>
                </c:pt>
                <c:pt idx="53">
                  <c:v>-0.14989870834028565</c:v>
                </c:pt>
                <c:pt idx="54">
                  <c:v>-0.10285683979718897</c:v>
                </c:pt>
                <c:pt idx="55">
                  <c:v>-8.9991575147192304E-2</c:v>
                </c:pt>
                <c:pt idx="56">
                  <c:v>-8.8798424173492554E-2</c:v>
                </c:pt>
                <c:pt idx="57">
                  <c:v>-8.3335227014627145E-2</c:v>
                </c:pt>
                <c:pt idx="58">
                  <c:v>-6.1427312284665837E-2</c:v>
                </c:pt>
                <c:pt idx="59">
                  <c:v>-5.6709834484364195E-2</c:v>
                </c:pt>
                <c:pt idx="60">
                  <c:v>-4.2651418860670101E-2</c:v>
                </c:pt>
                <c:pt idx="61">
                  <c:v>1.7255714332420943E-2</c:v>
                </c:pt>
                <c:pt idx="62">
                  <c:v>4.611826493837292E-2</c:v>
                </c:pt>
                <c:pt idx="63">
                  <c:v>4.611826493837292E-2</c:v>
                </c:pt>
                <c:pt idx="64">
                  <c:v>8.6802073092329957E-2</c:v>
                </c:pt>
                <c:pt idx="65">
                  <c:v>9.862333064033503E-2</c:v>
                </c:pt>
                <c:pt idx="66">
                  <c:v>0.14124600912655327</c:v>
                </c:pt>
                <c:pt idx="67">
                  <c:v>0.15336555441798616</c:v>
                </c:pt>
                <c:pt idx="68">
                  <c:v>0.18043837856338737</c:v>
                </c:pt>
                <c:pt idx="69">
                  <c:v>0.20145143006307215</c:v>
                </c:pt>
                <c:pt idx="70">
                  <c:v>0.21992903574364467</c:v>
                </c:pt>
                <c:pt idx="71">
                  <c:v>0.24998473732329407</c:v>
                </c:pt>
                <c:pt idx="72">
                  <c:v>0.27586441049499555</c:v>
                </c:pt>
                <c:pt idx="73">
                  <c:v>0.29066854547725113</c:v>
                </c:pt>
                <c:pt idx="74">
                  <c:v>0.30248980302525852</c:v>
                </c:pt>
                <c:pt idx="75">
                  <c:v>0.35797774616147343</c:v>
                </c:pt>
                <c:pt idx="76">
                  <c:v>0.39866155431543043</c:v>
                </c:pt>
                <c:pt idx="77">
                  <c:v>0.39895984205885132</c:v>
                </c:pt>
                <c:pt idx="78">
                  <c:v>0.43964365021280838</c:v>
                </c:pt>
                <c:pt idx="79">
                  <c:v>0.4921487159147751</c:v>
                </c:pt>
                <c:pt idx="80">
                  <c:v>0.50695285089703068</c:v>
                </c:pt>
                <c:pt idx="81">
                  <c:v>0.52026554716216333</c:v>
                </c:pt>
                <c:pt idx="82">
                  <c:v>0.60799122385921933</c:v>
                </c:pt>
                <c:pt idx="83">
                  <c:v>0.65712110660628997</c:v>
                </c:pt>
                <c:pt idx="84">
                  <c:v>0.68344821139312972</c:v>
                </c:pt>
                <c:pt idx="85">
                  <c:v>0.75771204795333813</c:v>
                </c:pt>
                <c:pt idx="86">
                  <c:v>0.79099378861616854</c:v>
                </c:pt>
                <c:pt idx="87">
                  <c:v>0.80549963585500084</c:v>
                </c:pt>
                <c:pt idx="88">
                  <c:v>0.80549963585500084</c:v>
                </c:pt>
                <c:pt idx="89">
                  <c:v>0.89382188803890561</c:v>
                </c:pt>
                <c:pt idx="90">
                  <c:v>0.92561218998460848</c:v>
                </c:pt>
                <c:pt idx="91">
                  <c:v>0.9337599768342989</c:v>
                </c:pt>
                <c:pt idx="92">
                  <c:v>1.0018148968770804</c:v>
                </c:pt>
                <c:pt idx="93">
                  <c:v>1.0496024847787431</c:v>
                </c:pt>
                <c:pt idx="94">
                  <c:v>1.0765261650524292</c:v>
                </c:pt>
                <c:pt idx="95">
                  <c:v>1.0913303000346872</c:v>
                </c:pt>
                <c:pt idx="96">
                  <c:v>1.1038972769412561</c:v>
                </c:pt>
                <c:pt idx="97">
                  <c:v>1.2115919980360075</c:v>
                </c:pt>
                <c:pt idx="98">
                  <c:v>1.2204855042442593</c:v>
                </c:pt>
                <c:pt idx="99">
                  <c:v>1.2315610424337053</c:v>
                </c:pt>
                <c:pt idx="100">
                  <c:v>1.4086529784166508</c:v>
                </c:pt>
                <c:pt idx="101">
                  <c:v>1.4700515503268694</c:v>
                </c:pt>
                <c:pt idx="102">
                  <c:v>1.5577772270239232</c:v>
                </c:pt>
                <c:pt idx="103">
                  <c:v>1.5847009072976115</c:v>
                </c:pt>
                <c:pt idx="104">
                  <c:v>1.6609036141900857</c:v>
                </c:pt>
                <c:pt idx="105">
                  <c:v>1.7614945555371337</c:v>
                </c:pt>
                <c:pt idx="106">
                  <c:v>1.7811653121914062</c:v>
                </c:pt>
                <c:pt idx="107">
                  <c:v>1.8576663068273012</c:v>
                </c:pt>
                <c:pt idx="108">
                  <c:v>2.0607870598536655</c:v>
                </c:pt>
                <c:pt idx="109">
                  <c:v>3.0300946758009286</c:v>
                </c:pt>
                <c:pt idx="110">
                  <c:v>3.1178203524979868</c:v>
                </c:pt>
              </c:numCache>
            </c:numRef>
          </c:xVal>
          <c:yVal>
            <c:numRef>
              <c:f>'Norm Residuals'!$G$4:$G$114</c:f>
              <c:numCache>
                <c:formatCode>General</c:formatCode>
                <c:ptCount val="111"/>
                <c:pt idx="0">
                  <c:v>-2.0487249953111362</c:v>
                </c:pt>
                <c:pt idx="1">
                  <c:v>-2.0009374074094737</c:v>
                </c:pt>
                <c:pt idx="2">
                  <c:v>-1.7168964696903357</c:v>
                </c:pt>
                <c:pt idx="3">
                  <c:v>-1.6887796384429474</c:v>
                </c:pt>
                <c:pt idx="4">
                  <c:v>-1.6019488249761702</c:v>
                </c:pt>
                <c:pt idx="5">
                  <c:v>-1.5608175852070727</c:v>
                </c:pt>
                <c:pt idx="6">
                  <c:v>-1.4591826367580376</c:v>
                </c:pt>
                <c:pt idx="7">
                  <c:v>-1.3914260044586793</c:v>
                </c:pt>
                <c:pt idx="8">
                  <c:v>-1.3105058197659034</c:v>
                </c:pt>
                <c:pt idx="9">
                  <c:v>-1.2079760080865942</c:v>
                </c:pt>
                <c:pt idx="10">
                  <c:v>-1.1610832834152081</c:v>
                </c:pt>
                <c:pt idx="11">
                  <c:v>-1.119952043646115</c:v>
                </c:pt>
                <c:pt idx="12">
                  <c:v>-1.0996847115049895</c:v>
                </c:pt>
                <c:pt idx="13">
                  <c:v>-1.067148690200725</c:v>
                </c:pt>
                <c:pt idx="14">
                  <c:v>-1.0515988358599058</c:v>
                </c:pt>
                <c:pt idx="15">
                  <c:v>-0.98533364227767273</c:v>
                </c:pt>
                <c:pt idx="16">
                  <c:v>-0.97127522665397859</c:v>
                </c:pt>
                <c:pt idx="17">
                  <c:v>-0.97097693891055314</c:v>
                </c:pt>
                <c:pt idx="18">
                  <c:v>-0.95647109167172073</c:v>
                </c:pt>
                <c:pt idx="19">
                  <c:v>-0.95617280392829984</c:v>
                </c:pt>
                <c:pt idx="20">
                  <c:v>-0.92393507036745637</c:v>
                </c:pt>
                <c:pt idx="21">
                  <c:v>-0.89110076131976423</c:v>
                </c:pt>
                <c:pt idx="22">
                  <c:v>-0.86889455884638211</c:v>
                </c:pt>
                <c:pt idx="23">
                  <c:v>-0.85558186258124713</c:v>
                </c:pt>
                <c:pt idx="24">
                  <c:v>-0.81077715211383716</c:v>
                </c:pt>
                <c:pt idx="25">
                  <c:v>-0.76711046652563197</c:v>
                </c:pt>
                <c:pt idx="26">
                  <c:v>-0.7202177418542457</c:v>
                </c:pt>
                <c:pt idx="27">
                  <c:v>-0.65911745768745256</c:v>
                </c:pt>
                <c:pt idx="28">
                  <c:v>-0.6455064736788968</c:v>
                </c:pt>
                <c:pt idx="29">
                  <c:v>-0.61297045237463244</c:v>
                </c:pt>
                <c:pt idx="30">
                  <c:v>-0.61297045237463244</c:v>
                </c:pt>
                <c:pt idx="31">
                  <c:v>-0.59816631739237458</c:v>
                </c:pt>
                <c:pt idx="32">
                  <c:v>-0.55037872949071642</c:v>
                </c:pt>
                <c:pt idx="33">
                  <c:v>-0.53040968509301634</c:v>
                </c:pt>
                <c:pt idx="34">
                  <c:v>-0.53011139734959078</c:v>
                </c:pt>
                <c:pt idx="35">
                  <c:v>-0.50865091423477238</c:v>
                </c:pt>
                <c:pt idx="36">
                  <c:v>-0.47566746131536747</c:v>
                </c:pt>
                <c:pt idx="37">
                  <c:v>-0.4638462037673578</c:v>
                </c:pt>
                <c:pt idx="38">
                  <c:v>-0.41426888940514889</c:v>
                </c:pt>
                <c:pt idx="39">
                  <c:v>-0.39549299598115317</c:v>
                </c:pt>
                <c:pt idx="40">
                  <c:v>-0.38024142938375699</c:v>
                </c:pt>
                <c:pt idx="41">
                  <c:v>-0.35480918782719612</c:v>
                </c:pt>
                <c:pt idx="42">
                  <c:v>-0.34845112743805418</c:v>
                </c:pt>
                <c:pt idx="43">
                  <c:v>-0.34770540807949035</c:v>
                </c:pt>
                <c:pt idx="44">
                  <c:v>-0.34179477930548668</c:v>
                </c:pt>
                <c:pt idx="45">
                  <c:v>-0.33290127309723483</c:v>
                </c:pt>
                <c:pt idx="46">
                  <c:v>-0.28705255552783554</c:v>
                </c:pt>
                <c:pt idx="47">
                  <c:v>-0.26529378466959164</c:v>
                </c:pt>
                <c:pt idx="48">
                  <c:v>-0.26117288235613639</c:v>
                </c:pt>
                <c:pt idx="49">
                  <c:v>-0.2189976354850541</c:v>
                </c:pt>
                <c:pt idx="50">
                  <c:v>-0.19753715237023337</c:v>
                </c:pt>
                <c:pt idx="51">
                  <c:v>-0.19753715237023337</c:v>
                </c:pt>
                <c:pt idx="52">
                  <c:v>-0.19311796231335263</c:v>
                </c:pt>
                <c:pt idx="53">
                  <c:v>-0.14989870834028565</c:v>
                </c:pt>
                <c:pt idx="54">
                  <c:v>-0.10285683979718897</c:v>
                </c:pt>
                <c:pt idx="55">
                  <c:v>-8.9991575147192304E-2</c:v>
                </c:pt>
                <c:pt idx="56">
                  <c:v>-8.8798424173492554E-2</c:v>
                </c:pt>
                <c:pt idx="57">
                  <c:v>-8.3335227014627145E-2</c:v>
                </c:pt>
                <c:pt idx="58">
                  <c:v>-6.1427312284665837E-2</c:v>
                </c:pt>
                <c:pt idx="59">
                  <c:v>-5.6709834484364195E-2</c:v>
                </c:pt>
                <c:pt idx="60">
                  <c:v>-4.2651418860670101E-2</c:v>
                </c:pt>
                <c:pt idx="61">
                  <c:v>1.7255714332420943E-2</c:v>
                </c:pt>
                <c:pt idx="62">
                  <c:v>4.611826493837292E-2</c:v>
                </c:pt>
                <c:pt idx="63">
                  <c:v>4.611826493837292E-2</c:v>
                </c:pt>
                <c:pt idx="64">
                  <c:v>8.6802073092329957E-2</c:v>
                </c:pt>
                <c:pt idx="65">
                  <c:v>9.862333064033503E-2</c:v>
                </c:pt>
                <c:pt idx="66">
                  <c:v>0.14124600912655327</c:v>
                </c:pt>
                <c:pt idx="67">
                  <c:v>0.15336555441798616</c:v>
                </c:pt>
                <c:pt idx="68">
                  <c:v>0.18043837856338737</c:v>
                </c:pt>
                <c:pt idx="69">
                  <c:v>0.20145143006307215</c:v>
                </c:pt>
                <c:pt idx="70">
                  <c:v>0.21992903574364467</c:v>
                </c:pt>
                <c:pt idx="71">
                  <c:v>0.24998473732329407</c:v>
                </c:pt>
                <c:pt idx="72">
                  <c:v>0.27586441049499555</c:v>
                </c:pt>
                <c:pt idx="73">
                  <c:v>0.29066854547725113</c:v>
                </c:pt>
                <c:pt idx="74">
                  <c:v>0.30248980302525852</c:v>
                </c:pt>
                <c:pt idx="75">
                  <c:v>0.35797774616147343</c:v>
                </c:pt>
                <c:pt idx="76">
                  <c:v>0.39866155431543043</c:v>
                </c:pt>
                <c:pt idx="77">
                  <c:v>0.39895984205885132</c:v>
                </c:pt>
                <c:pt idx="78">
                  <c:v>0.43964365021280838</c:v>
                </c:pt>
                <c:pt idx="79">
                  <c:v>0.4921487159147751</c:v>
                </c:pt>
                <c:pt idx="80">
                  <c:v>0.50695285089703068</c:v>
                </c:pt>
                <c:pt idx="81">
                  <c:v>0.52026554716216333</c:v>
                </c:pt>
                <c:pt idx="82">
                  <c:v>0.60799122385921933</c:v>
                </c:pt>
                <c:pt idx="83">
                  <c:v>0.65712110660628997</c:v>
                </c:pt>
                <c:pt idx="84">
                  <c:v>0.68344821139312972</c:v>
                </c:pt>
                <c:pt idx="85">
                  <c:v>0.75771204795333813</c:v>
                </c:pt>
                <c:pt idx="86">
                  <c:v>0.79099378861616854</c:v>
                </c:pt>
                <c:pt idx="87">
                  <c:v>0.80549963585500084</c:v>
                </c:pt>
                <c:pt idx="88">
                  <c:v>0.80549963585500084</c:v>
                </c:pt>
                <c:pt idx="89">
                  <c:v>0.89382188803890561</c:v>
                </c:pt>
                <c:pt idx="90">
                  <c:v>0.92561218998460848</c:v>
                </c:pt>
                <c:pt idx="91">
                  <c:v>0.9337599768342989</c:v>
                </c:pt>
                <c:pt idx="92">
                  <c:v>1.0018148968770804</c:v>
                </c:pt>
                <c:pt idx="93">
                  <c:v>1.0496024847787431</c:v>
                </c:pt>
                <c:pt idx="94">
                  <c:v>1.0765261650524292</c:v>
                </c:pt>
                <c:pt idx="95">
                  <c:v>1.0913303000346872</c:v>
                </c:pt>
                <c:pt idx="96">
                  <c:v>1.1038972769412561</c:v>
                </c:pt>
                <c:pt idx="97">
                  <c:v>1.2115919980360075</c:v>
                </c:pt>
                <c:pt idx="98">
                  <c:v>1.2204855042442593</c:v>
                </c:pt>
                <c:pt idx="99">
                  <c:v>1.2315610424337053</c:v>
                </c:pt>
                <c:pt idx="100">
                  <c:v>1.4086529784166508</c:v>
                </c:pt>
                <c:pt idx="101">
                  <c:v>1.4700515503268694</c:v>
                </c:pt>
                <c:pt idx="102">
                  <c:v>1.5577772270239232</c:v>
                </c:pt>
                <c:pt idx="103">
                  <c:v>1.5847009072976115</c:v>
                </c:pt>
                <c:pt idx="104">
                  <c:v>1.6609036141900857</c:v>
                </c:pt>
                <c:pt idx="105">
                  <c:v>1.7614945555371337</c:v>
                </c:pt>
                <c:pt idx="106">
                  <c:v>1.7811653121914062</c:v>
                </c:pt>
                <c:pt idx="107">
                  <c:v>1.8576663068273012</c:v>
                </c:pt>
                <c:pt idx="108">
                  <c:v>2.0607870598536655</c:v>
                </c:pt>
                <c:pt idx="109">
                  <c:v>3.0300946758009286</c:v>
                </c:pt>
                <c:pt idx="110">
                  <c:v>3.1178203524979868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0A-473E-8A10-91E70B092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93760"/>
        <c:axId val="383028576"/>
      </c:scatterChart>
      <c:valAx>
        <c:axId val="383093760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3028576"/>
        <c:crosses val="autoZero"/>
        <c:crossBetween val="midCat"/>
      </c:valAx>
      <c:valAx>
        <c:axId val="383028576"/>
        <c:scaling>
          <c:orientation val="minMax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309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Regresion!$B$5:$B$115</c:f>
              <c:numCache>
                <c:formatCode>General</c:formatCode>
                <c:ptCount val="111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  <c:pt idx="28">
                  <c:v>62.3</c:v>
                </c:pt>
                <c:pt idx="29">
                  <c:v>62.5</c:v>
                </c:pt>
                <c:pt idx="30">
                  <c:v>53.8</c:v>
                </c:pt>
                <c:pt idx="31">
                  <c:v>58.3</c:v>
                </c:pt>
                <c:pt idx="32">
                  <c:v>59.5</c:v>
                </c:pt>
                <c:pt idx="33">
                  <c:v>53.5</c:v>
                </c:pt>
                <c:pt idx="34">
                  <c:v>61.5</c:v>
                </c:pt>
                <c:pt idx="35">
                  <c:v>56.3</c:v>
                </c:pt>
                <c:pt idx="36">
                  <c:v>57.5</c:v>
                </c:pt>
                <c:pt idx="37">
                  <c:v>61.8</c:v>
                </c:pt>
                <c:pt idx="38">
                  <c:v>59.3</c:v>
                </c:pt>
                <c:pt idx="39">
                  <c:v>62.3</c:v>
                </c:pt>
                <c:pt idx="40">
                  <c:v>61.3</c:v>
                </c:pt>
                <c:pt idx="41">
                  <c:v>59</c:v>
                </c:pt>
                <c:pt idx="42">
                  <c:v>62.3</c:v>
                </c:pt>
                <c:pt idx="43">
                  <c:v>60</c:v>
                </c:pt>
                <c:pt idx="44">
                  <c:v>54.5</c:v>
                </c:pt>
                <c:pt idx="45">
                  <c:v>63.3</c:v>
                </c:pt>
                <c:pt idx="46">
                  <c:v>64.3</c:v>
                </c:pt>
                <c:pt idx="47">
                  <c:v>60.5</c:v>
                </c:pt>
                <c:pt idx="48">
                  <c:v>61.5</c:v>
                </c:pt>
                <c:pt idx="49">
                  <c:v>61.5</c:v>
                </c:pt>
                <c:pt idx="50">
                  <c:v>62</c:v>
                </c:pt>
                <c:pt idx="51">
                  <c:v>61</c:v>
                </c:pt>
                <c:pt idx="52">
                  <c:v>56</c:v>
                </c:pt>
                <c:pt idx="53">
                  <c:v>61</c:v>
                </c:pt>
                <c:pt idx="54">
                  <c:v>61.3</c:v>
                </c:pt>
                <c:pt idx="55">
                  <c:v>60.3</c:v>
                </c:pt>
                <c:pt idx="56">
                  <c:v>63.3</c:v>
                </c:pt>
                <c:pt idx="57">
                  <c:v>59</c:v>
                </c:pt>
                <c:pt idx="58">
                  <c:v>61.5</c:v>
                </c:pt>
                <c:pt idx="59">
                  <c:v>51.3</c:v>
                </c:pt>
                <c:pt idx="60">
                  <c:v>61.3</c:v>
                </c:pt>
                <c:pt idx="61">
                  <c:v>58</c:v>
                </c:pt>
                <c:pt idx="62">
                  <c:v>60.8</c:v>
                </c:pt>
                <c:pt idx="63">
                  <c:v>64.3</c:v>
                </c:pt>
                <c:pt idx="64">
                  <c:v>57.8</c:v>
                </c:pt>
                <c:pt idx="65">
                  <c:v>65.3</c:v>
                </c:pt>
                <c:pt idx="66">
                  <c:v>61.5</c:v>
                </c:pt>
                <c:pt idx="67">
                  <c:v>52.8</c:v>
                </c:pt>
                <c:pt idx="68">
                  <c:v>63.5</c:v>
                </c:pt>
                <c:pt idx="69">
                  <c:v>55.8</c:v>
                </c:pt>
                <c:pt idx="70">
                  <c:v>64.3</c:v>
                </c:pt>
                <c:pt idx="71">
                  <c:v>56.3</c:v>
                </c:pt>
                <c:pt idx="72">
                  <c:v>55.8</c:v>
                </c:pt>
                <c:pt idx="73">
                  <c:v>66.8</c:v>
                </c:pt>
                <c:pt idx="74">
                  <c:v>58.3</c:v>
                </c:pt>
                <c:pt idx="75">
                  <c:v>59.5</c:v>
                </c:pt>
                <c:pt idx="76">
                  <c:v>64.8</c:v>
                </c:pt>
                <c:pt idx="77">
                  <c:v>63</c:v>
                </c:pt>
                <c:pt idx="78">
                  <c:v>56</c:v>
                </c:pt>
                <c:pt idx="79">
                  <c:v>54.5</c:v>
                </c:pt>
                <c:pt idx="80">
                  <c:v>51.5</c:v>
                </c:pt>
                <c:pt idx="81">
                  <c:v>64</c:v>
                </c:pt>
                <c:pt idx="82">
                  <c:v>63.3</c:v>
                </c:pt>
                <c:pt idx="83">
                  <c:v>61.3</c:v>
                </c:pt>
                <c:pt idx="84">
                  <c:v>59</c:v>
                </c:pt>
                <c:pt idx="85">
                  <c:v>56.5</c:v>
                </c:pt>
                <c:pt idx="86">
                  <c:v>61.5</c:v>
                </c:pt>
                <c:pt idx="87">
                  <c:v>58.8</c:v>
                </c:pt>
                <c:pt idx="88">
                  <c:v>63.3</c:v>
                </c:pt>
                <c:pt idx="89">
                  <c:v>61.3</c:v>
                </c:pt>
                <c:pt idx="90">
                  <c:v>59</c:v>
                </c:pt>
                <c:pt idx="91">
                  <c:v>58</c:v>
                </c:pt>
                <c:pt idx="92">
                  <c:v>61.5</c:v>
                </c:pt>
                <c:pt idx="93">
                  <c:v>58.3</c:v>
                </c:pt>
                <c:pt idx="94">
                  <c:v>62</c:v>
                </c:pt>
                <c:pt idx="95">
                  <c:v>59.8</c:v>
                </c:pt>
                <c:pt idx="96">
                  <c:v>64.8</c:v>
                </c:pt>
                <c:pt idx="97">
                  <c:v>57.8</c:v>
                </c:pt>
                <c:pt idx="98">
                  <c:v>55.5</c:v>
                </c:pt>
                <c:pt idx="99">
                  <c:v>58.3</c:v>
                </c:pt>
                <c:pt idx="100">
                  <c:v>62.8</c:v>
                </c:pt>
                <c:pt idx="101">
                  <c:v>60</c:v>
                </c:pt>
                <c:pt idx="102">
                  <c:v>66.5</c:v>
                </c:pt>
                <c:pt idx="103">
                  <c:v>59</c:v>
                </c:pt>
                <c:pt idx="104">
                  <c:v>56.8</c:v>
                </c:pt>
                <c:pt idx="105">
                  <c:v>57</c:v>
                </c:pt>
                <c:pt idx="106">
                  <c:v>61.3</c:v>
                </c:pt>
                <c:pt idx="107">
                  <c:v>66</c:v>
                </c:pt>
                <c:pt idx="108">
                  <c:v>62</c:v>
                </c:pt>
                <c:pt idx="109">
                  <c:v>61</c:v>
                </c:pt>
                <c:pt idx="110">
                  <c:v>63.5</c:v>
                </c:pt>
              </c:numCache>
            </c:numRef>
          </c:xVal>
          <c:yVal>
            <c:numRef>
              <c:f>'Linear Reg'!$C$25:$C$135</c:f>
              <c:numCache>
                <c:formatCode>General</c:formatCode>
                <c:ptCount val="111"/>
                <c:pt idx="0">
                  <c:v>3.717569922173567</c:v>
                </c:pt>
                <c:pt idx="1">
                  <c:v>5.4031772117926948</c:v>
                </c:pt>
                <c:pt idx="2">
                  <c:v>-10.51501692446692</c:v>
                </c:pt>
                <c:pt idx="3">
                  <c:v>8.0759537568310975</c:v>
                </c:pt>
                <c:pt idx="4">
                  <c:v>-11.754935625153507</c:v>
                </c:pt>
                <c:pt idx="5">
                  <c:v>-19.182294578970755</c:v>
                </c:pt>
                <c:pt idx="6">
                  <c:v>-9.4277121701919668</c:v>
                </c:pt>
                <c:pt idx="7">
                  <c:v>20.41234202935027</c:v>
                </c:pt>
                <c:pt idx="8">
                  <c:v>-4.0913238976727371</c:v>
                </c:pt>
                <c:pt idx="9">
                  <c:v>-6.7641004427111397</c:v>
                </c:pt>
                <c:pt idx="10">
                  <c:v>-5.8459063064515817</c:v>
                </c:pt>
                <c:pt idx="11">
                  <c:v>-8.1004887152303695</c:v>
                </c:pt>
                <c:pt idx="12">
                  <c:v>-1.105987605764966</c:v>
                </c:pt>
                <c:pt idx="13">
                  <c:v>12.312206530494649</c:v>
                </c:pt>
                <c:pt idx="14">
                  <c:v>4.8995112847696305</c:v>
                </c:pt>
                <c:pt idx="15">
                  <c:v>-12.924046243168902</c:v>
                </c:pt>
                <c:pt idx="16">
                  <c:v>17.312206530494649</c:v>
                </c:pt>
                <c:pt idx="17">
                  <c:v>6.2304006667542353</c:v>
                </c:pt>
                <c:pt idx="18">
                  <c:v>-14.269599333245765</c:v>
                </c:pt>
                <c:pt idx="19">
                  <c:v>-20.754935625153507</c:v>
                </c:pt>
                <c:pt idx="20">
                  <c:v>-21.10048871523037</c:v>
                </c:pt>
                <c:pt idx="21">
                  <c:v>-11.7512696981305</c:v>
                </c:pt>
                <c:pt idx="22">
                  <c:v>13.41234202935027</c:v>
                </c:pt>
                <c:pt idx="23">
                  <c:v>-10.9515406958418</c:v>
                </c:pt>
                <c:pt idx="24">
                  <c:v>1.8848475766774015</c:v>
                </c:pt>
                <c:pt idx="25">
                  <c:v>-25.178628651947747</c:v>
                </c:pt>
                <c:pt idx="26">
                  <c:v>19.144928875990814</c:v>
                </c:pt>
                <c:pt idx="27">
                  <c:v>-17.933211060726535</c:v>
                </c:pt>
                <c:pt idx="28">
                  <c:v>-1.2641004427111397</c:v>
                </c:pt>
                <c:pt idx="29">
                  <c:v>4.9031772117926948</c:v>
                </c:pt>
                <c:pt idx="30">
                  <c:v>-2.3734007591244506</c:v>
                </c:pt>
                <c:pt idx="31">
                  <c:v>3.3903464672119981</c:v>
                </c:pt>
                <c:pt idx="32">
                  <c:v>-16.105987605764966</c:v>
                </c:pt>
                <c:pt idx="33">
                  <c:v>11.375682759119769</c:v>
                </c:pt>
                <c:pt idx="34">
                  <c:v>0.56678893927346508</c:v>
                </c:pt>
                <c:pt idx="35">
                  <c:v>2.217569922173567</c:v>
                </c:pt>
                <c:pt idx="36">
                  <c:v>9.7212358491966029</c:v>
                </c:pt>
                <c:pt idx="37">
                  <c:v>38.317705421029245</c:v>
                </c:pt>
                <c:pt idx="38">
                  <c:v>-4.2732652602688006</c:v>
                </c:pt>
                <c:pt idx="39">
                  <c:v>1.7358995572888603</c:v>
                </c:pt>
                <c:pt idx="40">
                  <c:v>9.8995112847696305</c:v>
                </c:pt>
                <c:pt idx="41">
                  <c:v>-1.0241817420245809</c:v>
                </c:pt>
                <c:pt idx="42">
                  <c:v>-13.76410044271114</c:v>
                </c:pt>
                <c:pt idx="43">
                  <c:v>9.3122065304946489</c:v>
                </c:pt>
                <c:pt idx="44">
                  <c:v>1.2120710316389989</c:v>
                </c:pt>
                <c:pt idx="45">
                  <c:v>3.0722878298080332</c:v>
                </c:pt>
                <c:pt idx="46">
                  <c:v>-1.0913238976727371</c:v>
                </c:pt>
                <c:pt idx="47">
                  <c:v>13.230400666754235</c:v>
                </c:pt>
                <c:pt idx="48">
                  <c:v>-11.933211060726535</c:v>
                </c:pt>
                <c:pt idx="49">
                  <c:v>13.566788939273465</c:v>
                </c:pt>
                <c:pt idx="50">
                  <c:v>-13.51501692446692</c:v>
                </c:pt>
                <c:pt idx="51">
                  <c:v>21.64859480301385</c:v>
                </c:pt>
                <c:pt idx="52">
                  <c:v>-7.5333465595821849</c:v>
                </c:pt>
                <c:pt idx="53">
                  <c:v>-7.3514051969861498</c:v>
                </c:pt>
                <c:pt idx="54">
                  <c:v>-17.10048871523037</c:v>
                </c:pt>
                <c:pt idx="55">
                  <c:v>-11.936876987749571</c:v>
                </c:pt>
                <c:pt idx="56">
                  <c:v>-2.4277121701919668</c:v>
                </c:pt>
                <c:pt idx="57">
                  <c:v>11.475818257975419</c:v>
                </c:pt>
                <c:pt idx="58">
                  <c:v>1.0667889392734651</c:v>
                </c:pt>
                <c:pt idx="59">
                  <c:v>-9.9643714404224681</c:v>
                </c:pt>
                <c:pt idx="60">
                  <c:v>12.89951128476963</c:v>
                </c:pt>
                <c:pt idx="61">
                  <c:v>-4.8605700145437822</c:v>
                </c:pt>
                <c:pt idx="62">
                  <c:v>-6.5186828514899844</c:v>
                </c:pt>
                <c:pt idx="63">
                  <c:v>-24.591323897672737</c:v>
                </c:pt>
                <c:pt idx="64">
                  <c:v>7.4721523309523832</c:v>
                </c:pt>
                <c:pt idx="65">
                  <c:v>-0.75493562515350732</c:v>
                </c:pt>
                <c:pt idx="66">
                  <c:v>-7.9332110607265349</c:v>
                </c:pt>
                <c:pt idx="67">
                  <c:v>-3.2097890316436519</c:v>
                </c:pt>
                <c:pt idx="68">
                  <c:v>37.239565484311868</c:v>
                </c:pt>
                <c:pt idx="69">
                  <c:v>-4.2006242140860195</c:v>
                </c:pt>
                <c:pt idx="70">
                  <c:v>-5.0913238976727371</c:v>
                </c:pt>
                <c:pt idx="71">
                  <c:v>-4.282430077826433</c:v>
                </c:pt>
                <c:pt idx="72">
                  <c:v>-5.7006242140860195</c:v>
                </c:pt>
                <c:pt idx="73">
                  <c:v>14.99964678362528</c:v>
                </c:pt>
                <c:pt idx="74">
                  <c:v>-12.109653532788002</c:v>
                </c:pt>
                <c:pt idx="75">
                  <c:v>6.394012394235034</c:v>
                </c:pt>
                <c:pt idx="76">
                  <c:v>25.326870238586878</c:v>
                </c:pt>
                <c:pt idx="77">
                  <c:v>-10.678628651947747</c:v>
                </c:pt>
                <c:pt idx="78">
                  <c:v>-7.5333465595821849</c:v>
                </c:pt>
                <c:pt idx="79">
                  <c:v>0.21207103163899887</c:v>
                </c:pt>
                <c:pt idx="80">
                  <c:v>2.7029062140813664</c:v>
                </c:pt>
                <c:pt idx="81">
                  <c:v>-1.8422403794285174</c:v>
                </c:pt>
                <c:pt idx="82">
                  <c:v>-2.4277121701919668</c:v>
                </c:pt>
                <c:pt idx="83">
                  <c:v>8.3995112847696305</c:v>
                </c:pt>
                <c:pt idx="84">
                  <c:v>-0.5241817420245809</c:v>
                </c:pt>
                <c:pt idx="85">
                  <c:v>-13.115152423322598</c:v>
                </c:pt>
                <c:pt idx="86">
                  <c:v>0.56678893927346508</c:v>
                </c:pt>
                <c:pt idx="87">
                  <c:v>-2.6914593965283871</c:v>
                </c:pt>
                <c:pt idx="88">
                  <c:v>3.5722878298080332</c:v>
                </c:pt>
                <c:pt idx="89">
                  <c:v>9.8995112847696305</c:v>
                </c:pt>
                <c:pt idx="90">
                  <c:v>19.475818257975419</c:v>
                </c:pt>
                <c:pt idx="91">
                  <c:v>-4.3605700145437822</c:v>
                </c:pt>
                <c:pt idx="92">
                  <c:v>18.066788939273465</c:v>
                </c:pt>
                <c:pt idx="93">
                  <c:v>14.890346467211998</c:v>
                </c:pt>
                <c:pt idx="94">
                  <c:v>-6.51501692446692</c:v>
                </c:pt>
                <c:pt idx="95">
                  <c:v>-11.355071124009186</c:v>
                </c:pt>
                <c:pt idx="96">
                  <c:v>-4.6731297614131222</c:v>
                </c:pt>
                <c:pt idx="97">
                  <c:v>-3.5278476690476168</c:v>
                </c:pt>
                <c:pt idx="98">
                  <c:v>6.0484593041582002</c:v>
                </c:pt>
                <c:pt idx="99">
                  <c:v>21.890346467211998</c:v>
                </c:pt>
                <c:pt idx="100">
                  <c:v>-14.845906306451582</c:v>
                </c:pt>
                <c:pt idx="101">
                  <c:v>-19.687793469505351</c:v>
                </c:pt>
                <c:pt idx="102">
                  <c:v>-6.2512696981304998</c:v>
                </c:pt>
                <c:pt idx="103">
                  <c:v>2.4758182579754191</c:v>
                </c:pt>
                <c:pt idx="104">
                  <c:v>15.135764058433182</c:v>
                </c:pt>
                <c:pt idx="105">
                  <c:v>-0.69695828706298357</c:v>
                </c:pt>
                <c:pt idx="106">
                  <c:v>4.3995112847696305</c:v>
                </c:pt>
                <c:pt idx="107">
                  <c:v>22.830536165609885</c:v>
                </c:pt>
                <c:pt idx="108">
                  <c:v>10.98498307553308</c:v>
                </c:pt>
                <c:pt idx="109">
                  <c:v>-8.8514051969861498</c:v>
                </c:pt>
                <c:pt idx="110">
                  <c:v>-3.2604345156881323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A-40C3-94F9-CBFB4105B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36896"/>
        <c:axId val="327837456"/>
      </c:scatterChart>
      <c:valAx>
        <c:axId val="327836896"/>
        <c:scaling>
          <c:orientation val="minMax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837456"/>
        <c:crosses val="autoZero"/>
        <c:crossBetween val="midCat"/>
      </c:valAx>
      <c:valAx>
        <c:axId val="327837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836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152400</xdr:rowOff>
    </xdr:from>
    <xdr:to>
      <xdr:col>10</xdr:col>
      <xdr:colOff>561975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138112</xdr:colOff>
      <xdr:row>15</xdr:row>
      <xdr:rowOff>166687</xdr:rowOff>
    </xdr:from>
    <xdr:to>
      <xdr:col>11</xdr:col>
      <xdr:colOff>442912</xdr:colOff>
      <xdr:row>30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557213</xdr:colOff>
      <xdr:row>19</xdr:row>
      <xdr:rowOff>161925</xdr:rowOff>
    </xdr:from>
    <xdr:to>
      <xdr:col>23</xdr:col>
      <xdr:colOff>250827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39687</xdr:colOff>
      <xdr:row>15</xdr:row>
      <xdr:rowOff>164305</xdr:rowOff>
    </xdr:from>
    <xdr:to>
      <xdr:col>23</xdr:col>
      <xdr:colOff>333373</xdr:colOff>
      <xdr:row>30</xdr:row>
      <xdr:rowOff>50005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166688</xdr:colOff>
      <xdr:row>3</xdr:row>
      <xdr:rowOff>76994</xdr:rowOff>
    </xdr:from>
    <xdr:to>
      <xdr:col>23</xdr:col>
      <xdr:colOff>460374</xdr:colOff>
      <xdr:row>17</xdr:row>
      <xdr:rowOff>153194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230188</xdr:colOff>
      <xdr:row>1</xdr:row>
      <xdr:rowOff>188118</xdr:rowOff>
    </xdr:from>
    <xdr:to>
      <xdr:col>24</xdr:col>
      <xdr:colOff>523875</xdr:colOff>
      <xdr:row>16</xdr:row>
      <xdr:rowOff>73818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9ECD28-D8B5-47C4-B579-BD9DA31CD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578266</xdr:colOff>
      <xdr:row>2</xdr:row>
      <xdr:rowOff>163765</xdr:rowOff>
    </xdr:from>
    <xdr:to>
      <xdr:col>14</xdr:col>
      <xdr:colOff>292516</xdr:colOff>
      <xdr:row>17</xdr:row>
      <xdr:rowOff>49465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531813</xdr:colOff>
      <xdr:row>1</xdr:row>
      <xdr:rowOff>76991</xdr:rowOff>
    </xdr:from>
    <xdr:to>
      <xdr:col>16</xdr:col>
      <xdr:colOff>214313</xdr:colOff>
      <xdr:row>19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18</xdr:row>
      <xdr:rowOff>123825</xdr:rowOff>
    </xdr:from>
    <xdr:to>
      <xdr:col>23</xdr:col>
      <xdr:colOff>257175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571499</xdr:colOff>
      <xdr:row>19</xdr:row>
      <xdr:rowOff>133350</xdr:rowOff>
    </xdr:from>
    <xdr:to>
      <xdr:col>15</xdr:col>
      <xdr:colOff>409574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504825</xdr:colOff>
      <xdr:row>0</xdr:row>
      <xdr:rowOff>0</xdr:rowOff>
    </xdr:from>
    <xdr:to>
      <xdr:col>15</xdr:col>
      <xdr:colOff>504825</xdr:colOff>
      <xdr:row>18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9"/>
  <sheetViews>
    <sheetView workbookViewId="0">
      <selection activeCell="B1" sqref="B1:D113"/>
    </sheetView>
  </sheetViews>
  <sheetFormatPr defaultRowHeight="15" x14ac:dyDescent="0.25"/>
  <sheetData>
    <row r="1" spans="1:4" x14ac:dyDescent="0.25">
      <c r="B1" t="s">
        <v>6</v>
      </c>
      <c r="C1" t="s">
        <v>7</v>
      </c>
      <c r="D1" t="s">
        <v>8</v>
      </c>
    </row>
    <row r="2" spans="1:4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 t="s">
        <v>4</v>
      </c>
      <c r="B3" s="1">
        <v>143</v>
      </c>
      <c r="C3" s="1">
        <v>56.3</v>
      </c>
      <c r="D3" s="1">
        <v>85</v>
      </c>
    </row>
    <row r="4" spans="1:4" x14ac:dyDescent="0.25">
      <c r="A4" s="1" t="s">
        <v>4</v>
      </c>
      <c r="B4" s="1">
        <v>191</v>
      </c>
      <c r="C4" s="1">
        <v>62.5</v>
      </c>
      <c r="D4" s="1">
        <v>112.5</v>
      </c>
    </row>
    <row r="5" spans="1:4" x14ac:dyDescent="0.25">
      <c r="A5" s="1" t="s">
        <v>4</v>
      </c>
      <c r="B5" s="1">
        <v>160</v>
      </c>
      <c r="C5" s="1">
        <v>62</v>
      </c>
      <c r="D5" s="1">
        <v>94.5</v>
      </c>
    </row>
    <row r="6" spans="1:4" x14ac:dyDescent="0.25">
      <c r="A6" s="1" t="s">
        <v>4</v>
      </c>
      <c r="B6" s="1">
        <v>157</v>
      </c>
      <c r="C6" s="1">
        <v>64.5</v>
      </c>
      <c r="D6" s="1">
        <v>123.5</v>
      </c>
    </row>
    <row r="7" spans="1:4" x14ac:dyDescent="0.25">
      <c r="A7" s="1" t="s">
        <v>4</v>
      </c>
      <c r="B7" s="1">
        <v>191</v>
      </c>
      <c r="C7" s="1">
        <v>65.3</v>
      </c>
      <c r="D7" s="1">
        <v>107</v>
      </c>
    </row>
    <row r="8" spans="1:4" x14ac:dyDescent="0.25">
      <c r="A8" s="1" t="s">
        <v>4</v>
      </c>
      <c r="B8" s="1">
        <v>141</v>
      </c>
      <c r="C8" s="1">
        <v>61.8</v>
      </c>
      <c r="D8" s="1">
        <v>85</v>
      </c>
    </row>
    <row r="9" spans="1:4" x14ac:dyDescent="0.25">
      <c r="A9" s="1" t="s">
        <v>4</v>
      </c>
      <c r="B9" s="1">
        <v>185</v>
      </c>
      <c r="C9" s="1">
        <v>63.3</v>
      </c>
      <c r="D9" s="1">
        <v>101</v>
      </c>
    </row>
    <row r="10" spans="1:4" x14ac:dyDescent="0.25">
      <c r="A10" s="1" t="s">
        <v>4</v>
      </c>
      <c r="B10" s="1">
        <v>210</v>
      </c>
      <c r="C10" s="1">
        <v>65.5</v>
      </c>
      <c r="D10" s="1">
        <v>140</v>
      </c>
    </row>
    <row r="11" spans="1:4" x14ac:dyDescent="0.25">
      <c r="A11" s="1" t="s">
        <v>4</v>
      </c>
      <c r="B11" s="1">
        <v>149</v>
      </c>
      <c r="C11" s="1">
        <v>64.3</v>
      </c>
      <c r="D11" s="1">
        <v>110.5</v>
      </c>
    </row>
    <row r="12" spans="1:4" x14ac:dyDescent="0.25">
      <c r="A12" s="1" t="s">
        <v>4</v>
      </c>
      <c r="B12" s="1">
        <v>169</v>
      </c>
      <c r="C12" s="1">
        <v>62.3</v>
      </c>
      <c r="D12" s="1">
        <v>99.5</v>
      </c>
    </row>
    <row r="13" spans="1:4" x14ac:dyDescent="0.25">
      <c r="A13" s="1" t="s">
        <v>4</v>
      </c>
      <c r="B13" s="1">
        <v>173</v>
      </c>
      <c r="C13" s="1">
        <v>62.8</v>
      </c>
      <c r="D13" s="1">
        <v>102.5</v>
      </c>
    </row>
    <row r="14" spans="1:4" x14ac:dyDescent="0.25">
      <c r="A14" s="1" t="s">
        <v>4</v>
      </c>
      <c r="B14" s="1">
        <v>150</v>
      </c>
      <c r="C14" s="1">
        <v>61.3</v>
      </c>
      <c r="D14" s="1">
        <v>94</v>
      </c>
    </row>
    <row r="15" spans="1:4" x14ac:dyDescent="0.25">
      <c r="A15" s="1" t="s">
        <v>4</v>
      </c>
      <c r="B15" s="1">
        <v>144</v>
      </c>
      <c r="C15" s="1">
        <v>59.5</v>
      </c>
      <c r="D15" s="1">
        <v>93.5</v>
      </c>
    </row>
    <row r="16" spans="1:4" x14ac:dyDescent="0.25">
      <c r="A16" s="1" t="s">
        <v>4</v>
      </c>
      <c r="B16" s="1">
        <v>146</v>
      </c>
      <c r="C16" s="1">
        <v>60</v>
      </c>
      <c r="D16" s="1">
        <v>109</v>
      </c>
    </row>
    <row r="17" spans="1:4" x14ac:dyDescent="0.25">
      <c r="A17" s="1" t="s">
        <v>4</v>
      </c>
      <c r="B17" s="1">
        <v>155</v>
      </c>
      <c r="C17" s="1">
        <v>61.3</v>
      </c>
      <c r="D17" s="1">
        <v>107</v>
      </c>
    </row>
    <row r="18" spans="1:4" x14ac:dyDescent="0.25">
      <c r="A18" s="1" t="s">
        <v>4</v>
      </c>
      <c r="B18" s="1">
        <v>183</v>
      </c>
      <c r="C18" s="1">
        <v>64.5</v>
      </c>
      <c r="D18" s="1">
        <v>102.5</v>
      </c>
    </row>
    <row r="19" spans="1:4" x14ac:dyDescent="0.25">
      <c r="A19" s="1" t="s">
        <v>4</v>
      </c>
      <c r="B19" s="1">
        <v>154</v>
      </c>
      <c r="C19" s="1">
        <v>60</v>
      </c>
      <c r="D19" s="1">
        <v>114</v>
      </c>
    </row>
    <row r="20" spans="1:4" x14ac:dyDescent="0.25">
      <c r="A20" s="1" t="s">
        <v>4</v>
      </c>
      <c r="B20" s="1">
        <v>152</v>
      </c>
      <c r="C20" s="1">
        <v>60.5</v>
      </c>
      <c r="D20" s="1">
        <v>105</v>
      </c>
    </row>
    <row r="21" spans="1:4" x14ac:dyDescent="0.25">
      <c r="A21" s="1" t="s">
        <v>4</v>
      </c>
      <c r="B21" s="1">
        <v>148</v>
      </c>
      <c r="C21" s="1">
        <v>60.5</v>
      </c>
      <c r="D21" s="1">
        <v>84.5</v>
      </c>
    </row>
    <row r="22" spans="1:4" x14ac:dyDescent="0.25">
      <c r="A22" s="1" t="s">
        <v>4</v>
      </c>
      <c r="B22" s="1">
        <v>164</v>
      </c>
      <c r="C22" s="1">
        <v>65.3</v>
      </c>
      <c r="D22" s="1">
        <v>98</v>
      </c>
    </row>
    <row r="23" spans="1:4" x14ac:dyDescent="0.25">
      <c r="A23" s="1" t="s">
        <v>4</v>
      </c>
      <c r="B23" s="1">
        <v>177</v>
      </c>
      <c r="C23" s="1">
        <v>61.3</v>
      </c>
      <c r="D23" s="1">
        <v>81</v>
      </c>
    </row>
    <row r="24" spans="1:4" x14ac:dyDescent="0.25">
      <c r="A24" s="1" t="s">
        <v>4</v>
      </c>
      <c r="B24" s="1">
        <v>183</v>
      </c>
      <c r="C24" s="1">
        <v>66.5</v>
      </c>
      <c r="D24" s="1">
        <v>112</v>
      </c>
    </row>
    <row r="25" spans="1:4" x14ac:dyDescent="0.25">
      <c r="A25" s="1" t="s">
        <v>4</v>
      </c>
      <c r="B25" s="1">
        <v>182</v>
      </c>
      <c r="C25" s="1">
        <v>65.5</v>
      </c>
      <c r="D25" s="1">
        <v>133</v>
      </c>
    </row>
    <row r="26" spans="1:4" x14ac:dyDescent="0.25">
      <c r="A26" s="1" t="s">
        <v>4</v>
      </c>
      <c r="B26" s="1">
        <v>165</v>
      </c>
      <c r="C26" s="1">
        <v>55.5</v>
      </c>
      <c r="D26" s="1">
        <v>67</v>
      </c>
    </row>
    <row r="27" spans="1:4" x14ac:dyDescent="0.25">
      <c r="A27" s="1" t="s">
        <v>4</v>
      </c>
      <c r="B27" s="1">
        <v>163</v>
      </c>
      <c r="C27" s="1">
        <v>56.5</v>
      </c>
      <c r="D27" s="1">
        <v>84</v>
      </c>
    </row>
    <row r="28" spans="1:4" x14ac:dyDescent="0.25">
      <c r="A28" s="1" t="s">
        <v>4</v>
      </c>
      <c r="B28" s="1">
        <v>171</v>
      </c>
      <c r="C28" s="1">
        <v>63</v>
      </c>
      <c r="D28" s="1">
        <v>84</v>
      </c>
    </row>
    <row r="29" spans="1:4" x14ac:dyDescent="0.25">
      <c r="A29" s="1" t="s">
        <v>4</v>
      </c>
      <c r="B29" s="1">
        <v>193</v>
      </c>
      <c r="C29" s="1">
        <v>59.8</v>
      </c>
      <c r="D29" s="1">
        <v>115</v>
      </c>
    </row>
    <row r="30" spans="1:4" x14ac:dyDescent="0.25">
      <c r="A30" s="1" t="s">
        <v>4</v>
      </c>
      <c r="B30" s="1">
        <v>169</v>
      </c>
      <c r="C30" s="1">
        <v>61.5</v>
      </c>
      <c r="D30" s="1">
        <v>85</v>
      </c>
    </row>
    <row r="31" spans="1:4" x14ac:dyDescent="0.25">
      <c r="A31" s="1" t="s">
        <v>4</v>
      </c>
      <c r="B31" s="1">
        <v>155</v>
      </c>
      <c r="C31" s="1">
        <v>62.3</v>
      </c>
      <c r="D31" s="1">
        <v>105</v>
      </c>
    </row>
    <row r="32" spans="1:4" x14ac:dyDescent="0.25">
      <c r="A32" s="1" t="s">
        <v>4</v>
      </c>
      <c r="B32" s="1">
        <v>171</v>
      </c>
      <c r="C32" s="1">
        <v>62.5</v>
      </c>
      <c r="D32" s="1">
        <v>112</v>
      </c>
    </row>
    <row r="33" spans="1:4" x14ac:dyDescent="0.25">
      <c r="A33" s="1" t="s">
        <v>4</v>
      </c>
      <c r="B33" s="1">
        <v>140</v>
      </c>
      <c r="C33" s="1">
        <v>53.8</v>
      </c>
      <c r="D33" s="1">
        <v>68.5</v>
      </c>
    </row>
    <row r="34" spans="1:4" x14ac:dyDescent="0.25">
      <c r="A34" s="1" t="s">
        <v>4</v>
      </c>
      <c r="B34" s="1">
        <v>149</v>
      </c>
      <c r="C34" s="1">
        <v>58.3</v>
      </c>
      <c r="D34" s="1">
        <v>93</v>
      </c>
    </row>
    <row r="35" spans="1:4" x14ac:dyDescent="0.25">
      <c r="A35" s="1" t="s">
        <v>4</v>
      </c>
      <c r="B35" s="1">
        <v>150</v>
      </c>
      <c r="C35" s="1">
        <v>59.5</v>
      </c>
      <c r="D35" s="1">
        <v>78.5</v>
      </c>
    </row>
    <row r="36" spans="1:4" x14ac:dyDescent="0.25">
      <c r="A36" s="1" t="s">
        <v>4</v>
      </c>
      <c r="B36" s="1">
        <v>140</v>
      </c>
      <c r="C36" s="1">
        <v>53.5</v>
      </c>
      <c r="D36" s="1">
        <v>81</v>
      </c>
    </row>
    <row r="37" spans="1:4" x14ac:dyDescent="0.25">
      <c r="A37" s="1" t="s">
        <v>4</v>
      </c>
      <c r="B37" s="1">
        <v>166</v>
      </c>
      <c r="C37" s="1">
        <v>61.5</v>
      </c>
      <c r="D37" s="1">
        <v>103.5</v>
      </c>
    </row>
    <row r="38" spans="1:4" x14ac:dyDescent="0.25">
      <c r="A38" s="1" t="s">
        <v>4</v>
      </c>
      <c r="B38" s="1">
        <v>146</v>
      </c>
      <c r="C38" s="1">
        <v>56.3</v>
      </c>
      <c r="D38" s="1">
        <v>83.5</v>
      </c>
    </row>
    <row r="39" spans="1:4" x14ac:dyDescent="0.25">
      <c r="A39" s="1" t="s">
        <v>4</v>
      </c>
      <c r="B39" s="1">
        <v>139</v>
      </c>
      <c r="C39" s="1">
        <v>57.5</v>
      </c>
      <c r="D39" s="1">
        <v>96</v>
      </c>
    </row>
    <row r="40" spans="1:4" x14ac:dyDescent="0.25">
      <c r="A40" s="1" t="s">
        <v>4</v>
      </c>
      <c r="B40" s="1">
        <v>177</v>
      </c>
      <c r="C40" s="1">
        <v>61.8</v>
      </c>
      <c r="D40" s="1">
        <v>142.5</v>
      </c>
    </row>
    <row r="41" spans="1:4" x14ac:dyDescent="0.25">
      <c r="A41" s="1" t="s">
        <v>4</v>
      </c>
      <c r="B41" s="1">
        <v>166</v>
      </c>
      <c r="C41" s="1">
        <v>59.3</v>
      </c>
      <c r="D41" s="1">
        <v>89.5</v>
      </c>
    </row>
    <row r="42" spans="1:4" x14ac:dyDescent="0.25">
      <c r="A42" s="1" t="s">
        <v>4</v>
      </c>
      <c r="B42" s="1">
        <v>184</v>
      </c>
      <c r="C42" s="1">
        <v>62.3</v>
      </c>
      <c r="D42" s="1">
        <v>108</v>
      </c>
    </row>
    <row r="43" spans="1:4" x14ac:dyDescent="0.25">
      <c r="A43" s="1" t="s">
        <v>4</v>
      </c>
      <c r="B43" s="1">
        <v>177</v>
      </c>
      <c r="C43" s="1">
        <v>61.3</v>
      </c>
      <c r="D43" s="1">
        <v>112</v>
      </c>
    </row>
    <row r="44" spans="1:4" x14ac:dyDescent="0.25">
      <c r="A44" s="1" t="s">
        <v>4</v>
      </c>
      <c r="B44" s="1">
        <v>145</v>
      </c>
      <c r="C44" s="1">
        <v>59</v>
      </c>
      <c r="D44" s="1">
        <v>91.5</v>
      </c>
    </row>
    <row r="45" spans="1:4" x14ac:dyDescent="0.25">
      <c r="A45" s="1" t="s">
        <v>4</v>
      </c>
      <c r="B45" s="1">
        <v>167</v>
      </c>
      <c r="C45" s="1">
        <v>62.3</v>
      </c>
      <c r="D45" s="1">
        <v>92.5</v>
      </c>
    </row>
    <row r="46" spans="1:4" x14ac:dyDescent="0.25">
      <c r="A46" s="1" t="s">
        <v>4</v>
      </c>
      <c r="B46" s="1">
        <v>185</v>
      </c>
      <c r="C46" s="1">
        <v>60</v>
      </c>
      <c r="D46" s="1">
        <v>106</v>
      </c>
    </row>
    <row r="47" spans="1:4" x14ac:dyDescent="0.25">
      <c r="A47" s="1" t="s">
        <v>4</v>
      </c>
      <c r="B47" s="1">
        <v>156</v>
      </c>
      <c r="C47" s="1">
        <v>54.5</v>
      </c>
      <c r="D47" s="1">
        <v>75</v>
      </c>
    </row>
    <row r="48" spans="1:4" x14ac:dyDescent="0.25">
      <c r="A48" s="1" t="s">
        <v>4</v>
      </c>
      <c r="B48" s="1">
        <v>191</v>
      </c>
      <c r="C48" s="1">
        <v>63.3</v>
      </c>
      <c r="D48" s="1">
        <v>113.5</v>
      </c>
    </row>
    <row r="49" spans="1:4" x14ac:dyDescent="0.25">
      <c r="A49" s="1" t="s">
        <v>4</v>
      </c>
      <c r="B49" s="1">
        <v>189</v>
      </c>
      <c r="C49" s="1">
        <v>64.3</v>
      </c>
      <c r="D49" s="1">
        <v>113.5</v>
      </c>
    </row>
    <row r="50" spans="1:4" x14ac:dyDescent="0.25">
      <c r="A50" s="1" t="s">
        <v>4</v>
      </c>
      <c r="B50" s="1">
        <v>157</v>
      </c>
      <c r="C50" s="1">
        <v>60.5</v>
      </c>
      <c r="D50" s="1">
        <v>112</v>
      </c>
    </row>
    <row r="51" spans="1:4" x14ac:dyDescent="0.25">
      <c r="A51" s="1" t="s">
        <v>4</v>
      </c>
      <c r="B51" s="1">
        <v>171</v>
      </c>
      <c r="C51" s="1">
        <v>61.5</v>
      </c>
      <c r="D51" s="1">
        <v>91</v>
      </c>
    </row>
    <row r="52" spans="1:4" x14ac:dyDescent="0.25">
      <c r="A52" s="1" t="s">
        <v>4</v>
      </c>
      <c r="B52" s="1">
        <v>143</v>
      </c>
      <c r="C52" s="1">
        <v>61.5</v>
      </c>
      <c r="D52" s="1">
        <v>116.5</v>
      </c>
    </row>
    <row r="53" spans="1:4" x14ac:dyDescent="0.25">
      <c r="A53" s="1" t="s">
        <v>4</v>
      </c>
      <c r="B53" s="1">
        <v>182</v>
      </c>
      <c r="C53" s="1">
        <v>62</v>
      </c>
      <c r="D53" s="1">
        <v>91.5</v>
      </c>
    </row>
    <row r="54" spans="1:4" x14ac:dyDescent="0.25">
      <c r="A54" s="1" t="s">
        <v>4</v>
      </c>
      <c r="B54" s="1">
        <v>154</v>
      </c>
      <c r="C54" s="1">
        <v>61</v>
      </c>
      <c r="D54" s="1">
        <v>122.5</v>
      </c>
    </row>
    <row r="55" spans="1:4" x14ac:dyDescent="0.25">
      <c r="A55" s="1" t="s">
        <v>4</v>
      </c>
      <c r="B55" s="1">
        <v>141</v>
      </c>
      <c r="C55" s="1">
        <v>56</v>
      </c>
      <c r="D55" s="1">
        <v>72.5</v>
      </c>
    </row>
    <row r="56" spans="1:4" x14ac:dyDescent="0.25">
      <c r="A56" s="1" t="s">
        <v>4</v>
      </c>
      <c r="B56" s="1">
        <v>167</v>
      </c>
      <c r="C56" s="1">
        <v>61</v>
      </c>
      <c r="D56" s="1">
        <v>93.5</v>
      </c>
    </row>
    <row r="57" spans="1:4" x14ac:dyDescent="0.25">
      <c r="A57" s="1" t="s">
        <v>4</v>
      </c>
      <c r="B57" s="1">
        <v>141</v>
      </c>
      <c r="C57" s="1">
        <v>61.3</v>
      </c>
      <c r="D57" s="1">
        <v>85</v>
      </c>
    </row>
    <row r="58" spans="1:4" x14ac:dyDescent="0.25">
      <c r="A58" s="1" t="s">
        <v>4</v>
      </c>
      <c r="B58" s="1">
        <v>175</v>
      </c>
      <c r="C58" s="1">
        <v>60.3</v>
      </c>
      <c r="D58" s="1">
        <v>86</v>
      </c>
    </row>
    <row r="59" spans="1:4" x14ac:dyDescent="0.25">
      <c r="A59" s="1" t="s">
        <v>4</v>
      </c>
      <c r="B59" s="1">
        <v>153</v>
      </c>
      <c r="C59" s="1">
        <v>63.3</v>
      </c>
      <c r="D59" s="1">
        <v>108</v>
      </c>
    </row>
    <row r="60" spans="1:4" x14ac:dyDescent="0.25">
      <c r="A60" s="1" t="s">
        <v>4</v>
      </c>
      <c r="B60" s="1">
        <v>185</v>
      </c>
      <c r="C60" s="1">
        <v>59</v>
      </c>
      <c r="D60" s="1">
        <v>104</v>
      </c>
    </row>
    <row r="61" spans="1:4" x14ac:dyDescent="0.25">
      <c r="A61" s="1" t="s">
        <v>4</v>
      </c>
      <c r="B61" s="1">
        <v>139</v>
      </c>
      <c r="C61" s="1">
        <v>61.5</v>
      </c>
      <c r="D61" s="1">
        <v>104</v>
      </c>
    </row>
    <row r="62" spans="1:4" x14ac:dyDescent="0.25">
      <c r="A62" s="1" t="s">
        <v>4</v>
      </c>
      <c r="B62" s="1">
        <v>143</v>
      </c>
      <c r="C62" s="1">
        <v>51.3</v>
      </c>
      <c r="D62" s="1">
        <v>50.5</v>
      </c>
    </row>
    <row r="63" spans="1:4" x14ac:dyDescent="0.25">
      <c r="A63" s="1" t="s">
        <v>4</v>
      </c>
      <c r="B63" s="1">
        <v>147</v>
      </c>
      <c r="C63" s="1">
        <v>61.3</v>
      </c>
      <c r="D63" s="1">
        <v>115</v>
      </c>
    </row>
    <row r="64" spans="1:4" x14ac:dyDescent="0.25">
      <c r="A64" s="1" t="s">
        <v>4</v>
      </c>
      <c r="B64" s="1">
        <v>164</v>
      </c>
      <c r="C64" s="1">
        <v>58</v>
      </c>
      <c r="D64" s="1">
        <v>83.5</v>
      </c>
    </row>
    <row r="65" spans="1:4" x14ac:dyDescent="0.25">
      <c r="A65" s="1" t="s">
        <v>4</v>
      </c>
      <c r="B65" s="1">
        <v>175</v>
      </c>
      <c r="C65" s="1">
        <v>60.8</v>
      </c>
      <c r="D65" s="1">
        <v>93.5</v>
      </c>
    </row>
    <row r="66" spans="1:4" x14ac:dyDescent="0.25">
      <c r="A66" s="1" t="s">
        <v>4</v>
      </c>
      <c r="B66" s="1">
        <v>170</v>
      </c>
      <c r="C66" s="1">
        <v>64.3</v>
      </c>
      <c r="D66" s="1">
        <v>90</v>
      </c>
    </row>
    <row r="67" spans="1:4" x14ac:dyDescent="0.25">
      <c r="A67" s="1" t="s">
        <v>4</v>
      </c>
      <c r="B67" s="1">
        <v>186</v>
      </c>
      <c r="C67" s="1">
        <v>57.8</v>
      </c>
      <c r="D67" s="1">
        <v>95</v>
      </c>
    </row>
    <row r="68" spans="1:4" x14ac:dyDescent="0.25">
      <c r="A68" s="1" t="s">
        <v>4</v>
      </c>
      <c r="B68" s="1">
        <v>185</v>
      </c>
      <c r="C68" s="1">
        <v>65.3</v>
      </c>
      <c r="D68" s="1">
        <v>118</v>
      </c>
    </row>
    <row r="69" spans="1:4" x14ac:dyDescent="0.25">
      <c r="A69" s="1" t="s">
        <v>4</v>
      </c>
      <c r="B69" s="1">
        <v>168</v>
      </c>
      <c r="C69" s="1">
        <v>61.5</v>
      </c>
      <c r="D69" s="1">
        <v>95</v>
      </c>
    </row>
    <row r="70" spans="1:4" x14ac:dyDescent="0.25">
      <c r="A70" s="1" t="s">
        <v>4</v>
      </c>
      <c r="B70" s="1">
        <v>139</v>
      </c>
      <c r="C70" s="1">
        <v>52.8</v>
      </c>
      <c r="D70" s="1">
        <v>63.5</v>
      </c>
    </row>
    <row r="71" spans="1:4" x14ac:dyDescent="0.25">
      <c r="A71" s="1" t="s">
        <v>4</v>
      </c>
      <c r="B71" s="1">
        <v>178</v>
      </c>
      <c r="C71" s="1">
        <v>63.5</v>
      </c>
      <c r="D71" s="1">
        <v>148.5</v>
      </c>
    </row>
    <row r="72" spans="1:4" x14ac:dyDescent="0.25">
      <c r="A72" s="1" t="s">
        <v>4</v>
      </c>
      <c r="B72" s="1">
        <v>147</v>
      </c>
      <c r="C72" s="1">
        <v>55.8</v>
      </c>
      <c r="D72" s="1">
        <v>75</v>
      </c>
    </row>
    <row r="73" spans="1:4" x14ac:dyDescent="0.25">
      <c r="A73" s="1" t="s">
        <v>4</v>
      </c>
      <c r="B73" s="1">
        <v>183</v>
      </c>
      <c r="C73" s="1">
        <v>64.3</v>
      </c>
      <c r="D73" s="1">
        <v>109.5</v>
      </c>
    </row>
    <row r="74" spans="1:4" x14ac:dyDescent="0.25">
      <c r="A74" s="1" t="s">
        <v>4</v>
      </c>
      <c r="B74" s="1">
        <v>148</v>
      </c>
      <c r="C74" s="1">
        <v>56.3</v>
      </c>
      <c r="D74" s="1">
        <v>77</v>
      </c>
    </row>
    <row r="75" spans="1:4" x14ac:dyDescent="0.25">
      <c r="A75" s="1" t="s">
        <v>4</v>
      </c>
      <c r="B75" s="1">
        <v>144</v>
      </c>
      <c r="C75" s="1">
        <v>55.8</v>
      </c>
      <c r="D75" s="1">
        <v>73.5</v>
      </c>
    </row>
    <row r="76" spans="1:4" x14ac:dyDescent="0.25">
      <c r="A76" s="1" t="s">
        <v>4</v>
      </c>
      <c r="B76" s="1">
        <v>190</v>
      </c>
      <c r="C76" s="1">
        <v>66.8</v>
      </c>
      <c r="D76" s="1">
        <v>140</v>
      </c>
    </row>
    <row r="77" spans="1:4" x14ac:dyDescent="0.25">
      <c r="A77" s="1" t="s">
        <v>4</v>
      </c>
      <c r="B77" s="1">
        <v>143</v>
      </c>
      <c r="C77" s="1">
        <v>58.3</v>
      </c>
      <c r="D77" s="1">
        <v>77.5</v>
      </c>
    </row>
    <row r="78" spans="1:4" x14ac:dyDescent="0.25">
      <c r="A78" s="1" t="s">
        <v>4</v>
      </c>
      <c r="B78" s="1">
        <v>147</v>
      </c>
      <c r="C78" s="1">
        <v>59.5</v>
      </c>
      <c r="D78" s="1">
        <v>101</v>
      </c>
    </row>
    <row r="79" spans="1:4" x14ac:dyDescent="0.25">
      <c r="A79" s="1" t="s">
        <v>4</v>
      </c>
      <c r="B79" s="1">
        <v>172</v>
      </c>
      <c r="C79" s="1">
        <v>64.8</v>
      </c>
      <c r="D79" s="1">
        <v>142</v>
      </c>
    </row>
    <row r="80" spans="1:4" x14ac:dyDescent="0.25">
      <c r="A80" s="1" t="s">
        <v>4</v>
      </c>
      <c r="B80" s="1">
        <v>179</v>
      </c>
      <c r="C80" s="1">
        <v>63</v>
      </c>
      <c r="D80" s="1">
        <v>98.5</v>
      </c>
    </row>
    <row r="81" spans="1:4" x14ac:dyDescent="0.25">
      <c r="A81" s="1" t="s">
        <v>4</v>
      </c>
      <c r="B81" s="1">
        <v>142</v>
      </c>
      <c r="C81" s="1">
        <v>56</v>
      </c>
      <c r="D81" s="1">
        <v>72.5</v>
      </c>
    </row>
    <row r="82" spans="1:4" x14ac:dyDescent="0.25">
      <c r="A82" s="1" t="s">
        <v>4</v>
      </c>
      <c r="B82" s="1">
        <v>150</v>
      </c>
      <c r="C82" s="1">
        <v>54.5</v>
      </c>
      <c r="D82" s="1">
        <v>74</v>
      </c>
    </row>
    <row r="83" spans="1:4" x14ac:dyDescent="0.25">
      <c r="A83" s="1" t="s">
        <v>4</v>
      </c>
      <c r="B83" s="1">
        <v>147</v>
      </c>
      <c r="C83" s="1">
        <v>51.5</v>
      </c>
      <c r="D83" s="1">
        <v>64</v>
      </c>
    </row>
    <row r="84" spans="1:4" x14ac:dyDescent="0.25">
      <c r="A84" s="1" t="s">
        <v>4</v>
      </c>
      <c r="B84" s="1">
        <v>182</v>
      </c>
      <c r="C84" s="1">
        <v>64</v>
      </c>
      <c r="D84" s="1">
        <v>111.5</v>
      </c>
    </row>
    <row r="85" spans="1:4" x14ac:dyDescent="0.25">
      <c r="A85" s="1" t="s">
        <v>4</v>
      </c>
      <c r="B85" s="1">
        <v>164</v>
      </c>
      <c r="C85" s="1">
        <v>63.3</v>
      </c>
      <c r="D85" s="1">
        <v>108</v>
      </c>
    </row>
    <row r="86" spans="1:4" x14ac:dyDescent="0.25">
      <c r="A86" s="1" t="s">
        <v>4</v>
      </c>
      <c r="B86" s="1">
        <v>180</v>
      </c>
      <c r="C86" s="1">
        <v>61.3</v>
      </c>
      <c r="D86" s="1">
        <v>110.5</v>
      </c>
    </row>
    <row r="87" spans="1:4" x14ac:dyDescent="0.25">
      <c r="A87" s="1" t="s">
        <v>4</v>
      </c>
      <c r="B87" s="1">
        <v>161</v>
      </c>
      <c r="C87" s="1">
        <v>59</v>
      </c>
      <c r="D87" s="1">
        <v>92</v>
      </c>
    </row>
    <row r="88" spans="1:4" x14ac:dyDescent="0.25">
      <c r="A88" s="1" t="s">
        <v>4</v>
      </c>
      <c r="B88" s="1">
        <v>142</v>
      </c>
      <c r="C88" s="1">
        <v>56.5</v>
      </c>
      <c r="D88" s="1">
        <v>69</v>
      </c>
    </row>
    <row r="89" spans="1:4" x14ac:dyDescent="0.25">
      <c r="A89" s="1" t="s">
        <v>4</v>
      </c>
      <c r="B89" s="1">
        <v>178</v>
      </c>
      <c r="C89" s="1">
        <v>61.5</v>
      </c>
      <c r="D89" s="1">
        <v>103.5</v>
      </c>
    </row>
    <row r="90" spans="1:4" x14ac:dyDescent="0.25">
      <c r="A90" s="1" t="s">
        <v>4</v>
      </c>
      <c r="B90" s="1">
        <v>145</v>
      </c>
      <c r="C90" s="1">
        <v>58.8</v>
      </c>
      <c r="D90" s="1">
        <v>89</v>
      </c>
    </row>
    <row r="91" spans="1:4" x14ac:dyDescent="0.25">
      <c r="A91" s="1" t="s">
        <v>4</v>
      </c>
      <c r="B91" s="1">
        <v>180</v>
      </c>
      <c r="C91" s="1">
        <v>63.3</v>
      </c>
      <c r="D91" s="1">
        <v>114</v>
      </c>
    </row>
    <row r="92" spans="1:4" x14ac:dyDescent="0.25">
      <c r="A92" s="1" t="s">
        <v>4</v>
      </c>
      <c r="B92" s="1">
        <v>176</v>
      </c>
      <c r="C92" s="1">
        <v>61.3</v>
      </c>
      <c r="D92" s="1">
        <v>112</v>
      </c>
    </row>
    <row r="93" spans="1:4" x14ac:dyDescent="0.25">
      <c r="A93" s="1" t="s">
        <v>4</v>
      </c>
      <c r="B93" s="1">
        <v>180</v>
      </c>
      <c r="C93" s="1">
        <v>59</v>
      </c>
      <c r="D93" s="1">
        <v>112</v>
      </c>
    </row>
    <row r="94" spans="1:4" x14ac:dyDescent="0.25">
      <c r="A94" s="1" t="s">
        <v>4</v>
      </c>
      <c r="B94" s="1">
        <v>162</v>
      </c>
      <c r="C94" s="1">
        <v>58</v>
      </c>
      <c r="D94" s="1">
        <v>84</v>
      </c>
    </row>
    <row r="95" spans="1:4" x14ac:dyDescent="0.25">
      <c r="A95" s="1" t="s">
        <v>4</v>
      </c>
      <c r="B95" s="1">
        <v>197</v>
      </c>
      <c r="C95" s="1">
        <v>61.5</v>
      </c>
      <c r="D95" s="1">
        <v>121</v>
      </c>
    </row>
    <row r="96" spans="1:4" x14ac:dyDescent="0.25">
      <c r="A96" s="1" t="s">
        <v>4</v>
      </c>
      <c r="B96" s="1">
        <v>182</v>
      </c>
      <c r="C96" s="1">
        <v>58.3</v>
      </c>
      <c r="D96" s="1">
        <v>104.5</v>
      </c>
    </row>
    <row r="97" spans="1:4" x14ac:dyDescent="0.25">
      <c r="A97" s="1" t="s">
        <v>4</v>
      </c>
      <c r="B97" s="1">
        <v>169</v>
      </c>
      <c r="C97" s="1">
        <v>62</v>
      </c>
      <c r="D97" s="1">
        <v>98.5</v>
      </c>
    </row>
    <row r="98" spans="1:4" x14ac:dyDescent="0.25">
      <c r="A98" s="1" t="s">
        <v>4</v>
      </c>
      <c r="B98" s="1">
        <v>147</v>
      </c>
      <c r="C98" s="1">
        <v>59.8</v>
      </c>
      <c r="D98" s="1">
        <v>84.5</v>
      </c>
    </row>
    <row r="99" spans="1:4" x14ac:dyDescent="0.25">
      <c r="A99" s="1" t="s">
        <v>4</v>
      </c>
      <c r="B99" s="1">
        <v>197</v>
      </c>
      <c r="C99" s="1">
        <v>64.8</v>
      </c>
      <c r="D99" s="1">
        <v>112</v>
      </c>
    </row>
    <row r="100" spans="1:4" x14ac:dyDescent="0.25">
      <c r="A100" s="1" t="s">
        <v>4</v>
      </c>
      <c r="B100" s="1">
        <v>145</v>
      </c>
      <c r="C100" s="1">
        <v>57.8</v>
      </c>
      <c r="D100" s="1">
        <v>84</v>
      </c>
    </row>
    <row r="101" spans="1:4" x14ac:dyDescent="0.25">
      <c r="A101" s="1" t="s">
        <v>4</v>
      </c>
      <c r="B101" s="1">
        <v>143</v>
      </c>
      <c r="C101" s="1">
        <v>55.5</v>
      </c>
      <c r="D101" s="1">
        <v>84</v>
      </c>
    </row>
    <row r="102" spans="1:4" x14ac:dyDescent="0.25">
      <c r="A102" s="1" t="s">
        <v>4</v>
      </c>
      <c r="B102" s="1">
        <v>147</v>
      </c>
      <c r="C102" s="1">
        <v>58.3</v>
      </c>
      <c r="D102" s="1">
        <v>111.5</v>
      </c>
    </row>
    <row r="103" spans="1:4" x14ac:dyDescent="0.25">
      <c r="A103" s="1" t="s">
        <v>4</v>
      </c>
      <c r="B103" s="1">
        <v>154</v>
      </c>
      <c r="C103" s="1">
        <v>62.8</v>
      </c>
      <c r="D103" s="1">
        <v>93.5</v>
      </c>
    </row>
    <row r="104" spans="1:4" x14ac:dyDescent="0.25">
      <c r="A104" s="1" t="s">
        <v>4</v>
      </c>
      <c r="B104" s="1">
        <v>140</v>
      </c>
      <c r="C104" s="1">
        <v>60</v>
      </c>
      <c r="D104" s="1">
        <v>77</v>
      </c>
    </row>
    <row r="105" spans="1:4" x14ac:dyDescent="0.25">
      <c r="A105" s="1" t="s">
        <v>4</v>
      </c>
      <c r="B105" s="1">
        <v>178</v>
      </c>
      <c r="C105" s="1">
        <v>66.5</v>
      </c>
      <c r="D105" s="1">
        <v>117.5</v>
      </c>
    </row>
    <row r="106" spans="1:4" x14ac:dyDescent="0.25">
      <c r="A106" s="1" t="s">
        <v>4</v>
      </c>
      <c r="B106" s="1">
        <v>148</v>
      </c>
      <c r="C106" s="1">
        <v>59</v>
      </c>
      <c r="D106" s="1">
        <v>95</v>
      </c>
    </row>
    <row r="107" spans="1:4" x14ac:dyDescent="0.25">
      <c r="A107" s="1" t="s">
        <v>4</v>
      </c>
      <c r="B107" s="1">
        <v>190</v>
      </c>
      <c r="C107" s="1">
        <v>56.8</v>
      </c>
      <c r="D107" s="1">
        <v>98.5</v>
      </c>
    </row>
    <row r="108" spans="1:4" x14ac:dyDescent="0.25">
      <c r="A108" s="1" t="s">
        <v>4</v>
      </c>
      <c r="B108" s="1">
        <v>186</v>
      </c>
      <c r="C108" s="1">
        <v>57</v>
      </c>
      <c r="D108" s="1">
        <v>83.5</v>
      </c>
    </row>
    <row r="109" spans="1:4" x14ac:dyDescent="0.25">
      <c r="A109" s="1" t="s">
        <v>4</v>
      </c>
      <c r="B109" s="1">
        <v>165</v>
      </c>
      <c r="C109" s="1">
        <v>61.3</v>
      </c>
      <c r="D109" s="1">
        <v>106.5</v>
      </c>
    </row>
    <row r="110" spans="1:4" x14ac:dyDescent="0.25">
      <c r="A110" s="1" t="s">
        <v>4</v>
      </c>
      <c r="B110" s="1">
        <v>155</v>
      </c>
      <c r="C110" s="1">
        <v>66</v>
      </c>
      <c r="D110" s="1">
        <v>144.5</v>
      </c>
    </row>
    <row r="111" spans="1:4" x14ac:dyDescent="0.25">
      <c r="A111" s="1" t="s">
        <v>4</v>
      </c>
      <c r="B111" s="1">
        <v>210</v>
      </c>
      <c r="C111" s="1">
        <v>62</v>
      </c>
      <c r="D111" s="1">
        <v>116</v>
      </c>
    </row>
    <row r="112" spans="1:4" x14ac:dyDescent="0.25">
      <c r="A112" s="1" t="s">
        <v>4</v>
      </c>
      <c r="B112" s="1">
        <v>144</v>
      </c>
      <c r="C112" s="1">
        <v>61</v>
      </c>
      <c r="D112" s="1">
        <v>92</v>
      </c>
    </row>
    <row r="113" spans="1:4" x14ac:dyDescent="0.25">
      <c r="A113" s="1" t="s">
        <v>4</v>
      </c>
      <c r="B113" s="1">
        <v>186</v>
      </c>
      <c r="C113" s="1">
        <v>63.5</v>
      </c>
      <c r="D113" s="1">
        <v>108</v>
      </c>
    </row>
    <row r="114" spans="1:4" x14ac:dyDescent="0.25">
      <c r="A114" s="1" t="s">
        <v>5</v>
      </c>
      <c r="B114" s="1">
        <v>157</v>
      </c>
      <c r="C114" s="1">
        <v>60.5</v>
      </c>
      <c r="D114" s="1">
        <v>105</v>
      </c>
    </row>
    <row r="115" spans="1:4" x14ac:dyDescent="0.25">
      <c r="A115" s="1" t="s">
        <v>5</v>
      </c>
      <c r="B115" s="1">
        <v>139</v>
      </c>
      <c r="C115" s="1">
        <v>60.5</v>
      </c>
      <c r="D115" s="1">
        <v>87</v>
      </c>
    </row>
    <row r="116" spans="1:4" x14ac:dyDescent="0.25">
      <c r="A116" s="1" t="s">
        <v>5</v>
      </c>
      <c r="B116" s="1">
        <v>146</v>
      </c>
      <c r="C116" s="1">
        <v>57.5</v>
      </c>
      <c r="D116" s="1">
        <v>90</v>
      </c>
    </row>
    <row r="117" spans="1:4" x14ac:dyDescent="0.25">
      <c r="A117" s="1" t="s">
        <v>5</v>
      </c>
      <c r="B117" s="1">
        <v>151</v>
      </c>
      <c r="C117" s="1">
        <v>66.3</v>
      </c>
      <c r="D117" s="1">
        <v>117</v>
      </c>
    </row>
    <row r="118" spans="1:4" x14ac:dyDescent="0.25">
      <c r="A118" s="1" t="s">
        <v>5</v>
      </c>
      <c r="B118" s="1">
        <v>153</v>
      </c>
      <c r="C118" s="1">
        <v>60</v>
      </c>
      <c r="D118" s="1">
        <v>84</v>
      </c>
    </row>
    <row r="119" spans="1:4" x14ac:dyDescent="0.25">
      <c r="A119" s="1" t="s">
        <v>5</v>
      </c>
      <c r="B119" s="1">
        <v>176</v>
      </c>
      <c r="C119" s="1">
        <v>65</v>
      </c>
      <c r="D119" s="1">
        <v>118.5</v>
      </c>
    </row>
    <row r="120" spans="1:4" x14ac:dyDescent="0.25">
      <c r="A120" s="1" t="s">
        <v>5</v>
      </c>
      <c r="B120" s="1">
        <v>146</v>
      </c>
      <c r="C120" s="1">
        <v>57.3</v>
      </c>
      <c r="D120" s="1">
        <v>83</v>
      </c>
    </row>
    <row r="121" spans="1:4" x14ac:dyDescent="0.25">
      <c r="A121" s="1" t="s">
        <v>5</v>
      </c>
      <c r="B121" s="1">
        <v>151</v>
      </c>
      <c r="C121" s="1">
        <v>61</v>
      </c>
      <c r="D121" s="1">
        <v>81</v>
      </c>
    </row>
    <row r="122" spans="1:4" x14ac:dyDescent="0.25">
      <c r="A122" s="1" t="s">
        <v>5</v>
      </c>
      <c r="B122" s="1">
        <v>193</v>
      </c>
      <c r="C122" s="1">
        <v>66.3</v>
      </c>
      <c r="D122" s="1">
        <v>133</v>
      </c>
    </row>
    <row r="123" spans="1:4" x14ac:dyDescent="0.25">
      <c r="A123" s="1" t="s">
        <v>5</v>
      </c>
      <c r="B123" s="1">
        <v>143</v>
      </c>
      <c r="C123" s="1">
        <v>57.5</v>
      </c>
      <c r="D123" s="1">
        <v>75</v>
      </c>
    </row>
    <row r="124" spans="1:4" x14ac:dyDescent="0.25">
      <c r="A124" s="1" t="s">
        <v>5</v>
      </c>
      <c r="B124" s="1">
        <v>173</v>
      </c>
      <c r="C124" s="1">
        <v>69</v>
      </c>
      <c r="D124" s="1">
        <v>112.5</v>
      </c>
    </row>
    <row r="125" spans="1:4" x14ac:dyDescent="0.25">
      <c r="A125" s="1" t="s">
        <v>5</v>
      </c>
      <c r="B125" s="1">
        <v>144</v>
      </c>
      <c r="C125" s="1">
        <v>59.5</v>
      </c>
      <c r="D125" s="1">
        <v>88</v>
      </c>
    </row>
    <row r="126" spans="1:4" x14ac:dyDescent="0.25">
      <c r="A126" s="1" t="s">
        <v>5</v>
      </c>
      <c r="B126" s="1">
        <v>147</v>
      </c>
      <c r="C126" s="1">
        <v>57</v>
      </c>
      <c r="D126" s="1">
        <v>84</v>
      </c>
    </row>
    <row r="127" spans="1:4" x14ac:dyDescent="0.25">
      <c r="A127" s="1" t="s">
        <v>5</v>
      </c>
      <c r="B127" s="1">
        <v>150</v>
      </c>
      <c r="C127" s="1">
        <v>59.5</v>
      </c>
      <c r="D127" s="1">
        <v>84</v>
      </c>
    </row>
    <row r="128" spans="1:4" x14ac:dyDescent="0.25">
      <c r="A128" s="1" t="s">
        <v>5</v>
      </c>
      <c r="B128" s="1">
        <v>140</v>
      </c>
      <c r="C128" s="1">
        <v>58.5</v>
      </c>
      <c r="D128" s="1">
        <v>86.5</v>
      </c>
    </row>
    <row r="129" spans="1:4" x14ac:dyDescent="0.25">
      <c r="A129" s="1" t="s">
        <v>5</v>
      </c>
      <c r="B129" s="1">
        <v>184</v>
      </c>
      <c r="C129" s="1">
        <v>66.5</v>
      </c>
      <c r="D129" s="1">
        <v>112</v>
      </c>
    </row>
    <row r="130" spans="1:4" x14ac:dyDescent="0.25">
      <c r="A130" s="1" t="s">
        <v>5</v>
      </c>
      <c r="B130" s="1">
        <v>168</v>
      </c>
      <c r="C130" s="1">
        <v>66.5</v>
      </c>
      <c r="D130" s="1">
        <v>111.5</v>
      </c>
    </row>
    <row r="131" spans="1:4" x14ac:dyDescent="0.25">
      <c r="A131" s="1" t="s">
        <v>5</v>
      </c>
      <c r="B131" s="1">
        <v>203</v>
      </c>
      <c r="C131" s="1">
        <v>66.5</v>
      </c>
      <c r="D131" s="1">
        <v>117</v>
      </c>
    </row>
    <row r="132" spans="1:4" x14ac:dyDescent="0.25">
      <c r="A132" s="1" t="s">
        <v>5</v>
      </c>
      <c r="B132" s="1">
        <v>200</v>
      </c>
      <c r="C132" s="1">
        <v>71</v>
      </c>
      <c r="D132" s="1">
        <v>147</v>
      </c>
    </row>
    <row r="133" spans="1:4" x14ac:dyDescent="0.25">
      <c r="A133" s="1" t="s">
        <v>5</v>
      </c>
      <c r="B133" s="1">
        <v>145</v>
      </c>
      <c r="C133" s="1">
        <v>56.5</v>
      </c>
      <c r="D133" s="1">
        <v>91</v>
      </c>
    </row>
    <row r="134" spans="1:4" x14ac:dyDescent="0.25">
      <c r="A134" s="1" t="s">
        <v>5</v>
      </c>
      <c r="B134" s="1">
        <v>182</v>
      </c>
      <c r="C134" s="1">
        <v>67</v>
      </c>
      <c r="D134" s="1">
        <v>133</v>
      </c>
    </row>
    <row r="135" spans="1:4" x14ac:dyDescent="0.25">
      <c r="A135" s="1" t="s">
        <v>5</v>
      </c>
      <c r="B135" s="1">
        <v>177</v>
      </c>
      <c r="C135" s="1">
        <v>63</v>
      </c>
      <c r="D135" s="1">
        <v>111</v>
      </c>
    </row>
    <row r="136" spans="1:4" x14ac:dyDescent="0.25">
      <c r="A136" s="1" t="s">
        <v>5</v>
      </c>
      <c r="B136" s="1">
        <v>150</v>
      </c>
      <c r="C136" s="1">
        <v>59</v>
      </c>
      <c r="D136" s="1">
        <v>98</v>
      </c>
    </row>
    <row r="137" spans="1:4" x14ac:dyDescent="0.25">
      <c r="A137" s="1" t="s">
        <v>5</v>
      </c>
      <c r="B137" s="1">
        <v>171</v>
      </c>
      <c r="C137" s="1">
        <v>61.8</v>
      </c>
      <c r="D137" s="1">
        <v>112</v>
      </c>
    </row>
    <row r="138" spans="1:4" x14ac:dyDescent="0.25">
      <c r="A138" s="1" t="s">
        <v>5</v>
      </c>
      <c r="B138" s="1">
        <v>142</v>
      </c>
      <c r="C138" s="1">
        <v>56</v>
      </c>
      <c r="D138" s="1">
        <v>87.5</v>
      </c>
    </row>
    <row r="139" spans="1:4" x14ac:dyDescent="0.25">
      <c r="A139" s="1" t="s">
        <v>5</v>
      </c>
      <c r="B139" s="1">
        <v>144</v>
      </c>
      <c r="C139" s="1">
        <v>60</v>
      </c>
      <c r="D139" s="1">
        <v>89</v>
      </c>
    </row>
    <row r="140" spans="1:4" x14ac:dyDescent="0.25">
      <c r="A140" s="1" t="s">
        <v>5</v>
      </c>
      <c r="B140" s="1">
        <v>193</v>
      </c>
      <c r="C140" s="1">
        <v>72</v>
      </c>
      <c r="D140" s="1">
        <v>150</v>
      </c>
    </row>
    <row r="141" spans="1:4" x14ac:dyDescent="0.25">
      <c r="A141" s="1" t="s">
        <v>5</v>
      </c>
      <c r="B141" s="1">
        <v>139</v>
      </c>
      <c r="C141" s="1">
        <v>55</v>
      </c>
      <c r="D141" s="1">
        <v>73.5</v>
      </c>
    </row>
    <row r="142" spans="1:4" x14ac:dyDescent="0.25">
      <c r="A142" s="1" t="s">
        <v>5</v>
      </c>
      <c r="B142" s="1">
        <v>196</v>
      </c>
      <c r="C142" s="1">
        <v>64.5</v>
      </c>
      <c r="D142" s="1">
        <v>98</v>
      </c>
    </row>
    <row r="143" spans="1:4" x14ac:dyDescent="0.25">
      <c r="A143" s="1" t="s">
        <v>5</v>
      </c>
      <c r="B143" s="1">
        <v>153</v>
      </c>
      <c r="C143" s="1">
        <v>57.8</v>
      </c>
      <c r="D143" s="1">
        <v>79.5</v>
      </c>
    </row>
    <row r="144" spans="1:4" x14ac:dyDescent="0.25">
      <c r="A144" s="1" t="s">
        <v>5</v>
      </c>
      <c r="B144" s="1">
        <v>164</v>
      </c>
      <c r="C144" s="1">
        <v>66.5</v>
      </c>
      <c r="D144" s="1">
        <v>112</v>
      </c>
    </row>
    <row r="145" spans="1:4" x14ac:dyDescent="0.25">
      <c r="A145" s="1" t="s">
        <v>5</v>
      </c>
      <c r="B145" s="1">
        <v>151</v>
      </c>
      <c r="C145" s="1">
        <v>59.3</v>
      </c>
      <c r="D145" s="1">
        <v>87</v>
      </c>
    </row>
    <row r="146" spans="1:4" x14ac:dyDescent="0.25">
      <c r="A146" s="1" t="s">
        <v>5</v>
      </c>
      <c r="B146" s="1">
        <v>144</v>
      </c>
      <c r="C146" s="1">
        <v>57.3</v>
      </c>
      <c r="D146" s="1">
        <v>76.5</v>
      </c>
    </row>
    <row r="147" spans="1:4" x14ac:dyDescent="0.25">
      <c r="A147" s="1" t="s">
        <v>5</v>
      </c>
      <c r="B147" s="1">
        <v>189</v>
      </c>
      <c r="C147" s="1">
        <v>67</v>
      </c>
      <c r="D147" s="1">
        <v>128</v>
      </c>
    </row>
    <row r="148" spans="1:4" x14ac:dyDescent="0.25">
      <c r="A148" s="1" t="s">
        <v>5</v>
      </c>
      <c r="B148" s="1">
        <v>160</v>
      </c>
      <c r="C148" s="1">
        <v>60.5</v>
      </c>
      <c r="D148" s="1">
        <v>84</v>
      </c>
    </row>
    <row r="149" spans="1:4" x14ac:dyDescent="0.25">
      <c r="A149" s="1" t="s">
        <v>5</v>
      </c>
      <c r="B149" s="1">
        <v>141</v>
      </c>
      <c r="C149" s="1">
        <v>53.3</v>
      </c>
      <c r="D149" s="1">
        <v>84</v>
      </c>
    </row>
    <row r="150" spans="1:4" x14ac:dyDescent="0.25">
      <c r="A150" s="1" t="s">
        <v>5</v>
      </c>
      <c r="B150" s="1">
        <v>206</v>
      </c>
      <c r="C150" s="1">
        <v>68.3</v>
      </c>
      <c r="D150" s="1">
        <v>134</v>
      </c>
    </row>
    <row r="151" spans="1:4" x14ac:dyDescent="0.25">
      <c r="A151" s="1" t="s">
        <v>5</v>
      </c>
      <c r="B151" s="1">
        <v>140</v>
      </c>
      <c r="C151" s="1">
        <v>59.5</v>
      </c>
      <c r="D151" s="1">
        <v>94.5</v>
      </c>
    </row>
    <row r="152" spans="1:4" x14ac:dyDescent="0.25">
      <c r="A152" s="1" t="s">
        <v>5</v>
      </c>
      <c r="B152" s="1">
        <v>183</v>
      </c>
      <c r="C152" s="1">
        <v>66</v>
      </c>
      <c r="D152" s="1">
        <v>105.5</v>
      </c>
    </row>
    <row r="153" spans="1:4" x14ac:dyDescent="0.25">
      <c r="A153" s="1" t="s">
        <v>5</v>
      </c>
      <c r="B153" s="1">
        <v>144</v>
      </c>
      <c r="C153" s="1">
        <v>62.8</v>
      </c>
      <c r="D153" s="1">
        <v>94</v>
      </c>
    </row>
    <row r="154" spans="1:4" x14ac:dyDescent="0.25">
      <c r="A154" s="1" t="s">
        <v>5</v>
      </c>
      <c r="B154" s="1">
        <v>162</v>
      </c>
      <c r="C154" s="1">
        <v>64.5</v>
      </c>
      <c r="D154" s="1">
        <v>119</v>
      </c>
    </row>
    <row r="155" spans="1:4" x14ac:dyDescent="0.25">
      <c r="A155" s="1" t="s">
        <v>5</v>
      </c>
      <c r="B155" s="1">
        <v>175</v>
      </c>
      <c r="C155" s="1">
        <v>64</v>
      </c>
      <c r="D155" s="1">
        <v>92</v>
      </c>
    </row>
    <row r="156" spans="1:4" x14ac:dyDescent="0.25">
      <c r="A156" s="1" t="s">
        <v>5</v>
      </c>
      <c r="B156" s="1">
        <v>170</v>
      </c>
      <c r="C156" s="1">
        <v>63.8</v>
      </c>
      <c r="D156" s="1">
        <v>112.5</v>
      </c>
    </row>
    <row r="157" spans="1:4" x14ac:dyDescent="0.25">
      <c r="A157" s="1" t="s">
        <v>5</v>
      </c>
      <c r="B157" s="1">
        <v>156</v>
      </c>
      <c r="C157" s="1">
        <v>66.3</v>
      </c>
      <c r="D157" s="1">
        <v>106</v>
      </c>
    </row>
    <row r="158" spans="1:4" x14ac:dyDescent="0.25">
      <c r="A158" s="1" t="s">
        <v>5</v>
      </c>
      <c r="B158" s="1">
        <v>188</v>
      </c>
      <c r="C158" s="1">
        <v>67.3</v>
      </c>
      <c r="D158" s="1">
        <v>112</v>
      </c>
    </row>
    <row r="159" spans="1:4" x14ac:dyDescent="0.25">
      <c r="A159" s="1" t="s">
        <v>5</v>
      </c>
      <c r="B159" s="1">
        <v>193</v>
      </c>
      <c r="C159" s="1">
        <v>67.8</v>
      </c>
      <c r="D159" s="1">
        <v>127.5</v>
      </c>
    </row>
    <row r="160" spans="1:4" x14ac:dyDescent="0.25">
      <c r="A160" s="1" t="s">
        <v>5</v>
      </c>
      <c r="B160" s="1">
        <v>156</v>
      </c>
      <c r="C160" s="1">
        <v>58.3</v>
      </c>
      <c r="D160" s="1">
        <v>92.5</v>
      </c>
    </row>
    <row r="161" spans="1:4" x14ac:dyDescent="0.25">
      <c r="A161" s="1" t="s">
        <v>5</v>
      </c>
      <c r="B161" s="1">
        <v>156</v>
      </c>
      <c r="C161" s="1">
        <v>68.5</v>
      </c>
      <c r="D161" s="1">
        <v>114</v>
      </c>
    </row>
    <row r="162" spans="1:4" x14ac:dyDescent="0.25">
      <c r="A162" s="1" t="s">
        <v>5</v>
      </c>
      <c r="B162" s="1">
        <v>149</v>
      </c>
      <c r="C162" s="1">
        <v>52.5</v>
      </c>
      <c r="D162" s="1">
        <v>81</v>
      </c>
    </row>
    <row r="163" spans="1:4" x14ac:dyDescent="0.25">
      <c r="A163" s="1" t="s">
        <v>5</v>
      </c>
      <c r="B163" s="1">
        <v>142</v>
      </c>
      <c r="C163" s="1">
        <v>58.8</v>
      </c>
      <c r="D163" s="1">
        <v>84</v>
      </c>
    </row>
    <row r="164" spans="1:4" x14ac:dyDescent="0.25">
      <c r="A164" s="1" t="s">
        <v>5</v>
      </c>
      <c r="B164" s="1">
        <v>152</v>
      </c>
      <c r="C164" s="1">
        <v>59.5</v>
      </c>
      <c r="D164" s="1">
        <v>105</v>
      </c>
    </row>
    <row r="165" spans="1:4" x14ac:dyDescent="0.25">
      <c r="A165" s="1" t="s">
        <v>5</v>
      </c>
      <c r="B165" s="1">
        <v>143</v>
      </c>
      <c r="C165" s="1">
        <v>57.5</v>
      </c>
      <c r="D165" s="1">
        <v>101</v>
      </c>
    </row>
    <row r="166" spans="1:4" x14ac:dyDescent="0.25">
      <c r="A166" s="1" t="s">
        <v>5</v>
      </c>
      <c r="B166" s="1">
        <v>173</v>
      </c>
      <c r="C166" s="1">
        <v>66</v>
      </c>
      <c r="D166" s="1">
        <v>112</v>
      </c>
    </row>
    <row r="167" spans="1:4" x14ac:dyDescent="0.25">
      <c r="A167" s="1" t="s">
        <v>5</v>
      </c>
      <c r="B167" s="1">
        <v>177</v>
      </c>
      <c r="C167" s="1">
        <v>60.5</v>
      </c>
      <c r="D167" s="1">
        <v>112</v>
      </c>
    </row>
    <row r="168" spans="1:4" x14ac:dyDescent="0.25">
      <c r="A168" s="1" t="s">
        <v>5</v>
      </c>
      <c r="B168" s="1">
        <v>150</v>
      </c>
      <c r="C168" s="1">
        <v>61.8</v>
      </c>
      <c r="D168" s="1">
        <v>118</v>
      </c>
    </row>
    <row r="169" spans="1:4" x14ac:dyDescent="0.25">
      <c r="A169" s="1" t="s">
        <v>5</v>
      </c>
      <c r="B169" s="1">
        <v>162</v>
      </c>
      <c r="C169" s="1">
        <v>63</v>
      </c>
      <c r="D169" s="1">
        <v>91</v>
      </c>
    </row>
    <row r="170" spans="1:4" x14ac:dyDescent="0.25">
      <c r="A170" s="1" t="s">
        <v>5</v>
      </c>
      <c r="B170" s="1">
        <v>148</v>
      </c>
      <c r="C170" s="1">
        <v>60.5</v>
      </c>
      <c r="D170" s="1">
        <v>118</v>
      </c>
    </row>
    <row r="171" spans="1:4" x14ac:dyDescent="0.25">
      <c r="A171" s="1" t="s">
        <v>5</v>
      </c>
      <c r="B171" s="1">
        <v>206</v>
      </c>
      <c r="C171" s="1">
        <v>69.5</v>
      </c>
      <c r="D171" s="1">
        <v>171.5</v>
      </c>
    </row>
    <row r="172" spans="1:4" x14ac:dyDescent="0.25">
      <c r="A172" s="1" t="s">
        <v>5</v>
      </c>
      <c r="B172" s="1">
        <v>194</v>
      </c>
      <c r="C172" s="1">
        <v>65.3</v>
      </c>
      <c r="D172" s="1">
        <v>134.5</v>
      </c>
    </row>
    <row r="173" spans="1:4" x14ac:dyDescent="0.25">
      <c r="A173" s="1" t="s">
        <v>5</v>
      </c>
      <c r="B173" s="1">
        <v>186</v>
      </c>
      <c r="C173" s="1">
        <v>66.5</v>
      </c>
      <c r="D173" s="1">
        <v>112</v>
      </c>
    </row>
    <row r="174" spans="1:4" x14ac:dyDescent="0.25">
      <c r="A174" s="1" t="s">
        <v>5</v>
      </c>
      <c r="B174" s="1">
        <v>164</v>
      </c>
      <c r="C174" s="1">
        <v>58</v>
      </c>
      <c r="D174" s="1">
        <v>84</v>
      </c>
    </row>
    <row r="175" spans="1:4" x14ac:dyDescent="0.25">
      <c r="A175" s="1" t="s">
        <v>5</v>
      </c>
      <c r="B175" s="1">
        <v>155</v>
      </c>
      <c r="C175" s="1">
        <v>57.3</v>
      </c>
      <c r="D175" s="1">
        <v>80.5</v>
      </c>
    </row>
    <row r="176" spans="1:4" x14ac:dyDescent="0.25">
      <c r="A176" s="1" t="s">
        <v>5</v>
      </c>
      <c r="B176" s="1">
        <v>189</v>
      </c>
      <c r="C176" s="1">
        <v>65</v>
      </c>
      <c r="D176" s="1">
        <v>114</v>
      </c>
    </row>
    <row r="177" spans="1:4" x14ac:dyDescent="0.25">
      <c r="A177" s="1" t="s">
        <v>5</v>
      </c>
      <c r="B177" s="1">
        <v>150</v>
      </c>
      <c r="C177" s="1">
        <v>59.5</v>
      </c>
      <c r="D177" s="1">
        <v>84</v>
      </c>
    </row>
    <row r="178" spans="1:4" x14ac:dyDescent="0.25">
      <c r="A178" s="1" t="s">
        <v>5</v>
      </c>
      <c r="B178" s="1">
        <v>183</v>
      </c>
      <c r="C178" s="1">
        <v>64.8</v>
      </c>
      <c r="D178" s="1">
        <v>111</v>
      </c>
    </row>
    <row r="179" spans="1:4" x14ac:dyDescent="0.25">
      <c r="A179" s="1" t="s">
        <v>5</v>
      </c>
      <c r="B179" s="1">
        <v>156</v>
      </c>
      <c r="C179" s="1">
        <v>61.8</v>
      </c>
      <c r="D179" s="1">
        <v>112</v>
      </c>
    </row>
    <row r="180" spans="1:4" x14ac:dyDescent="0.25">
      <c r="A180" s="1" t="s">
        <v>5</v>
      </c>
      <c r="B180" s="1">
        <v>150</v>
      </c>
      <c r="C180" s="1">
        <v>59</v>
      </c>
      <c r="D180" s="1">
        <v>99.5</v>
      </c>
    </row>
    <row r="181" spans="1:4" x14ac:dyDescent="0.25">
      <c r="A181" s="1" t="s">
        <v>5</v>
      </c>
      <c r="B181" s="1">
        <v>250</v>
      </c>
      <c r="C181" s="1">
        <v>67.5</v>
      </c>
      <c r="D181" s="1">
        <v>171.5</v>
      </c>
    </row>
    <row r="182" spans="1:4" x14ac:dyDescent="0.25">
      <c r="A182" s="1" t="s">
        <v>5</v>
      </c>
      <c r="B182" s="1">
        <v>185</v>
      </c>
      <c r="C182" s="1">
        <v>66</v>
      </c>
      <c r="D182" s="1">
        <v>105</v>
      </c>
    </row>
    <row r="183" spans="1:4" x14ac:dyDescent="0.25">
      <c r="A183" s="1" t="s">
        <v>5</v>
      </c>
      <c r="B183" s="1">
        <v>140</v>
      </c>
      <c r="C183" s="1">
        <v>56.5</v>
      </c>
      <c r="D183" s="1">
        <v>84</v>
      </c>
    </row>
    <row r="184" spans="1:4" x14ac:dyDescent="0.25">
      <c r="A184" s="1" t="s">
        <v>5</v>
      </c>
      <c r="B184" s="1">
        <v>160</v>
      </c>
      <c r="C184" s="1">
        <v>59.3</v>
      </c>
      <c r="D184" s="1">
        <v>78.5</v>
      </c>
    </row>
    <row r="185" spans="1:4" x14ac:dyDescent="0.25">
      <c r="A185" s="1" t="s">
        <v>5</v>
      </c>
      <c r="B185" s="1">
        <v>164</v>
      </c>
      <c r="C185" s="1">
        <v>60.5</v>
      </c>
      <c r="D185" s="1">
        <v>95</v>
      </c>
    </row>
    <row r="186" spans="1:4" x14ac:dyDescent="0.25">
      <c r="A186" s="1" t="s">
        <v>5</v>
      </c>
      <c r="B186" s="1">
        <v>175</v>
      </c>
      <c r="C186" s="1">
        <v>68</v>
      </c>
      <c r="D186" s="1">
        <v>112</v>
      </c>
    </row>
    <row r="187" spans="1:4" x14ac:dyDescent="0.25">
      <c r="A187" s="1" t="s">
        <v>5</v>
      </c>
      <c r="B187" s="1">
        <v>174</v>
      </c>
      <c r="C187" s="1">
        <v>66</v>
      </c>
      <c r="D187" s="1">
        <v>108</v>
      </c>
    </row>
    <row r="188" spans="1:4" x14ac:dyDescent="0.25">
      <c r="A188" s="1" t="s">
        <v>5</v>
      </c>
      <c r="B188" s="1">
        <v>149</v>
      </c>
      <c r="C188" s="1">
        <v>57</v>
      </c>
      <c r="D188" s="1">
        <v>92</v>
      </c>
    </row>
    <row r="189" spans="1:4" x14ac:dyDescent="0.25">
      <c r="A189" s="1" t="s">
        <v>5</v>
      </c>
      <c r="B189" s="1">
        <v>169</v>
      </c>
      <c r="C189" s="1">
        <v>62</v>
      </c>
      <c r="D189" s="1">
        <v>100</v>
      </c>
    </row>
    <row r="190" spans="1:4" x14ac:dyDescent="0.25">
      <c r="A190" s="1" t="s">
        <v>5</v>
      </c>
      <c r="B190" s="1">
        <v>157</v>
      </c>
      <c r="C190" s="1">
        <v>58</v>
      </c>
      <c r="D190" s="1">
        <v>80.5</v>
      </c>
    </row>
    <row r="191" spans="1:4" x14ac:dyDescent="0.25">
      <c r="A191" s="1" t="s">
        <v>5</v>
      </c>
      <c r="B191" s="1">
        <v>156</v>
      </c>
      <c r="C191" s="1">
        <v>61.5</v>
      </c>
      <c r="D191" s="1">
        <v>108.5</v>
      </c>
    </row>
    <row r="192" spans="1:4" x14ac:dyDescent="0.25">
      <c r="A192" s="1" t="s">
        <v>5</v>
      </c>
      <c r="B192" s="1">
        <v>144</v>
      </c>
      <c r="C192" s="1">
        <v>57</v>
      </c>
      <c r="D192" s="1">
        <v>84</v>
      </c>
    </row>
    <row r="193" spans="1:4" x14ac:dyDescent="0.25">
      <c r="A193" s="1" t="s">
        <v>5</v>
      </c>
      <c r="B193" s="1">
        <v>142</v>
      </c>
      <c r="C193" s="1">
        <v>55</v>
      </c>
      <c r="D193" s="1">
        <v>70</v>
      </c>
    </row>
    <row r="194" spans="1:4" x14ac:dyDescent="0.25">
      <c r="A194" s="1" t="s">
        <v>5</v>
      </c>
      <c r="B194" s="1">
        <v>189</v>
      </c>
      <c r="C194" s="1">
        <v>66.3</v>
      </c>
      <c r="D194" s="1">
        <v>112</v>
      </c>
    </row>
    <row r="195" spans="1:4" x14ac:dyDescent="0.25">
      <c r="A195" s="1" t="s">
        <v>5</v>
      </c>
      <c r="B195" s="1">
        <v>174</v>
      </c>
      <c r="C195" s="1">
        <v>69.8</v>
      </c>
      <c r="D195" s="1">
        <v>119.5</v>
      </c>
    </row>
    <row r="196" spans="1:4" x14ac:dyDescent="0.25">
      <c r="A196" s="1" t="s">
        <v>5</v>
      </c>
      <c r="B196" s="1">
        <v>163</v>
      </c>
      <c r="C196" s="1">
        <v>65.3</v>
      </c>
      <c r="D196" s="1">
        <v>117.5</v>
      </c>
    </row>
    <row r="197" spans="1:4" x14ac:dyDescent="0.25">
      <c r="A197" s="1" t="s">
        <v>5</v>
      </c>
      <c r="B197" s="1">
        <v>155</v>
      </c>
      <c r="C197" s="1">
        <v>61.8</v>
      </c>
      <c r="D197" s="1">
        <v>91.5</v>
      </c>
    </row>
    <row r="198" spans="1:4" x14ac:dyDescent="0.25">
      <c r="A198" s="1" t="s">
        <v>5</v>
      </c>
      <c r="B198" s="1">
        <v>175</v>
      </c>
      <c r="C198" s="1">
        <v>65.5</v>
      </c>
      <c r="D198" s="1">
        <v>114</v>
      </c>
    </row>
    <row r="199" spans="1:4" x14ac:dyDescent="0.25">
      <c r="A199" s="1" t="s">
        <v>5</v>
      </c>
      <c r="B199" s="1">
        <v>188</v>
      </c>
      <c r="C199" s="1">
        <v>63.3</v>
      </c>
      <c r="D199" s="1">
        <v>115.5</v>
      </c>
    </row>
    <row r="200" spans="1:4" x14ac:dyDescent="0.25">
      <c r="A200" s="1" t="s">
        <v>5</v>
      </c>
      <c r="B200" s="1">
        <v>141</v>
      </c>
      <c r="C200" s="1">
        <v>57.5</v>
      </c>
      <c r="D200" s="1">
        <v>85</v>
      </c>
    </row>
    <row r="201" spans="1:4" x14ac:dyDescent="0.25">
      <c r="A201" s="1" t="s">
        <v>5</v>
      </c>
      <c r="B201" s="1">
        <v>140</v>
      </c>
      <c r="C201" s="1">
        <v>56.8</v>
      </c>
      <c r="D201" s="1">
        <v>83.5</v>
      </c>
    </row>
    <row r="202" spans="1:4" x14ac:dyDescent="0.25">
      <c r="A202" s="1" t="s">
        <v>5</v>
      </c>
      <c r="B202" s="1">
        <v>159</v>
      </c>
      <c r="C202" s="1">
        <v>63.3</v>
      </c>
      <c r="D202" s="1">
        <v>112</v>
      </c>
    </row>
    <row r="203" spans="1:4" x14ac:dyDescent="0.25">
      <c r="A203" s="1" t="s">
        <v>5</v>
      </c>
      <c r="B203" s="1">
        <v>152</v>
      </c>
      <c r="C203" s="1">
        <v>60.8</v>
      </c>
      <c r="D203" s="1">
        <v>97</v>
      </c>
    </row>
    <row r="204" spans="1:4" x14ac:dyDescent="0.25">
      <c r="A204" s="1" t="s">
        <v>5</v>
      </c>
      <c r="B204" s="1">
        <v>161</v>
      </c>
      <c r="C204" s="1">
        <v>56.8</v>
      </c>
      <c r="D204" s="1">
        <v>75</v>
      </c>
    </row>
    <row r="205" spans="1:4" x14ac:dyDescent="0.25">
      <c r="A205" s="1" t="s">
        <v>5</v>
      </c>
      <c r="B205" s="1">
        <v>159</v>
      </c>
      <c r="C205" s="1">
        <v>62.8</v>
      </c>
      <c r="D205" s="1">
        <v>99</v>
      </c>
    </row>
    <row r="206" spans="1:4" x14ac:dyDescent="0.25">
      <c r="A206" s="1" t="s">
        <v>5</v>
      </c>
      <c r="B206" s="1">
        <v>178</v>
      </c>
      <c r="C206" s="1">
        <v>63.5</v>
      </c>
      <c r="D206" s="1">
        <v>102.5</v>
      </c>
    </row>
    <row r="207" spans="1:4" x14ac:dyDescent="0.25">
      <c r="A207" s="1" t="s">
        <v>5</v>
      </c>
      <c r="B207" s="1">
        <v>164</v>
      </c>
      <c r="C207" s="1">
        <v>61.5</v>
      </c>
      <c r="D207" s="1">
        <v>140</v>
      </c>
    </row>
    <row r="208" spans="1:4" x14ac:dyDescent="0.25">
      <c r="A208" s="1" t="s">
        <v>5</v>
      </c>
      <c r="B208" s="1">
        <v>165</v>
      </c>
      <c r="C208" s="1">
        <v>64.8</v>
      </c>
      <c r="D208" s="1">
        <v>98</v>
      </c>
    </row>
    <row r="209" spans="1:4" x14ac:dyDescent="0.25">
      <c r="A209" s="1" t="s">
        <v>5</v>
      </c>
      <c r="B209" s="1">
        <v>150</v>
      </c>
      <c r="C209" s="1">
        <v>60.8</v>
      </c>
      <c r="D209" s="1">
        <v>128</v>
      </c>
    </row>
    <row r="210" spans="1:4" x14ac:dyDescent="0.25">
      <c r="A210" s="1" t="s">
        <v>5</v>
      </c>
      <c r="B210" s="1">
        <v>147</v>
      </c>
      <c r="C210" s="1">
        <v>50.5</v>
      </c>
      <c r="D210" s="1">
        <v>79</v>
      </c>
    </row>
    <row r="211" spans="1:4" x14ac:dyDescent="0.25">
      <c r="A211" s="1" t="s">
        <v>5</v>
      </c>
      <c r="B211" s="1">
        <v>173</v>
      </c>
      <c r="C211" s="1">
        <v>61.3</v>
      </c>
      <c r="D211" s="1">
        <v>93</v>
      </c>
    </row>
    <row r="212" spans="1:4" x14ac:dyDescent="0.25">
      <c r="A212" s="1" t="s">
        <v>5</v>
      </c>
      <c r="B212" s="1">
        <v>164</v>
      </c>
      <c r="C212" s="1">
        <v>57.8</v>
      </c>
      <c r="D212" s="1">
        <v>95</v>
      </c>
    </row>
    <row r="213" spans="1:4" x14ac:dyDescent="0.25">
      <c r="A213" s="1" t="s">
        <v>5</v>
      </c>
      <c r="B213" s="1">
        <v>176</v>
      </c>
      <c r="C213" s="1">
        <v>63.8</v>
      </c>
      <c r="D213" s="1">
        <v>98.5</v>
      </c>
    </row>
    <row r="214" spans="1:4" x14ac:dyDescent="0.25">
      <c r="A214" s="1" t="s">
        <v>5</v>
      </c>
      <c r="B214" s="1">
        <v>180</v>
      </c>
      <c r="C214" s="1">
        <v>61.8</v>
      </c>
      <c r="D214" s="1">
        <v>104</v>
      </c>
    </row>
    <row r="215" spans="1:4" x14ac:dyDescent="0.25">
      <c r="A215" s="1" t="s">
        <v>5</v>
      </c>
      <c r="B215" s="1">
        <v>151</v>
      </c>
      <c r="C215" s="1">
        <v>58.3</v>
      </c>
      <c r="D215" s="1">
        <v>86</v>
      </c>
    </row>
    <row r="216" spans="1:4" x14ac:dyDescent="0.25">
      <c r="A216" s="1" t="s">
        <v>5</v>
      </c>
      <c r="B216" s="1">
        <v>178</v>
      </c>
      <c r="C216" s="1">
        <v>67.3</v>
      </c>
      <c r="D216" s="1">
        <v>119.5</v>
      </c>
    </row>
    <row r="217" spans="1:4" x14ac:dyDescent="0.25">
      <c r="A217" s="1" t="s">
        <v>5</v>
      </c>
      <c r="B217" s="1">
        <v>186</v>
      </c>
      <c r="C217" s="1">
        <v>66</v>
      </c>
      <c r="D217" s="1">
        <v>112</v>
      </c>
    </row>
    <row r="218" spans="1:4" x14ac:dyDescent="0.25">
      <c r="A218" s="1" t="s">
        <v>5</v>
      </c>
      <c r="B218" s="1">
        <v>175</v>
      </c>
      <c r="C218" s="1">
        <v>63.5</v>
      </c>
      <c r="D218" s="1">
        <v>98.5</v>
      </c>
    </row>
    <row r="219" spans="1:4" x14ac:dyDescent="0.25">
      <c r="A219" s="1" t="s">
        <v>5</v>
      </c>
      <c r="B219" s="1">
        <v>164</v>
      </c>
      <c r="C219" s="1">
        <v>63.5</v>
      </c>
      <c r="D219" s="1">
        <v>108</v>
      </c>
    </row>
    <row r="220" spans="1:4" x14ac:dyDescent="0.25">
      <c r="A220" s="1" t="s">
        <v>5</v>
      </c>
      <c r="B220" s="1">
        <v>144</v>
      </c>
      <c r="C220" s="1">
        <v>60</v>
      </c>
      <c r="D220" s="1">
        <v>117.5</v>
      </c>
    </row>
    <row r="221" spans="1:4" x14ac:dyDescent="0.25">
      <c r="A221" s="1" t="s">
        <v>5</v>
      </c>
      <c r="B221" s="1">
        <v>172</v>
      </c>
      <c r="C221" s="1">
        <v>65</v>
      </c>
      <c r="D221" s="1">
        <v>112</v>
      </c>
    </row>
    <row r="222" spans="1:4" x14ac:dyDescent="0.25">
      <c r="A222" s="1" t="s">
        <v>5</v>
      </c>
      <c r="B222" s="1">
        <v>168</v>
      </c>
      <c r="C222" s="1">
        <v>60</v>
      </c>
      <c r="D222" s="1">
        <v>93.5</v>
      </c>
    </row>
    <row r="223" spans="1:4" x14ac:dyDescent="0.25">
      <c r="A223" s="1" t="s">
        <v>5</v>
      </c>
      <c r="B223" s="1">
        <v>158</v>
      </c>
      <c r="C223" s="1">
        <v>65</v>
      </c>
      <c r="D223" s="1">
        <v>121</v>
      </c>
    </row>
    <row r="224" spans="1:4" x14ac:dyDescent="0.25">
      <c r="A224" s="1" t="s">
        <v>5</v>
      </c>
      <c r="B224" s="1">
        <v>176</v>
      </c>
      <c r="C224" s="1">
        <v>61.5</v>
      </c>
      <c r="D224" s="1">
        <v>81</v>
      </c>
    </row>
    <row r="225" spans="1:4" x14ac:dyDescent="0.25">
      <c r="A225" s="1" t="s">
        <v>5</v>
      </c>
      <c r="B225" s="1">
        <v>188</v>
      </c>
      <c r="C225" s="1">
        <v>71</v>
      </c>
      <c r="D225" s="1">
        <v>140</v>
      </c>
    </row>
    <row r="226" spans="1:4" x14ac:dyDescent="0.25">
      <c r="A226" s="1" t="s">
        <v>5</v>
      </c>
      <c r="B226" s="1">
        <v>188</v>
      </c>
      <c r="C226" s="1">
        <v>65.8</v>
      </c>
      <c r="D226" s="1">
        <v>150.5</v>
      </c>
    </row>
    <row r="227" spans="1:4" x14ac:dyDescent="0.25">
      <c r="A227" s="1" t="s">
        <v>5</v>
      </c>
      <c r="B227" s="1">
        <v>166</v>
      </c>
      <c r="C227" s="1">
        <v>62.5</v>
      </c>
      <c r="D227" s="1">
        <v>84</v>
      </c>
    </row>
    <row r="228" spans="1:4" x14ac:dyDescent="0.25">
      <c r="A228" s="1" t="s">
        <v>5</v>
      </c>
      <c r="B228" s="1">
        <v>166</v>
      </c>
      <c r="C228" s="1">
        <v>67.3</v>
      </c>
      <c r="D228" s="1">
        <v>121</v>
      </c>
    </row>
    <row r="229" spans="1:4" x14ac:dyDescent="0.25">
      <c r="A229" s="1" t="s">
        <v>5</v>
      </c>
      <c r="B229" s="1">
        <v>162</v>
      </c>
      <c r="C229" s="1">
        <v>60</v>
      </c>
      <c r="D229" s="1">
        <v>105</v>
      </c>
    </row>
    <row r="230" spans="1:4" x14ac:dyDescent="0.25">
      <c r="A230" s="1" t="s">
        <v>5</v>
      </c>
      <c r="B230" s="1">
        <v>166</v>
      </c>
      <c r="C230" s="1">
        <v>62</v>
      </c>
      <c r="D230" s="1">
        <v>91</v>
      </c>
    </row>
    <row r="231" spans="1:4" x14ac:dyDescent="0.25">
      <c r="A231" s="1" t="s">
        <v>5</v>
      </c>
      <c r="B231" s="1">
        <v>163</v>
      </c>
      <c r="C231" s="1">
        <v>66</v>
      </c>
      <c r="D231" s="1">
        <v>112</v>
      </c>
    </row>
    <row r="232" spans="1:4" x14ac:dyDescent="0.25">
      <c r="A232" s="1" t="s">
        <v>5</v>
      </c>
      <c r="B232" s="1">
        <v>174</v>
      </c>
      <c r="C232" s="1">
        <v>63</v>
      </c>
      <c r="D232" s="1">
        <v>112</v>
      </c>
    </row>
    <row r="233" spans="1:4" x14ac:dyDescent="0.25">
      <c r="A233" s="1" t="s">
        <v>5</v>
      </c>
      <c r="B233" s="1">
        <v>160</v>
      </c>
      <c r="C233" s="1">
        <v>64</v>
      </c>
      <c r="D233" s="1">
        <v>116</v>
      </c>
    </row>
    <row r="234" spans="1:4" x14ac:dyDescent="0.25">
      <c r="A234" s="1" t="s">
        <v>5</v>
      </c>
      <c r="B234" s="1">
        <v>149</v>
      </c>
      <c r="C234" s="1">
        <v>56.3</v>
      </c>
      <c r="D234" s="1">
        <v>72</v>
      </c>
    </row>
    <row r="235" spans="1:4" x14ac:dyDescent="0.25">
      <c r="A235" s="1" t="s">
        <v>5</v>
      </c>
      <c r="B235" s="1">
        <v>146</v>
      </c>
      <c r="C235" s="1">
        <v>55</v>
      </c>
      <c r="D235" s="1">
        <v>71.5</v>
      </c>
    </row>
    <row r="236" spans="1:4" x14ac:dyDescent="0.25">
      <c r="A236" s="1" t="s">
        <v>5</v>
      </c>
      <c r="B236" s="1">
        <v>153</v>
      </c>
      <c r="C236" s="1">
        <v>64.8</v>
      </c>
      <c r="D236" s="1">
        <v>128</v>
      </c>
    </row>
    <row r="237" spans="1:4" x14ac:dyDescent="0.25">
      <c r="A237" s="1" t="s">
        <v>5</v>
      </c>
      <c r="B237" s="1">
        <v>178</v>
      </c>
      <c r="C237" s="1">
        <v>63.8</v>
      </c>
      <c r="D237" s="1">
        <v>112</v>
      </c>
    </row>
    <row r="238" spans="1:4" x14ac:dyDescent="0.25">
      <c r="A238" s="1" t="s">
        <v>5</v>
      </c>
      <c r="B238" s="1">
        <v>142</v>
      </c>
      <c r="C238" s="1">
        <v>55</v>
      </c>
      <c r="D238" s="1">
        <v>76</v>
      </c>
    </row>
    <row r="239" spans="1:4" x14ac:dyDescent="0.25">
      <c r="A239" s="1" t="s">
        <v>5</v>
      </c>
      <c r="B239" s="1">
        <v>167</v>
      </c>
      <c r="C239" s="1">
        <v>62</v>
      </c>
      <c r="D239" s="1">
        <v>107.5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3"/>
  <sheetViews>
    <sheetView workbookViewId="0">
      <selection activeCell="Q14" sqref="Q14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 s="1">
        <v>143</v>
      </c>
      <c r="B3" s="1">
        <v>56.3</v>
      </c>
      <c r="C3" s="1">
        <v>85</v>
      </c>
    </row>
    <row r="4" spans="1:3" x14ac:dyDescent="0.25">
      <c r="A4" s="1">
        <v>191</v>
      </c>
      <c r="B4" s="1">
        <v>62.5</v>
      </c>
      <c r="C4" s="1">
        <v>112.5</v>
      </c>
    </row>
    <row r="5" spans="1:3" x14ac:dyDescent="0.25">
      <c r="A5" s="1">
        <v>160</v>
      </c>
      <c r="B5" s="1">
        <v>62</v>
      </c>
      <c r="C5" s="1">
        <v>94.5</v>
      </c>
    </row>
    <row r="6" spans="1:3" x14ac:dyDescent="0.25">
      <c r="A6" s="1">
        <v>157</v>
      </c>
      <c r="B6" s="1">
        <v>64.5</v>
      </c>
      <c r="C6" s="1">
        <v>123.5</v>
      </c>
    </row>
    <row r="7" spans="1:3" x14ac:dyDescent="0.25">
      <c r="A7" s="1">
        <v>191</v>
      </c>
      <c r="B7" s="1">
        <v>65.3</v>
      </c>
      <c r="C7" s="1">
        <v>107</v>
      </c>
    </row>
    <row r="8" spans="1:3" x14ac:dyDescent="0.25">
      <c r="A8" s="1">
        <v>141</v>
      </c>
      <c r="B8" s="1">
        <v>61.8</v>
      </c>
      <c r="C8" s="1">
        <v>85</v>
      </c>
    </row>
    <row r="9" spans="1:3" x14ac:dyDescent="0.25">
      <c r="A9" s="1">
        <v>185</v>
      </c>
      <c r="B9" s="1">
        <v>63.3</v>
      </c>
      <c r="C9" s="1">
        <v>101</v>
      </c>
    </row>
    <row r="10" spans="1:3" x14ac:dyDescent="0.25">
      <c r="A10" s="1">
        <v>210</v>
      </c>
      <c r="B10" s="1">
        <v>65.5</v>
      </c>
      <c r="C10" s="1">
        <v>140</v>
      </c>
    </row>
    <row r="11" spans="1:3" x14ac:dyDescent="0.25">
      <c r="A11" s="1">
        <v>149</v>
      </c>
      <c r="B11" s="1">
        <v>64.3</v>
      </c>
      <c r="C11" s="1">
        <v>110.5</v>
      </c>
    </row>
    <row r="12" spans="1:3" x14ac:dyDescent="0.25">
      <c r="A12" s="1">
        <v>169</v>
      </c>
      <c r="B12" s="1">
        <v>62.3</v>
      </c>
      <c r="C12" s="1">
        <v>99.5</v>
      </c>
    </row>
    <row r="13" spans="1:3" x14ac:dyDescent="0.25">
      <c r="A13" s="1">
        <v>173</v>
      </c>
      <c r="B13" s="1">
        <v>62.8</v>
      </c>
      <c r="C13" s="1">
        <v>102.5</v>
      </c>
    </row>
    <row r="14" spans="1:3" x14ac:dyDescent="0.25">
      <c r="A14" s="1">
        <v>150</v>
      </c>
      <c r="B14" s="1">
        <v>61.3</v>
      </c>
      <c r="C14" s="1">
        <v>94</v>
      </c>
    </row>
    <row r="15" spans="1:3" x14ac:dyDescent="0.25">
      <c r="A15" s="1">
        <v>144</v>
      </c>
      <c r="B15" s="1">
        <v>59.5</v>
      </c>
      <c r="C15" s="1">
        <v>93.5</v>
      </c>
    </row>
    <row r="16" spans="1:3" x14ac:dyDescent="0.25">
      <c r="A16" s="1">
        <v>146</v>
      </c>
      <c r="B16" s="1">
        <v>60</v>
      </c>
      <c r="C16" s="1">
        <v>109</v>
      </c>
    </row>
    <row r="17" spans="1:3" x14ac:dyDescent="0.25">
      <c r="A17" s="1">
        <v>155</v>
      </c>
      <c r="B17" s="1">
        <v>61.3</v>
      </c>
      <c r="C17" s="1">
        <v>107</v>
      </c>
    </row>
    <row r="18" spans="1:3" x14ac:dyDescent="0.25">
      <c r="A18" s="1">
        <v>183</v>
      </c>
      <c r="B18" s="1">
        <v>64.5</v>
      </c>
      <c r="C18" s="1">
        <v>102.5</v>
      </c>
    </row>
    <row r="19" spans="1:3" x14ac:dyDescent="0.25">
      <c r="A19" s="1">
        <v>154</v>
      </c>
      <c r="B19" s="1">
        <v>60</v>
      </c>
      <c r="C19" s="1">
        <v>114</v>
      </c>
    </row>
    <row r="20" spans="1:3" x14ac:dyDescent="0.25">
      <c r="A20" s="1">
        <v>152</v>
      </c>
      <c r="B20" s="1">
        <v>60.5</v>
      </c>
      <c r="C20" s="1">
        <v>105</v>
      </c>
    </row>
    <row r="21" spans="1:3" x14ac:dyDescent="0.25">
      <c r="A21" s="1">
        <v>148</v>
      </c>
      <c r="B21" s="1">
        <v>60.5</v>
      </c>
      <c r="C21" s="1">
        <v>84.5</v>
      </c>
    </row>
    <row r="22" spans="1:3" x14ac:dyDescent="0.25">
      <c r="A22" s="1">
        <v>164</v>
      </c>
      <c r="B22" s="1">
        <v>65.3</v>
      </c>
      <c r="C22" s="1">
        <v>98</v>
      </c>
    </row>
    <row r="23" spans="1:3" x14ac:dyDescent="0.25">
      <c r="A23" s="1">
        <v>177</v>
      </c>
      <c r="B23" s="1">
        <v>61.3</v>
      </c>
      <c r="C23" s="1">
        <v>81</v>
      </c>
    </row>
    <row r="24" spans="1:3" x14ac:dyDescent="0.25">
      <c r="A24" s="1">
        <v>183</v>
      </c>
      <c r="B24" s="1">
        <v>66.5</v>
      </c>
      <c r="C24" s="1">
        <v>112</v>
      </c>
    </row>
    <row r="25" spans="1:3" x14ac:dyDescent="0.25">
      <c r="A25" s="1">
        <v>182</v>
      </c>
      <c r="B25" s="1">
        <v>65.5</v>
      </c>
      <c r="C25" s="1">
        <v>133</v>
      </c>
    </row>
    <row r="26" spans="1:3" x14ac:dyDescent="0.25">
      <c r="A26" s="1">
        <v>165</v>
      </c>
      <c r="B26" s="1">
        <v>55.5</v>
      </c>
      <c r="C26" s="1">
        <v>67</v>
      </c>
    </row>
    <row r="27" spans="1:3" x14ac:dyDescent="0.25">
      <c r="A27" s="1">
        <v>163</v>
      </c>
      <c r="B27" s="1">
        <v>56.5</v>
      </c>
      <c r="C27" s="1">
        <v>84</v>
      </c>
    </row>
    <row r="28" spans="1:3" x14ac:dyDescent="0.25">
      <c r="A28" s="1">
        <v>171</v>
      </c>
      <c r="B28" s="1">
        <v>63</v>
      </c>
      <c r="C28" s="1">
        <v>84</v>
      </c>
    </row>
    <row r="29" spans="1:3" x14ac:dyDescent="0.25">
      <c r="A29" s="1">
        <v>193</v>
      </c>
      <c r="B29" s="1">
        <v>59.8</v>
      </c>
      <c r="C29" s="1">
        <v>115</v>
      </c>
    </row>
    <row r="30" spans="1:3" x14ac:dyDescent="0.25">
      <c r="A30" s="1">
        <v>169</v>
      </c>
      <c r="B30" s="1">
        <v>61.5</v>
      </c>
      <c r="C30" s="1">
        <v>85</v>
      </c>
    </row>
    <row r="31" spans="1:3" x14ac:dyDescent="0.25">
      <c r="A31" s="1">
        <v>155</v>
      </c>
      <c r="B31" s="1">
        <v>62.3</v>
      </c>
      <c r="C31" s="1">
        <v>105</v>
      </c>
    </row>
    <row r="32" spans="1:3" x14ac:dyDescent="0.25">
      <c r="A32" s="1">
        <v>171</v>
      </c>
      <c r="B32" s="1">
        <v>62.5</v>
      </c>
      <c r="C32" s="1">
        <v>112</v>
      </c>
    </row>
    <row r="33" spans="1:3" x14ac:dyDescent="0.25">
      <c r="A33" s="1">
        <v>140</v>
      </c>
      <c r="B33" s="1">
        <v>53.8</v>
      </c>
      <c r="C33" s="1">
        <v>68.5</v>
      </c>
    </row>
    <row r="34" spans="1:3" x14ac:dyDescent="0.25">
      <c r="A34" s="1">
        <v>149</v>
      </c>
      <c r="B34" s="1">
        <v>58.3</v>
      </c>
      <c r="C34" s="1">
        <v>93</v>
      </c>
    </row>
    <row r="35" spans="1:3" x14ac:dyDescent="0.25">
      <c r="A35" s="1">
        <v>150</v>
      </c>
      <c r="B35" s="1">
        <v>59.5</v>
      </c>
      <c r="C35" s="1">
        <v>78.5</v>
      </c>
    </row>
    <row r="36" spans="1:3" x14ac:dyDescent="0.25">
      <c r="A36" s="1">
        <v>140</v>
      </c>
      <c r="B36" s="1">
        <v>53.5</v>
      </c>
      <c r="C36" s="1">
        <v>81</v>
      </c>
    </row>
    <row r="37" spans="1:3" x14ac:dyDescent="0.25">
      <c r="A37" s="1">
        <v>166</v>
      </c>
      <c r="B37" s="1">
        <v>61.5</v>
      </c>
      <c r="C37" s="1">
        <v>103.5</v>
      </c>
    </row>
    <row r="38" spans="1:3" x14ac:dyDescent="0.25">
      <c r="A38" s="1">
        <v>146</v>
      </c>
      <c r="B38" s="1">
        <v>56.3</v>
      </c>
      <c r="C38" s="1">
        <v>83.5</v>
      </c>
    </row>
    <row r="39" spans="1:3" x14ac:dyDescent="0.25">
      <c r="A39" s="1">
        <v>139</v>
      </c>
      <c r="B39" s="1">
        <v>57.5</v>
      </c>
      <c r="C39" s="1">
        <v>96</v>
      </c>
    </row>
    <row r="40" spans="1:3" x14ac:dyDescent="0.25">
      <c r="A40" s="1">
        <v>177</v>
      </c>
      <c r="B40" s="1">
        <v>61.8</v>
      </c>
      <c r="C40" s="1">
        <v>142.5</v>
      </c>
    </row>
    <row r="41" spans="1:3" x14ac:dyDescent="0.25">
      <c r="A41" s="1">
        <v>166</v>
      </c>
      <c r="B41" s="1">
        <v>59.3</v>
      </c>
      <c r="C41" s="1">
        <v>89.5</v>
      </c>
    </row>
    <row r="42" spans="1:3" x14ac:dyDescent="0.25">
      <c r="A42" s="1">
        <v>184</v>
      </c>
      <c r="B42" s="1">
        <v>62.3</v>
      </c>
      <c r="C42" s="1">
        <v>108</v>
      </c>
    </row>
    <row r="43" spans="1:3" x14ac:dyDescent="0.25">
      <c r="A43" s="1">
        <v>177</v>
      </c>
      <c r="B43" s="1">
        <v>61.3</v>
      </c>
      <c r="C43" s="1">
        <v>112</v>
      </c>
    </row>
    <row r="44" spans="1:3" x14ac:dyDescent="0.25">
      <c r="A44" s="1">
        <v>145</v>
      </c>
      <c r="B44" s="1">
        <v>59</v>
      </c>
      <c r="C44" s="1">
        <v>91.5</v>
      </c>
    </row>
    <row r="45" spans="1:3" x14ac:dyDescent="0.25">
      <c r="A45" s="1">
        <v>167</v>
      </c>
      <c r="B45" s="1">
        <v>62.3</v>
      </c>
      <c r="C45" s="1">
        <v>92.5</v>
      </c>
    </row>
    <row r="46" spans="1:3" x14ac:dyDescent="0.25">
      <c r="A46" s="1">
        <v>185</v>
      </c>
      <c r="B46" s="1">
        <v>60</v>
      </c>
      <c r="C46" s="1">
        <v>106</v>
      </c>
    </row>
    <row r="47" spans="1:3" x14ac:dyDescent="0.25">
      <c r="A47" s="1">
        <v>156</v>
      </c>
      <c r="B47" s="1">
        <v>54.5</v>
      </c>
      <c r="C47" s="1">
        <v>75</v>
      </c>
    </row>
    <row r="48" spans="1:3" x14ac:dyDescent="0.25">
      <c r="A48" s="1">
        <v>191</v>
      </c>
      <c r="B48" s="1">
        <v>63.3</v>
      </c>
      <c r="C48" s="1">
        <v>113.5</v>
      </c>
    </row>
    <row r="49" spans="1:3" x14ac:dyDescent="0.25">
      <c r="A49" s="1">
        <v>189</v>
      </c>
      <c r="B49" s="1">
        <v>64.3</v>
      </c>
      <c r="C49" s="1">
        <v>113.5</v>
      </c>
    </row>
    <row r="50" spans="1:3" x14ac:dyDescent="0.25">
      <c r="A50" s="1">
        <v>157</v>
      </c>
      <c r="B50" s="1">
        <v>60.5</v>
      </c>
      <c r="C50" s="1">
        <v>112</v>
      </c>
    </row>
    <row r="51" spans="1:3" x14ac:dyDescent="0.25">
      <c r="A51" s="1">
        <v>171</v>
      </c>
      <c r="B51" s="1">
        <v>61.5</v>
      </c>
      <c r="C51" s="1">
        <v>91</v>
      </c>
    </row>
    <row r="52" spans="1:3" x14ac:dyDescent="0.25">
      <c r="A52" s="1">
        <v>143</v>
      </c>
      <c r="B52" s="1">
        <v>61.5</v>
      </c>
      <c r="C52" s="1">
        <v>116.5</v>
      </c>
    </row>
    <row r="53" spans="1:3" x14ac:dyDescent="0.25">
      <c r="A53" s="1">
        <v>182</v>
      </c>
      <c r="B53" s="1">
        <v>62</v>
      </c>
      <c r="C53" s="1">
        <v>91.5</v>
      </c>
    </row>
    <row r="54" spans="1:3" x14ac:dyDescent="0.25">
      <c r="A54" s="1">
        <v>154</v>
      </c>
      <c r="B54" s="1">
        <v>61</v>
      </c>
      <c r="C54" s="1">
        <v>122.5</v>
      </c>
    </row>
    <row r="55" spans="1:3" x14ac:dyDescent="0.25">
      <c r="A55" s="1">
        <v>141</v>
      </c>
      <c r="B55" s="1">
        <v>56</v>
      </c>
      <c r="C55" s="1">
        <v>72.5</v>
      </c>
    </row>
    <row r="56" spans="1:3" x14ac:dyDescent="0.25">
      <c r="A56" s="1">
        <v>167</v>
      </c>
      <c r="B56" s="1">
        <v>61</v>
      </c>
      <c r="C56" s="1">
        <v>93.5</v>
      </c>
    </row>
    <row r="57" spans="1:3" x14ac:dyDescent="0.25">
      <c r="A57" s="1">
        <v>141</v>
      </c>
      <c r="B57" s="1">
        <v>61.3</v>
      </c>
      <c r="C57" s="1">
        <v>85</v>
      </c>
    </row>
    <row r="58" spans="1:3" x14ac:dyDescent="0.25">
      <c r="A58" s="1">
        <v>175</v>
      </c>
      <c r="B58" s="1">
        <v>60.3</v>
      </c>
      <c r="C58" s="1">
        <v>86</v>
      </c>
    </row>
    <row r="59" spans="1:3" x14ac:dyDescent="0.25">
      <c r="A59" s="1">
        <v>153</v>
      </c>
      <c r="B59" s="1">
        <v>63.3</v>
      </c>
      <c r="C59" s="1">
        <v>108</v>
      </c>
    </row>
    <row r="60" spans="1:3" x14ac:dyDescent="0.25">
      <c r="A60" s="1">
        <v>185</v>
      </c>
      <c r="B60" s="1">
        <v>59</v>
      </c>
      <c r="C60" s="1">
        <v>104</v>
      </c>
    </row>
    <row r="61" spans="1:3" x14ac:dyDescent="0.25">
      <c r="A61" s="1">
        <v>139</v>
      </c>
      <c r="B61" s="1">
        <v>61.5</v>
      </c>
      <c r="C61" s="1">
        <v>104</v>
      </c>
    </row>
    <row r="62" spans="1:3" x14ac:dyDescent="0.25">
      <c r="A62" s="1">
        <v>143</v>
      </c>
      <c r="B62" s="1">
        <v>51.3</v>
      </c>
      <c r="C62" s="1">
        <v>50.5</v>
      </c>
    </row>
    <row r="63" spans="1:3" x14ac:dyDescent="0.25">
      <c r="A63" s="1">
        <v>147</v>
      </c>
      <c r="B63" s="1">
        <v>61.3</v>
      </c>
      <c r="C63" s="1">
        <v>115</v>
      </c>
    </row>
    <row r="64" spans="1:3" x14ac:dyDescent="0.25">
      <c r="A64" s="1">
        <v>164</v>
      </c>
      <c r="B64" s="1">
        <v>58</v>
      </c>
      <c r="C64" s="1">
        <v>83.5</v>
      </c>
    </row>
    <row r="65" spans="1:3" x14ac:dyDescent="0.25">
      <c r="A65" s="1">
        <v>175</v>
      </c>
      <c r="B65" s="1">
        <v>60.8</v>
      </c>
      <c r="C65" s="1">
        <v>93.5</v>
      </c>
    </row>
    <row r="66" spans="1:3" x14ac:dyDescent="0.25">
      <c r="A66" s="1">
        <v>170</v>
      </c>
      <c r="B66" s="1">
        <v>64.3</v>
      </c>
      <c r="C66" s="1">
        <v>90</v>
      </c>
    </row>
    <row r="67" spans="1:3" x14ac:dyDescent="0.25">
      <c r="A67" s="1">
        <v>186</v>
      </c>
      <c r="B67" s="1">
        <v>57.8</v>
      </c>
      <c r="C67" s="1">
        <v>95</v>
      </c>
    </row>
    <row r="68" spans="1:3" x14ac:dyDescent="0.25">
      <c r="A68" s="1">
        <v>185</v>
      </c>
      <c r="B68" s="1">
        <v>65.3</v>
      </c>
      <c r="C68" s="1">
        <v>118</v>
      </c>
    </row>
    <row r="69" spans="1:3" x14ac:dyDescent="0.25">
      <c r="A69" s="1">
        <v>168</v>
      </c>
      <c r="B69" s="1">
        <v>61.5</v>
      </c>
      <c r="C69" s="1">
        <v>95</v>
      </c>
    </row>
    <row r="70" spans="1:3" x14ac:dyDescent="0.25">
      <c r="A70" s="1">
        <v>139</v>
      </c>
      <c r="B70" s="1">
        <v>52.8</v>
      </c>
      <c r="C70" s="1">
        <v>63.5</v>
      </c>
    </row>
    <row r="71" spans="1:3" x14ac:dyDescent="0.25">
      <c r="A71" s="1">
        <v>178</v>
      </c>
      <c r="B71" s="1">
        <v>63.5</v>
      </c>
      <c r="C71" s="1">
        <v>148.5</v>
      </c>
    </row>
    <row r="72" spans="1:3" x14ac:dyDescent="0.25">
      <c r="A72" s="1">
        <v>147</v>
      </c>
      <c r="B72" s="1">
        <v>55.8</v>
      </c>
      <c r="C72" s="1">
        <v>75</v>
      </c>
    </row>
    <row r="73" spans="1:3" x14ac:dyDescent="0.25">
      <c r="A73" s="1">
        <v>183</v>
      </c>
      <c r="B73" s="1">
        <v>64.3</v>
      </c>
      <c r="C73" s="1">
        <v>109.5</v>
      </c>
    </row>
    <row r="74" spans="1:3" x14ac:dyDescent="0.25">
      <c r="A74" s="1">
        <v>148</v>
      </c>
      <c r="B74" s="1">
        <v>56.3</v>
      </c>
      <c r="C74" s="1">
        <v>77</v>
      </c>
    </row>
    <row r="75" spans="1:3" x14ac:dyDescent="0.25">
      <c r="A75" s="1">
        <v>144</v>
      </c>
      <c r="B75" s="1">
        <v>55.8</v>
      </c>
      <c r="C75" s="1">
        <v>73.5</v>
      </c>
    </row>
    <row r="76" spans="1:3" x14ac:dyDescent="0.25">
      <c r="A76" s="1">
        <v>190</v>
      </c>
      <c r="B76" s="1">
        <v>66.8</v>
      </c>
      <c r="C76" s="1">
        <v>140</v>
      </c>
    </row>
    <row r="77" spans="1:3" x14ac:dyDescent="0.25">
      <c r="A77" s="1">
        <v>143</v>
      </c>
      <c r="B77" s="1">
        <v>58.3</v>
      </c>
      <c r="C77" s="1">
        <v>77.5</v>
      </c>
    </row>
    <row r="78" spans="1:3" x14ac:dyDescent="0.25">
      <c r="A78" s="1">
        <v>147</v>
      </c>
      <c r="B78" s="1">
        <v>59.5</v>
      </c>
      <c r="C78" s="1">
        <v>101</v>
      </c>
    </row>
    <row r="79" spans="1:3" x14ac:dyDescent="0.25">
      <c r="A79" s="1">
        <v>172</v>
      </c>
      <c r="B79" s="1">
        <v>64.8</v>
      </c>
      <c r="C79" s="1">
        <v>142</v>
      </c>
    </row>
    <row r="80" spans="1:3" x14ac:dyDescent="0.25">
      <c r="A80" s="1">
        <v>179</v>
      </c>
      <c r="B80" s="1">
        <v>63</v>
      </c>
      <c r="C80" s="1">
        <v>98.5</v>
      </c>
    </row>
    <row r="81" spans="1:3" x14ac:dyDescent="0.25">
      <c r="A81" s="1">
        <v>142</v>
      </c>
      <c r="B81" s="1">
        <v>56</v>
      </c>
      <c r="C81" s="1">
        <v>72.5</v>
      </c>
    </row>
    <row r="82" spans="1:3" x14ac:dyDescent="0.25">
      <c r="A82" s="1">
        <v>150</v>
      </c>
      <c r="B82" s="1">
        <v>54.5</v>
      </c>
      <c r="C82" s="1">
        <v>74</v>
      </c>
    </row>
    <row r="83" spans="1:3" x14ac:dyDescent="0.25">
      <c r="A83" s="1">
        <v>147</v>
      </c>
      <c r="B83" s="1">
        <v>51.5</v>
      </c>
      <c r="C83" s="1">
        <v>64</v>
      </c>
    </row>
    <row r="84" spans="1:3" x14ac:dyDescent="0.25">
      <c r="A84" s="1">
        <v>182</v>
      </c>
      <c r="B84" s="1">
        <v>64</v>
      </c>
      <c r="C84" s="1">
        <v>111.5</v>
      </c>
    </row>
    <row r="85" spans="1:3" x14ac:dyDescent="0.25">
      <c r="A85" s="1">
        <v>164</v>
      </c>
      <c r="B85" s="1">
        <v>63.3</v>
      </c>
      <c r="C85" s="1">
        <v>108</v>
      </c>
    </row>
    <row r="86" spans="1:3" x14ac:dyDescent="0.25">
      <c r="A86" s="1">
        <v>180</v>
      </c>
      <c r="B86" s="1">
        <v>61.3</v>
      </c>
      <c r="C86" s="1">
        <v>110.5</v>
      </c>
    </row>
    <row r="87" spans="1:3" x14ac:dyDescent="0.25">
      <c r="A87" s="1">
        <v>161</v>
      </c>
      <c r="B87" s="1">
        <v>59</v>
      </c>
      <c r="C87" s="1">
        <v>92</v>
      </c>
    </row>
    <row r="88" spans="1:3" x14ac:dyDescent="0.25">
      <c r="A88" s="1">
        <v>142</v>
      </c>
      <c r="B88" s="1">
        <v>56.5</v>
      </c>
      <c r="C88" s="1">
        <v>69</v>
      </c>
    </row>
    <row r="89" spans="1:3" x14ac:dyDescent="0.25">
      <c r="A89" s="1">
        <v>178</v>
      </c>
      <c r="B89" s="1">
        <v>61.5</v>
      </c>
      <c r="C89" s="1">
        <v>103.5</v>
      </c>
    </row>
    <row r="90" spans="1:3" x14ac:dyDescent="0.25">
      <c r="A90" s="1">
        <v>145</v>
      </c>
      <c r="B90" s="1">
        <v>58.8</v>
      </c>
      <c r="C90" s="1">
        <v>89</v>
      </c>
    </row>
    <row r="91" spans="1:3" x14ac:dyDescent="0.25">
      <c r="A91" s="1">
        <v>180</v>
      </c>
      <c r="B91" s="1">
        <v>63.3</v>
      </c>
      <c r="C91" s="1">
        <v>114</v>
      </c>
    </row>
    <row r="92" spans="1:3" x14ac:dyDescent="0.25">
      <c r="A92" s="1">
        <v>176</v>
      </c>
      <c r="B92" s="1">
        <v>61.3</v>
      </c>
      <c r="C92" s="1">
        <v>112</v>
      </c>
    </row>
    <row r="93" spans="1:3" x14ac:dyDescent="0.25">
      <c r="A93" s="1">
        <v>180</v>
      </c>
      <c r="B93" s="1">
        <v>59</v>
      </c>
      <c r="C93" s="1">
        <v>112</v>
      </c>
    </row>
    <row r="94" spans="1:3" x14ac:dyDescent="0.25">
      <c r="A94" s="1">
        <v>162</v>
      </c>
      <c r="B94" s="1">
        <v>58</v>
      </c>
      <c r="C94" s="1">
        <v>84</v>
      </c>
    </row>
    <row r="95" spans="1:3" x14ac:dyDescent="0.25">
      <c r="A95" s="1">
        <v>197</v>
      </c>
      <c r="B95" s="1">
        <v>61.5</v>
      </c>
      <c r="C95" s="1">
        <v>121</v>
      </c>
    </row>
    <row r="96" spans="1:3" x14ac:dyDescent="0.25">
      <c r="A96" s="1">
        <v>182</v>
      </c>
      <c r="B96" s="1">
        <v>58.3</v>
      </c>
      <c r="C96" s="1">
        <v>104.5</v>
      </c>
    </row>
    <row r="97" spans="1:3" x14ac:dyDescent="0.25">
      <c r="A97" s="1">
        <v>169</v>
      </c>
      <c r="B97" s="1">
        <v>62</v>
      </c>
      <c r="C97" s="1">
        <v>98.5</v>
      </c>
    </row>
    <row r="98" spans="1:3" x14ac:dyDescent="0.25">
      <c r="A98" s="1">
        <v>147</v>
      </c>
      <c r="B98" s="1">
        <v>59.8</v>
      </c>
      <c r="C98" s="1">
        <v>84.5</v>
      </c>
    </row>
    <row r="99" spans="1:3" x14ac:dyDescent="0.25">
      <c r="A99" s="1">
        <v>197</v>
      </c>
      <c r="B99" s="1">
        <v>64.8</v>
      </c>
      <c r="C99" s="1">
        <v>112</v>
      </c>
    </row>
    <row r="100" spans="1:3" x14ac:dyDescent="0.25">
      <c r="A100" s="1">
        <v>145</v>
      </c>
      <c r="B100" s="1">
        <v>57.8</v>
      </c>
      <c r="C100" s="1">
        <v>84</v>
      </c>
    </row>
    <row r="101" spans="1:3" x14ac:dyDescent="0.25">
      <c r="A101" s="1">
        <v>143</v>
      </c>
      <c r="B101" s="1">
        <v>55.5</v>
      </c>
      <c r="C101" s="1">
        <v>84</v>
      </c>
    </row>
    <row r="102" spans="1:3" x14ac:dyDescent="0.25">
      <c r="A102" s="1">
        <v>147</v>
      </c>
      <c r="B102" s="1">
        <v>58.3</v>
      </c>
      <c r="C102" s="1">
        <v>111.5</v>
      </c>
    </row>
    <row r="103" spans="1:3" x14ac:dyDescent="0.25">
      <c r="A103" s="1">
        <v>154</v>
      </c>
      <c r="B103" s="1">
        <v>62.8</v>
      </c>
      <c r="C103" s="1">
        <v>93.5</v>
      </c>
    </row>
    <row r="104" spans="1:3" x14ac:dyDescent="0.25">
      <c r="A104" s="1">
        <v>140</v>
      </c>
      <c r="B104" s="1">
        <v>60</v>
      </c>
      <c r="C104" s="1">
        <v>77</v>
      </c>
    </row>
    <row r="105" spans="1:3" x14ac:dyDescent="0.25">
      <c r="A105" s="1">
        <v>178</v>
      </c>
      <c r="B105" s="1">
        <v>66.5</v>
      </c>
      <c r="C105" s="1">
        <v>117.5</v>
      </c>
    </row>
    <row r="106" spans="1:3" x14ac:dyDescent="0.25">
      <c r="A106" s="1">
        <v>148</v>
      </c>
      <c r="B106" s="1">
        <v>59</v>
      </c>
      <c r="C106" s="1">
        <v>95</v>
      </c>
    </row>
    <row r="107" spans="1:3" x14ac:dyDescent="0.25">
      <c r="A107" s="1">
        <v>190</v>
      </c>
      <c r="B107" s="1">
        <v>56.8</v>
      </c>
      <c r="C107" s="1">
        <v>98.5</v>
      </c>
    </row>
    <row r="108" spans="1:3" x14ac:dyDescent="0.25">
      <c r="A108" s="1">
        <v>186</v>
      </c>
      <c r="B108" s="1">
        <v>57</v>
      </c>
      <c r="C108" s="1">
        <v>83.5</v>
      </c>
    </row>
    <row r="109" spans="1:3" x14ac:dyDescent="0.25">
      <c r="A109" s="1">
        <v>165</v>
      </c>
      <c r="B109" s="1">
        <v>61.3</v>
      </c>
      <c r="C109" s="1">
        <v>106.5</v>
      </c>
    </row>
    <row r="110" spans="1:3" x14ac:dyDescent="0.25">
      <c r="A110" s="1">
        <v>155</v>
      </c>
      <c r="B110" s="1">
        <v>66</v>
      </c>
      <c r="C110" s="1">
        <v>144.5</v>
      </c>
    </row>
    <row r="111" spans="1:3" x14ac:dyDescent="0.25">
      <c r="A111" s="1">
        <v>210</v>
      </c>
      <c r="B111" s="1">
        <v>62</v>
      </c>
      <c r="C111" s="1">
        <v>116</v>
      </c>
    </row>
    <row r="112" spans="1:3" x14ac:dyDescent="0.25">
      <c r="A112" s="1">
        <v>144</v>
      </c>
      <c r="B112" s="1">
        <v>61</v>
      </c>
      <c r="C112" s="1">
        <v>92</v>
      </c>
    </row>
    <row r="113" spans="1:3" x14ac:dyDescent="0.25">
      <c r="A113" s="1">
        <v>186</v>
      </c>
      <c r="B113" s="1">
        <v>63.5</v>
      </c>
      <c r="C113" s="1">
        <v>108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5"/>
  <sheetViews>
    <sheetView zoomScale="120" zoomScaleNormal="120" workbookViewId="0">
      <selection activeCell="O5" sqref="O5"/>
    </sheetView>
  </sheetViews>
  <sheetFormatPr defaultRowHeight="15" x14ac:dyDescent="0.25"/>
  <cols>
    <col min="1" max="1" width="4.28515625" customWidth="1"/>
    <col min="2" max="2" width="7.28515625" customWidth="1"/>
    <col min="4" max="11" width="5.85546875" customWidth="1"/>
    <col min="12" max="12" width="7" customWidth="1"/>
    <col min="13" max="13" width="8" customWidth="1"/>
  </cols>
  <sheetData>
    <row r="1" spans="1:15" x14ac:dyDescent="0.25">
      <c r="B1" t="s">
        <v>42</v>
      </c>
      <c r="C1" t="s">
        <v>43</v>
      </c>
      <c r="D1" t="s">
        <v>49</v>
      </c>
      <c r="E1" s="6">
        <f>C2-G1*B2</f>
        <v>-153.1289101793418</v>
      </c>
      <c r="F1" t="s">
        <v>50</v>
      </c>
      <c r="G1" s="6">
        <f>F3/G3</f>
        <v>4.1636117274807862</v>
      </c>
      <c r="H1" t="s">
        <v>61</v>
      </c>
      <c r="I1" s="6">
        <f>1-K3/H3</f>
        <v>0.56416311479081183</v>
      </c>
      <c r="J1" t="s">
        <v>62</v>
      </c>
      <c r="K1">
        <f>SQRT(K3/(109))</f>
        <v>12.346148609642656</v>
      </c>
      <c r="L1" t="s">
        <v>65</v>
      </c>
      <c r="M1">
        <v>0.99</v>
      </c>
    </row>
    <row r="2" spans="1:15" x14ac:dyDescent="0.25">
      <c r="A2" t="s">
        <v>40</v>
      </c>
      <c r="B2">
        <f t="shared" ref="B2:K2" si="0">AVERAGE(B5:B115)</f>
        <v>60.526126126126179</v>
      </c>
      <c r="C2">
        <f t="shared" si="0"/>
        <v>98.878378378378372</v>
      </c>
      <c r="D2" s="7">
        <f t="shared" si="0"/>
        <v>-5.4602968793095988E-14</v>
      </c>
      <c r="E2" s="7">
        <f t="shared" si="0"/>
        <v>6.5293116259036237E-15</v>
      </c>
      <c r="F2">
        <f t="shared" si="0"/>
        <v>46.534709033357679</v>
      </c>
      <c r="G2">
        <f t="shared" si="0"/>
        <v>11.176524632740845</v>
      </c>
      <c r="H2">
        <f t="shared" si="0"/>
        <v>343.43340637935222</v>
      </c>
      <c r="I2">
        <f t="shared" si="0"/>
        <v>98.878378378378144</v>
      </c>
      <c r="J2" s="7">
        <f t="shared" si="0"/>
        <v>2.3915204151348958E-13</v>
      </c>
      <c r="K2">
        <f t="shared" si="0"/>
        <v>149.68094611315823</v>
      </c>
      <c r="L2" t="s">
        <v>66</v>
      </c>
      <c r="M2">
        <f>1-M1</f>
        <v>1.0000000000000009E-2</v>
      </c>
    </row>
    <row r="3" spans="1:15" x14ac:dyDescent="0.25">
      <c r="A3" t="s">
        <v>41</v>
      </c>
      <c r="B3">
        <f t="shared" ref="B3:K3" si="1">SUM(B5:B115)</f>
        <v>6718.400000000006</v>
      </c>
      <c r="C3">
        <f t="shared" si="1"/>
        <v>10975.5</v>
      </c>
      <c r="D3" s="7">
        <f t="shared" si="1"/>
        <v>-6.0609295360336546E-12</v>
      </c>
      <c r="E3" s="7">
        <f t="shared" si="1"/>
        <v>7.2475359047530219E-13</v>
      </c>
      <c r="F3">
        <f t="shared" si="1"/>
        <v>5165.3527027027021</v>
      </c>
      <c r="G3">
        <f t="shared" si="1"/>
        <v>1240.5942342342339</v>
      </c>
      <c r="H3">
        <f t="shared" si="1"/>
        <v>38121.108108108099</v>
      </c>
      <c r="I3">
        <f t="shared" si="1"/>
        <v>10975.499999999975</v>
      </c>
      <c r="J3" s="7">
        <f t="shared" si="1"/>
        <v>2.6545876607997343E-11</v>
      </c>
      <c r="K3">
        <f t="shared" si="1"/>
        <v>16614.585018560563</v>
      </c>
    </row>
    <row r="4" spans="1:15" x14ac:dyDescent="0.25">
      <c r="B4" s="1" t="s">
        <v>2</v>
      </c>
      <c r="C4" s="1" t="s">
        <v>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51</v>
      </c>
      <c r="J4" t="s">
        <v>52</v>
      </c>
      <c r="K4" t="s">
        <v>53</v>
      </c>
      <c r="L4" t="s">
        <v>71</v>
      </c>
      <c r="M4" t="s">
        <v>72</v>
      </c>
      <c r="N4" t="s">
        <v>74</v>
      </c>
      <c r="O4" t="s">
        <v>73</v>
      </c>
    </row>
    <row r="5" spans="1:15" x14ac:dyDescent="0.25">
      <c r="B5" s="1">
        <v>56.3</v>
      </c>
      <c r="C5" s="1">
        <v>85</v>
      </c>
      <c r="D5">
        <f>B5-$B$2</f>
        <v>-4.2261261261261822</v>
      </c>
      <c r="E5">
        <f>C5-$C$2</f>
        <v>-13.878378378378372</v>
      </c>
      <c r="F5">
        <f>D5*E5</f>
        <v>58.651777453129554</v>
      </c>
      <c r="G5">
        <f>D5^2</f>
        <v>17.860142033926291</v>
      </c>
      <c r="H5">
        <f>E5^2</f>
        <v>192.60938641344029</v>
      </c>
      <c r="I5">
        <f>$E$1+$G$1*B5</f>
        <v>81.282430077826461</v>
      </c>
      <c r="J5">
        <f>C5-I5</f>
        <v>3.7175699221735385</v>
      </c>
      <c r="K5">
        <f>J5^2</f>
        <v>13.82032612624937</v>
      </c>
      <c r="L5">
        <f>I5-_xlfn.T.INV(1-$M$2/2,109)*SQRT(1/111+G5/$G$3)*$K$1</f>
        <v>76.330539282764462</v>
      </c>
      <c r="M5">
        <f>I5+_xlfn.T.INV(1-$M$2/2,109)*SQRT(1/111+G5/$G$3)*$K$1</f>
        <v>86.23432087288846</v>
      </c>
      <c r="N5">
        <f>I5-_xlfn.T.INV(1-$M$2/2,109)*SQRT(1+1/111+G5/$G$3)*$K$1</f>
        <v>48.538076516874774</v>
      </c>
      <c r="O5">
        <f>I5+_xlfn.T.INV(1-$M$2/2,109)*SQRT(1+1/111+G5/$G$3)*$K$1</f>
        <v>114.02678363877814</v>
      </c>
    </row>
    <row r="6" spans="1:15" x14ac:dyDescent="0.25">
      <c r="B6" s="1">
        <v>62.5</v>
      </c>
      <c r="C6" s="1">
        <v>112.5</v>
      </c>
      <c r="D6">
        <f t="shared" ref="D6:D69" si="2">B6-$B$2</f>
        <v>1.9738738738738206</v>
      </c>
      <c r="E6">
        <f t="shared" ref="E6:E69" si="3">C6-$C$2</f>
        <v>13.621621621621628</v>
      </c>
      <c r="F6">
        <f t="shared" ref="F6:F69" si="4">D6*E6</f>
        <v>26.887363038713676</v>
      </c>
      <c r="G6">
        <f t="shared" ref="G6:G69" si="5">D6^2</f>
        <v>3.8961780699616435</v>
      </c>
      <c r="H6">
        <f t="shared" ref="H6:H69" si="6">E6^2</f>
        <v>185.54857560262982</v>
      </c>
      <c r="I6">
        <f t="shared" ref="I6:I69" si="7">$E$1+$G$1*B6</f>
        <v>107.09682278820736</v>
      </c>
      <c r="J6">
        <f t="shared" ref="J6:J69" si="8">C6-I6</f>
        <v>5.403177211792638</v>
      </c>
      <c r="K6">
        <f t="shared" ref="K6:K69" si="9">J6^2</f>
        <v>29.194323982035264</v>
      </c>
      <c r="L6">
        <f t="shared" ref="L6:L69" si="10">I6-_xlfn.T.INV(1-$M$2/2,109)*SQRT(1/111+G6/$G$3)*$K$1</f>
        <v>103.52908239340647</v>
      </c>
      <c r="M6">
        <f t="shared" ref="M6:M69" si="11">I6+_xlfn.T.INV(1-$M$2/2,109)*SQRT(1/111+G6/$G$3)*$K$1</f>
        <v>110.66456318300826</v>
      </c>
      <c r="N6">
        <f t="shared" ref="N6:N69" si="12">I6-_xlfn.T.INV(1-$M$2/2,109)*SQRT(1+1/111+G6/$G$3)*$K$1</f>
        <v>74.533035551414969</v>
      </c>
      <c r="O6">
        <f t="shared" ref="O6:O69" si="13">I6+_xlfn.T.INV(1-$M$2/2,109)*SQRT(1+1/111+G6/$G$3)*$K$1</f>
        <v>139.66061002499976</v>
      </c>
    </row>
    <row r="7" spans="1:15" x14ac:dyDescent="0.25">
      <c r="B7" s="1">
        <v>62</v>
      </c>
      <c r="C7" s="1">
        <v>94.5</v>
      </c>
      <c r="D7">
        <f t="shared" si="2"/>
        <v>1.4738738738738206</v>
      </c>
      <c r="E7">
        <f t="shared" si="3"/>
        <v>-4.3783783783783718</v>
      </c>
      <c r="F7">
        <f t="shared" si="4"/>
        <v>-6.4531775018259081</v>
      </c>
      <c r="G7">
        <f t="shared" si="5"/>
        <v>2.1723041960878229</v>
      </c>
      <c r="H7">
        <f t="shared" si="6"/>
        <v>19.170197224251222</v>
      </c>
      <c r="I7">
        <f t="shared" si="7"/>
        <v>105.01501692446692</v>
      </c>
      <c r="J7">
        <f t="shared" si="8"/>
        <v>-10.51501692446692</v>
      </c>
      <c r="K7">
        <f t="shared" si="9"/>
        <v>110.56558092182577</v>
      </c>
      <c r="L7">
        <f t="shared" si="10"/>
        <v>101.65749187789621</v>
      </c>
      <c r="M7">
        <f t="shared" si="11"/>
        <v>108.37254197103763</v>
      </c>
      <c r="N7">
        <f t="shared" si="12"/>
        <v>72.473590371275691</v>
      </c>
      <c r="O7">
        <f t="shared" si="13"/>
        <v>137.55644347765815</v>
      </c>
    </row>
    <row r="8" spans="1:15" x14ac:dyDescent="0.25">
      <c r="B8" s="1">
        <v>64.5</v>
      </c>
      <c r="C8" s="1">
        <v>123.5</v>
      </c>
      <c r="D8">
        <f t="shared" si="2"/>
        <v>3.9738738738738206</v>
      </c>
      <c r="E8">
        <f t="shared" si="3"/>
        <v>24.621621621621628</v>
      </c>
      <c r="F8">
        <f t="shared" si="4"/>
        <v>97.843218894568963</v>
      </c>
      <c r="G8">
        <f t="shared" si="5"/>
        <v>15.791673565456927</v>
      </c>
      <c r="H8">
        <f t="shared" si="6"/>
        <v>606.2242512783057</v>
      </c>
      <c r="I8">
        <f t="shared" si="7"/>
        <v>115.4240462431689</v>
      </c>
      <c r="J8">
        <f t="shared" si="8"/>
        <v>8.0759537568310975</v>
      </c>
      <c r="K8">
        <f t="shared" si="9"/>
        <v>65.221029082474317</v>
      </c>
      <c r="L8">
        <f t="shared" si="10"/>
        <v>110.6517912098264</v>
      </c>
      <c r="M8">
        <f t="shared" si="11"/>
        <v>120.19630127651141</v>
      </c>
      <c r="N8">
        <f t="shared" si="12"/>
        <v>82.706376922423374</v>
      </c>
      <c r="O8">
        <f t="shared" si="13"/>
        <v>148.14171556391443</v>
      </c>
    </row>
    <row r="9" spans="1:15" x14ac:dyDescent="0.25">
      <c r="B9" s="1">
        <v>65.3</v>
      </c>
      <c r="C9" s="1">
        <v>107</v>
      </c>
      <c r="D9">
        <f t="shared" si="2"/>
        <v>4.7738738738738178</v>
      </c>
      <c r="E9">
        <f t="shared" si="3"/>
        <v>8.1216216216216282</v>
      </c>
      <c r="F9">
        <f t="shared" si="4"/>
        <v>38.771597272948199</v>
      </c>
      <c r="G9">
        <f t="shared" si="5"/>
        <v>22.789871763655011</v>
      </c>
      <c r="H9">
        <f t="shared" si="6"/>
        <v>65.960737764791929</v>
      </c>
      <c r="I9">
        <f t="shared" si="7"/>
        <v>118.75493562515351</v>
      </c>
      <c r="J9">
        <f t="shared" si="8"/>
        <v>-11.754935625153507</v>
      </c>
      <c r="K9">
        <f t="shared" si="9"/>
        <v>138.17851155150308</v>
      </c>
      <c r="L9">
        <f t="shared" si="10"/>
        <v>113.3991594887602</v>
      </c>
      <c r="M9">
        <f t="shared" si="11"/>
        <v>124.11071176154681</v>
      </c>
      <c r="N9">
        <f t="shared" si="12"/>
        <v>85.947073675591014</v>
      </c>
      <c r="O9">
        <f t="shared" si="13"/>
        <v>151.562797574716</v>
      </c>
    </row>
    <row r="10" spans="1:15" x14ac:dyDescent="0.25">
      <c r="B10" s="1">
        <v>61.8</v>
      </c>
      <c r="C10" s="1">
        <v>85</v>
      </c>
      <c r="D10">
        <f t="shared" si="2"/>
        <v>1.2738738738738178</v>
      </c>
      <c r="E10">
        <f t="shared" si="3"/>
        <v>-13.878378378378372</v>
      </c>
      <c r="F10">
        <f t="shared" si="4"/>
        <v>-17.679303627951491</v>
      </c>
      <c r="G10">
        <f t="shared" si="5"/>
        <v>1.6227546465382874</v>
      </c>
      <c r="H10">
        <f t="shared" si="6"/>
        <v>192.60938641344029</v>
      </c>
      <c r="I10">
        <f t="shared" si="7"/>
        <v>104.18229457897075</v>
      </c>
      <c r="J10">
        <f t="shared" si="8"/>
        <v>-19.182294578970755</v>
      </c>
      <c r="K10">
        <f t="shared" si="9"/>
        <v>367.96042531441083</v>
      </c>
      <c r="L10">
        <f t="shared" si="10"/>
        <v>100.8946077881798</v>
      </c>
      <c r="M10">
        <f t="shared" si="11"/>
        <v>107.46998136976171</v>
      </c>
      <c r="N10">
        <f t="shared" si="12"/>
        <v>71.647999564129407</v>
      </c>
      <c r="O10">
        <f t="shared" si="13"/>
        <v>136.7165895938121</v>
      </c>
    </row>
    <row r="11" spans="1:15" x14ac:dyDescent="0.25">
      <c r="B11" s="1">
        <v>63.3</v>
      </c>
      <c r="C11" s="1">
        <v>101</v>
      </c>
      <c r="D11">
        <f t="shared" si="2"/>
        <v>2.7738738738738178</v>
      </c>
      <c r="E11">
        <f t="shared" si="3"/>
        <v>2.1216216216216282</v>
      </c>
      <c r="F11">
        <f t="shared" si="4"/>
        <v>5.8851107864620369</v>
      </c>
      <c r="G11">
        <f t="shared" si="5"/>
        <v>7.6943762681597407</v>
      </c>
      <c r="H11">
        <f t="shared" si="6"/>
        <v>4.501278305332387</v>
      </c>
      <c r="I11">
        <f t="shared" si="7"/>
        <v>110.42771217019197</v>
      </c>
      <c r="J11">
        <f t="shared" si="8"/>
        <v>-9.4277121701919668</v>
      </c>
      <c r="K11">
        <f t="shared" si="9"/>
        <v>88.88175676398572</v>
      </c>
      <c r="L11">
        <f t="shared" si="10"/>
        <v>106.43568033472913</v>
      </c>
      <c r="M11">
        <f t="shared" si="11"/>
        <v>114.41974400565481</v>
      </c>
      <c r="N11">
        <f t="shared" si="12"/>
        <v>77.814711911802078</v>
      </c>
      <c r="O11">
        <f t="shared" si="13"/>
        <v>143.04071242858186</v>
      </c>
    </row>
    <row r="12" spans="1:15" x14ac:dyDescent="0.25">
      <c r="B12" s="1">
        <v>65.5</v>
      </c>
      <c r="C12" s="1">
        <v>140</v>
      </c>
      <c r="D12">
        <f t="shared" si="2"/>
        <v>4.9738738738738206</v>
      </c>
      <c r="E12">
        <f t="shared" si="3"/>
        <v>41.121621621621628</v>
      </c>
      <c r="F12">
        <f t="shared" si="4"/>
        <v>204.53375943510864</v>
      </c>
      <c r="G12">
        <f t="shared" si="5"/>
        <v>24.739421313204566</v>
      </c>
      <c r="H12">
        <f t="shared" si="6"/>
        <v>1690.9877647918195</v>
      </c>
      <c r="I12">
        <f t="shared" si="7"/>
        <v>119.58765797064967</v>
      </c>
      <c r="J12">
        <f t="shared" si="8"/>
        <v>20.412342029350327</v>
      </c>
      <c r="K12">
        <f t="shared" si="9"/>
        <v>416.66370712318184</v>
      </c>
      <c r="L12">
        <f t="shared" si="10"/>
        <v>114.08032501063519</v>
      </c>
      <c r="M12">
        <f t="shared" si="11"/>
        <v>125.09499093066415</v>
      </c>
      <c r="N12">
        <f t="shared" si="12"/>
        <v>86.754714392425498</v>
      </c>
      <c r="O12">
        <f t="shared" si="13"/>
        <v>152.42060154887383</v>
      </c>
    </row>
    <row r="13" spans="1:15" x14ac:dyDescent="0.25">
      <c r="B13" s="1">
        <v>64.3</v>
      </c>
      <c r="C13" s="1">
        <v>110.5</v>
      </c>
      <c r="D13">
        <f t="shared" si="2"/>
        <v>3.7738738738738178</v>
      </c>
      <c r="E13">
        <f t="shared" si="3"/>
        <v>11.621621621621628</v>
      </c>
      <c r="F13">
        <f t="shared" si="4"/>
        <v>43.858534209884937</v>
      </c>
      <c r="G13">
        <f t="shared" si="5"/>
        <v>14.242124015907377</v>
      </c>
      <c r="H13">
        <f t="shared" si="6"/>
        <v>135.06208911614331</v>
      </c>
      <c r="I13">
        <f t="shared" si="7"/>
        <v>114.59132389767274</v>
      </c>
      <c r="J13">
        <f t="shared" si="8"/>
        <v>-4.0913238976727371</v>
      </c>
      <c r="K13">
        <f t="shared" si="9"/>
        <v>16.738931235668037</v>
      </c>
      <c r="L13">
        <f t="shared" si="10"/>
        <v>109.95820006459681</v>
      </c>
      <c r="M13">
        <f t="shared" si="11"/>
        <v>119.22444773074866</v>
      </c>
      <c r="N13">
        <f t="shared" si="12"/>
        <v>81.893658780251798</v>
      </c>
      <c r="O13">
        <f t="shared" si="13"/>
        <v>147.28898901509368</v>
      </c>
    </row>
    <row r="14" spans="1:15" x14ac:dyDescent="0.25">
      <c r="B14" s="1">
        <v>62.3</v>
      </c>
      <c r="C14" s="1">
        <v>99.5</v>
      </c>
      <c r="D14">
        <f t="shared" si="2"/>
        <v>1.7738738738738178</v>
      </c>
      <c r="E14">
        <f t="shared" si="3"/>
        <v>0.62162162162162815</v>
      </c>
      <c r="F14">
        <f t="shared" si="4"/>
        <v>1.1026783540296821</v>
      </c>
      <c r="G14">
        <f t="shared" si="5"/>
        <v>3.1466285204121052</v>
      </c>
      <c r="H14">
        <f t="shared" si="6"/>
        <v>0.38641344046750264</v>
      </c>
      <c r="I14">
        <f t="shared" si="7"/>
        <v>106.2641004427112</v>
      </c>
      <c r="J14">
        <f t="shared" si="8"/>
        <v>-6.7641004427111966</v>
      </c>
      <c r="K14">
        <f t="shared" si="9"/>
        <v>45.753054799085803</v>
      </c>
      <c r="L14">
        <f t="shared" si="10"/>
        <v>102.7862011929689</v>
      </c>
      <c r="M14">
        <f t="shared" si="11"/>
        <v>109.74199969245349</v>
      </c>
      <c r="N14">
        <f t="shared" si="12"/>
        <v>73.710033863100165</v>
      </c>
      <c r="O14">
        <f t="shared" si="13"/>
        <v>138.81816702232223</v>
      </c>
    </row>
    <row r="15" spans="1:15" x14ac:dyDescent="0.25">
      <c r="B15" s="1">
        <v>62.8</v>
      </c>
      <c r="C15" s="1">
        <v>102.5</v>
      </c>
      <c r="D15">
        <f t="shared" si="2"/>
        <v>2.2738738738738178</v>
      </c>
      <c r="E15">
        <f t="shared" si="3"/>
        <v>3.6216216216216282</v>
      </c>
      <c r="F15">
        <f t="shared" si="4"/>
        <v>8.2351107864619504</v>
      </c>
      <c r="G15">
        <f t="shared" si="5"/>
        <v>5.170502394285923</v>
      </c>
      <c r="H15">
        <f t="shared" si="6"/>
        <v>13.116143170197272</v>
      </c>
      <c r="I15">
        <f t="shared" si="7"/>
        <v>108.34590630645158</v>
      </c>
      <c r="J15">
        <f t="shared" si="8"/>
        <v>-5.8459063064515817</v>
      </c>
      <c r="K15">
        <f t="shared" si="9"/>
        <v>34.174620543810377</v>
      </c>
      <c r="L15">
        <f t="shared" si="10"/>
        <v>104.63040798567496</v>
      </c>
      <c r="M15">
        <f t="shared" si="11"/>
        <v>112.0614046272282</v>
      </c>
      <c r="N15">
        <f t="shared" si="12"/>
        <v>75.765599440952542</v>
      </c>
      <c r="O15">
        <f t="shared" si="13"/>
        <v>140.92621317195062</v>
      </c>
    </row>
    <row r="16" spans="1:15" x14ac:dyDescent="0.25">
      <c r="B16" s="1">
        <v>61.3</v>
      </c>
      <c r="C16" s="1">
        <v>94</v>
      </c>
      <c r="D16">
        <f t="shared" si="2"/>
        <v>0.77387387387381779</v>
      </c>
      <c r="E16">
        <f t="shared" si="3"/>
        <v>-4.8783783783783718</v>
      </c>
      <c r="F16">
        <f t="shared" si="4"/>
        <v>-3.7752495738979439</v>
      </c>
      <c r="G16">
        <f t="shared" si="5"/>
        <v>0.5988807726644696</v>
      </c>
      <c r="H16">
        <f t="shared" si="6"/>
        <v>23.798575602629594</v>
      </c>
      <c r="I16">
        <f t="shared" si="7"/>
        <v>102.10048871523037</v>
      </c>
      <c r="J16">
        <f t="shared" si="8"/>
        <v>-8.1004887152303695</v>
      </c>
      <c r="K16">
        <f t="shared" si="9"/>
        <v>65.617917425574561</v>
      </c>
      <c r="L16">
        <f t="shared" si="10"/>
        <v>98.947041157295772</v>
      </c>
      <c r="M16">
        <f t="shared" si="11"/>
        <v>105.25393627316497</v>
      </c>
      <c r="N16">
        <f t="shared" si="12"/>
        <v>69.579484745810333</v>
      </c>
      <c r="O16">
        <f t="shared" si="13"/>
        <v>134.62149268465041</v>
      </c>
    </row>
    <row r="17" spans="2:15" x14ac:dyDescent="0.25">
      <c r="B17" s="1">
        <v>59.5</v>
      </c>
      <c r="C17" s="1">
        <v>93.5</v>
      </c>
      <c r="D17">
        <f t="shared" si="2"/>
        <v>-1.0261261261261794</v>
      </c>
      <c r="E17">
        <f t="shared" si="3"/>
        <v>-5.3783783783783718</v>
      </c>
      <c r="F17">
        <f t="shared" si="4"/>
        <v>5.5188945702462009</v>
      </c>
      <c r="G17">
        <f t="shared" si="5"/>
        <v>1.0529348267187197</v>
      </c>
      <c r="H17">
        <f t="shared" si="6"/>
        <v>28.926953981007966</v>
      </c>
      <c r="I17">
        <f t="shared" si="7"/>
        <v>94.605987605764966</v>
      </c>
      <c r="J17">
        <f t="shared" si="8"/>
        <v>-1.105987605764966</v>
      </c>
      <c r="K17">
        <f t="shared" si="9"/>
        <v>1.2232085841057219</v>
      </c>
      <c r="L17">
        <f t="shared" si="10"/>
        <v>91.392317374329451</v>
      </c>
      <c r="M17">
        <f t="shared" si="11"/>
        <v>97.819657837200481</v>
      </c>
      <c r="N17">
        <f t="shared" si="12"/>
        <v>62.079088828986315</v>
      </c>
      <c r="O17">
        <f t="shared" si="13"/>
        <v>127.13288638254362</v>
      </c>
    </row>
    <row r="18" spans="2:15" x14ac:dyDescent="0.25">
      <c r="B18" s="1">
        <v>60</v>
      </c>
      <c r="C18" s="1">
        <v>109</v>
      </c>
      <c r="D18">
        <f t="shared" si="2"/>
        <v>-0.52612612612617937</v>
      </c>
      <c r="E18">
        <f t="shared" si="3"/>
        <v>10.121621621621628</v>
      </c>
      <c r="F18">
        <f t="shared" si="4"/>
        <v>-5.3252495738987653</v>
      </c>
      <c r="G18">
        <f t="shared" si="5"/>
        <v>0.27680870059254042</v>
      </c>
      <c r="H18">
        <f t="shared" si="6"/>
        <v>102.44722425127844</v>
      </c>
      <c r="I18">
        <f t="shared" si="7"/>
        <v>96.68779346950538</v>
      </c>
      <c r="J18">
        <f t="shared" si="8"/>
        <v>12.31220653049462</v>
      </c>
      <c r="K18">
        <f t="shared" si="9"/>
        <v>151.59042964955438</v>
      </c>
      <c r="L18">
        <f t="shared" si="10"/>
        <v>93.577770266028679</v>
      </c>
      <c r="M18">
        <f t="shared" si="11"/>
        <v>99.79781667298208</v>
      </c>
      <c r="N18">
        <f t="shared" si="12"/>
        <v>64.170971484499631</v>
      </c>
      <c r="O18">
        <f t="shared" si="13"/>
        <v>129.20461545451113</v>
      </c>
    </row>
    <row r="19" spans="2:15" x14ac:dyDescent="0.25">
      <c r="B19" s="1">
        <v>61.3</v>
      </c>
      <c r="C19" s="1">
        <v>107</v>
      </c>
      <c r="D19">
        <f t="shared" si="2"/>
        <v>0.77387387387381779</v>
      </c>
      <c r="E19">
        <f t="shared" si="3"/>
        <v>8.1216216216216282</v>
      </c>
      <c r="F19">
        <f t="shared" si="4"/>
        <v>6.2851107864616873</v>
      </c>
      <c r="G19">
        <f t="shared" si="5"/>
        <v>0.5988807726644696</v>
      </c>
      <c r="H19">
        <f t="shared" si="6"/>
        <v>65.960737764791929</v>
      </c>
      <c r="I19">
        <f t="shared" si="7"/>
        <v>102.10048871523037</v>
      </c>
      <c r="J19">
        <f t="shared" si="8"/>
        <v>4.8995112847696305</v>
      </c>
      <c r="K19">
        <f t="shared" si="9"/>
        <v>24.005210829584954</v>
      </c>
      <c r="L19">
        <f t="shared" si="10"/>
        <v>98.947041157295772</v>
      </c>
      <c r="M19">
        <f t="shared" si="11"/>
        <v>105.25393627316497</v>
      </c>
      <c r="N19">
        <f t="shared" si="12"/>
        <v>69.579484745810333</v>
      </c>
      <c r="O19">
        <f t="shared" si="13"/>
        <v>134.62149268465041</v>
      </c>
    </row>
    <row r="20" spans="2:15" x14ac:dyDescent="0.25">
      <c r="B20" s="1">
        <v>64.5</v>
      </c>
      <c r="C20" s="1">
        <v>102.5</v>
      </c>
      <c r="D20">
        <f t="shared" si="2"/>
        <v>3.9738738738738206</v>
      </c>
      <c r="E20">
        <f t="shared" si="3"/>
        <v>3.6216216216216282</v>
      </c>
      <c r="F20">
        <f t="shared" si="4"/>
        <v>14.391867543218728</v>
      </c>
      <c r="G20">
        <f t="shared" si="5"/>
        <v>15.791673565456927</v>
      </c>
      <c r="H20">
        <f t="shared" si="6"/>
        <v>13.116143170197272</v>
      </c>
      <c r="I20">
        <f t="shared" si="7"/>
        <v>115.4240462431689</v>
      </c>
      <c r="J20">
        <f t="shared" si="8"/>
        <v>-12.924046243168902</v>
      </c>
      <c r="K20">
        <f t="shared" si="9"/>
        <v>167.03097129556824</v>
      </c>
      <c r="L20">
        <f t="shared" si="10"/>
        <v>110.6517912098264</v>
      </c>
      <c r="M20">
        <f t="shared" si="11"/>
        <v>120.19630127651141</v>
      </c>
      <c r="N20">
        <f t="shared" si="12"/>
        <v>82.706376922423374</v>
      </c>
      <c r="O20">
        <f t="shared" si="13"/>
        <v>148.14171556391443</v>
      </c>
    </row>
    <row r="21" spans="2:15" x14ac:dyDescent="0.25">
      <c r="B21" s="1">
        <v>60</v>
      </c>
      <c r="C21" s="1">
        <v>114</v>
      </c>
      <c r="D21">
        <f t="shared" si="2"/>
        <v>-0.52612612612617937</v>
      </c>
      <c r="E21">
        <f t="shared" si="3"/>
        <v>15.121621621621628</v>
      </c>
      <c r="F21">
        <f t="shared" si="4"/>
        <v>-7.9558802045296622</v>
      </c>
      <c r="G21">
        <f t="shared" si="5"/>
        <v>0.27680870059254042</v>
      </c>
      <c r="H21">
        <f t="shared" si="6"/>
        <v>228.66344046749472</v>
      </c>
      <c r="I21">
        <f t="shared" si="7"/>
        <v>96.68779346950538</v>
      </c>
      <c r="J21">
        <f t="shared" si="8"/>
        <v>17.31220653049462</v>
      </c>
      <c r="K21">
        <f t="shared" si="9"/>
        <v>299.71249495450058</v>
      </c>
      <c r="L21">
        <f t="shared" si="10"/>
        <v>93.577770266028679</v>
      </c>
      <c r="M21">
        <f t="shared" si="11"/>
        <v>99.79781667298208</v>
      </c>
      <c r="N21">
        <f t="shared" si="12"/>
        <v>64.170971484499631</v>
      </c>
      <c r="O21">
        <f t="shared" si="13"/>
        <v>129.20461545451113</v>
      </c>
    </row>
    <row r="22" spans="2:15" x14ac:dyDescent="0.25">
      <c r="B22" s="1">
        <v>60.5</v>
      </c>
      <c r="C22" s="1">
        <v>105</v>
      </c>
      <c r="D22">
        <f t="shared" si="2"/>
        <v>-2.6126126126179372E-2</v>
      </c>
      <c r="E22">
        <f t="shared" si="3"/>
        <v>6.1216216216216282</v>
      </c>
      <c r="F22">
        <f t="shared" si="4"/>
        <v>-0.15993425858323335</v>
      </c>
      <c r="G22">
        <f t="shared" si="5"/>
        <v>6.8257446636103239E-4</v>
      </c>
      <c r="H22">
        <f t="shared" si="6"/>
        <v>37.47425127830541</v>
      </c>
      <c r="I22">
        <f t="shared" si="7"/>
        <v>98.769599333245765</v>
      </c>
      <c r="J22">
        <f t="shared" si="8"/>
        <v>6.2304006667542353</v>
      </c>
      <c r="K22">
        <f t="shared" si="9"/>
        <v>38.817892468291618</v>
      </c>
      <c r="L22">
        <f t="shared" si="10"/>
        <v>95.697294315961287</v>
      </c>
      <c r="M22">
        <f t="shared" si="11"/>
        <v>101.84190435053024</v>
      </c>
      <c r="N22">
        <f t="shared" si="12"/>
        <v>66.256363170144112</v>
      </c>
      <c r="O22">
        <f t="shared" si="13"/>
        <v>131.28283549634742</v>
      </c>
    </row>
    <row r="23" spans="2:15" x14ac:dyDescent="0.25">
      <c r="B23" s="1">
        <v>60.5</v>
      </c>
      <c r="C23" s="1">
        <v>84.5</v>
      </c>
      <c r="D23">
        <f t="shared" si="2"/>
        <v>-2.6126126126179372E-2</v>
      </c>
      <c r="E23">
        <f t="shared" si="3"/>
        <v>-14.378378378378372</v>
      </c>
      <c r="F23">
        <f t="shared" si="4"/>
        <v>0.37565132700344378</v>
      </c>
      <c r="G23">
        <f t="shared" si="5"/>
        <v>6.8257446636103239E-4</v>
      </c>
      <c r="H23">
        <f t="shared" si="6"/>
        <v>206.73776479181865</v>
      </c>
      <c r="I23">
        <f t="shared" si="7"/>
        <v>98.769599333245765</v>
      </c>
      <c r="J23">
        <f t="shared" si="8"/>
        <v>-14.269599333245765</v>
      </c>
      <c r="K23">
        <f t="shared" si="9"/>
        <v>203.62146513136798</v>
      </c>
      <c r="L23">
        <f t="shared" si="10"/>
        <v>95.697294315961287</v>
      </c>
      <c r="M23">
        <f t="shared" si="11"/>
        <v>101.84190435053024</v>
      </c>
      <c r="N23">
        <f t="shared" si="12"/>
        <v>66.256363170144112</v>
      </c>
      <c r="O23">
        <f t="shared" si="13"/>
        <v>131.28283549634742</v>
      </c>
    </row>
    <row r="24" spans="2:15" x14ac:dyDescent="0.25">
      <c r="B24" s="1">
        <v>65.3</v>
      </c>
      <c r="C24" s="1">
        <v>98</v>
      </c>
      <c r="D24">
        <f t="shared" si="2"/>
        <v>4.7738738738738178</v>
      </c>
      <c r="E24">
        <f t="shared" si="3"/>
        <v>-0.87837837837837185</v>
      </c>
      <c r="F24">
        <f t="shared" si="4"/>
        <v>-4.1932675919161602</v>
      </c>
      <c r="G24">
        <f t="shared" si="5"/>
        <v>22.789871763655011</v>
      </c>
      <c r="H24">
        <f t="shared" si="6"/>
        <v>0.77154857560261814</v>
      </c>
      <c r="I24">
        <f t="shared" si="7"/>
        <v>118.75493562515351</v>
      </c>
      <c r="J24">
        <f t="shared" si="8"/>
        <v>-20.754935625153507</v>
      </c>
      <c r="K24">
        <f t="shared" si="9"/>
        <v>430.76735280426618</v>
      </c>
      <c r="L24">
        <f t="shared" si="10"/>
        <v>113.3991594887602</v>
      </c>
      <c r="M24">
        <f t="shared" si="11"/>
        <v>124.11071176154681</v>
      </c>
      <c r="N24">
        <f t="shared" si="12"/>
        <v>85.947073675591014</v>
      </c>
      <c r="O24">
        <f t="shared" si="13"/>
        <v>151.562797574716</v>
      </c>
    </row>
    <row r="25" spans="2:15" x14ac:dyDescent="0.25">
      <c r="B25" s="1">
        <v>61.3</v>
      </c>
      <c r="C25" s="1">
        <v>81</v>
      </c>
      <c r="D25">
        <f t="shared" si="2"/>
        <v>0.77387387387381779</v>
      </c>
      <c r="E25">
        <f t="shared" si="3"/>
        <v>-17.878378378378372</v>
      </c>
      <c r="F25">
        <f t="shared" si="4"/>
        <v>-13.835609934257574</v>
      </c>
      <c r="G25">
        <f t="shared" si="5"/>
        <v>0.5988807726644696</v>
      </c>
      <c r="H25">
        <f t="shared" si="6"/>
        <v>319.63641344046727</v>
      </c>
      <c r="I25">
        <f t="shared" si="7"/>
        <v>102.10048871523037</v>
      </c>
      <c r="J25">
        <f t="shared" si="8"/>
        <v>-21.10048871523037</v>
      </c>
      <c r="K25">
        <f t="shared" si="9"/>
        <v>445.23062402156415</v>
      </c>
      <c r="L25">
        <f t="shared" si="10"/>
        <v>98.947041157295772</v>
      </c>
      <c r="M25">
        <f t="shared" si="11"/>
        <v>105.25393627316497</v>
      </c>
      <c r="N25">
        <f t="shared" si="12"/>
        <v>69.579484745810333</v>
      </c>
      <c r="O25">
        <f t="shared" si="13"/>
        <v>134.62149268465041</v>
      </c>
    </row>
    <row r="26" spans="2:15" x14ac:dyDescent="0.25">
      <c r="B26" s="1">
        <v>66.5</v>
      </c>
      <c r="C26" s="1">
        <v>112</v>
      </c>
      <c r="D26">
        <f t="shared" si="2"/>
        <v>5.9738738738738206</v>
      </c>
      <c r="E26">
        <f t="shared" si="3"/>
        <v>13.121621621621628</v>
      </c>
      <c r="F26">
        <f t="shared" si="4"/>
        <v>78.386912588263286</v>
      </c>
      <c r="G26">
        <f t="shared" si="5"/>
        <v>35.687169060952208</v>
      </c>
      <c r="H26">
        <f t="shared" si="6"/>
        <v>172.17695398100821</v>
      </c>
      <c r="I26">
        <f t="shared" si="7"/>
        <v>123.7512696981305</v>
      </c>
      <c r="J26">
        <f t="shared" si="8"/>
        <v>-11.7512696981305</v>
      </c>
      <c r="K26">
        <f t="shared" si="9"/>
        <v>138.09233951820008</v>
      </c>
      <c r="L26">
        <f t="shared" si="10"/>
        <v>117.4603239937918</v>
      </c>
      <c r="M26">
        <f t="shared" si="11"/>
        <v>130.0422154024692</v>
      </c>
      <c r="N26">
        <f t="shared" si="12"/>
        <v>90.777833942460035</v>
      </c>
      <c r="O26">
        <f t="shared" si="13"/>
        <v>156.72470545380096</v>
      </c>
    </row>
    <row r="27" spans="2:15" x14ac:dyDescent="0.25">
      <c r="B27" s="1">
        <v>65.5</v>
      </c>
      <c r="C27" s="1">
        <v>133</v>
      </c>
      <c r="D27">
        <f t="shared" si="2"/>
        <v>4.9738738738738206</v>
      </c>
      <c r="E27">
        <f t="shared" si="3"/>
        <v>34.121621621621628</v>
      </c>
      <c r="F27">
        <f t="shared" si="4"/>
        <v>169.7166423179919</v>
      </c>
      <c r="G27">
        <f t="shared" si="5"/>
        <v>24.739421313204566</v>
      </c>
      <c r="H27">
        <f t="shared" si="6"/>
        <v>1164.2850620891165</v>
      </c>
      <c r="I27">
        <f t="shared" si="7"/>
        <v>119.58765797064967</v>
      </c>
      <c r="J27">
        <f t="shared" si="8"/>
        <v>13.412342029350327</v>
      </c>
      <c r="K27">
        <f t="shared" si="9"/>
        <v>179.89091871227726</v>
      </c>
      <c r="L27">
        <f t="shared" si="10"/>
        <v>114.08032501063519</v>
      </c>
      <c r="M27">
        <f t="shared" si="11"/>
        <v>125.09499093066415</v>
      </c>
      <c r="N27">
        <f t="shared" si="12"/>
        <v>86.754714392425498</v>
      </c>
      <c r="O27">
        <f t="shared" si="13"/>
        <v>152.42060154887383</v>
      </c>
    </row>
    <row r="28" spans="2:15" x14ac:dyDescent="0.25">
      <c r="B28" s="1">
        <v>55.5</v>
      </c>
      <c r="C28" s="1">
        <v>67</v>
      </c>
      <c r="D28">
        <f t="shared" si="2"/>
        <v>-5.0261261261261794</v>
      </c>
      <c r="E28">
        <f t="shared" si="3"/>
        <v>-31.878378378378372</v>
      </c>
      <c r="F28">
        <f t="shared" si="4"/>
        <v>160.22475042610344</v>
      </c>
      <c r="G28">
        <f t="shared" si="5"/>
        <v>25.261943835728154</v>
      </c>
      <c r="H28">
        <f t="shared" si="6"/>
        <v>1016.2310080350617</v>
      </c>
      <c r="I28">
        <f t="shared" si="7"/>
        <v>77.951540695841828</v>
      </c>
      <c r="J28">
        <f t="shared" si="8"/>
        <v>-10.951540695841828</v>
      </c>
      <c r="K28">
        <f t="shared" si="9"/>
        <v>119.93624361267972</v>
      </c>
      <c r="L28">
        <f t="shared" si="10"/>
        <v>72.404290725098363</v>
      </c>
      <c r="M28">
        <f t="shared" si="11"/>
        <v>83.498790666585293</v>
      </c>
      <c r="N28">
        <f t="shared" si="12"/>
        <v>45.111877940017074</v>
      </c>
      <c r="O28">
        <f t="shared" si="13"/>
        <v>110.79120345166658</v>
      </c>
    </row>
    <row r="29" spans="2:15" x14ac:dyDescent="0.25">
      <c r="B29" s="1">
        <v>56.5</v>
      </c>
      <c r="C29" s="1">
        <v>84</v>
      </c>
      <c r="D29">
        <f t="shared" si="2"/>
        <v>-4.0261261261261794</v>
      </c>
      <c r="E29">
        <f t="shared" si="3"/>
        <v>-14.878378378378372</v>
      </c>
      <c r="F29">
        <f t="shared" si="4"/>
        <v>59.90222790358002</v>
      </c>
      <c r="G29">
        <f t="shared" si="5"/>
        <v>16.209691583475795</v>
      </c>
      <c r="H29">
        <f t="shared" si="6"/>
        <v>221.36614317019703</v>
      </c>
      <c r="I29">
        <f t="shared" si="7"/>
        <v>82.115152423322627</v>
      </c>
      <c r="J29">
        <f t="shared" si="8"/>
        <v>1.8848475766773731</v>
      </c>
      <c r="K29">
        <f t="shared" si="9"/>
        <v>3.5526503873065658</v>
      </c>
      <c r="L29">
        <f t="shared" si="10"/>
        <v>77.30605366912512</v>
      </c>
      <c r="M29">
        <f t="shared" si="11"/>
        <v>86.924251177520134</v>
      </c>
      <c r="N29">
        <f t="shared" si="12"/>
        <v>49.392088714280739</v>
      </c>
      <c r="O29">
        <f t="shared" si="13"/>
        <v>114.83821613236452</v>
      </c>
    </row>
    <row r="30" spans="2:15" x14ac:dyDescent="0.25">
      <c r="B30" s="1">
        <v>63</v>
      </c>
      <c r="C30" s="1">
        <v>84</v>
      </c>
      <c r="D30">
        <f t="shared" si="2"/>
        <v>2.4738738738738206</v>
      </c>
      <c r="E30">
        <f t="shared" si="3"/>
        <v>-14.878378378378372</v>
      </c>
      <c r="F30">
        <f t="shared" si="4"/>
        <v>-36.807231555879397</v>
      </c>
      <c r="G30">
        <f t="shared" si="5"/>
        <v>6.1200519438354641</v>
      </c>
      <c r="H30">
        <f t="shared" si="6"/>
        <v>221.36614317019703</v>
      </c>
      <c r="I30">
        <f t="shared" si="7"/>
        <v>109.17862865194775</v>
      </c>
      <c r="J30">
        <f t="shared" si="8"/>
        <v>-25.178628651947747</v>
      </c>
      <c r="K30">
        <f t="shared" si="9"/>
        <v>633.96334079268399</v>
      </c>
      <c r="L30">
        <f t="shared" si="10"/>
        <v>105.35674241157407</v>
      </c>
      <c r="M30">
        <f t="shared" si="11"/>
        <v>113.00051489232142</v>
      </c>
      <c r="N30">
        <f t="shared" si="12"/>
        <v>76.586017800517823</v>
      </c>
      <c r="O30">
        <f t="shared" si="13"/>
        <v>141.77123950337767</v>
      </c>
    </row>
    <row r="31" spans="2:15" x14ac:dyDescent="0.25">
      <c r="B31" s="1">
        <v>59.8</v>
      </c>
      <c r="C31" s="1">
        <v>115</v>
      </c>
      <c r="D31">
        <f t="shared" si="2"/>
        <v>-0.72612612612618221</v>
      </c>
      <c r="E31">
        <f t="shared" si="3"/>
        <v>16.121621621621628</v>
      </c>
      <c r="F31">
        <f t="shared" si="4"/>
        <v>-11.706330654980212</v>
      </c>
      <c r="G31">
        <f t="shared" si="5"/>
        <v>0.52725915104301624</v>
      </c>
      <c r="H31">
        <f t="shared" si="6"/>
        <v>259.90668371073798</v>
      </c>
      <c r="I31">
        <f t="shared" si="7"/>
        <v>95.855071124009214</v>
      </c>
      <c r="J31">
        <f t="shared" si="8"/>
        <v>19.144928875990786</v>
      </c>
      <c r="K31">
        <f t="shared" si="9"/>
        <v>366.52830166674579</v>
      </c>
      <c r="L31">
        <f t="shared" si="10"/>
        <v>92.71122830995732</v>
      </c>
      <c r="M31">
        <f t="shared" si="11"/>
        <v>98.998913938061108</v>
      </c>
      <c r="N31">
        <f t="shared" si="12"/>
        <v>63.334997087841096</v>
      </c>
      <c r="O31">
        <f t="shared" si="13"/>
        <v>128.37514516017734</v>
      </c>
    </row>
    <row r="32" spans="2:15" x14ac:dyDescent="0.25">
      <c r="B32" s="1">
        <v>61.5</v>
      </c>
      <c r="C32" s="1">
        <v>85</v>
      </c>
      <c r="D32">
        <f t="shared" si="2"/>
        <v>0.97387387387382063</v>
      </c>
      <c r="E32">
        <f t="shared" si="3"/>
        <v>-13.878378378378372</v>
      </c>
      <c r="F32">
        <f t="shared" si="4"/>
        <v>-13.515790114438017</v>
      </c>
      <c r="G32">
        <f t="shared" si="5"/>
        <v>0.94843032221400225</v>
      </c>
      <c r="H32">
        <f t="shared" si="6"/>
        <v>192.60938641344029</v>
      </c>
      <c r="I32">
        <f t="shared" si="7"/>
        <v>102.93321106072653</v>
      </c>
      <c r="J32">
        <f t="shared" si="8"/>
        <v>-17.933211060726535</v>
      </c>
      <c r="K32">
        <f t="shared" si="9"/>
        <v>321.60005894856454</v>
      </c>
      <c r="L32">
        <f t="shared" si="10"/>
        <v>99.733301190851378</v>
      </c>
      <c r="M32">
        <f t="shared" si="11"/>
        <v>106.13312093060169</v>
      </c>
      <c r="N32">
        <f t="shared" si="12"/>
        <v>70.407668930675655</v>
      </c>
      <c r="O32">
        <f t="shared" si="13"/>
        <v>135.45875319077743</v>
      </c>
    </row>
    <row r="33" spans="2:15" x14ac:dyDescent="0.25">
      <c r="B33" s="1">
        <v>62.3</v>
      </c>
      <c r="C33" s="1">
        <v>105</v>
      </c>
      <c r="D33">
        <f t="shared" si="2"/>
        <v>1.7738738738738178</v>
      </c>
      <c r="E33">
        <f t="shared" si="3"/>
        <v>6.1216216216216282</v>
      </c>
      <c r="F33">
        <f t="shared" si="4"/>
        <v>10.858984660335681</v>
      </c>
      <c r="G33">
        <f t="shared" si="5"/>
        <v>3.1466285204121052</v>
      </c>
      <c r="H33">
        <f t="shared" si="6"/>
        <v>37.47425127830541</v>
      </c>
      <c r="I33">
        <f t="shared" si="7"/>
        <v>106.2641004427112</v>
      </c>
      <c r="J33">
        <f t="shared" si="8"/>
        <v>-1.2641004427111966</v>
      </c>
      <c r="K33">
        <f t="shared" si="9"/>
        <v>1.5979499292626431</v>
      </c>
      <c r="L33">
        <f t="shared" si="10"/>
        <v>102.7862011929689</v>
      </c>
      <c r="M33">
        <f t="shared" si="11"/>
        <v>109.74199969245349</v>
      </c>
      <c r="N33">
        <f t="shared" si="12"/>
        <v>73.710033863100165</v>
      </c>
      <c r="O33">
        <f t="shared" si="13"/>
        <v>138.81816702232223</v>
      </c>
    </row>
    <row r="34" spans="2:15" x14ac:dyDescent="0.25">
      <c r="B34" s="1">
        <v>62.5</v>
      </c>
      <c r="C34" s="1">
        <v>112</v>
      </c>
      <c r="D34">
        <f t="shared" si="2"/>
        <v>1.9738738738738206</v>
      </c>
      <c r="E34">
        <f t="shared" si="3"/>
        <v>13.121621621621628</v>
      </c>
      <c r="F34">
        <f t="shared" si="4"/>
        <v>25.900426101776766</v>
      </c>
      <c r="G34">
        <f t="shared" si="5"/>
        <v>3.8961780699616435</v>
      </c>
      <c r="H34">
        <f t="shared" si="6"/>
        <v>172.17695398100821</v>
      </c>
      <c r="I34">
        <f t="shared" si="7"/>
        <v>107.09682278820736</v>
      </c>
      <c r="J34">
        <f t="shared" si="8"/>
        <v>4.903177211792638</v>
      </c>
      <c r="K34">
        <f t="shared" si="9"/>
        <v>24.041146770242626</v>
      </c>
      <c r="L34">
        <f t="shared" si="10"/>
        <v>103.52908239340647</v>
      </c>
      <c r="M34">
        <f t="shared" si="11"/>
        <v>110.66456318300826</v>
      </c>
      <c r="N34">
        <f t="shared" si="12"/>
        <v>74.533035551414969</v>
      </c>
      <c r="O34">
        <f t="shared" si="13"/>
        <v>139.66061002499976</v>
      </c>
    </row>
    <row r="35" spans="2:15" x14ac:dyDescent="0.25">
      <c r="B35" s="1">
        <v>53.8</v>
      </c>
      <c r="C35" s="1">
        <v>68.5</v>
      </c>
      <c r="D35">
        <f t="shared" si="2"/>
        <v>-6.7261261261261822</v>
      </c>
      <c r="E35">
        <f t="shared" si="3"/>
        <v>-30.378378378378372</v>
      </c>
      <c r="F35">
        <f t="shared" si="4"/>
        <v>204.32880448015749</v>
      </c>
      <c r="G35">
        <f t="shared" si="5"/>
        <v>45.240772664557205</v>
      </c>
      <c r="H35">
        <f t="shared" si="6"/>
        <v>922.84587289992658</v>
      </c>
      <c r="I35">
        <f t="shared" si="7"/>
        <v>70.873400759124479</v>
      </c>
      <c r="J35">
        <f t="shared" si="8"/>
        <v>-2.373400759124479</v>
      </c>
      <c r="K35">
        <f t="shared" si="9"/>
        <v>5.6330311634126531</v>
      </c>
      <c r="L35">
        <f t="shared" si="10"/>
        <v>63.97094204548663</v>
      </c>
      <c r="M35">
        <f t="shared" si="11"/>
        <v>77.77585947276232</v>
      </c>
      <c r="N35">
        <f t="shared" si="12"/>
        <v>37.777851149367805</v>
      </c>
      <c r="O35">
        <f t="shared" si="13"/>
        <v>103.96895036888115</v>
      </c>
    </row>
    <row r="36" spans="2:15" x14ac:dyDescent="0.25">
      <c r="B36" s="1">
        <v>58.3</v>
      </c>
      <c r="C36" s="1">
        <v>93</v>
      </c>
      <c r="D36">
        <f t="shared" si="2"/>
        <v>-2.2261261261261822</v>
      </c>
      <c r="E36">
        <f t="shared" si="3"/>
        <v>-5.8783783783783718</v>
      </c>
      <c r="F36">
        <f t="shared" si="4"/>
        <v>13.086011687363355</v>
      </c>
      <c r="G36">
        <f t="shared" si="5"/>
        <v>4.9556375294215629</v>
      </c>
      <c r="H36">
        <f t="shared" si="6"/>
        <v>34.555332359386334</v>
      </c>
      <c r="I36">
        <f t="shared" si="7"/>
        <v>89.60965353278803</v>
      </c>
      <c r="J36">
        <f t="shared" si="8"/>
        <v>3.3903464672119696</v>
      </c>
      <c r="K36">
        <f t="shared" si="9"/>
        <v>11.494449167736683</v>
      </c>
      <c r="L36">
        <f t="shared" si="10"/>
        <v>85.918654184622298</v>
      </c>
      <c r="M36">
        <f t="shared" si="11"/>
        <v>93.300652880953763</v>
      </c>
      <c r="N36">
        <f t="shared" si="12"/>
        <v>57.03213146823331</v>
      </c>
      <c r="O36">
        <f t="shared" si="13"/>
        <v>122.18717559734276</v>
      </c>
    </row>
    <row r="37" spans="2:15" x14ac:dyDescent="0.25">
      <c r="B37" s="1">
        <v>59.5</v>
      </c>
      <c r="C37" s="1">
        <v>78.5</v>
      </c>
      <c r="D37">
        <f t="shared" si="2"/>
        <v>-1.0261261261261794</v>
      </c>
      <c r="E37">
        <f t="shared" si="3"/>
        <v>-20.378378378378372</v>
      </c>
      <c r="F37">
        <f t="shared" si="4"/>
        <v>20.910786462138891</v>
      </c>
      <c r="G37">
        <f t="shared" si="5"/>
        <v>1.0529348267187197</v>
      </c>
      <c r="H37">
        <f t="shared" si="6"/>
        <v>415.27830533235914</v>
      </c>
      <c r="I37">
        <f t="shared" si="7"/>
        <v>94.605987605764966</v>
      </c>
      <c r="J37">
        <f t="shared" si="8"/>
        <v>-16.105987605764966</v>
      </c>
      <c r="K37">
        <f t="shared" si="9"/>
        <v>259.40283675705473</v>
      </c>
      <c r="L37">
        <f t="shared" si="10"/>
        <v>91.392317374329451</v>
      </c>
      <c r="M37">
        <f t="shared" si="11"/>
        <v>97.819657837200481</v>
      </c>
      <c r="N37">
        <f t="shared" si="12"/>
        <v>62.079088828986315</v>
      </c>
      <c r="O37">
        <f t="shared" si="13"/>
        <v>127.13288638254362</v>
      </c>
    </row>
    <row r="38" spans="2:15" x14ac:dyDescent="0.25">
      <c r="B38" s="1">
        <v>53.5</v>
      </c>
      <c r="C38" s="1">
        <v>81</v>
      </c>
      <c r="D38">
        <f t="shared" si="2"/>
        <v>-7.0261261261261794</v>
      </c>
      <c r="E38">
        <f t="shared" si="3"/>
        <v>-17.878378378378372</v>
      </c>
      <c r="F38">
        <f t="shared" si="4"/>
        <v>125.61574141709367</v>
      </c>
      <c r="G38">
        <f t="shared" si="5"/>
        <v>49.366448340232871</v>
      </c>
      <c r="H38">
        <f t="shared" si="6"/>
        <v>319.63641344046727</v>
      </c>
      <c r="I38">
        <f t="shared" si="7"/>
        <v>69.624317240880259</v>
      </c>
      <c r="J38">
        <f t="shared" si="8"/>
        <v>11.375682759119741</v>
      </c>
      <c r="K38">
        <f t="shared" si="9"/>
        <v>129.4061582361341</v>
      </c>
      <c r="L38">
        <f t="shared" si="10"/>
        <v>62.473930192732318</v>
      </c>
      <c r="M38">
        <f t="shared" si="11"/>
        <v>76.774704289028193</v>
      </c>
      <c r="N38">
        <f t="shared" si="12"/>
        <v>36.476172456945342</v>
      </c>
      <c r="O38">
        <f t="shared" si="13"/>
        <v>102.77246202481518</v>
      </c>
    </row>
    <row r="39" spans="2:15" x14ac:dyDescent="0.25">
      <c r="B39" s="1">
        <v>61.5</v>
      </c>
      <c r="C39" s="1">
        <v>103.5</v>
      </c>
      <c r="D39">
        <f t="shared" si="2"/>
        <v>0.97387387387382063</v>
      </c>
      <c r="E39">
        <f t="shared" si="3"/>
        <v>4.6216216216216282</v>
      </c>
      <c r="F39">
        <f t="shared" si="4"/>
        <v>4.5008765522276635</v>
      </c>
      <c r="G39">
        <f t="shared" si="5"/>
        <v>0.94843032221400225</v>
      </c>
      <c r="H39">
        <f t="shared" si="6"/>
        <v>21.359386413440529</v>
      </c>
      <c r="I39">
        <f t="shared" si="7"/>
        <v>102.93321106072653</v>
      </c>
      <c r="J39">
        <f t="shared" si="8"/>
        <v>0.56678893927346508</v>
      </c>
      <c r="K39">
        <f t="shared" si="9"/>
        <v>0.3212497016827397</v>
      </c>
      <c r="L39">
        <f t="shared" si="10"/>
        <v>99.733301190851378</v>
      </c>
      <c r="M39">
        <f t="shared" si="11"/>
        <v>106.13312093060169</v>
      </c>
      <c r="N39">
        <f t="shared" si="12"/>
        <v>70.407668930675655</v>
      </c>
      <c r="O39">
        <f t="shared" si="13"/>
        <v>135.45875319077743</v>
      </c>
    </row>
    <row r="40" spans="2:15" x14ac:dyDescent="0.25">
      <c r="B40" s="1">
        <v>56.3</v>
      </c>
      <c r="C40" s="1">
        <v>83.5</v>
      </c>
      <c r="D40">
        <f t="shared" si="2"/>
        <v>-4.2261261261261822</v>
      </c>
      <c r="E40">
        <f t="shared" si="3"/>
        <v>-15.378378378378372</v>
      </c>
      <c r="F40">
        <f t="shared" si="4"/>
        <v>64.990966642318824</v>
      </c>
      <c r="G40">
        <f t="shared" si="5"/>
        <v>17.860142033926291</v>
      </c>
      <c r="H40">
        <f t="shared" si="6"/>
        <v>236.49452154857539</v>
      </c>
      <c r="I40">
        <f t="shared" si="7"/>
        <v>81.282430077826461</v>
      </c>
      <c r="J40">
        <f t="shared" si="8"/>
        <v>2.2175699221735385</v>
      </c>
      <c r="K40">
        <f t="shared" si="9"/>
        <v>4.9176163597287541</v>
      </c>
      <c r="L40">
        <f t="shared" si="10"/>
        <v>76.330539282764462</v>
      </c>
      <c r="M40">
        <f t="shared" si="11"/>
        <v>86.23432087288846</v>
      </c>
      <c r="N40">
        <f t="shared" si="12"/>
        <v>48.538076516874774</v>
      </c>
      <c r="O40">
        <f t="shared" si="13"/>
        <v>114.02678363877814</v>
      </c>
    </row>
    <row r="41" spans="2:15" x14ac:dyDescent="0.25">
      <c r="B41" s="1">
        <v>57.5</v>
      </c>
      <c r="C41" s="1">
        <v>96</v>
      </c>
      <c r="D41">
        <f t="shared" si="2"/>
        <v>-3.0261261261261794</v>
      </c>
      <c r="E41">
        <f t="shared" si="3"/>
        <v>-2.8783783783783718</v>
      </c>
      <c r="F41">
        <f t="shared" si="4"/>
        <v>8.710336011687497</v>
      </c>
      <c r="G41">
        <f t="shared" si="5"/>
        <v>9.1574393312234381</v>
      </c>
      <c r="H41">
        <f t="shared" si="6"/>
        <v>8.2850620891161064</v>
      </c>
      <c r="I41">
        <f t="shared" si="7"/>
        <v>86.278764150803397</v>
      </c>
      <c r="J41">
        <f t="shared" si="8"/>
        <v>9.7212358491966029</v>
      </c>
      <c r="K41">
        <f t="shared" si="9"/>
        <v>94.502426435705203</v>
      </c>
      <c r="L41">
        <f t="shared" si="10"/>
        <v>82.134869520071206</v>
      </c>
      <c r="M41">
        <f t="shared" si="11"/>
        <v>90.422658781535588</v>
      </c>
      <c r="N41">
        <f t="shared" si="12"/>
        <v>53.646826874738998</v>
      </c>
      <c r="O41">
        <f t="shared" si="13"/>
        <v>118.9107014268678</v>
      </c>
    </row>
    <row r="42" spans="2:15" x14ac:dyDescent="0.25">
      <c r="B42" s="1">
        <v>61.8</v>
      </c>
      <c r="C42" s="1">
        <v>142.5</v>
      </c>
      <c r="D42">
        <f t="shared" si="2"/>
        <v>1.2738738738738178</v>
      </c>
      <c r="E42">
        <f t="shared" si="3"/>
        <v>43.621621621621628</v>
      </c>
      <c r="F42">
        <f t="shared" si="4"/>
        <v>55.568444119793035</v>
      </c>
      <c r="G42">
        <f t="shared" si="5"/>
        <v>1.6227546465382874</v>
      </c>
      <c r="H42">
        <f t="shared" si="6"/>
        <v>1902.8458728999276</v>
      </c>
      <c r="I42">
        <f t="shared" si="7"/>
        <v>104.18229457897075</v>
      </c>
      <c r="J42">
        <f t="shared" si="8"/>
        <v>38.317705421029245</v>
      </c>
      <c r="K42">
        <f t="shared" si="9"/>
        <v>1468.246548732774</v>
      </c>
      <c r="L42">
        <f t="shared" si="10"/>
        <v>100.8946077881798</v>
      </c>
      <c r="M42">
        <f t="shared" si="11"/>
        <v>107.46998136976171</v>
      </c>
      <c r="N42">
        <f t="shared" si="12"/>
        <v>71.647999564129407</v>
      </c>
      <c r="O42">
        <f t="shared" si="13"/>
        <v>136.7165895938121</v>
      </c>
    </row>
    <row r="43" spans="2:15" x14ac:dyDescent="0.25">
      <c r="B43" s="1">
        <v>59.3</v>
      </c>
      <c r="C43" s="1">
        <v>89.5</v>
      </c>
      <c r="D43">
        <f t="shared" si="2"/>
        <v>-1.2261261261261822</v>
      </c>
      <c r="E43">
        <f t="shared" si="3"/>
        <v>-9.3783783783783718</v>
      </c>
      <c r="F43">
        <f t="shared" si="4"/>
        <v>11.499074750426621</v>
      </c>
      <c r="G43">
        <f t="shared" si="5"/>
        <v>1.5033852771691985</v>
      </c>
      <c r="H43">
        <f t="shared" si="6"/>
        <v>87.953981008034944</v>
      </c>
      <c r="I43">
        <f t="shared" si="7"/>
        <v>93.773265260268801</v>
      </c>
      <c r="J43">
        <f t="shared" si="8"/>
        <v>-4.2732652602688006</v>
      </c>
      <c r="K43">
        <f t="shared" si="9"/>
        <v>18.260795984620181</v>
      </c>
      <c r="L43">
        <f t="shared" si="10"/>
        <v>90.50094528828491</v>
      </c>
      <c r="M43">
        <f t="shared" si="11"/>
        <v>97.045585232252691</v>
      </c>
      <c r="N43">
        <f t="shared" si="12"/>
        <v>61.240519515751103</v>
      </c>
      <c r="O43">
        <f t="shared" si="13"/>
        <v>126.3060110047865</v>
      </c>
    </row>
    <row r="44" spans="2:15" x14ac:dyDescent="0.25">
      <c r="B44" s="1">
        <v>62.3</v>
      </c>
      <c r="C44" s="1">
        <v>108</v>
      </c>
      <c r="D44">
        <f t="shared" si="2"/>
        <v>1.7738738738738178</v>
      </c>
      <c r="E44">
        <f t="shared" si="3"/>
        <v>9.1216216216216282</v>
      </c>
      <c r="F44">
        <f t="shared" si="4"/>
        <v>16.180606281957132</v>
      </c>
      <c r="G44">
        <f t="shared" si="5"/>
        <v>3.1466285204121052</v>
      </c>
      <c r="H44">
        <f t="shared" si="6"/>
        <v>83.203981008035186</v>
      </c>
      <c r="I44">
        <f t="shared" si="7"/>
        <v>106.2641004427112</v>
      </c>
      <c r="J44">
        <f t="shared" si="8"/>
        <v>1.7358995572888034</v>
      </c>
      <c r="K44">
        <f t="shared" si="9"/>
        <v>3.0133472729954636</v>
      </c>
      <c r="L44">
        <f t="shared" si="10"/>
        <v>102.7862011929689</v>
      </c>
      <c r="M44">
        <f t="shared" si="11"/>
        <v>109.74199969245349</v>
      </c>
      <c r="N44">
        <f t="shared" si="12"/>
        <v>73.710033863100165</v>
      </c>
      <c r="O44">
        <f t="shared" si="13"/>
        <v>138.81816702232223</v>
      </c>
    </row>
    <row r="45" spans="2:15" x14ac:dyDescent="0.25">
      <c r="B45" s="1">
        <v>61.3</v>
      </c>
      <c r="C45" s="1">
        <v>112</v>
      </c>
      <c r="D45">
        <f t="shared" si="2"/>
        <v>0.77387387387381779</v>
      </c>
      <c r="E45">
        <f t="shared" si="3"/>
        <v>13.121621621621628</v>
      </c>
      <c r="F45">
        <f t="shared" si="4"/>
        <v>10.154480155830777</v>
      </c>
      <c r="G45">
        <f t="shared" si="5"/>
        <v>0.5988807726644696</v>
      </c>
      <c r="H45">
        <f t="shared" si="6"/>
        <v>172.17695398100821</v>
      </c>
      <c r="I45">
        <f t="shared" si="7"/>
        <v>102.10048871523037</v>
      </c>
      <c r="J45">
        <f t="shared" si="8"/>
        <v>9.8995112847696305</v>
      </c>
      <c r="K45">
        <f t="shared" si="9"/>
        <v>98.000323677281258</v>
      </c>
      <c r="L45">
        <f t="shared" si="10"/>
        <v>98.947041157295772</v>
      </c>
      <c r="M45">
        <f t="shared" si="11"/>
        <v>105.25393627316497</v>
      </c>
      <c r="N45">
        <f t="shared" si="12"/>
        <v>69.579484745810333</v>
      </c>
      <c r="O45">
        <f t="shared" si="13"/>
        <v>134.62149268465041</v>
      </c>
    </row>
    <row r="46" spans="2:15" x14ac:dyDescent="0.25">
      <c r="B46" s="1">
        <v>59</v>
      </c>
      <c r="C46" s="1">
        <v>91.5</v>
      </c>
      <c r="D46">
        <f t="shared" si="2"/>
        <v>-1.5261261261261794</v>
      </c>
      <c r="E46">
        <f t="shared" si="3"/>
        <v>-7.3783783783783718</v>
      </c>
      <c r="F46">
        <f t="shared" si="4"/>
        <v>11.260336011687746</v>
      </c>
      <c r="G46">
        <f t="shared" si="5"/>
        <v>2.3290609528448991</v>
      </c>
      <c r="H46">
        <f t="shared" si="6"/>
        <v>54.44046749452145</v>
      </c>
      <c r="I46">
        <f t="shared" si="7"/>
        <v>92.524181742024581</v>
      </c>
      <c r="J46">
        <f t="shared" si="8"/>
        <v>-1.0241817420245809</v>
      </c>
      <c r="K46">
        <f t="shared" si="9"/>
        <v>1.0489482406965052</v>
      </c>
      <c r="L46">
        <f t="shared" si="10"/>
        <v>89.14700034180558</v>
      </c>
      <c r="M46">
        <f t="shared" si="11"/>
        <v>95.901363142243582</v>
      </c>
      <c r="N46">
        <f t="shared" si="12"/>
        <v>59.980721233216137</v>
      </c>
      <c r="O46">
        <f t="shared" si="13"/>
        <v>125.06764225083302</v>
      </c>
    </row>
    <row r="47" spans="2:15" x14ac:dyDescent="0.25">
      <c r="B47" s="1">
        <v>62.3</v>
      </c>
      <c r="C47" s="1">
        <v>92.5</v>
      </c>
      <c r="D47">
        <f t="shared" si="2"/>
        <v>1.7738738738738178</v>
      </c>
      <c r="E47">
        <f t="shared" si="3"/>
        <v>-6.3783783783783718</v>
      </c>
      <c r="F47">
        <f t="shared" si="4"/>
        <v>-11.314438763087042</v>
      </c>
      <c r="G47">
        <f t="shared" si="5"/>
        <v>3.1466285204121052</v>
      </c>
      <c r="H47">
        <f t="shared" si="6"/>
        <v>40.683710737764706</v>
      </c>
      <c r="I47">
        <f t="shared" si="7"/>
        <v>106.2641004427112</v>
      </c>
      <c r="J47">
        <f t="shared" si="8"/>
        <v>-13.764100442711197</v>
      </c>
      <c r="K47">
        <f t="shared" si="9"/>
        <v>189.45046099704257</v>
      </c>
      <c r="L47">
        <f t="shared" si="10"/>
        <v>102.7862011929689</v>
      </c>
      <c r="M47">
        <f t="shared" si="11"/>
        <v>109.74199969245349</v>
      </c>
      <c r="N47">
        <f t="shared" si="12"/>
        <v>73.710033863100165</v>
      </c>
      <c r="O47">
        <f t="shared" si="13"/>
        <v>138.81816702232223</v>
      </c>
    </row>
    <row r="48" spans="2:15" x14ac:dyDescent="0.25">
      <c r="B48" s="1">
        <v>60</v>
      </c>
      <c r="C48" s="1">
        <v>106</v>
      </c>
      <c r="D48">
        <f t="shared" si="2"/>
        <v>-0.52612612612617937</v>
      </c>
      <c r="E48">
        <f t="shared" si="3"/>
        <v>7.1216216216216282</v>
      </c>
      <c r="F48">
        <f t="shared" si="4"/>
        <v>-3.7468711955202267</v>
      </c>
      <c r="G48">
        <f t="shared" si="5"/>
        <v>0.27680870059254042</v>
      </c>
      <c r="H48">
        <f t="shared" si="6"/>
        <v>50.717494521548666</v>
      </c>
      <c r="I48">
        <f t="shared" si="7"/>
        <v>96.68779346950538</v>
      </c>
      <c r="J48">
        <f t="shared" si="8"/>
        <v>9.3122065304946204</v>
      </c>
      <c r="K48">
        <f t="shared" si="9"/>
        <v>86.717190466586658</v>
      </c>
      <c r="L48">
        <f t="shared" si="10"/>
        <v>93.577770266028679</v>
      </c>
      <c r="M48">
        <f t="shared" si="11"/>
        <v>99.79781667298208</v>
      </c>
      <c r="N48">
        <f t="shared" si="12"/>
        <v>64.170971484499631</v>
      </c>
      <c r="O48">
        <f t="shared" si="13"/>
        <v>129.20461545451113</v>
      </c>
    </row>
    <row r="49" spans="2:15" x14ac:dyDescent="0.25">
      <c r="B49" s="1">
        <v>54.5</v>
      </c>
      <c r="C49" s="1">
        <v>75</v>
      </c>
      <c r="D49">
        <f t="shared" si="2"/>
        <v>-6.0261261261261794</v>
      </c>
      <c r="E49">
        <f t="shared" si="3"/>
        <v>-23.878378378378372</v>
      </c>
      <c r="F49">
        <f t="shared" si="4"/>
        <v>143.89411979547239</v>
      </c>
      <c r="G49">
        <f t="shared" si="5"/>
        <v>36.314196087980513</v>
      </c>
      <c r="H49">
        <f t="shared" si="6"/>
        <v>570.17695398100773</v>
      </c>
      <c r="I49">
        <f t="shared" si="7"/>
        <v>73.787928968361058</v>
      </c>
      <c r="J49">
        <f t="shared" si="8"/>
        <v>1.212071031638942</v>
      </c>
      <c r="K49">
        <f t="shared" si="9"/>
        <v>1.4691161857382893</v>
      </c>
      <c r="L49">
        <f t="shared" si="10"/>
        <v>67.455037295398427</v>
      </c>
      <c r="M49">
        <f t="shared" si="11"/>
        <v>80.120820641323689</v>
      </c>
      <c r="N49">
        <f t="shared" si="12"/>
        <v>40.806464710086082</v>
      </c>
      <c r="O49">
        <f t="shared" si="13"/>
        <v>106.76939322663603</v>
      </c>
    </row>
    <row r="50" spans="2:15" x14ac:dyDescent="0.25">
      <c r="B50" s="1">
        <v>63.3</v>
      </c>
      <c r="C50" s="1">
        <v>113.5</v>
      </c>
      <c r="D50">
        <f t="shared" si="2"/>
        <v>2.7738738738738178</v>
      </c>
      <c r="E50">
        <f t="shared" si="3"/>
        <v>14.621621621621628</v>
      </c>
      <c r="F50">
        <f t="shared" si="4"/>
        <v>40.558534209884762</v>
      </c>
      <c r="G50">
        <f t="shared" si="5"/>
        <v>7.6943762681597407</v>
      </c>
      <c r="H50">
        <f t="shared" si="6"/>
        <v>213.79181884587308</v>
      </c>
      <c r="I50">
        <f t="shared" si="7"/>
        <v>110.42771217019197</v>
      </c>
      <c r="J50">
        <f t="shared" si="8"/>
        <v>3.0722878298080332</v>
      </c>
      <c r="K50">
        <f t="shared" si="9"/>
        <v>9.4389525091865547</v>
      </c>
      <c r="L50">
        <f t="shared" si="10"/>
        <v>106.43568033472913</v>
      </c>
      <c r="M50">
        <f t="shared" si="11"/>
        <v>114.41974400565481</v>
      </c>
      <c r="N50">
        <f t="shared" si="12"/>
        <v>77.814711911802078</v>
      </c>
      <c r="O50">
        <f t="shared" si="13"/>
        <v>143.04071242858186</v>
      </c>
    </row>
    <row r="51" spans="2:15" x14ac:dyDescent="0.25">
      <c r="B51" s="1">
        <v>64.3</v>
      </c>
      <c r="C51" s="1">
        <v>113.5</v>
      </c>
      <c r="D51">
        <f t="shared" si="2"/>
        <v>3.7738738738738178</v>
      </c>
      <c r="E51">
        <f t="shared" si="3"/>
        <v>14.621621621621628</v>
      </c>
      <c r="F51">
        <f t="shared" si="4"/>
        <v>55.18015583150639</v>
      </c>
      <c r="G51">
        <f t="shared" si="5"/>
        <v>14.242124015907377</v>
      </c>
      <c r="H51">
        <f t="shared" si="6"/>
        <v>213.79181884587308</v>
      </c>
      <c r="I51">
        <f t="shared" si="7"/>
        <v>114.59132389767274</v>
      </c>
      <c r="J51">
        <f t="shared" si="8"/>
        <v>-1.0913238976727371</v>
      </c>
      <c r="K51">
        <f t="shared" si="9"/>
        <v>1.1909878496316146</v>
      </c>
      <c r="L51">
        <f t="shared" si="10"/>
        <v>109.95820006459681</v>
      </c>
      <c r="M51">
        <f t="shared" si="11"/>
        <v>119.22444773074866</v>
      </c>
      <c r="N51">
        <f t="shared" si="12"/>
        <v>81.893658780251798</v>
      </c>
      <c r="O51">
        <f t="shared" si="13"/>
        <v>147.28898901509368</v>
      </c>
    </row>
    <row r="52" spans="2:15" x14ac:dyDescent="0.25">
      <c r="B52" s="1">
        <v>60.5</v>
      </c>
      <c r="C52" s="1">
        <v>112</v>
      </c>
      <c r="D52">
        <f t="shared" si="2"/>
        <v>-2.6126126126179372E-2</v>
      </c>
      <c r="E52">
        <f t="shared" si="3"/>
        <v>13.121621621621628</v>
      </c>
      <c r="F52">
        <f t="shared" si="4"/>
        <v>-0.34281714146648895</v>
      </c>
      <c r="G52">
        <f t="shared" si="5"/>
        <v>6.8257446636103239E-4</v>
      </c>
      <c r="H52">
        <f t="shared" si="6"/>
        <v>172.17695398100821</v>
      </c>
      <c r="I52">
        <f t="shared" si="7"/>
        <v>98.769599333245765</v>
      </c>
      <c r="J52">
        <f t="shared" si="8"/>
        <v>13.230400666754235</v>
      </c>
      <c r="K52">
        <f t="shared" si="9"/>
        <v>175.04350180285093</v>
      </c>
      <c r="L52">
        <f t="shared" si="10"/>
        <v>95.697294315961287</v>
      </c>
      <c r="M52">
        <f t="shared" si="11"/>
        <v>101.84190435053024</v>
      </c>
      <c r="N52">
        <f t="shared" si="12"/>
        <v>66.256363170144112</v>
      </c>
      <c r="O52">
        <f t="shared" si="13"/>
        <v>131.28283549634742</v>
      </c>
    </row>
    <row r="53" spans="2:15" x14ac:dyDescent="0.25">
      <c r="B53" s="1">
        <v>61.5</v>
      </c>
      <c r="C53" s="1">
        <v>91</v>
      </c>
      <c r="D53">
        <f t="shared" si="2"/>
        <v>0.97387387387382063</v>
      </c>
      <c r="E53">
        <f t="shared" si="3"/>
        <v>-7.8783783783783718</v>
      </c>
      <c r="F53">
        <f t="shared" si="4"/>
        <v>-7.6725468711950944</v>
      </c>
      <c r="G53">
        <f t="shared" si="5"/>
        <v>0.94843032221400225</v>
      </c>
      <c r="H53">
        <f t="shared" si="6"/>
        <v>62.068845872899821</v>
      </c>
      <c r="I53">
        <f t="shared" si="7"/>
        <v>102.93321106072653</v>
      </c>
      <c r="J53">
        <f t="shared" si="8"/>
        <v>-11.933211060726535</v>
      </c>
      <c r="K53">
        <f t="shared" si="9"/>
        <v>142.40152621984612</v>
      </c>
      <c r="L53">
        <f t="shared" si="10"/>
        <v>99.733301190851378</v>
      </c>
      <c r="M53">
        <f t="shared" si="11"/>
        <v>106.13312093060169</v>
      </c>
      <c r="N53">
        <f t="shared" si="12"/>
        <v>70.407668930675655</v>
      </c>
      <c r="O53">
        <f t="shared" si="13"/>
        <v>135.45875319077743</v>
      </c>
    </row>
    <row r="54" spans="2:15" x14ac:dyDescent="0.25">
      <c r="B54" s="1">
        <v>61.5</v>
      </c>
      <c r="C54" s="1">
        <v>116.5</v>
      </c>
      <c r="D54">
        <f t="shared" si="2"/>
        <v>0.97387387387382063</v>
      </c>
      <c r="E54">
        <f t="shared" si="3"/>
        <v>17.621621621621628</v>
      </c>
      <c r="F54">
        <f t="shared" si="4"/>
        <v>17.161236912587331</v>
      </c>
      <c r="G54">
        <f t="shared" si="5"/>
        <v>0.94843032221400225</v>
      </c>
      <c r="H54">
        <f t="shared" si="6"/>
        <v>310.52154857560288</v>
      </c>
      <c r="I54">
        <f t="shared" si="7"/>
        <v>102.93321106072653</v>
      </c>
      <c r="J54">
        <f t="shared" si="8"/>
        <v>13.566788939273465</v>
      </c>
      <c r="K54">
        <f t="shared" si="9"/>
        <v>184.05776212279284</v>
      </c>
      <c r="L54">
        <f t="shared" si="10"/>
        <v>99.733301190851378</v>
      </c>
      <c r="M54">
        <f t="shared" si="11"/>
        <v>106.13312093060169</v>
      </c>
      <c r="N54">
        <f t="shared" si="12"/>
        <v>70.407668930675655</v>
      </c>
      <c r="O54">
        <f t="shared" si="13"/>
        <v>135.45875319077743</v>
      </c>
    </row>
    <row r="55" spans="2:15" x14ac:dyDescent="0.25">
      <c r="B55" s="1">
        <v>62</v>
      </c>
      <c r="C55" s="1">
        <v>91.5</v>
      </c>
      <c r="D55">
        <f t="shared" si="2"/>
        <v>1.4738738738738206</v>
      </c>
      <c r="E55">
        <f t="shared" si="3"/>
        <v>-7.3783783783783718</v>
      </c>
      <c r="F55">
        <f t="shared" si="4"/>
        <v>-10.874799123447369</v>
      </c>
      <c r="G55">
        <f t="shared" si="5"/>
        <v>2.1723041960878229</v>
      </c>
      <c r="H55">
        <f t="shared" si="6"/>
        <v>54.44046749452145</v>
      </c>
      <c r="I55">
        <f t="shared" si="7"/>
        <v>105.01501692446692</v>
      </c>
      <c r="J55">
        <f t="shared" si="8"/>
        <v>-13.51501692446692</v>
      </c>
      <c r="K55">
        <f t="shared" si="9"/>
        <v>182.65568246862728</v>
      </c>
      <c r="L55">
        <f t="shared" si="10"/>
        <v>101.65749187789621</v>
      </c>
      <c r="M55">
        <f t="shared" si="11"/>
        <v>108.37254197103763</v>
      </c>
      <c r="N55">
        <f t="shared" si="12"/>
        <v>72.473590371275691</v>
      </c>
      <c r="O55">
        <f t="shared" si="13"/>
        <v>137.55644347765815</v>
      </c>
    </row>
    <row r="56" spans="2:15" x14ac:dyDescent="0.25">
      <c r="B56" s="1">
        <v>61</v>
      </c>
      <c r="C56" s="1">
        <v>122.5</v>
      </c>
      <c r="D56">
        <f t="shared" si="2"/>
        <v>0.47387387387382063</v>
      </c>
      <c r="E56">
        <f t="shared" si="3"/>
        <v>23.621621621621628</v>
      </c>
      <c r="F56">
        <f t="shared" si="4"/>
        <v>11.193669345019442</v>
      </c>
      <c r="G56">
        <f t="shared" si="5"/>
        <v>0.22455644834018165</v>
      </c>
      <c r="H56">
        <f t="shared" si="6"/>
        <v>557.98100803506236</v>
      </c>
      <c r="I56">
        <f t="shared" si="7"/>
        <v>100.85140519698615</v>
      </c>
      <c r="J56">
        <f t="shared" si="8"/>
        <v>21.64859480301385</v>
      </c>
      <c r="K56">
        <f t="shared" si="9"/>
        <v>468.66165694507828</v>
      </c>
      <c r="L56">
        <f t="shared" si="10"/>
        <v>97.748484357580423</v>
      </c>
      <c r="M56">
        <f t="shared" si="11"/>
        <v>103.95432603639188</v>
      </c>
      <c r="N56">
        <f t="shared" si="12"/>
        <v>68.335261738482217</v>
      </c>
      <c r="O56">
        <f t="shared" si="13"/>
        <v>133.36754865549008</v>
      </c>
    </row>
    <row r="57" spans="2:15" x14ac:dyDescent="0.25">
      <c r="B57" s="1">
        <v>56</v>
      </c>
      <c r="C57" s="1">
        <v>72.5</v>
      </c>
      <c r="D57">
        <f t="shared" si="2"/>
        <v>-4.5261261261261794</v>
      </c>
      <c r="E57">
        <f t="shared" si="3"/>
        <v>-26.378378378378372</v>
      </c>
      <c r="F57">
        <f t="shared" si="4"/>
        <v>119.39186754322027</v>
      </c>
      <c r="G57">
        <f t="shared" si="5"/>
        <v>20.485817709601974</v>
      </c>
      <c r="H57">
        <f t="shared" si="6"/>
        <v>695.8188458728996</v>
      </c>
      <c r="I57">
        <f t="shared" si="7"/>
        <v>80.033346559582242</v>
      </c>
      <c r="J57">
        <f t="shared" si="8"/>
        <v>-7.5333465595822418</v>
      </c>
      <c r="K57">
        <f t="shared" si="9"/>
        <v>56.751310386769596</v>
      </c>
      <c r="L57">
        <f t="shared" si="10"/>
        <v>74.862410123973206</v>
      </c>
      <c r="M57">
        <f t="shared" si="11"/>
        <v>85.204282995191278</v>
      </c>
      <c r="N57">
        <f t="shared" si="12"/>
        <v>47.255151806065093</v>
      </c>
      <c r="O57">
        <f t="shared" si="13"/>
        <v>112.81154131309938</v>
      </c>
    </row>
    <row r="58" spans="2:15" x14ac:dyDescent="0.25">
      <c r="B58" s="1">
        <v>61</v>
      </c>
      <c r="C58" s="1">
        <v>93.5</v>
      </c>
      <c r="D58">
        <f t="shared" si="2"/>
        <v>0.47387387387382063</v>
      </c>
      <c r="E58">
        <f t="shared" si="3"/>
        <v>-5.3783783783783718</v>
      </c>
      <c r="F58">
        <f t="shared" si="4"/>
        <v>-2.5486729973213564</v>
      </c>
      <c r="G58">
        <f t="shared" si="5"/>
        <v>0.22455644834018165</v>
      </c>
      <c r="H58">
        <f t="shared" si="6"/>
        <v>28.926953981007966</v>
      </c>
      <c r="I58">
        <f t="shared" si="7"/>
        <v>100.85140519698615</v>
      </c>
      <c r="J58">
        <f t="shared" si="8"/>
        <v>-7.3514051969861498</v>
      </c>
      <c r="K58">
        <f t="shared" si="9"/>
        <v>54.043158370274973</v>
      </c>
      <c r="L58">
        <f t="shared" si="10"/>
        <v>97.748484357580423</v>
      </c>
      <c r="M58">
        <f t="shared" si="11"/>
        <v>103.95432603639188</v>
      </c>
      <c r="N58">
        <f t="shared" si="12"/>
        <v>68.335261738482217</v>
      </c>
      <c r="O58">
        <f t="shared" si="13"/>
        <v>133.36754865549008</v>
      </c>
    </row>
    <row r="59" spans="2:15" x14ac:dyDescent="0.25">
      <c r="B59" s="1">
        <v>61.3</v>
      </c>
      <c r="C59" s="1">
        <v>85</v>
      </c>
      <c r="D59">
        <f t="shared" si="2"/>
        <v>0.77387387387381779</v>
      </c>
      <c r="E59">
        <f t="shared" si="3"/>
        <v>-13.878378378378372</v>
      </c>
      <c r="F59">
        <f t="shared" si="4"/>
        <v>-10.740114438762303</v>
      </c>
      <c r="G59">
        <f t="shared" si="5"/>
        <v>0.5988807726644696</v>
      </c>
      <c r="H59">
        <f t="shared" si="6"/>
        <v>192.60938641344029</v>
      </c>
      <c r="I59">
        <f t="shared" si="7"/>
        <v>102.10048871523037</v>
      </c>
      <c r="J59">
        <f t="shared" si="8"/>
        <v>-17.10048871523037</v>
      </c>
      <c r="K59">
        <f t="shared" si="9"/>
        <v>292.4267142997212</v>
      </c>
      <c r="L59">
        <f t="shared" si="10"/>
        <v>98.947041157295772</v>
      </c>
      <c r="M59">
        <f t="shared" si="11"/>
        <v>105.25393627316497</v>
      </c>
      <c r="N59">
        <f t="shared" si="12"/>
        <v>69.579484745810333</v>
      </c>
      <c r="O59">
        <f t="shared" si="13"/>
        <v>134.62149268465041</v>
      </c>
    </row>
    <row r="60" spans="2:15" x14ac:dyDescent="0.25">
      <c r="B60" s="1">
        <v>60.3</v>
      </c>
      <c r="C60" s="1">
        <v>86</v>
      </c>
      <c r="D60">
        <f t="shared" si="2"/>
        <v>-0.22612612612618221</v>
      </c>
      <c r="E60">
        <f t="shared" si="3"/>
        <v>-12.878378378378372</v>
      </c>
      <c r="F60">
        <f t="shared" si="4"/>
        <v>2.9121378134898857</v>
      </c>
      <c r="G60">
        <f t="shared" si="5"/>
        <v>5.1133024916834066E-2</v>
      </c>
      <c r="H60">
        <f t="shared" si="6"/>
        <v>165.85262965668355</v>
      </c>
      <c r="I60">
        <f t="shared" si="7"/>
        <v>97.936876987749599</v>
      </c>
      <c r="J60">
        <f t="shared" si="8"/>
        <v>-11.936876987749599</v>
      </c>
      <c r="K60">
        <f t="shared" si="9"/>
        <v>142.48903222066593</v>
      </c>
      <c r="L60">
        <f t="shared" si="10"/>
        <v>94.85764606052021</v>
      </c>
      <c r="M60">
        <f t="shared" si="11"/>
        <v>101.01610791497899</v>
      </c>
      <c r="N60">
        <f t="shared" si="12"/>
        <v>65.422985636796298</v>
      </c>
      <c r="O60">
        <f t="shared" si="13"/>
        <v>130.45076833870291</v>
      </c>
    </row>
    <row r="61" spans="2:15" x14ac:dyDescent="0.25">
      <c r="B61" s="1">
        <v>63.3</v>
      </c>
      <c r="C61" s="1">
        <v>108</v>
      </c>
      <c r="D61">
        <f t="shared" si="2"/>
        <v>2.7738738738738178</v>
      </c>
      <c r="E61">
        <f t="shared" si="3"/>
        <v>9.1216216216216282</v>
      </c>
      <c r="F61">
        <f t="shared" si="4"/>
        <v>25.302227903578761</v>
      </c>
      <c r="G61">
        <f t="shared" si="5"/>
        <v>7.6943762681597407</v>
      </c>
      <c r="H61">
        <f t="shared" si="6"/>
        <v>83.203981008035186</v>
      </c>
      <c r="I61">
        <f t="shared" si="7"/>
        <v>110.42771217019197</v>
      </c>
      <c r="J61">
        <f t="shared" si="8"/>
        <v>-2.4277121701919668</v>
      </c>
      <c r="K61">
        <f t="shared" si="9"/>
        <v>5.893786381298189</v>
      </c>
      <c r="L61">
        <f t="shared" si="10"/>
        <v>106.43568033472913</v>
      </c>
      <c r="M61">
        <f t="shared" si="11"/>
        <v>114.41974400565481</v>
      </c>
      <c r="N61">
        <f t="shared" si="12"/>
        <v>77.814711911802078</v>
      </c>
      <c r="O61">
        <f t="shared" si="13"/>
        <v>143.04071242858186</v>
      </c>
    </row>
    <row r="62" spans="2:15" x14ac:dyDescent="0.25">
      <c r="B62" s="1">
        <v>59</v>
      </c>
      <c r="C62" s="1">
        <v>104</v>
      </c>
      <c r="D62">
        <f t="shared" si="2"/>
        <v>-1.5261261261261794</v>
      </c>
      <c r="E62">
        <f t="shared" si="3"/>
        <v>5.1216216216216282</v>
      </c>
      <c r="F62">
        <f t="shared" si="4"/>
        <v>-7.8162405648894966</v>
      </c>
      <c r="G62">
        <f t="shared" si="5"/>
        <v>2.3290609528448991</v>
      </c>
      <c r="H62">
        <f t="shared" si="6"/>
        <v>26.231008035062157</v>
      </c>
      <c r="I62">
        <f t="shared" si="7"/>
        <v>92.524181742024581</v>
      </c>
      <c r="J62">
        <f t="shared" si="8"/>
        <v>11.475818257975419</v>
      </c>
      <c r="K62">
        <f t="shared" si="9"/>
        <v>131.694404690082</v>
      </c>
      <c r="L62">
        <f t="shared" si="10"/>
        <v>89.14700034180558</v>
      </c>
      <c r="M62">
        <f t="shared" si="11"/>
        <v>95.901363142243582</v>
      </c>
      <c r="N62">
        <f t="shared" si="12"/>
        <v>59.980721233216137</v>
      </c>
      <c r="O62">
        <f t="shared" si="13"/>
        <v>125.06764225083302</v>
      </c>
    </row>
    <row r="63" spans="2:15" x14ac:dyDescent="0.25">
      <c r="B63" s="1">
        <v>61.5</v>
      </c>
      <c r="C63" s="1">
        <v>104</v>
      </c>
      <c r="D63">
        <f t="shared" si="2"/>
        <v>0.97387387387382063</v>
      </c>
      <c r="E63">
        <f t="shared" si="3"/>
        <v>5.1216216216216282</v>
      </c>
      <c r="F63">
        <f t="shared" si="4"/>
        <v>4.9878134891645738</v>
      </c>
      <c r="G63">
        <f t="shared" si="5"/>
        <v>0.94843032221400225</v>
      </c>
      <c r="H63">
        <f t="shared" si="6"/>
        <v>26.231008035062157</v>
      </c>
      <c r="I63">
        <f t="shared" si="7"/>
        <v>102.93321106072653</v>
      </c>
      <c r="J63">
        <f t="shared" si="8"/>
        <v>1.0667889392734651</v>
      </c>
      <c r="K63">
        <f t="shared" si="9"/>
        <v>1.1380386409562047</v>
      </c>
      <c r="L63">
        <f t="shared" si="10"/>
        <v>99.733301190851378</v>
      </c>
      <c r="M63">
        <f t="shared" si="11"/>
        <v>106.13312093060169</v>
      </c>
      <c r="N63">
        <f t="shared" si="12"/>
        <v>70.407668930675655</v>
      </c>
      <c r="O63">
        <f t="shared" si="13"/>
        <v>135.45875319077743</v>
      </c>
    </row>
    <row r="64" spans="2:15" x14ac:dyDescent="0.25">
      <c r="B64" s="1">
        <v>51.3</v>
      </c>
      <c r="C64" s="1">
        <v>50.5</v>
      </c>
      <c r="D64">
        <f t="shared" si="2"/>
        <v>-9.2261261261261822</v>
      </c>
      <c r="E64">
        <f t="shared" si="3"/>
        <v>-48.378378378378372</v>
      </c>
      <c r="F64">
        <f t="shared" si="4"/>
        <v>446.34502069637472</v>
      </c>
      <c r="G64">
        <f t="shared" si="5"/>
        <v>85.121403295188117</v>
      </c>
      <c r="H64">
        <f t="shared" si="6"/>
        <v>2340.4674945215479</v>
      </c>
      <c r="I64">
        <f t="shared" si="7"/>
        <v>60.464371440422525</v>
      </c>
      <c r="J64">
        <f t="shared" si="8"/>
        <v>-9.964371440422525</v>
      </c>
      <c r="K64">
        <f t="shared" si="9"/>
        <v>99.288698202708062</v>
      </c>
      <c r="L64">
        <f t="shared" si="10"/>
        <v>51.446456175589503</v>
      </c>
      <c r="M64">
        <f t="shared" si="11"/>
        <v>69.482286705255547</v>
      </c>
      <c r="N64">
        <f t="shared" si="12"/>
        <v>26.863861572236019</v>
      </c>
      <c r="O64">
        <f t="shared" si="13"/>
        <v>94.064881308609031</v>
      </c>
    </row>
    <row r="65" spans="2:15" x14ac:dyDescent="0.25">
      <c r="B65" s="1">
        <v>61.3</v>
      </c>
      <c r="C65" s="1">
        <v>115</v>
      </c>
      <c r="D65">
        <f t="shared" si="2"/>
        <v>0.77387387387381779</v>
      </c>
      <c r="E65">
        <f t="shared" si="3"/>
        <v>16.121621621621628</v>
      </c>
      <c r="F65">
        <f t="shared" si="4"/>
        <v>12.47610177745223</v>
      </c>
      <c r="G65">
        <f t="shared" si="5"/>
        <v>0.5988807726644696</v>
      </c>
      <c r="H65">
        <f t="shared" si="6"/>
        <v>259.90668371073798</v>
      </c>
      <c r="I65">
        <f t="shared" si="7"/>
        <v>102.10048871523037</v>
      </c>
      <c r="J65">
        <f t="shared" si="8"/>
        <v>12.89951128476963</v>
      </c>
      <c r="K65">
        <f t="shared" si="9"/>
        <v>166.39739138589906</v>
      </c>
      <c r="L65">
        <f t="shared" si="10"/>
        <v>98.947041157295772</v>
      </c>
      <c r="M65">
        <f t="shared" si="11"/>
        <v>105.25393627316497</v>
      </c>
      <c r="N65">
        <f t="shared" si="12"/>
        <v>69.579484745810333</v>
      </c>
      <c r="O65">
        <f t="shared" si="13"/>
        <v>134.62149268465041</v>
      </c>
    </row>
    <row r="66" spans="2:15" x14ac:dyDescent="0.25">
      <c r="B66" s="1">
        <v>58</v>
      </c>
      <c r="C66" s="1">
        <v>83.5</v>
      </c>
      <c r="D66">
        <f t="shared" si="2"/>
        <v>-2.5261261261261794</v>
      </c>
      <c r="E66">
        <f t="shared" si="3"/>
        <v>-15.378378378378372</v>
      </c>
      <c r="F66">
        <f t="shared" si="4"/>
        <v>38.847723399075555</v>
      </c>
      <c r="G66">
        <f t="shared" si="5"/>
        <v>6.3813132050972579</v>
      </c>
      <c r="H66">
        <f t="shared" si="6"/>
        <v>236.49452154857539</v>
      </c>
      <c r="I66">
        <f t="shared" si="7"/>
        <v>88.360570014543811</v>
      </c>
      <c r="J66">
        <f t="shared" si="8"/>
        <v>-4.8605700145438107</v>
      </c>
      <c r="K66">
        <f t="shared" si="9"/>
        <v>23.625140866282418</v>
      </c>
      <c r="L66">
        <f t="shared" si="10"/>
        <v>84.509927550346006</v>
      </c>
      <c r="M66">
        <f t="shared" si="11"/>
        <v>92.211212478741615</v>
      </c>
      <c r="N66">
        <f t="shared" si="12"/>
        <v>55.764574630670765</v>
      </c>
      <c r="O66">
        <f t="shared" si="13"/>
        <v>120.95656539841686</v>
      </c>
    </row>
    <row r="67" spans="2:15" x14ac:dyDescent="0.25">
      <c r="B67" s="1">
        <v>60.8</v>
      </c>
      <c r="C67" s="1">
        <v>93.5</v>
      </c>
      <c r="D67">
        <f t="shared" si="2"/>
        <v>0.27387387387381779</v>
      </c>
      <c r="E67">
        <f t="shared" si="3"/>
        <v>-5.3783783783783718</v>
      </c>
      <c r="F67">
        <f t="shared" si="4"/>
        <v>-1.4729973216456669</v>
      </c>
      <c r="G67">
        <f t="shared" si="5"/>
        <v>7.5006898790651852E-2</v>
      </c>
      <c r="H67">
        <f t="shared" si="6"/>
        <v>28.926953981007966</v>
      </c>
      <c r="I67">
        <f t="shared" si="7"/>
        <v>100.01868285148998</v>
      </c>
      <c r="J67">
        <f t="shared" si="8"/>
        <v>-6.5186828514899844</v>
      </c>
      <c r="K67">
        <f t="shared" si="9"/>
        <v>42.493226118309593</v>
      </c>
      <c r="L67">
        <f t="shared" si="10"/>
        <v>96.936179909031495</v>
      </c>
      <c r="M67">
        <f t="shared" si="11"/>
        <v>103.10118579394847</v>
      </c>
      <c r="N67">
        <f t="shared" si="12"/>
        <v>67.504481460887519</v>
      </c>
      <c r="O67">
        <f t="shared" si="13"/>
        <v>132.53288424209245</v>
      </c>
    </row>
    <row r="68" spans="2:15" x14ac:dyDescent="0.25">
      <c r="B68" s="1">
        <v>64.3</v>
      </c>
      <c r="C68" s="1">
        <v>90</v>
      </c>
      <c r="D68">
        <f t="shared" si="2"/>
        <v>3.7738738738738178</v>
      </c>
      <c r="E68">
        <f t="shared" si="3"/>
        <v>-8.8783783783783718</v>
      </c>
      <c r="F68">
        <f t="shared" si="4"/>
        <v>-33.505880204528331</v>
      </c>
      <c r="G68">
        <f t="shared" si="5"/>
        <v>14.242124015907377</v>
      </c>
      <c r="H68">
        <f t="shared" si="6"/>
        <v>78.825602629656572</v>
      </c>
      <c r="I68">
        <f t="shared" si="7"/>
        <v>114.59132389767274</v>
      </c>
      <c r="J68">
        <f t="shared" si="8"/>
        <v>-24.591323897672737</v>
      </c>
      <c r="K68">
        <f t="shared" si="9"/>
        <v>604.73321104025024</v>
      </c>
      <c r="L68">
        <f t="shared" si="10"/>
        <v>109.95820006459681</v>
      </c>
      <c r="M68">
        <f t="shared" si="11"/>
        <v>119.22444773074866</v>
      </c>
      <c r="N68">
        <f t="shared" si="12"/>
        <v>81.893658780251798</v>
      </c>
      <c r="O68">
        <f t="shared" si="13"/>
        <v>147.28898901509368</v>
      </c>
    </row>
    <row r="69" spans="2:15" x14ac:dyDescent="0.25">
      <c r="B69" s="1">
        <v>57.8</v>
      </c>
      <c r="C69" s="1">
        <v>95</v>
      </c>
      <c r="D69">
        <f t="shared" si="2"/>
        <v>-2.7261261261261822</v>
      </c>
      <c r="E69">
        <f t="shared" si="3"/>
        <v>-3.8783783783783718</v>
      </c>
      <c r="F69">
        <f t="shared" si="4"/>
        <v>10.572948624300176</v>
      </c>
      <c r="G69">
        <f t="shared" si="5"/>
        <v>7.4317636555477451</v>
      </c>
      <c r="H69">
        <f t="shared" si="6"/>
        <v>15.04181884587285</v>
      </c>
      <c r="I69">
        <f t="shared" si="7"/>
        <v>87.527847669047617</v>
      </c>
      <c r="J69">
        <f t="shared" si="8"/>
        <v>7.4721523309523832</v>
      </c>
      <c r="K69">
        <f t="shared" si="9"/>
        <v>55.833060456957135</v>
      </c>
      <c r="L69">
        <f t="shared" si="10"/>
        <v>83.563690253190359</v>
      </c>
      <c r="M69">
        <f t="shared" si="11"/>
        <v>91.492005084904875</v>
      </c>
      <c r="N69">
        <f t="shared" si="12"/>
        <v>54.918247676160767</v>
      </c>
      <c r="O69">
        <f t="shared" si="13"/>
        <v>120.13744766193446</v>
      </c>
    </row>
    <row r="70" spans="2:15" x14ac:dyDescent="0.25">
      <c r="B70" s="1">
        <v>65.3</v>
      </c>
      <c r="C70" s="1">
        <v>118</v>
      </c>
      <c r="D70">
        <f t="shared" ref="D70:D115" si="14">B70-$B$2</f>
        <v>4.7738738738738178</v>
      </c>
      <c r="E70">
        <f t="shared" ref="E70:E115" si="15">C70-$C$2</f>
        <v>19.121621621621628</v>
      </c>
      <c r="F70">
        <f t="shared" ref="F70:F115" si="16">D70*E70</f>
        <v>91.284209885560202</v>
      </c>
      <c r="G70">
        <f t="shared" ref="G70:G115" si="17">D70^2</f>
        <v>22.789871763655011</v>
      </c>
      <c r="H70">
        <f t="shared" ref="H70:H115" si="18">E70^2</f>
        <v>365.63641344046772</v>
      </c>
      <c r="I70">
        <f t="shared" ref="I70:I115" si="19">$E$1+$G$1*B70</f>
        <v>118.75493562515351</v>
      </c>
      <c r="J70">
        <f t="shared" ref="J70:J115" si="20">C70-I70</f>
        <v>-0.75493562515350732</v>
      </c>
      <c r="K70">
        <f t="shared" ref="K70:K115" si="21">J70^2</f>
        <v>0.56992779812591687</v>
      </c>
      <c r="L70">
        <f t="shared" ref="L70:L115" si="22">I70-_xlfn.T.INV(1-$M$2/2,109)*SQRT(1/111+G70/$G$3)*$K$1</f>
        <v>113.3991594887602</v>
      </c>
      <c r="M70">
        <f t="shared" ref="M70:M115" si="23">I70+_xlfn.T.INV(1-$M$2/2,109)*SQRT(1/111+G70/$G$3)*$K$1</f>
        <v>124.11071176154681</v>
      </c>
      <c r="N70">
        <f t="shared" ref="N70:N115" si="24">I70-_xlfn.T.INV(1-$M$2/2,109)*SQRT(1+1/111+G70/$G$3)*$K$1</f>
        <v>85.947073675591014</v>
      </c>
      <c r="O70">
        <f t="shared" ref="O70:O115" si="25">I70+_xlfn.T.INV(1-$M$2/2,109)*SQRT(1+1/111+G70/$G$3)*$K$1</f>
        <v>151.562797574716</v>
      </c>
    </row>
    <row r="71" spans="2:15" x14ac:dyDescent="0.25">
      <c r="B71" s="1">
        <v>61.5</v>
      </c>
      <c r="C71" s="1">
        <v>95</v>
      </c>
      <c r="D71">
        <f t="shared" si="14"/>
        <v>0.97387387387382063</v>
      </c>
      <c r="E71">
        <f t="shared" si="15"/>
        <v>-3.8783783783783718</v>
      </c>
      <c r="F71">
        <f t="shared" si="16"/>
        <v>-3.7770513756998114</v>
      </c>
      <c r="G71">
        <f t="shared" si="17"/>
        <v>0.94843032221400225</v>
      </c>
      <c r="H71">
        <f t="shared" si="18"/>
        <v>15.04181884587285</v>
      </c>
      <c r="I71">
        <f t="shared" si="19"/>
        <v>102.93321106072653</v>
      </c>
      <c r="J71">
        <f t="shared" si="20"/>
        <v>-7.9332110607265349</v>
      </c>
      <c r="K71">
        <f t="shared" si="21"/>
        <v>62.935837734033832</v>
      </c>
      <c r="L71">
        <f t="shared" si="22"/>
        <v>99.733301190851378</v>
      </c>
      <c r="M71">
        <f t="shared" si="23"/>
        <v>106.13312093060169</v>
      </c>
      <c r="N71">
        <f t="shared" si="24"/>
        <v>70.407668930675655</v>
      </c>
      <c r="O71">
        <f t="shared" si="25"/>
        <v>135.45875319077743</v>
      </c>
    </row>
    <row r="72" spans="2:15" x14ac:dyDescent="0.25">
      <c r="B72" s="1">
        <v>52.8</v>
      </c>
      <c r="C72" s="1">
        <v>63.5</v>
      </c>
      <c r="D72">
        <f t="shared" si="14"/>
        <v>-7.7261261261261822</v>
      </c>
      <c r="E72">
        <f t="shared" si="15"/>
        <v>-35.378378378378372</v>
      </c>
      <c r="F72">
        <f t="shared" si="16"/>
        <v>273.33781348916676</v>
      </c>
      <c r="G72">
        <f t="shared" si="17"/>
        <v>59.69302491680957</v>
      </c>
      <c r="H72">
        <f t="shared" si="18"/>
        <v>1251.6296566837102</v>
      </c>
      <c r="I72">
        <f t="shared" si="19"/>
        <v>66.709789031643709</v>
      </c>
      <c r="J72">
        <f t="shared" si="20"/>
        <v>-3.2097890316437088</v>
      </c>
      <c r="K72">
        <f t="shared" si="21"/>
        <v>10.302745627660258</v>
      </c>
      <c r="L72">
        <f t="shared" si="22"/>
        <v>58.973592123885282</v>
      </c>
      <c r="M72">
        <f t="shared" si="23"/>
        <v>74.445985939402135</v>
      </c>
      <c r="N72">
        <f t="shared" si="24"/>
        <v>33.430362800502031</v>
      </c>
      <c r="O72">
        <f t="shared" si="25"/>
        <v>99.989215262785393</v>
      </c>
    </row>
    <row r="73" spans="2:15" x14ac:dyDescent="0.25">
      <c r="B73" s="1">
        <v>63.5</v>
      </c>
      <c r="C73" s="1">
        <v>148.5</v>
      </c>
      <c r="D73">
        <f t="shared" si="14"/>
        <v>2.9738738738738206</v>
      </c>
      <c r="E73">
        <f t="shared" si="15"/>
        <v>49.621621621621628</v>
      </c>
      <c r="F73">
        <f t="shared" si="16"/>
        <v>147.56844411979284</v>
      </c>
      <c r="G73">
        <f t="shared" si="17"/>
        <v>8.8439258177092857</v>
      </c>
      <c r="H73">
        <f t="shared" si="18"/>
        <v>2462.3053323593872</v>
      </c>
      <c r="I73">
        <f t="shared" si="19"/>
        <v>111.26043451568813</v>
      </c>
      <c r="J73">
        <f t="shared" si="20"/>
        <v>37.239565484311868</v>
      </c>
      <c r="K73">
        <f t="shared" si="21"/>
        <v>1386.7852374603517</v>
      </c>
      <c r="L73">
        <f t="shared" si="22"/>
        <v>107.14860971794441</v>
      </c>
      <c r="M73">
        <f t="shared" si="23"/>
        <v>115.37225931343185</v>
      </c>
      <c r="N73">
        <f t="shared" si="24"/>
        <v>78.632554246725974</v>
      </c>
      <c r="O73">
        <f t="shared" si="25"/>
        <v>143.88831478465028</v>
      </c>
    </row>
    <row r="74" spans="2:15" x14ac:dyDescent="0.25">
      <c r="B74" s="1">
        <v>55.8</v>
      </c>
      <c r="C74" s="1">
        <v>75</v>
      </c>
      <c r="D74">
        <f t="shared" si="14"/>
        <v>-4.7261261261261822</v>
      </c>
      <c r="E74">
        <f t="shared" si="15"/>
        <v>-23.878378378378372</v>
      </c>
      <c r="F74">
        <f t="shared" si="16"/>
        <v>112.85222790358057</v>
      </c>
      <c r="G74">
        <f t="shared" si="17"/>
        <v>22.336268160052473</v>
      </c>
      <c r="H74">
        <f t="shared" si="18"/>
        <v>570.17695398100773</v>
      </c>
      <c r="I74">
        <f t="shared" si="19"/>
        <v>79.200624214086048</v>
      </c>
      <c r="J74">
        <f t="shared" si="20"/>
        <v>-4.2006242140860479</v>
      </c>
      <c r="K74">
        <f t="shared" si="21"/>
        <v>17.645243787966027</v>
      </c>
      <c r="L74">
        <f t="shared" si="22"/>
        <v>73.88073008271158</v>
      </c>
      <c r="M74">
        <f t="shared" si="23"/>
        <v>84.520518345460516</v>
      </c>
      <c r="N74">
        <f t="shared" si="24"/>
        <v>46.398600781873476</v>
      </c>
      <c r="O74">
        <f t="shared" si="25"/>
        <v>112.00264764629861</v>
      </c>
    </row>
    <row r="75" spans="2:15" x14ac:dyDescent="0.25">
      <c r="B75" s="1">
        <v>64.3</v>
      </c>
      <c r="C75" s="1">
        <v>109.5</v>
      </c>
      <c r="D75">
        <f t="shared" si="14"/>
        <v>3.7738738738738178</v>
      </c>
      <c r="E75">
        <f t="shared" si="15"/>
        <v>10.621621621621628</v>
      </c>
      <c r="F75">
        <f t="shared" si="16"/>
        <v>40.084660336011119</v>
      </c>
      <c r="G75">
        <f t="shared" si="17"/>
        <v>14.242124015907377</v>
      </c>
      <c r="H75">
        <f t="shared" si="18"/>
        <v>112.81884587290007</v>
      </c>
      <c r="I75">
        <f t="shared" si="19"/>
        <v>114.59132389767274</v>
      </c>
      <c r="J75">
        <f t="shared" si="20"/>
        <v>-5.0913238976727371</v>
      </c>
      <c r="K75">
        <f t="shared" si="21"/>
        <v>25.921579031013511</v>
      </c>
      <c r="L75">
        <f t="shared" si="22"/>
        <v>109.95820006459681</v>
      </c>
      <c r="M75">
        <f t="shared" si="23"/>
        <v>119.22444773074866</v>
      </c>
      <c r="N75">
        <f t="shared" si="24"/>
        <v>81.893658780251798</v>
      </c>
      <c r="O75">
        <f t="shared" si="25"/>
        <v>147.28898901509368</v>
      </c>
    </row>
    <row r="76" spans="2:15" x14ac:dyDescent="0.25">
      <c r="B76" s="1">
        <v>56.3</v>
      </c>
      <c r="C76" s="1">
        <v>77</v>
      </c>
      <c r="D76">
        <f t="shared" si="14"/>
        <v>-4.2261261261261822</v>
      </c>
      <c r="E76">
        <f t="shared" si="15"/>
        <v>-21.878378378378372</v>
      </c>
      <c r="F76">
        <f t="shared" si="16"/>
        <v>92.460786462139012</v>
      </c>
      <c r="G76">
        <f t="shared" si="17"/>
        <v>17.860142033926291</v>
      </c>
      <c r="H76">
        <f t="shared" si="18"/>
        <v>478.66344046749424</v>
      </c>
      <c r="I76">
        <f t="shared" si="19"/>
        <v>81.282430077826461</v>
      </c>
      <c r="J76">
        <f t="shared" si="20"/>
        <v>-4.2824300778264615</v>
      </c>
      <c r="K76">
        <f t="shared" si="21"/>
        <v>18.339207371472753</v>
      </c>
      <c r="L76">
        <f t="shared" si="22"/>
        <v>76.330539282764462</v>
      </c>
      <c r="M76">
        <f t="shared" si="23"/>
        <v>86.23432087288846</v>
      </c>
      <c r="N76">
        <f t="shared" si="24"/>
        <v>48.538076516874774</v>
      </c>
      <c r="O76">
        <f t="shared" si="25"/>
        <v>114.02678363877814</v>
      </c>
    </row>
    <row r="77" spans="2:15" x14ac:dyDescent="0.25">
      <c r="B77" s="1">
        <v>55.8</v>
      </c>
      <c r="C77" s="1">
        <v>73.5</v>
      </c>
      <c r="D77">
        <f t="shared" si="14"/>
        <v>-4.7261261261261822</v>
      </c>
      <c r="E77">
        <f t="shared" si="15"/>
        <v>-25.378378378378372</v>
      </c>
      <c r="F77">
        <f t="shared" si="16"/>
        <v>119.94141709276984</v>
      </c>
      <c r="G77">
        <f t="shared" si="17"/>
        <v>22.336268160052473</v>
      </c>
      <c r="H77">
        <f t="shared" si="18"/>
        <v>644.06208911614283</v>
      </c>
      <c r="I77">
        <f t="shared" si="19"/>
        <v>79.200624214086048</v>
      </c>
      <c r="J77">
        <f t="shared" si="20"/>
        <v>-5.7006242140860479</v>
      </c>
      <c r="K77">
        <f t="shared" si="21"/>
        <v>32.497116430224175</v>
      </c>
      <c r="L77">
        <f t="shared" si="22"/>
        <v>73.88073008271158</v>
      </c>
      <c r="M77">
        <f t="shared" si="23"/>
        <v>84.520518345460516</v>
      </c>
      <c r="N77">
        <f t="shared" si="24"/>
        <v>46.398600781873476</v>
      </c>
      <c r="O77">
        <f t="shared" si="25"/>
        <v>112.00264764629861</v>
      </c>
    </row>
    <row r="78" spans="2:15" x14ac:dyDescent="0.25">
      <c r="B78" s="1">
        <v>66.8</v>
      </c>
      <c r="C78" s="1">
        <v>140</v>
      </c>
      <c r="D78">
        <f t="shared" si="14"/>
        <v>6.2738738738738178</v>
      </c>
      <c r="E78">
        <f t="shared" si="15"/>
        <v>41.121621621621628</v>
      </c>
      <c r="F78">
        <f t="shared" si="16"/>
        <v>257.99186754321664</v>
      </c>
      <c r="G78">
        <f t="shared" si="17"/>
        <v>39.361493385276468</v>
      </c>
      <c r="H78">
        <f t="shared" si="18"/>
        <v>1690.9877647918195</v>
      </c>
      <c r="I78">
        <f t="shared" si="19"/>
        <v>125.00035321637472</v>
      </c>
      <c r="J78">
        <f t="shared" si="20"/>
        <v>14.99964678362528</v>
      </c>
      <c r="K78">
        <f t="shared" si="21"/>
        <v>224.98940363352023</v>
      </c>
      <c r="L78">
        <f t="shared" si="22"/>
        <v>118.46744161021708</v>
      </c>
      <c r="M78">
        <f t="shared" si="23"/>
        <v>131.53326482253235</v>
      </c>
      <c r="N78">
        <f t="shared" si="24"/>
        <v>91.979898923130065</v>
      </c>
      <c r="O78">
        <f t="shared" si="25"/>
        <v>158.02080750961937</v>
      </c>
    </row>
    <row r="79" spans="2:15" x14ac:dyDescent="0.25">
      <c r="B79" s="1">
        <v>58.3</v>
      </c>
      <c r="C79" s="1">
        <v>77.5</v>
      </c>
      <c r="D79">
        <f t="shared" si="14"/>
        <v>-2.2261261261261822</v>
      </c>
      <c r="E79">
        <f t="shared" si="15"/>
        <v>-21.378378378378372</v>
      </c>
      <c r="F79">
        <f t="shared" si="16"/>
        <v>47.590966642319181</v>
      </c>
      <c r="G79">
        <f t="shared" si="17"/>
        <v>4.9556375294215629</v>
      </c>
      <c r="H79">
        <f t="shared" si="18"/>
        <v>457.03506208911585</v>
      </c>
      <c r="I79">
        <f t="shared" si="19"/>
        <v>89.60965353278803</v>
      </c>
      <c r="J79">
        <f t="shared" si="20"/>
        <v>-12.10965353278803</v>
      </c>
      <c r="K79">
        <f t="shared" si="21"/>
        <v>146.64370868416563</v>
      </c>
      <c r="L79">
        <f t="shared" si="22"/>
        <v>85.918654184622298</v>
      </c>
      <c r="M79">
        <f t="shared" si="23"/>
        <v>93.300652880953763</v>
      </c>
      <c r="N79">
        <f t="shared" si="24"/>
        <v>57.03213146823331</v>
      </c>
      <c r="O79">
        <f t="shared" si="25"/>
        <v>122.18717559734276</v>
      </c>
    </row>
    <row r="80" spans="2:15" x14ac:dyDescent="0.25">
      <c r="B80" s="1">
        <v>59.5</v>
      </c>
      <c r="C80" s="1">
        <v>101</v>
      </c>
      <c r="D80">
        <f t="shared" si="14"/>
        <v>-1.0261261261261794</v>
      </c>
      <c r="E80">
        <f t="shared" si="15"/>
        <v>2.1216216216216282</v>
      </c>
      <c r="F80">
        <f t="shared" si="16"/>
        <v>-2.177051375700144</v>
      </c>
      <c r="G80">
        <f t="shared" si="17"/>
        <v>1.0529348267187197</v>
      </c>
      <c r="H80">
        <f t="shared" si="18"/>
        <v>4.501278305332387</v>
      </c>
      <c r="I80">
        <f t="shared" si="19"/>
        <v>94.605987605764966</v>
      </c>
      <c r="J80">
        <f t="shared" si="20"/>
        <v>6.394012394235034</v>
      </c>
      <c r="K80">
        <f t="shared" si="21"/>
        <v>40.88339449763123</v>
      </c>
      <c r="L80">
        <f t="shared" si="22"/>
        <v>91.392317374329451</v>
      </c>
      <c r="M80">
        <f t="shared" si="23"/>
        <v>97.819657837200481</v>
      </c>
      <c r="N80">
        <f t="shared" si="24"/>
        <v>62.079088828986315</v>
      </c>
      <c r="O80">
        <f t="shared" si="25"/>
        <v>127.13288638254362</v>
      </c>
    </row>
    <row r="81" spans="2:15" x14ac:dyDescent="0.25">
      <c r="B81" s="1">
        <v>64.8</v>
      </c>
      <c r="C81" s="1">
        <v>142</v>
      </c>
      <c r="D81">
        <f t="shared" si="14"/>
        <v>4.2738738738738178</v>
      </c>
      <c r="E81">
        <f t="shared" si="15"/>
        <v>43.121621621621628</v>
      </c>
      <c r="F81">
        <f t="shared" si="16"/>
        <v>184.29637204772101</v>
      </c>
      <c r="G81">
        <f t="shared" si="17"/>
        <v>18.265997889781193</v>
      </c>
      <c r="H81">
        <f t="shared" si="18"/>
        <v>1859.4742512783059</v>
      </c>
      <c r="I81">
        <f t="shared" si="19"/>
        <v>116.67312976141312</v>
      </c>
      <c r="J81">
        <f t="shared" si="20"/>
        <v>25.326870238586878</v>
      </c>
      <c r="K81">
        <f t="shared" si="21"/>
        <v>641.4503560822177</v>
      </c>
      <c r="L81">
        <f t="shared" si="22"/>
        <v>111.68675188501543</v>
      </c>
      <c r="M81">
        <f t="shared" si="23"/>
        <v>121.65950763781082</v>
      </c>
      <c r="N81">
        <f t="shared" si="24"/>
        <v>83.923543015858328</v>
      </c>
      <c r="O81">
        <f t="shared" si="25"/>
        <v>149.4227165069679</v>
      </c>
    </row>
    <row r="82" spans="2:15" x14ac:dyDescent="0.25">
      <c r="B82" s="1">
        <v>63</v>
      </c>
      <c r="C82" s="1">
        <v>98.5</v>
      </c>
      <c r="D82">
        <f t="shared" si="14"/>
        <v>2.4738738738738206</v>
      </c>
      <c r="E82">
        <f t="shared" si="15"/>
        <v>-0.37837837837837185</v>
      </c>
      <c r="F82">
        <f t="shared" si="16"/>
        <v>-0.93606038470899711</v>
      </c>
      <c r="G82">
        <f t="shared" si="17"/>
        <v>6.1200519438354641</v>
      </c>
      <c r="H82">
        <f t="shared" si="18"/>
        <v>0.14317019722424634</v>
      </c>
      <c r="I82">
        <f t="shared" si="19"/>
        <v>109.17862865194775</v>
      </c>
      <c r="J82">
        <f t="shared" si="20"/>
        <v>-10.678628651947747</v>
      </c>
      <c r="K82">
        <f t="shared" si="21"/>
        <v>114.03310988619936</v>
      </c>
      <c r="L82">
        <f t="shared" si="22"/>
        <v>105.35674241157407</v>
      </c>
      <c r="M82">
        <f t="shared" si="23"/>
        <v>113.00051489232142</v>
      </c>
      <c r="N82">
        <f t="shared" si="24"/>
        <v>76.586017800517823</v>
      </c>
      <c r="O82">
        <f t="shared" si="25"/>
        <v>141.77123950337767</v>
      </c>
    </row>
    <row r="83" spans="2:15" x14ac:dyDescent="0.25">
      <c r="B83" s="1">
        <v>56</v>
      </c>
      <c r="C83" s="1">
        <v>72.5</v>
      </c>
      <c r="D83">
        <f t="shared" si="14"/>
        <v>-4.5261261261261794</v>
      </c>
      <c r="E83">
        <f t="shared" si="15"/>
        <v>-26.378378378378372</v>
      </c>
      <c r="F83">
        <f t="shared" si="16"/>
        <v>119.39186754322027</v>
      </c>
      <c r="G83">
        <f t="shared" si="17"/>
        <v>20.485817709601974</v>
      </c>
      <c r="H83">
        <f t="shared" si="18"/>
        <v>695.8188458728996</v>
      </c>
      <c r="I83">
        <f t="shared" si="19"/>
        <v>80.033346559582242</v>
      </c>
      <c r="J83">
        <f t="shared" si="20"/>
        <v>-7.5333465595822418</v>
      </c>
      <c r="K83">
        <f t="shared" si="21"/>
        <v>56.751310386769596</v>
      </c>
      <c r="L83">
        <f t="shared" si="22"/>
        <v>74.862410123973206</v>
      </c>
      <c r="M83">
        <f t="shared" si="23"/>
        <v>85.204282995191278</v>
      </c>
      <c r="N83">
        <f t="shared" si="24"/>
        <v>47.255151806065093</v>
      </c>
      <c r="O83">
        <f t="shared" si="25"/>
        <v>112.81154131309938</v>
      </c>
    </row>
    <row r="84" spans="2:15" x14ac:dyDescent="0.25">
      <c r="B84" s="1">
        <v>54.5</v>
      </c>
      <c r="C84" s="1">
        <v>74</v>
      </c>
      <c r="D84">
        <f t="shared" si="14"/>
        <v>-6.0261261261261794</v>
      </c>
      <c r="E84">
        <f t="shared" si="15"/>
        <v>-24.878378378378372</v>
      </c>
      <c r="F84">
        <f t="shared" si="16"/>
        <v>149.92024592159856</v>
      </c>
      <c r="G84">
        <f t="shared" si="17"/>
        <v>36.314196087980513</v>
      </c>
      <c r="H84">
        <f t="shared" si="18"/>
        <v>618.9337107377645</v>
      </c>
      <c r="I84">
        <f t="shared" si="19"/>
        <v>73.787928968361058</v>
      </c>
      <c r="J84">
        <f t="shared" si="20"/>
        <v>0.21207103163894203</v>
      </c>
      <c r="K84">
        <f t="shared" si="21"/>
        <v>4.497412246040515E-2</v>
      </c>
      <c r="L84">
        <f t="shared" si="22"/>
        <v>67.455037295398427</v>
      </c>
      <c r="M84">
        <f t="shared" si="23"/>
        <v>80.120820641323689</v>
      </c>
      <c r="N84">
        <f t="shared" si="24"/>
        <v>40.806464710086082</v>
      </c>
      <c r="O84">
        <f t="shared" si="25"/>
        <v>106.76939322663603</v>
      </c>
    </row>
    <row r="85" spans="2:15" x14ac:dyDescent="0.25">
      <c r="B85" s="1">
        <v>51.5</v>
      </c>
      <c r="C85" s="1">
        <v>64</v>
      </c>
      <c r="D85">
        <f t="shared" si="14"/>
        <v>-9.0261261261261794</v>
      </c>
      <c r="E85">
        <f t="shared" si="15"/>
        <v>-34.878378378378372</v>
      </c>
      <c r="F85">
        <f t="shared" si="16"/>
        <v>314.81664231799544</v>
      </c>
      <c r="G85">
        <f t="shared" si="17"/>
        <v>81.470952844737596</v>
      </c>
      <c r="H85">
        <f t="shared" si="18"/>
        <v>1216.5012783053319</v>
      </c>
      <c r="I85">
        <f t="shared" si="19"/>
        <v>61.29709378591869</v>
      </c>
      <c r="J85">
        <f t="shared" si="20"/>
        <v>2.7029062140813096</v>
      </c>
      <c r="K85">
        <f t="shared" si="21"/>
        <v>7.3057020021193582</v>
      </c>
      <c r="L85">
        <f t="shared" si="22"/>
        <v>52.451754854490673</v>
      </c>
      <c r="M85">
        <f t="shared" si="23"/>
        <v>70.142432717346708</v>
      </c>
      <c r="N85">
        <f t="shared" si="24"/>
        <v>27.742489206364688</v>
      </c>
      <c r="O85">
        <f t="shared" si="25"/>
        <v>94.851698365472686</v>
      </c>
    </row>
    <row r="86" spans="2:15" x14ac:dyDescent="0.25">
      <c r="B86" s="1">
        <v>64</v>
      </c>
      <c r="C86" s="1">
        <v>111.5</v>
      </c>
      <c r="D86">
        <f t="shared" si="14"/>
        <v>3.4738738738738206</v>
      </c>
      <c r="E86">
        <f t="shared" si="15"/>
        <v>12.621621621621628</v>
      </c>
      <c r="F86">
        <f t="shared" si="16"/>
        <v>43.845921597272302</v>
      </c>
      <c r="G86">
        <f t="shared" si="17"/>
        <v>12.067799691583106</v>
      </c>
      <c r="H86">
        <f t="shared" si="18"/>
        <v>159.30533235938657</v>
      </c>
      <c r="I86">
        <f t="shared" si="19"/>
        <v>113.34224037942852</v>
      </c>
      <c r="J86">
        <f t="shared" si="20"/>
        <v>-1.8422403794285174</v>
      </c>
      <c r="K86">
        <f t="shared" si="21"/>
        <v>3.3938496155969275</v>
      </c>
      <c r="L86">
        <f t="shared" si="22"/>
        <v>108.91170567990952</v>
      </c>
      <c r="M86">
        <f t="shared" si="23"/>
        <v>117.77277507894752</v>
      </c>
      <c r="N86">
        <f t="shared" si="24"/>
        <v>80.672665766311312</v>
      </c>
      <c r="O86">
        <f t="shared" si="25"/>
        <v>146.01181499254574</v>
      </c>
    </row>
    <row r="87" spans="2:15" x14ac:dyDescent="0.25">
      <c r="B87" s="1">
        <v>63.3</v>
      </c>
      <c r="C87" s="1">
        <v>108</v>
      </c>
      <c r="D87">
        <f t="shared" si="14"/>
        <v>2.7738738738738178</v>
      </c>
      <c r="E87">
        <f t="shared" si="15"/>
        <v>9.1216216216216282</v>
      </c>
      <c r="F87">
        <f t="shared" si="16"/>
        <v>25.302227903578761</v>
      </c>
      <c r="G87">
        <f t="shared" si="17"/>
        <v>7.6943762681597407</v>
      </c>
      <c r="H87">
        <f t="shared" si="18"/>
        <v>83.203981008035186</v>
      </c>
      <c r="I87">
        <f t="shared" si="19"/>
        <v>110.42771217019197</v>
      </c>
      <c r="J87">
        <f t="shared" si="20"/>
        <v>-2.4277121701919668</v>
      </c>
      <c r="K87">
        <f t="shared" si="21"/>
        <v>5.893786381298189</v>
      </c>
      <c r="L87">
        <f t="shared" si="22"/>
        <v>106.43568033472913</v>
      </c>
      <c r="M87">
        <f t="shared" si="23"/>
        <v>114.41974400565481</v>
      </c>
      <c r="N87">
        <f t="shared" si="24"/>
        <v>77.814711911802078</v>
      </c>
      <c r="O87">
        <f t="shared" si="25"/>
        <v>143.04071242858186</v>
      </c>
    </row>
    <row r="88" spans="2:15" x14ac:dyDescent="0.25">
      <c r="B88" s="1">
        <v>61.3</v>
      </c>
      <c r="C88" s="1">
        <v>110.5</v>
      </c>
      <c r="D88">
        <f t="shared" si="14"/>
        <v>0.77387387387381779</v>
      </c>
      <c r="E88">
        <f t="shared" si="15"/>
        <v>11.621621621621628</v>
      </c>
      <c r="F88">
        <f t="shared" si="16"/>
        <v>8.9936693450200504</v>
      </c>
      <c r="G88">
        <f t="shared" si="17"/>
        <v>0.5988807726644696</v>
      </c>
      <c r="H88">
        <f t="shared" si="18"/>
        <v>135.06208911614331</v>
      </c>
      <c r="I88">
        <f t="shared" si="19"/>
        <v>102.10048871523037</v>
      </c>
      <c r="J88">
        <f t="shared" si="20"/>
        <v>8.3995112847696305</v>
      </c>
      <c r="K88">
        <f t="shared" si="21"/>
        <v>70.551789822972367</v>
      </c>
      <c r="L88">
        <f t="shared" si="22"/>
        <v>98.947041157295772</v>
      </c>
      <c r="M88">
        <f t="shared" si="23"/>
        <v>105.25393627316497</v>
      </c>
      <c r="N88">
        <f t="shared" si="24"/>
        <v>69.579484745810333</v>
      </c>
      <c r="O88">
        <f t="shared" si="25"/>
        <v>134.62149268465041</v>
      </c>
    </row>
    <row r="89" spans="2:15" x14ac:dyDescent="0.25">
      <c r="B89" s="1">
        <v>59</v>
      </c>
      <c r="C89" s="1">
        <v>92</v>
      </c>
      <c r="D89">
        <f t="shared" si="14"/>
        <v>-1.5261261261261794</v>
      </c>
      <c r="E89">
        <f t="shared" si="15"/>
        <v>-6.8783783783783718</v>
      </c>
      <c r="F89">
        <f t="shared" si="16"/>
        <v>10.497272948624657</v>
      </c>
      <c r="G89">
        <f t="shared" si="17"/>
        <v>2.3290609528448991</v>
      </c>
      <c r="H89">
        <f t="shared" si="18"/>
        <v>47.312089116143078</v>
      </c>
      <c r="I89">
        <f t="shared" si="19"/>
        <v>92.524181742024581</v>
      </c>
      <c r="J89">
        <f t="shared" si="20"/>
        <v>-0.5241817420245809</v>
      </c>
      <c r="K89">
        <f t="shared" si="21"/>
        <v>0.27476649867192426</v>
      </c>
      <c r="L89">
        <f t="shared" si="22"/>
        <v>89.14700034180558</v>
      </c>
      <c r="M89">
        <f t="shared" si="23"/>
        <v>95.901363142243582</v>
      </c>
      <c r="N89">
        <f t="shared" si="24"/>
        <v>59.980721233216137</v>
      </c>
      <c r="O89">
        <f t="shared" si="25"/>
        <v>125.06764225083302</v>
      </c>
    </row>
    <row r="90" spans="2:15" x14ac:dyDescent="0.25">
      <c r="B90" s="1">
        <v>56.5</v>
      </c>
      <c r="C90" s="1">
        <v>69</v>
      </c>
      <c r="D90">
        <f t="shared" si="14"/>
        <v>-4.0261261261261794</v>
      </c>
      <c r="E90">
        <f t="shared" si="15"/>
        <v>-29.878378378378372</v>
      </c>
      <c r="F90">
        <f t="shared" si="16"/>
        <v>120.29411979547271</v>
      </c>
      <c r="G90">
        <f t="shared" si="17"/>
        <v>16.209691583475795</v>
      </c>
      <c r="H90">
        <f t="shared" si="18"/>
        <v>892.71749452154813</v>
      </c>
      <c r="I90">
        <f t="shared" si="19"/>
        <v>82.115152423322627</v>
      </c>
      <c r="J90">
        <f t="shared" si="20"/>
        <v>-13.115152423322627</v>
      </c>
      <c r="K90">
        <f t="shared" si="21"/>
        <v>172.00722308698536</v>
      </c>
      <c r="L90">
        <f t="shared" si="22"/>
        <v>77.30605366912512</v>
      </c>
      <c r="M90">
        <f t="shared" si="23"/>
        <v>86.924251177520134</v>
      </c>
      <c r="N90">
        <f t="shared" si="24"/>
        <v>49.392088714280739</v>
      </c>
      <c r="O90">
        <f t="shared" si="25"/>
        <v>114.83821613236452</v>
      </c>
    </row>
    <row r="91" spans="2:15" x14ac:dyDescent="0.25">
      <c r="B91" s="1">
        <v>61.5</v>
      </c>
      <c r="C91" s="1">
        <v>103.5</v>
      </c>
      <c r="D91">
        <f t="shared" si="14"/>
        <v>0.97387387387382063</v>
      </c>
      <c r="E91">
        <f t="shared" si="15"/>
        <v>4.6216216216216282</v>
      </c>
      <c r="F91">
        <f t="shared" si="16"/>
        <v>4.5008765522276635</v>
      </c>
      <c r="G91">
        <f t="shared" si="17"/>
        <v>0.94843032221400225</v>
      </c>
      <c r="H91">
        <f t="shared" si="18"/>
        <v>21.359386413440529</v>
      </c>
      <c r="I91">
        <f t="shared" si="19"/>
        <v>102.93321106072653</v>
      </c>
      <c r="J91">
        <f t="shared" si="20"/>
        <v>0.56678893927346508</v>
      </c>
      <c r="K91">
        <f t="shared" si="21"/>
        <v>0.3212497016827397</v>
      </c>
      <c r="L91">
        <f t="shared" si="22"/>
        <v>99.733301190851378</v>
      </c>
      <c r="M91">
        <f t="shared" si="23"/>
        <v>106.13312093060169</v>
      </c>
      <c r="N91">
        <f t="shared" si="24"/>
        <v>70.407668930675655</v>
      </c>
      <c r="O91">
        <f t="shared" si="25"/>
        <v>135.45875319077743</v>
      </c>
    </row>
    <row r="92" spans="2:15" x14ac:dyDescent="0.25">
      <c r="B92" s="1">
        <v>58.8</v>
      </c>
      <c r="C92" s="1">
        <v>89</v>
      </c>
      <c r="D92">
        <f t="shared" si="14"/>
        <v>-1.7261261261261822</v>
      </c>
      <c r="E92">
        <f t="shared" si="15"/>
        <v>-9.8783783783783718</v>
      </c>
      <c r="F92">
        <f t="shared" si="16"/>
        <v>17.051327002678896</v>
      </c>
      <c r="G92">
        <f t="shared" si="17"/>
        <v>2.9795114032953807</v>
      </c>
      <c r="H92">
        <f t="shared" si="18"/>
        <v>97.582359386413316</v>
      </c>
      <c r="I92">
        <f t="shared" si="19"/>
        <v>91.691459396528415</v>
      </c>
      <c r="J92">
        <f t="shared" si="20"/>
        <v>-2.6914593965284155</v>
      </c>
      <c r="K92">
        <f t="shared" si="21"/>
        <v>7.2439536831611022</v>
      </c>
      <c r="L92">
        <f t="shared" si="22"/>
        <v>88.233909081356899</v>
      </c>
      <c r="M92">
        <f t="shared" si="23"/>
        <v>95.149009711699932</v>
      </c>
      <c r="N92">
        <f t="shared" si="24"/>
        <v>59.139560498609526</v>
      </c>
      <c r="O92">
        <f t="shared" si="25"/>
        <v>124.2433582944473</v>
      </c>
    </row>
    <row r="93" spans="2:15" x14ac:dyDescent="0.25">
      <c r="B93" s="1">
        <v>63.3</v>
      </c>
      <c r="C93" s="1">
        <v>114</v>
      </c>
      <c r="D93">
        <f t="shared" si="14"/>
        <v>2.7738738738738178</v>
      </c>
      <c r="E93">
        <f t="shared" si="15"/>
        <v>15.121621621621628</v>
      </c>
      <c r="F93">
        <f t="shared" si="16"/>
        <v>41.945471146821667</v>
      </c>
      <c r="G93">
        <f t="shared" si="17"/>
        <v>7.6943762681597407</v>
      </c>
      <c r="H93">
        <f t="shared" si="18"/>
        <v>228.66344046749472</v>
      </c>
      <c r="I93">
        <f t="shared" si="19"/>
        <v>110.42771217019197</v>
      </c>
      <c r="J93">
        <f t="shared" si="20"/>
        <v>3.5722878298080332</v>
      </c>
      <c r="K93">
        <f t="shared" si="21"/>
        <v>12.761240338994588</v>
      </c>
      <c r="L93">
        <f t="shared" si="22"/>
        <v>106.43568033472913</v>
      </c>
      <c r="M93">
        <f t="shared" si="23"/>
        <v>114.41974400565481</v>
      </c>
      <c r="N93">
        <f t="shared" si="24"/>
        <v>77.814711911802078</v>
      </c>
      <c r="O93">
        <f t="shared" si="25"/>
        <v>143.04071242858186</v>
      </c>
    </row>
    <row r="94" spans="2:15" x14ac:dyDescent="0.25">
      <c r="B94" s="1">
        <v>61.3</v>
      </c>
      <c r="C94" s="1">
        <v>112</v>
      </c>
      <c r="D94">
        <f t="shared" si="14"/>
        <v>0.77387387387381779</v>
      </c>
      <c r="E94">
        <f t="shared" si="15"/>
        <v>13.121621621621628</v>
      </c>
      <c r="F94">
        <f t="shared" si="16"/>
        <v>10.154480155830777</v>
      </c>
      <c r="G94">
        <f t="shared" si="17"/>
        <v>0.5988807726644696</v>
      </c>
      <c r="H94">
        <f t="shared" si="18"/>
        <v>172.17695398100821</v>
      </c>
      <c r="I94">
        <f t="shared" si="19"/>
        <v>102.10048871523037</v>
      </c>
      <c r="J94">
        <f t="shared" si="20"/>
        <v>9.8995112847696305</v>
      </c>
      <c r="K94">
        <f t="shared" si="21"/>
        <v>98.000323677281258</v>
      </c>
      <c r="L94">
        <f t="shared" si="22"/>
        <v>98.947041157295772</v>
      </c>
      <c r="M94">
        <f t="shared" si="23"/>
        <v>105.25393627316497</v>
      </c>
      <c r="N94">
        <f t="shared" si="24"/>
        <v>69.579484745810333</v>
      </c>
      <c r="O94">
        <f t="shared" si="25"/>
        <v>134.62149268465041</v>
      </c>
    </row>
    <row r="95" spans="2:15" x14ac:dyDescent="0.25">
      <c r="B95" s="1">
        <v>59</v>
      </c>
      <c r="C95" s="1">
        <v>112</v>
      </c>
      <c r="D95">
        <f t="shared" si="14"/>
        <v>-1.5261261261261794</v>
      </c>
      <c r="E95">
        <f t="shared" si="15"/>
        <v>13.121621621621628</v>
      </c>
      <c r="F95">
        <f t="shared" si="16"/>
        <v>-20.025249573898932</v>
      </c>
      <c r="G95">
        <f t="shared" si="17"/>
        <v>2.3290609528448991</v>
      </c>
      <c r="H95">
        <f t="shared" si="18"/>
        <v>172.17695398100821</v>
      </c>
      <c r="I95">
        <f t="shared" si="19"/>
        <v>92.524181742024581</v>
      </c>
      <c r="J95">
        <f t="shared" si="20"/>
        <v>19.475818257975419</v>
      </c>
      <c r="K95">
        <f t="shared" si="21"/>
        <v>379.30749681768867</v>
      </c>
      <c r="L95">
        <f t="shared" si="22"/>
        <v>89.14700034180558</v>
      </c>
      <c r="M95">
        <f t="shared" si="23"/>
        <v>95.901363142243582</v>
      </c>
      <c r="N95">
        <f t="shared" si="24"/>
        <v>59.980721233216137</v>
      </c>
      <c r="O95">
        <f t="shared" si="25"/>
        <v>125.06764225083302</v>
      </c>
    </row>
    <row r="96" spans="2:15" x14ac:dyDescent="0.25">
      <c r="B96" s="1">
        <v>58</v>
      </c>
      <c r="C96" s="1">
        <v>84</v>
      </c>
      <c r="D96">
        <f t="shared" si="14"/>
        <v>-2.5261261261261794</v>
      </c>
      <c r="E96">
        <f t="shared" si="15"/>
        <v>-14.878378378378372</v>
      </c>
      <c r="F96">
        <f t="shared" si="16"/>
        <v>37.584660336012462</v>
      </c>
      <c r="G96">
        <f t="shared" si="17"/>
        <v>6.3813132050972579</v>
      </c>
      <c r="H96">
        <f t="shared" si="18"/>
        <v>221.36614317019703</v>
      </c>
      <c r="I96">
        <f t="shared" si="19"/>
        <v>88.360570014543811</v>
      </c>
      <c r="J96">
        <f t="shared" si="20"/>
        <v>-4.3605700145438107</v>
      </c>
      <c r="K96">
        <f t="shared" si="21"/>
        <v>19.014570851738608</v>
      </c>
      <c r="L96">
        <f t="shared" si="22"/>
        <v>84.509927550346006</v>
      </c>
      <c r="M96">
        <f t="shared" si="23"/>
        <v>92.211212478741615</v>
      </c>
      <c r="N96">
        <f t="shared" si="24"/>
        <v>55.764574630670765</v>
      </c>
      <c r="O96">
        <f t="shared" si="25"/>
        <v>120.95656539841686</v>
      </c>
    </row>
    <row r="97" spans="2:15" x14ac:dyDescent="0.25">
      <c r="B97" s="1">
        <v>61.5</v>
      </c>
      <c r="C97" s="1">
        <v>121</v>
      </c>
      <c r="D97">
        <f t="shared" si="14"/>
        <v>0.97387387387382063</v>
      </c>
      <c r="E97">
        <f t="shared" si="15"/>
        <v>22.121621621621628</v>
      </c>
      <c r="F97">
        <f t="shared" si="16"/>
        <v>21.543669345019524</v>
      </c>
      <c r="G97">
        <f t="shared" si="17"/>
        <v>0.94843032221400225</v>
      </c>
      <c r="H97">
        <f t="shared" si="18"/>
        <v>489.36614317019752</v>
      </c>
      <c r="I97">
        <f t="shared" si="19"/>
        <v>102.93321106072653</v>
      </c>
      <c r="J97">
        <f t="shared" si="20"/>
        <v>18.066788939273465</v>
      </c>
      <c r="K97">
        <f t="shared" si="21"/>
        <v>326.40886257625402</v>
      </c>
      <c r="L97">
        <f t="shared" si="22"/>
        <v>99.733301190851378</v>
      </c>
      <c r="M97">
        <f t="shared" si="23"/>
        <v>106.13312093060169</v>
      </c>
      <c r="N97">
        <f t="shared" si="24"/>
        <v>70.407668930675655</v>
      </c>
      <c r="O97">
        <f t="shared" si="25"/>
        <v>135.45875319077743</v>
      </c>
    </row>
    <row r="98" spans="2:15" x14ac:dyDescent="0.25">
      <c r="B98" s="1">
        <v>58.3</v>
      </c>
      <c r="C98" s="1">
        <v>104.5</v>
      </c>
      <c r="D98">
        <f t="shared" si="14"/>
        <v>-2.2261261261261822</v>
      </c>
      <c r="E98">
        <f t="shared" si="15"/>
        <v>5.6216216216216282</v>
      </c>
      <c r="F98">
        <f t="shared" si="16"/>
        <v>-12.514438763087741</v>
      </c>
      <c r="G98">
        <f t="shared" si="17"/>
        <v>4.9556375294215629</v>
      </c>
      <c r="H98">
        <f t="shared" si="18"/>
        <v>31.602629656683785</v>
      </c>
      <c r="I98">
        <f t="shared" si="19"/>
        <v>89.60965353278803</v>
      </c>
      <c r="J98">
        <f t="shared" si="20"/>
        <v>14.89034646721197</v>
      </c>
      <c r="K98">
        <f t="shared" si="21"/>
        <v>221.72241791361199</v>
      </c>
      <c r="L98">
        <f t="shared" si="22"/>
        <v>85.918654184622298</v>
      </c>
      <c r="M98">
        <f t="shared" si="23"/>
        <v>93.300652880953763</v>
      </c>
      <c r="N98">
        <f t="shared" si="24"/>
        <v>57.03213146823331</v>
      </c>
      <c r="O98">
        <f t="shared" si="25"/>
        <v>122.18717559734276</v>
      </c>
    </row>
    <row r="99" spans="2:15" x14ac:dyDescent="0.25">
      <c r="B99" s="1">
        <v>62</v>
      </c>
      <c r="C99" s="1">
        <v>98.5</v>
      </c>
      <c r="D99">
        <f t="shared" si="14"/>
        <v>1.4738738738738206</v>
      </c>
      <c r="E99">
        <f t="shared" si="15"/>
        <v>-0.37837837837837185</v>
      </c>
      <c r="F99">
        <f t="shared" si="16"/>
        <v>-0.55768200633062526</v>
      </c>
      <c r="G99">
        <f t="shared" si="17"/>
        <v>2.1723041960878229</v>
      </c>
      <c r="H99">
        <f t="shared" si="18"/>
        <v>0.14317019722424634</v>
      </c>
      <c r="I99">
        <f t="shared" si="19"/>
        <v>105.01501692446692</v>
      </c>
      <c r="J99">
        <f t="shared" si="20"/>
        <v>-6.51501692446692</v>
      </c>
      <c r="K99">
        <f t="shared" si="21"/>
        <v>42.445445526090403</v>
      </c>
      <c r="L99">
        <f t="shared" si="22"/>
        <v>101.65749187789621</v>
      </c>
      <c r="M99">
        <f t="shared" si="23"/>
        <v>108.37254197103763</v>
      </c>
      <c r="N99">
        <f t="shared" si="24"/>
        <v>72.473590371275691</v>
      </c>
      <c r="O99">
        <f t="shared" si="25"/>
        <v>137.55644347765815</v>
      </c>
    </row>
    <row r="100" spans="2:15" x14ac:dyDescent="0.25">
      <c r="B100" s="1">
        <v>59.8</v>
      </c>
      <c r="C100" s="1">
        <v>84.5</v>
      </c>
      <c r="D100">
        <f t="shared" si="14"/>
        <v>-0.72612612612618221</v>
      </c>
      <c r="E100">
        <f t="shared" si="15"/>
        <v>-14.378378378378372</v>
      </c>
      <c r="F100">
        <f t="shared" si="16"/>
        <v>10.440516191868346</v>
      </c>
      <c r="G100">
        <f t="shared" si="17"/>
        <v>0.52725915104301624</v>
      </c>
      <c r="H100">
        <f t="shared" si="18"/>
        <v>206.73776479181865</v>
      </c>
      <c r="I100">
        <f t="shared" si="19"/>
        <v>95.855071124009214</v>
      </c>
      <c r="J100">
        <f t="shared" si="20"/>
        <v>-11.355071124009214</v>
      </c>
      <c r="K100">
        <f t="shared" si="21"/>
        <v>128.93764023130788</v>
      </c>
      <c r="L100">
        <f t="shared" si="22"/>
        <v>92.71122830995732</v>
      </c>
      <c r="M100">
        <f t="shared" si="23"/>
        <v>98.998913938061108</v>
      </c>
      <c r="N100">
        <f t="shared" si="24"/>
        <v>63.334997087841096</v>
      </c>
      <c r="O100">
        <f t="shared" si="25"/>
        <v>128.37514516017734</v>
      </c>
    </row>
    <row r="101" spans="2:15" x14ac:dyDescent="0.25">
      <c r="B101" s="1">
        <v>64.8</v>
      </c>
      <c r="C101" s="1">
        <v>112</v>
      </c>
      <c r="D101">
        <f t="shared" si="14"/>
        <v>4.2738738738738178</v>
      </c>
      <c r="E101">
        <f t="shared" si="15"/>
        <v>13.121621621621628</v>
      </c>
      <c r="F101">
        <f t="shared" si="16"/>
        <v>56.080155831506474</v>
      </c>
      <c r="G101">
        <f t="shared" si="17"/>
        <v>18.265997889781193</v>
      </c>
      <c r="H101">
        <f t="shared" si="18"/>
        <v>172.17695398100821</v>
      </c>
      <c r="I101">
        <f t="shared" si="19"/>
        <v>116.67312976141312</v>
      </c>
      <c r="J101">
        <f t="shared" si="20"/>
        <v>-4.6731297614131222</v>
      </c>
      <c r="K101">
        <f t="shared" si="21"/>
        <v>21.838141767005066</v>
      </c>
      <c r="L101">
        <f t="shared" si="22"/>
        <v>111.68675188501543</v>
      </c>
      <c r="M101">
        <f t="shared" si="23"/>
        <v>121.65950763781082</v>
      </c>
      <c r="N101">
        <f t="shared" si="24"/>
        <v>83.923543015858328</v>
      </c>
      <c r="O101">
        <f t="shared" si="25"/>
        <v>149.4227165069679</v>
      </c>
    </row>
    <row r="102" spans="2:15" x14ac:dyDescent="0.25">
      <c r="B102" s="1">
        <v>57.8</v>
      </c>
      <c r="C102" s="1">
        <v>84</v>
      </c>
      <c r="D102">
        <f t="shared" si="14"/>
        <v>-2.7261261261261822</v>
      </c>
      <c r="E102">
        <f t="shared" si="15"/>
        <v>-14.878378378378372</v>
      </c>
      <c r="F102">
        <f t="shared" si="16"/>
        <v>40.560336011688179</v>
      </c>
      <c r="G102">
        <f t="shared" si="17"/>
        <v>7.4317636555477451</v>
      </c>
      <c r="H102">
        <f t="shared" si="18"/>
        <v>221.36614317019703</v>
      </c>
      <c r="I102">
        <f t="shared" si="19"/>
        <v>87.527847669047617</v>
      </c>
      <c r="J102">
        <f t="shared" si="20"/>
        <v>-3.5278476690476168</v>
      </c>
      <c r="K102">
        <f t="shared" si="21"/>
        <v>12.445709176004703</v>
      </c>
      <c r="L102">
        <f t="shared" si="22"/>
        <v>83.563690253190359</v>
      </c>
      <c r="M102">
        <f t="shared" si="23"/>
        <v>91.492005084904875</v>
      </c>
      <c r="N102">
        <f t="shared" si="24"/>
        <v>54.918247676160767</v>
      </c>
      <c r="O102">
        <f t="shared" si="25"/>
        <v>120.13744766193446</v>
      </c>
    </row>
    <row r="103" spans="2:15" x14ac:dyDescent="0.25">
      <c r="B103" s="1">
        <v>55.5</v>
      </c>
      <c r="C103" s="1">
        <v>84</v>
      </c>
      <c r="D103">
        <f t="shared" si="14"/>
        <v>-5.0261261261261794</v>
      </c>
      <c r="E103">
        <f t="shared" si="15"/>
        <v>-14.878378378378372</v>
      </c>
      <c r="F103">
        <f t="shared" si="16"/>
        <v>74.780606281958399</v>
      </c>
      <c r="G103">
        <f t="shared" si="17"/>
        <v>25.261943835728154</v>
      </c>
      <c r="H103">
        <f t="shared" si="18"/>
        <v>221.36614317019703</v>
      </c>
      <c r="I103">
        <f t="shared" si="19"/>
        <v>77.951540695841828</v>
      </c>
      <c r="J103">
        <f t="shared" si="20"/>
        <v>6.0484593041581718</v>
      </c>
      <c r="K103">
        <f t="shared" si="21"/>
        <v>36.583859954057559</v>
      </c>
      <c r="L103">
        <f t="shared" si="22"/>
        <v>72.404290725098363</v>
      </c>
      <c r="M103">
        <f t="shared" si="23"/>
        <v>83.498790666585293</v>
      </c>
      <c r="N103">
        <f t="shared" si="24"/>
        <v>45.111877940017074</v>
      </c>
      <c r="O103">
        <f t="shared" si="25"/>
        <v>110.79120345166658</v>
      </c>
    </row>
    <row r="104" spans="2:15" x14ac:dyDescent="0.25">
      <c r="B104" s="1">
        <v>58.3</v>
      </c>
      <c r="C104" s="1">
        <v>111.5</v>
      </c>
      <c r="D104">
        <f t="shared" si="14"/>
        <v>-2.2261261261261822</v>
      </c>
      <c r="E104">
        <f t="shared" si="15"/>
        <v>12.621621621621628</v>
      </c>
      <c r="F104">
        <f t="shared" si="16"/>
        <v>-28.097321645971018</v>
      </c>
      <c r="G104">
        <f t="shared" si="17"/>
        <v>4.9556375294215629</v>
      </c>
      <c r="H104">
        <f t="shared" si="18"/>
        <v>159.30533235938657</v>
      </c>
      <c r="I104">
        <f t="shared" si="19"/>
        <v>89.60965353278803</v>
      </c>
      <c r="J104">
        <f t="shared" si="20"/>
        <v>21.89034646721197</v>
      </c>
      <c r="K104">
        <f t="shared" si="21"/>
        <v>479.18726845457957</v>
      </c>
      <c r="L104">
        <f t="shared" si="22"/>
        <v>85.918654184622298</v>
      </c>
      <c r="M104">
        <f t="shared" si="23"/>
        <v>93.300652880953763</v>
      </c>
      <c r="N104">
        <f t="shared" si="24"/>
        <v>57.03213146823331</v>
      </c>
      <c r="O104">
        <f t="shared" si="25"/>
        <v>122.18717559734276</v>
      </c>
    </row>
    <row r="105" spans="2:15" x14ac:dyDescent="0.25">
      <c r="B105" s="1">
        <v>62.8</v>
      </c>
      <c r="C105" s="1">
        <v>93.5</v>
      </c>
      <c r="D105">
        <f t="shared" si="14"/>
        <v>2.2738738738738178</v>
      </c>
      <c r="E105">
        <f t="shared" si="15"/>
        <v>-5.3783783783783718</v>
      </c>
      <c r="F105">
        <f t="shared" si="16"/>
        <v>-12.22975407840241</v>
      </c>
      <c r="G105">
        <f t="shared" si="17"/>
        <v>5.170502394285923</v>
      </c>
      <c r="H105">
        <f t="shared" si="18"/>
        <v>28.926953981007966</v>
      </c>
      <c r="I105">
        <f t="shared" si="19"/>
        <v>108.34590630645158</v>
      </c>
      <c r="J105">
        <f t="shared" si="20"/>
        <v>-14.845906306451582</v>
      </c>
      <c r="K105">
        <f t="shared" si="21"/>
        <v>220.40093405993883</v>
      </c>
      <c r="L105">
        <f t="shared" si="22"/>
        <v>104.63040798567496</v>
      </c>
      <c r="M105">
        <f t="shared" si="23"/>
        <v>112.0614046272282</v>
      </c>
      <c r="N105">
        <f t="shared" si="24"/>
        <v>75.765599440952542</v>
      </c>
      <c r="O105">
        <f t="shared" si="25"/>
        <v>140.92621317195062</v>
      </c>
    </row>
    <row r="106" spans="2:15" x14ac:dyDescent="0.25">
      <c r="B106" s="1">
        <v>60</v>
      </c>
      <c r="C106" s="1">
        <v>77</v>
      </c>
      <c r="D106">
        <f t="shared" si="14"/>
        <v>-0.52612612612617937</v>
      </c>
      <c r="E106">
        <f t="shared" si="15"/>
        <v>-21.878378378378372</v>
      </c>
      <c r="F106">
        <f t="shared" si="16"/>
        <v>11.510786462138975</v>
      </c>
      <c r="G106">
        <f t="shared" si="17"/>
        <v>0.27680870059254042</v>
      </c>
      <c r="H106">
        <f t="shared" si="18"/>
        <v>478.66344046749424</v>
      </c>
      <c r="I106">
        <f t="shared" si="19"/>
        <v>96.68779346950538</v>
      </c>
      <c r="J106">
        <f t="shared" si="20"/>
        <v>-19.68779346950538</v>
      </c>
      <c r="K106">
        <f t="shared" si="21"/>
        <v>387.60921169789867</v>
      </c>
      <c r="L106">
        <f t="shared" si="22"/>
        <v>93.577770266028679</v>
      </c>
      <c r="M106">
        <f t="shared" si="23"/>
        <v>99.79781667298208</v>
      </c>
      <c r="N106">
        <f t="shared" si="24"/>
        <v>64.170971484499631</v>
      </c>
      <c r="O106">
        <f t="shared" si="25"/>
        <v>129.20461545451113</v>
      </c>
    </row>
    <row r="107" spans="2:15" x14ac:dyDescent="0.25">
      <c r="B107" s="1">
        <v>66.5</v>
      </c>
      <c r="C107" s="1">
        <v>117.5</v>
      </c>
      <c r="D107">
        <f t="shared" si="14"/>
        <v>5.9738738738738206</v>
      </c>
      <c r="E107">
        <f t="shared" si="15"/>
        <v>18.621621621621628</v>
      </c>
      <c r="F107">
        <f t="shared" si="16"/>
        <v>111.2432188945693</v>
      </c>
      <c r="G107">
        <f t="shared" si="17"/>
        <v>35.687169060952208</v>
      </c>
      <c r="H107">
        <f t="shared" si="18"/>
        <v>346.76479181884611</v>
      </c>
      <c r="I107">
        <f t="shared" si="19"/>
        <v>123.7512696981305</v>
      </c>
      <c r="J107">
        <f t="shared" si="20"/>
        <v>-6.2512696981304998</v>
      </c>
      <c r="K107">
        <f t="shared" si="21"/>
        <v>39.078372838764594</v>
      </c>
      <c r="L107">
        <f t="shared" si="22"/>
        <v>117.4603239937918</v>
      </c>
      <c r="M107">
        <f t="shared" si="23"/>
        <v>130.0422154024692</v>
      </c>
      <c r="N107">
        <f t="shared" si="24"/>
        <v>90.777833942460035</v>
      </c>
      <c r="O107">
        <f t="shared" si="25"/>
        <v>156.72470545380096</v>
      </c>
    </row>
    <row r="108" spans="2:15" x14ac:dyDescent="0.25">
      <c r="B108" s="1">
        <v>59</v>
      </c>
      <c r="C108" s="1">
        <v>95</v>
      </c>
      <c r="D108">
        <f t="shared" si="14"/>
        <v>-1.5261261261261794</v>
      </c>
      <c r="E108">
        <f t="shared" si="15"/>
        <v>-3.8783783783783718</v>
      </c>
      <c r="F108">
        <f t="shared" si="16"/>
        <v>5.9188945702461178</v>
      </c>
      <c r="G108">
        <f t="shared" si="17"/>
        <v>2.3290609528448991</v>
      </c>
      <c r="H108">
        <f t="shared" si="18"/>
        <v>15.04181884587285</v>
      </c>
      <c r="I108">
        <f t="shared" si="19"/>
        <v>92.524181742024581</v>
      </c>
      <c r="J108">
        <f t="shared" si="20"/>
        <v>2.4758182579754191</v>
      </c>
      <c r="K108">
        <f t="shared" si="21"/>
        <v>6.1296760465244393</v>
      </c>
      <c r="L108">
        <f t="shared" si="22"/>
        <v>89.14700034180558</v>
      </c>
      <c r="M108">
        <f t="shared" si="23"/>
        <v>95.901363142243582</v>
      </c>
      <c r="N108">
        <f t="shared" si="24"/>
        <v>59.980721233216137</v>
      </c>
      <c r="O108">
        <f t="shared" si="25"/>
        <v>125.06764225083302</v>
      </c>
    </row>
    <row r="109" spans="2:15" x14ac:dyDescent="0.25">
      <c r="B109" s="1">
        <v>56.8</v>
      </c>
      <c r="C109" s="1">
        <v>98.5</v>
      </c>
      <c r="D109">
        <f t="shared" si="14"/>
        <v>-3.7261261261261822</v>
      </c>
      <c r="E109">
        <f t="shared" si="15"/>
        <v>-0.37837837837837185</v>
      </c>
      <c r="F109">
        <f t="shared" si="16"/>
        <v>1.4098855612369094</v>
      </c>
      <c r="G109">
        <f t="shared" si="17"/>
        <v>13.88401590780011</v>
      </c>
      <c r="H109">
        <f t="shared" si="18"/>
        <v>0.14317019722424634</v>
      </c>
      <c r="I109">
        <f t="shared" si="19"/>
        <v>83.364235941566847</v>
      </c>
      <c r="J109">
        <f t="shared" si="20"/>
        <v>15.135764058433153</v>
      </c>
      <c r="K109">
        <f t="shared" si="21"/>
        <v>229.09135363255683</v>
      </c>
      <c r="L109">
        <f t="shared" si="22"/>
        <v>78.763864527569268</v>
      </c>
      <c r="M109">
        <f t="shared" si="23"/>
        <v>87.964607355564425</v>
      </c>
      <c r="N109">
        <f t="shared" si="24"/>
        <v>50.671195629825938</v>
      </c>
      <c r="O109">
        <f t="shared" si="25"/>
        <v>116.05727625330775</v>
      </c>
    </row>
    <row r="110" spans="2:15" x14ac:dyDescent="0.25">
      <c r="B110" s="1">
        <v>57</v>
      </c>
      <c r="C110" s="1">
        <v>83.5</v>
      </c>
      <c r="D110">
        <f t="shared" si="14"/>
        <v>-3.5261261261261794</v>
      </c>
      <c r="E110">
        <f t="shared" si="15"/>
        <v>-15.378378378378372</v>
      </c>
      <c r="F110">
        <f t="shared" si="16"/>
        <v>54.226101777453927</v>
      </c>
      <c r="G110">
        <f t="shared" si="17"/>
        <v>12.433565457349617</v>
      </c>
      <c r="H110">
        <f t="shared" si="18"/>
        <v>236.49452154857539</v>
      </c>
      <c r="I110">
        <f t="shared" si="19"/>
        <v>84.196958287063012</v>
      </c>
      <c r="J110">
        <f t="shared" si="20"/>
        <v>-0.69695828706301199</v>
      </c>
      <c r="K110">
        <f t="shared" si="21"/>
        <v>0.48575085390580786</v>
      </c>
      <c r="L110">
        <f t="shared" si="22"/>
        <v>79.731700863637343</v>
      </c>
      <c r="M110">
        <f t="shared" si="23"/>
        <v>88.662215710488681</v>
      </c>
      <c r="N110">
        <f t="shared" si="24"/>
        <v>51.522656587778791</v>
      </c>
      <c r="O110">
        <f t="shared" si="25"/>
        <v>116.87125998634724</v>
      </c>
    </row>
    <row r="111" spans="2:15" x14ac:dyDescent="0.25">
      <c r="B111" s="1">
        <v>61.3</v>
      </c>
      <c r="C111" s="1">
        <v>106.5</v>
      </c>
      <c r="D111">
        <f t="shared" si="14"/>
        <v>0.77387387387381779</v>
      </c>
      <c r="E111">
        <f t="shared" si="15"/>
        <v>7.6216216216216282</v>
      </c>
      <c r="F111">
        <f t="shared" si="16"/>
        <v>5.8981738495247784</v>
      </c>
      <c r="G111">
        <f t="shared" si="17"/>
        <v>0.5988807726644696</v>
      </c>
      <c r="H111">
        <f t="shared" si="18"/>
        <v>58.089116143170294</v>
      </c>
      <c r="I111">
        <f t="shared" si="19"/>
        <v>102.10048871523037</v>
      </c>
      <c r="J111">
        <f t="shared" si="20"/>
        <v>4.3995112847696305</v>
      </c>
      <c r="K111">
        <f t="shared" si="21"/>
        <v>19.355699544815323</v>
      </c>
      <c r="L111">
        <f t="shared" si="22"/>
        <v>98.947041157295772</v>
      </c>
      <c r="M111">
        <f t="shared" si="23"/>
        <v>105.25393627316497</v>
      </c>
      <c r="N111">
        <f t="shared" si="24"/>
        <v>69.579484745810333</v>
      </c>
      <c r="O111">
        <f t="shared" si="25"/>
        <v>134.62149268465041</v>
      </c>
    </row>
    <row r="112" spans="2:15" x14ac:dyDescent="0.25">
      <c r="B112" s="1">
        <v>66</v>
      </c>
      <c r="C112" s="1">
        <v>144.5</v>
      </c>
      <c r="D112">
        <f t="shared" si="14"/>
        <v>5.4738738738738206</v>
      </c>
      <c r="E112">
        <f t="shared" si="15"/>
        <v>45.621621621621628</v>
      </c>
      <c r="F112">
        <f t="shared" si="16"/>
        <v>249.72700267835162</v>
      </c>
      <c r="G112">
        <f t="shared" si="17"/>
        <v>29.963295187078387</v>
      </c>
      <c r="H112">
        <f t="shared" si="18"/>
        <v>2081.3323593864138</v>
      </c>
      <c r="I112">
        <f t="shared" si="19"/>
        <v>121.66946383439011</v>
      </c>
      <c r="J112">
        <f t="shared" si="20"/>
        <v>22.830536165609885</v>
      </c>
      <c r="K112">
        <f t="shared" si="21"/>
        <v>521.23338160922094</v>
      </c>
      <c r="L112">
        <f t="shared" si="22"/>
        <v>115.77520949800115</v>
      </c>
      <c r="M112">
        <f t="shared" si="23"/>
        <v>127.56371817077908</v>
      </c>
      <c r="N112">
        <f t="shared" si="24"/>
        <v>88.769407575161154</v>
      </c>
      <c r="O112">
        <f t="shared" si="25"/>
        <v>154.56952009361908</v>
      </c>
    </row>
    <row r="113" spans="2:15" x14ac:dyDescent="0.25">
      <c r="B113" s="1">
        <v>62</v>
      </c>
      <c r="C113" s="1">
        <v>116</v>
      </c>
      <c r="D113">
        <f t="shared" si="14"/>
        <v>1.4738738738738206</v>
      </c>
      <c r="E113">
        <f t="shared" si="15"/>
        <v>17.121621621621628</v>
      </c>
      <c r="F113">
        <f t="shared" si="16"/>
        <v>25.235110786461235</v>
      </c>
      <c r="G113">
        <f t="shared" si="17"/>
        <v>2.1723041960878229</v>
      </c>
      <c r="H113">
        <f t="shared" si="18"/>
        <v>293.14992695398121</v>
      </c>
      <c r="I113">
        <f t="shared" si="19"/>
        <v>105.01501692446692</v>
      </c>
      <c r="J113">
        <f t="shared" si="20"/>
        <v>10.98498307553308</v>
      </c>
      <c r="K113">
        <f t="shared" si="21"/>
        <v>120.66985316974821</v>
      </c>
      <c r="L113">
        <f t="shared" si="22"/>
        <v>101.65749187789621</v>
      </c>
      <c r="M113">
        <f t="shared" si="23"/>
        <v>108.37254197103763</v>
      </c>
      <c r="N113">
        <f t="shared" si="24"/>
        <v>72.473590371275691</v>
      </c>
      <c r="O113">
        <f t="shared" si="25"/>
        <v>137.55644347765815</v>
      </c>
    </row>
    <row r="114" spans="2:15" x14ac:dyDescent="0.25">
      <c r="B114" s="1">
        <v>61</v>
      </c>
      <c r="C114" s="1">
        <v>92</v>
      </c>
      <c r="D114">
        <f t="shared" si="14"/>
        <v>0.47387387387382063</v>
      </c>
      <c r="E114">
        <f t="shared" si="15"/>
        <v>-6.8783783783783718</v>
      </c>
      <c r="F114">
        <f t="shared" si="16"/>
        <v>-3.2594838081320874</v>
      </c>
      <c r="G114">
        <f t="shared" si="17"/>
        <v>0.22455644834018165</v>
      </c>
      <c r="H114">
        <f t="shared" si="18"/>
        <v>47.312089116143078</v>
      </c>
      <c r="I114">
        <f t="shared" si="19"/>
        <v>100.85140519698615</v>
      </c>
      <c r="J114">
        <f t="shared" si="20"/>
        <v>-8.8514051969861498</v>
      </c>
      <c r="K114">
        <f t="shared" si="21"/>
        <v>78.347373961233416</v>
      </c>
      <c r="L114">
        <f t="shared" si="22"/>
        <v>97.748484357580423</v>
      </c>
      <c r="M114">
        <f t="shared" si="23"/>
        <v>103.95432603639188</v>
      </c>
      <c r="N114">
        <f t="shared" si="24"/>
        <v>68.335261738482217</v>
      </c>
      <c r="O114">
        <f t="shared" si="25"/>
        <v>133.36754865549008</v>
      </c>
    </row>
    <row r="115" spans="2:15" x14ac:dyDescent="0.25">
      <c r="B115" s="1">
        <v>63.5</v>
      </c>
      <c r="C115" s="1">
        <v>108</v>
      </c>
      <c r="D115">
        <f t="shared" si="14"/>
        <v>2.9738738738738206</v>
      </c>
      <c r="E115">
        <f t="shared" si="15"/>
        <v>9.1216216216216282</v>
      </c>
      <c r="F115">
        <f t="shared" si="16"/>
        <v>27.126552227903112</v>
      </c>
      <c r="G115">
        <f t="shared" si="17"/>
        <v>8.8439258177092857</v>
      </c>
      <c r="H115">
        <f t="shared" si="18"/>
        <v>83.203981008035186</v>
      </c>
      <c r="I115">
        <f t="shared" si="19"/>
        <v>111.26043451568813</v>
      </c>
      <c r="J115">
        <f t="shared" si="20"/>
        <v>-3.2604345156881323</v>
      </c>
      <c r="K115">
        <f t="shared" si="21"/>
        <v>10.630433231090505</v>
      </c>
      <c r="L115">
        <f t="shared" si="22"/>
        <v>107.14860971794441</v>
      </c>
      <c r="M115">
        <f t="shared" si="23"/>
        <v>115.37225931343185</v>
      </c>
      <c r="N115">
        <f t="shared" si="24"/>
        <v>78.632554246725974</v>
      </c>
      <c r="O115">
        <f t="shared" si="25"/>
        <v>143.88831478465028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2"/>
  <sheetViews>
    <sheetView tabSelected="1" zoomScaleNormal="100" workbookViewId="0">
      <selection activeCell="G2" sqref="G2"/>
    </sheetView>
  </sheetViews>
  <sheetFormatPr defaultRowHeight="15" x14ac:dyDescent="0.25"/>
  <sheetData>
    <row r="1" spans="1:7" x14ac:dyDescent="0.25">
      <c r="A1" t="s">
        <v>2</v>
      </c>
      <c r="B1" t="s">
        <v>3</v>
      </c>
      <c r="C1" t="s">
        <v>51</v>
      </c>
      <c r="D1" t="s">
        <v>71</v>
      </c>
      <c r="E1" t="s">
        <v>72</v>
      </c>
      <c r="F1" t="s">
        <v>74</v>
      </c>
      <c r="G1" t="s">
        <v>73</v>
      </c>
    </row>
    <row r="2" spans="1:7" x14ac:dyDescent="0.25">
      <c r="A2">
        <v>56.3</v>
      </c>
      <c r="B2">
        <v>85</v>
      </c>
      <c r="C2">
        <v>81.282430077826461</v>
      </c>
      <c r="D2">
        <v>76.330539282764462</v>
      </c>
      <c r="E2">
        <v>86.23432087288846</v>
      </c>
      <c r="F2">
        <v>48.538076516874774</v>
      </c>
      <c r="G2">
        <v>114.02678363877814</v>
      </c>
    </row>
    <row r="3" spans="1:7" x14ac:dyDescent="0.25">
      <c r="A3">
        <v>62.5</v>
      </c>
      <c r="B3">
        <v>112.5</v>
      </c>
      <c r="C3">
        <v>107.09682278820736</v>
      </c>
      <c r="D3">
        <v>103.52908239340647</v>
      </c>
      <c r="E3">
        <v>110.66456318300826</v>
      </c>
      <c r="F3">
        <v>74.533035551414969</v>
      </c>
      <c r="G3">
        <v>139.66061002499976</v>
      </c>
    </row>
    <row r="4" spans="1:7" x14ac:dyDescent="0.25">
      <c r="A4">
        <v>62</v>
      </c>
      <c r="B4">
        <v>94.5</v>
      </c>
      <c r="C4">
        <v>105.01501692446692</v>
      </c>
      <c r="D4">
        <v>101.65749187789621</v>
      </c>
      <c r="E4">
        <v>108.37254197103763</v>
      </c>
      <c r="F4">
        <v>72.473590371275691</v>
      </c>
      <c r="G4">
        <v>137.55644347765815</v>
      </c>
    </row>
    <row r="5" spans="1:7" x14ac:dyDescent="0.25">
      <c r="A5">
        <v>64.5</v>
      </c>
      <c r="B5">
        <v>123.5</v>
      </c>
      <c r="C5">
        <v>115.4240462431689</v>
      </c>
      <c r="D5">
        <v>110.6517912098264</v>
      </c>
      <c r="E5">
        <v>120.19630127651141</v>
      </c>
      <c r="F5">
        <v>82.706376922423374</v>
      </c>
      <c r="G5">
        <v>148.14171556391443</v>
      </c>
    </row>
    <row r="6" spans="1:7" x14ac:dyDescent="0.25">
      <c r="A6">
        <v>65.3</v>
      </c>
      <c r="B6">
        <v>107</v>
      </c>
      <c r="C6">
        <v>118.75493562515351</v>
      </c>
      <c r="D6">
        <v>113.3991594887602</v>
      </c>
      <c r="E6">
        <v>124.11071176154681</v>
      </c>
      <c r="F6">
        <v>85.947073675591014</v>
      </c>
      <c r="G6">
        <v>151.562797574716</v>
      </c>
    </row>
    <row r="7" spans="1:7" x14ac:dyDescent="0.25">
      <c r="A7">
        <v>61.8</v>
      </c>
      <c r="B7">
        <v>85</v>
      </c>
      <c r="C7">
        <v>104.18229457897075</v>
      </c>
      <c r="D7">
        <v>100.8946077881798</v>
      </c>
      <c r="E7">
        <v>107.46998136976171</v>
      </c>
      <c r="F7">
        <v>71.647999564129407</v>
      </c>
      <c r="G7">
        <v>136.7165895938121</v>
      </c>
    </row>
    <row r="8" spans="1:7" x14ac:dyDescent="0.25">
      <c r="A8">
        <v>63.3</v>
      </c>
      <c r="B8">
        <v>101</v>
      </c>
      <c r="C8">
        <v>110.42771217019197</v>
      </c>
      <c r="D8">
        <v>106.43568033472913</v>
      </c>
      <c r="E8">
        <v>114.41974400565481</v>
      </c>
      <c r="F8">
        <v>77.814711911802078</v>
      </c>
      <c r="G8">
        <v>143.04071242858186</v>
      </c>
    </row>
    <row r="9" spans="1:7" x14ac:dyDescent="0.25">
      <c r="A9">
        <v>65.5</v>
      </c>
      <c r="B9">
        <v>140</v>
      </c>
      <c r="C9">
        <v>119.58765797064967</v>
      </c>
      <c r="D9">
        <v>114.08032501063519</v>
      </c>
      <c r="E9">
        <v>125.09499093066415</v>
      </c>
      <c r="F9">
        <v>86.754714392425498</v>
      </c>
      <c r="G9">
        <v>152.42060154887383</v>
      </c>
    </row>
    <row r="10" spans="1:7" x14ac:dyDescent="0.25">
      <c r="A10">
        <v>64.3</v>
      </c>
      <c r="B10">
        <v>110.5</v>
      </c>
      <c r="C10">
        <v>114.59132389767274</v>
      </c>
      <c r="D10">
        <v>109.95820006459681</v>
      </c>
      <c r="E10">
        <v>119.22444773074866</v>
      </c>
      <c r="F10">
        <v>81.893658780251798</v>
      </c>
      <c r="G10">
        <v>147.28898901509368</v>
      </c>
    </row>
    <row r="11" spans="1:7" x14ac:dyDescent="0.25">
      <c r="A11">
        <v>62.3</v>
      </c>
      <c r="B11">
        <v>99.5</v>
      </c>
      <c r="C11">
        <v>106.2641004427112</v>
      </c>
      <c r="D11">
        <v>102.7862011929689</v>
      </c>
      <c r="E11">
        <v>109.74199969245349</v>
      </c>
      <c r="F11">
        <v>73.710033863100165</v>
      </c>
      <c r="G11">
        <v>138.81816702232223</v>
      </c>
    </row>
    <row r="12" spans="1:7" x14ac:dyDescent="0.25">
      <c r="A12">
        <v>62.8</v>
      </c>
      <c r="B12">
        <v>102.5</v>
      </c>
      <c r="C12">
        <v>108.34590630645158</v>
      </c>
      <c r="D12">
        <v>104.63040798567496</v>
      </c>
      <c r="E12">
        <v>112.0614046272282</v>
      </c>
      <c r="F12">
        <v>75.765599440952542</v>
      </c>
      <c r="G12">
        <v>140.92621317195062</v>
      </c>
    </row>
    <row r="13" spans="1:7" x14ac:dyDescent="0.25">
      <c r="A13">
        <v>61.3</v>
      </c>
      <c r="B13">
        <v>94</v>
      </c>
      <c r="C13">
        <v>102.10048871523037</v>
      </c>
      <c r="D13">
        <v>98.947041157295772</v>
      </c>
      <c r="E13">
        <v>105.25393627316497</v>
      </c>
      <c r="F13">
        <v>69.579484745810333</v>
      </c>
      <c r="G13">
        <v>134.62149268465041</v>
      </c>
    </row>
    <row r="14" spans="1:7" x14ac:dyDescent="0.25">
      <c r="A14">
        <v>59.5</v>
      </c>
      <c r="B14">
        <v>93.5</v>
      </c>
      <c r="C14">
        <v>94.605987605764966</v>
      </c>
      <c r="D14">
        <v>91.392317374329451</v>
      </c>
      <c r="E14">
        <v>97.819657837200481</v>
      </c>
      <c r="F14">
        <v>62.079088828986315</v>
      </c>
      <c r="G14">
        <v>127.13288638254362</v>
      </c>
    </row>
    <row r="15" spans="1:7" x14ac:dyDescent="0.25">
      <c r="A15">
        <v>60</v>
      </c>
      <c r="B15">
        <v>109</v>
      </c>
      <c r="C15">
        <v>96.68779346950538</v>
      </c>
      <c r="D15">
        <v>93.577770266028679</v>
      </c>
      <c r="E15">
        <v>99.79781667298208</v>
      </c>
      <c r="F15">
        <v>64.170971484499631</v>
      </c>
      <c r="G15">
        <v>129.20461545451113</v>
      </c>
    </row>
    <row r="16" spans="1:7" x14ac:dyDescent="0.25">
      <c r="A16">
        <v>61.3</v>
      </c>
      <c r="B16">
        <v>107</v>
      </c>
      <c r="C16">
        <v>102.10048871523037</v>
      </c>
      <c r="D16">
        <v>98.947041157295772</v>
      </c>
      <c r="E16">
        <v>105.25393627316497</v>
      </c>
      <c r="F16">
        <v>69.579484745810333</v>
      </c>
      <c r="G16">
        <v>134.62149268465041</v>
      </c>
    </row>
    <row r="17" spans="1:7" x14ac:dyDescent="0.25">
      <c r="A17">
        <v>64.5</v>
      </c>
      <c r="B17">
        <v>102.5</v>
      </c>
      <c r="C17">
        <v>115.4240462431689</v>
      </c>
      <c r="D17">
        <v>110.6517912098264</v>
      </c>
      <c r="E17">
        <v>120.19630127651141</v>
      </c>
      <c r="F17">
        <v>82.706376922423374</v>
      </c>
      <c r="G17">
        <v>148.14171556391443</v>
      </c>
    </row>
    <row r="18" spans="1:7" x14ac:dyDescent="0.25">
      <c r="A18">
        <v>60</v>
      </c>
      <c r="B18">
        <v>114</v>
      </c>
      <c r="C18">
        <v>96.68779346950538</v>
      </c>
      <c r="D18">
        <v>93.577770266028679</v>
      </c>
      <c r="E18">
        <v>99.79781667298208</v>
      </c>
      <c r="F18">
        <v>64.170971484499631</v>
      </c>
      <c r="G18">
        <v>129.20461545451113</v>
      </c>
    </row>
    <row r="19" spans="1:7" x14ac:dyDescent="0.25">
      <c r="A19">
        <v>60.5</v>
      </c>
      <c r="B19">
        <v>105</v>
      </c>
      <c r="C19">
        <v>98.769599333245765</v>
      </c>
      <c r="D19">
        <v>95.697294315961287</v>
      </c>
      <c r="E19">
        <v>101.84190435053024</v>
      </c>
      <c r="F19">
        <v>66.256363170144112</v>
      </c>
      <c r="G19">
        <v>131.28283549634742</v>
      </c>
    </row>
    <row r="20" spans="1:7" x14ac:dyDescent="0.25">
      <c r="A20">
        <v>60.5</v>
      </c>
      <c r="B20">
        <v>84.5</v>
      </c>
      <c r="C20">
        <v>98.769599333245765</v>
      </c>
      <c r="D20">
        <v>95.697294315961287</v>
      </c>
      <c r="E20">
        <v>101.84190435053024</v>
      </c>
      <c r="F20">
        <v>66.256363170144112</v>
      </c>
      <c r="G20">
        <v>131.28283549634742</v>
      </c>
    </row>
    <row r="21" spans="1:7" x14ac:dyDescent="0.25">
      <c r="A21">
        <v>65.3</v>
      </c>
      <c r="B21">
        <v>98</v>
      </c>
      <c r="C21">
        <v>118.75493562515351</v>
      </c>
      <c r="D21">
        <v>113.3991594887602</v>
      </c>
      <c r="E21">
        <v>124.11071176154681</v>
      </c>
      <c r="F21">
        <v>85.947073675591014</v>
      </c>
      <c r="G21">
        <v>151.562797574716</v>
      </c>
    </row>
    <row r="22" spans="1:7" x14ac:dyDescent="0.25">
      <c r="A22">
        <v>61.3</v>
      </c>
      <c r="B22">
        <v>81</v>
      </c>
      <c r="C22">
        <v>102.10048871523037</v>
      </c>
      <c r="D22">
        <v>98.947041157295772</v>
      </c>
      <c r="E22">
        <v>105.25393627316497</v>
      </c>
      <c r="F22">
        <v>69.579484745810333</v>
      </c>
      <c r="G22">
        <v>134.62149268465041</v>
      </c>
    </row>
    <row r="23" spans="1:7" x14ac:dyDescent="0.25">
      <c r="A23">
        <v>66.5</v>
      </c>
      <c r="B23">
        <v>112</v>
      </c>
      <c r="C23">
        <v>123.7512696981305</v>
      </c>
      <c r="D23">
        <v>117.4603239937918</v>
      </c>
      <c r="E23">
        <v>130.0422154024692</v>
      </c>
      <c r="F23">
        <v>90.777833942460035</v>
      </c>
      <c r="G23">
        <v>156.72470545380096</v>
      </c>
    </row>
    <row r="24" spans="1:7" x14ac:dyDescent="0.25">
      <c r="A24">
        <v>65.5</v>
      </c>
      <c r="B24">
        <v>133</v>
      </c>
      <c r="C24">
        <v>119.58765797064967</v>
      </c>
      <c r="D24">
        <v>114.08032501063519</v>
      </c>
      <c r="E24">
        <v>125.09499093066415</v>
      </c>
      <c r="F24">
        <v>86.754714392425498</v>
      </c>
      <c r="G24">
        <v>152.42060154887383</v>
      </c>
    </row>
    <row r="25" spans="1:7" x14ac:dyDescent="0.25">
      <c r="A25">
        <v>55.5</v>
      </c>
      <c r="B25">
        <v>67</v>
      </c>
      <c r="C25">
        <v>77.951540695841828</v>
      </c>
      <c r="D25">
        <v>72.404290725098363</v>
      </c>
      <c r="E25">
        <v>83.498790666585293</v>
      </c>
      <c r="F25">
        <v>45.111877940017074</v>
      </c>
      <c r="G25">
        <v>110.79120345166658</v>
      </c>
    </row>
    <row r="26" spans="1:7" x14ac:dyDescent="0.25">
      <c r="A26">
        <v>56.5</v>
      </c>
      <c r="B26">
        <v>84</v>
      </c>
      <c r="C26">
        <v>82.115152423322627</v>
      </c>
      <c r="D26">
        <v>77.30605366912512</v>
      </c>
      <c r="E26">
        <v>86.924251177520134</v>
      </c>
      <c r="F26">
        <v>49.392088714280739</v>
      </c>
      <c r="G26">
        <v>114.83821613236452</v>
      </c>
    </row>
    <row r="27" spans="1:7" x14ac:dyDescent="0.25">
      <c r="A27">
        <v>63</v>
      </c>
      <c r="B27">
        <v>84</v>
      </c>
      <c r="C27">
        <v>109.17862865194775</v>
      </c>
      <c r="D27">
        <v>105.35674241157407</v>
      </c>
      <c r="E27">
        <v>113.00051489232142</v>
      </c>
      <c r="F27">
        <v>76.586017800517823</v>
      </c>
      <c r="G27">
        <v>141.77123950337767</v>
      </c>
    </row>
    <row r="28" spans="1:7" x14ac:dyDescent="0.25">
      <c r="A28">
        <v>59.8</v>
      </c>
      <c r="B28">
        <v>115</v>
      </c>
      <c r="C28">
        <v>95.855071124009214</v>
      </c>
      <c r="D28">
        <v>92.71122830995732</v>
      </c>
      <c r="E28">
        <v>98.998913938061108</v>
      </c>
      <c r="F28">
        <v>63.334997087841096</v>
      </c>
      <c r="G28">
        <v>128.37514516017734</v>
      </c>
    </row>
    <row r="29" spans="1:7" x14ac:dyDescent="0.25">
      <c r="A29">
        <v>61.5</v>
      </c>
      <c r="B29">
        <v>85</v>
      </c>
      <c r="C29">
        <v>102.93321106072653</v>
      </c>
      <c r="D29">
        <v>99.733301190851378</v>
      </c>
      <c r="E29">
        <v>106.13312093060169</v>
      </c>
      <c r="F29">
        <v>70.407668930675655</v>
      </c>
      <c r="G29">
        <v>135.45875319077743</v>
      </c>
    </row>
    <row r="30" spans="1:7" x14ac:dyDescent="0.25">
      <c r="A30">
        <v>62.3</v>
      </c>
      <c r="B30">
        <v>105</v>
      </c>
      <c r="C30">
        <v>106.2641004427112</v>
      </c>
      <c r="D30">
        <v>102.7862011929689</v>
      </c>
      <c r="E30">
        <v>109.74199969245349</v>
      </c>
      <c r="F30">
        <v>73.710033863100165</v>
      </c>
      <c r="G30">
        <v>138.81816702232223</v>
      </c>
    </row>
    <row r="31" spans="1:7" x14ac:dyDescent="0.25">
      <c r="A31">
        <v>62.5</v>
      </c>
      <c r="B31">
        <v>112</v>
      </c>
      <c r="C31">
        <v>107.09682278820736</v>
      </c>
      <c r="D31">
        <v>103.52908239340647</v>
      </c>
      <c r="E31">
        <v>110.66456318300826</v>
      </c>
      <c r="F31">
        <v>74.533035551414969</v>
      </c>
      <c r="G31">
        <v>139.66061002499976</v>
      </c>
    </row>
    <row r="32" spans="1:7" x14ac:dyDescent="0.25">
      <c r="A32">
        <v>53.8</v>
      </c>
      <c r="B32">
        <v>68.5</v>
      </c>
      <c r="C32">
        <v>70.873400759124479</v>
      </c>
      <c r="D32">
        <v>63.97094204548663</v>
      </c>
      <c r="E32">
        <v>77.77585947276232</v>
      </c>
      <c r="F32">
        <v>37.777851149367805</v>
      </c>
      <c r="G32">
        <v>103.96895036888115</v>
      </c>
    </row>
    <row r="33" spans="1:7" x14ac:dyDescent="0.25">
      <c r="A33">
        <v>58.3</v>
      </c>
      <c r="B33">
        <v>93</v>
      </c>
      <c r="C33">
        <v>89.60965353278803</v>
      </c>
      <c r="D33">
        <v>85.918654184622298</v>
      </c>
      <c r="E33">
        <v>93.300652880953763</v>
      </c>
      <c r="F33">
        <v>57.03213146823331</v>
      </c>
      <c r="G33">
        <v>122.18717559734276</v>
      </c>
    </row>
    <row r="34" spans="1:7" x14ac:dyDescent="0.25">
      <c r="A34">
        <v>59.5</v>
      </c>
      <c r="B34">
        <v>78.5</v>
      </c>
      <c r="C34">
        <v>94.605987605764966</v>
      </c>
      <c r="D34">
        <v>91.392317374329451</v>
      </c>
      <c r="E34">
        <v>97.819657837200481</v>
      </c>
      <c r="F34">
        <v>62.079088828986315</v>
      </c>
      <c r="G34">
        <v>127.13288638254362</v>
      </c>
    </row>
    <row r="35" spans="1:7" x14ac:dyDescent="0.25">
      <c r="A35">
        <v>53.5</v>
      </c>
      <c r="B35">
        <v>81</v>
      </c>
      <c r="C35">
        <v>69.624317240880259</v>
      </c>
      <c r="D35">
        <v>62.473930192732318</v>
      </c>
      <c r="E35">
        <v>76.774704289028193</v>
      </c>
      <c r="F35">
        <v>36.476172456945342</v>
      </c>
      <c r="G35">
        <v>102.77246202481518</v>
      </c>
    </row>
    <row r="36" spans="1:7" x14ac:dyDescent="0.25">
      <c r="A36">
        <v>61.5</v>
      </c>
      <c r="B36">
        <v>103.5</v>
      </c>
      <c r="C36">
        <v>102.93321106072653</v>
      </c>
      <c r="D36">
        <v>99.733301190851378</v>
      </c>
      <c r="E36">
        <v>106.13312093060169</v>
      </c>
      <c r="F36">
        <v>70.407668930675655</v>
      </c>
      <c r="G36">
        <v>135.45875319077743</v>
      </c>
    </row>
    <row r="37" spans="1:7" x14ac:dyDescent="0.25">
      <c r="A37">
        <v>56.3</v>
      </c>
      <c r="B37">
        <v>83.5</v>
      </c>
      <c r="C37">
        <v>81.282430077826461</v>
      </c>
      <c r="D37">
        <v>76.330539282764462</v>
      </c>
      <c r="E37">
        <v>86.23432087288846</v>
      </c>
      <c r="F37">
        <v>48.538076516874774</v>
      </c>
      <c r="G37">
        <v>114.02678363877814</v>
      </c>
    </row>
    <row r="38" spans="1:7" x14ac:dyDescent="0.25">
      <c r="A38">
        <v>57.5</v>
      </c>
      <c r="B38">
        <v>96</v>
      </c>
      <c r="C38">
        <v>86.278764150803397</v>
      </c>
      <c r="D38">
        <v>82.134869520071206</v>
      </c>
      <c r="E38">
        <v>90.422658781535588</v>
      </c>
      <c r="F38">
        <v>53.646826874738998</v>
      </c>
      <c r="G38">
        <v>118.9107014268678</v>
      </c>
    </row>
    <row r="39" spans="1:7" x14ac:dyDescent="0.25">
      <c r="A39">
        <v>61.8</v>
      </c>
      <c r="B39">
        <v>142.5</v>
      </c>
      <c r="C39">
        <v>104.18229457897075</v>
      </c>
      <c r="D39">
        <v>100.8946077881798</v>
      </c>
      <c r="E39">
        <v>107.46998136976171</v>
      </c>
      <c r="F39">
        <v>71.647999564129407</v>
      </c>
      <c r="G39">
        <v>136.7165895938121</v>
      </c>
    </row>
    <row r="40" spans="1:7" x14ac:dyDescent="0.25">
      <c r="A40">
        <v>59.3</v>
      </c>
      <c r="B40">
        <v>89.5</v>
      </c>
      <c r="C40">
        <v>93.773265260268801</v>
      </c>
      <c r="D40">
        <v>90.50094528828491</v>
      </c>
      <c r="E40">
        <v>97.045585232252691</v>
      </c>
      <c r="F40">
        <v>61.240519515751103</v>
      </c>
      <c r="G40">
        <v>126.3060110047865</v>
      </c>
    </row>
    <row r="41" spans="1:7" x14ac:dyDescent="0.25">
      <c r="A41">
        <v>62.3</v>
      </c>
      <c r="B41">
        <v>108</v>
      </c>
      <c r="C41">
        <v>106.2641004427112</v>
      </c>
      <c r="D41">
        <v>102.7862011929689</v>
      </c>
      <c r="E41">
        <v>109.74199969245349</v>
      </c>
      <c r="F41">
        <v>73.710033863100165</v>
      </c>
      <c r="G41">
        <v>138.81816702232223</v>
      </c>
    </row>
    <row r="42" spans="1:7" x14ac:dyDescent="0.25">
      <c r="A42">
        <v>61.3</v>
      </c>
      <c r="B42">
        <v>112</v>
      </c>
      <c r="C42">
        <v>102.10048871523037</v>
      </c>
      <c r="D42">
        <v>98.947041157295772</v>
      </c>
      <c r="E42">
        <v>105.25393627316497</v>
      </c>
      <c r="F42">
        <v>69.579484745810333</v>
      </c>
      <c r="G42">
        <v>134.62149268465041</v>
      </c>
    </row>
    <row r="43" spans="1:7" x14ac:dyDescent="0.25">
      <c r="A43">
        <v>59</v>
      </c>
      <c r="B43">
        <v>91.5</v>
      </c>
      <c r="C43">
        <v>92.524181742024581</v>
      </c>
      <c r="D43">
        <v>89.14700034180558</v>
      </c>
      <c r="E43">
        <v>95.901363142243582</v>
      </c>
      <c r="F43">
        <v>59.980721233216137</v>
      </c>
      <c r="G43">
        <v>125.06764225083302</v>
      </c>
    </row>
    <row r="44" spans="1:7" x14ac:dyDescent="0.25">
      <c r="A44">
        <v>62.3</v>
      </c>
      <c r="B44">
        <v>92.5</v>
      </c>
      <c r="C44">
        <v>106.2641004427112</v>
      </c>
      <c r="D44">
        <v>102.7862011929689</v>
      </c>
      <c r="E44">
        <v>109.74199969245349</v>
      </c>
      <c r="F44">
        <v>73.710033863100165</v>
      </c>
      <c r="G44">
        <v>138.81816702232223</v>
      </c>
    </row>
    <row r="45" spans="1:7" x14ac:dyDescent="0.25">
      <c r="A45">
        <v>60</v>
      </c>
      <c r="B45">
        <v>106</v>
      </c>
      <c r="C45">
        <v>96.68779346950538</v>
      </c>
      <c r="D45">
        <v>93.577770266028679</v>
      </c>
      <c r="E45">
        <v>99.79781667298208</v>
      </c>
      <c r="F45">
        <v>64.170971484499631</v>
      </c>
      <c r="G45">
        <v>129.20461545451113</v>
      </c>
    </row>
    <row r="46" spans="1:7" x14ac:dyDescent="0.25">
      <c r="A46">
        <v>54.5</v>
      </c>
      <c r="B46">
        <v>75</v>
      </c>
      <c r="C46">
        <v>73.787928968361058</v>
      </c>
      <c r="D46">
        <v>67.455037295398427</v>
      </c>
      <c r="E46">
        <v>80.120820641323689</v>
      </c>
      <c r="F46">
        <v>40.806464710086082</v>
      </c>
      <c r="G46">
        <v>106.76939322663603</v>
      </c>
    </row>
    <row r="47" spans="1:7" x14ac:dyDescent="0.25">
      <c r="A47">
        <v>63.3</v>
      </c>
      <c r="B47">
        <v>113.5</v>
      </c>
      <c r="C47">
        <v>110.42771217019197</v>
      </c>
      <c r="D47">
        <v>106.43568033472913</v>
      </c>
      <c r="E47">
        <v>114.41974400565481</v>
      </c>
      <c r="F47">
        <v>77.814711911802078</v>
      </c>
      <c r="G47">
        <v>143.04071242858186</v>
      </c>
    </row>
    <row r="48" spans="1:7" x14ac:dyDescent="0.25">
      <c r="A48">
        <v>64.3</v>
      </c>
      <c r="B48">
        <v>113.5</v>
      </c>
      <c r="C48">
        <v>114.59132389767274</v>
      </c>
      <c r="D48">
        <v>109.95820006459681</v>
      </c>
      <c r="E48">
        <v>119.22444773074866</v>
      </c>
      <c r="F48">
        <v>81.893658780251798</v>
      </c>
      <c r="G48">
        <v>147.28898901509368</v>
      </c>
    </row>
    <row r="49" spans="1:7" x14ac:dyDescent="0.25">
      <c r="A49">
        <v>60.5</v>
      </c>
      <c r="B49">
        <v>112</v>
      </c>
      <c r="C49">
        <v>98.769599333245765</v>
      </c>
      <c r="D49">
        <v>95.697294315961287</v>
      </c>
      <c r="E49">
        <v>101.84190435053024</v>
      </c>
      <c r="F49">
        <v>66.256363170144112</v>
      </c>
      <c r="G49">
        <v>131.28283549634742</v>
      </c>
    </row>
    <row r="50" spans="1:7" x14ac:dyDescent="0.25">
      <c r="A50">
        <v>61.5</v>
      </c>
      <c r="B50">
        <v>91</v>
      </c>
      <c r="C50">
        <v>102.93321106072653</v>
      </c>
      <c r="D50">
        <v>99.733301190851378</v>
      </c>
      <c r="E50">
        <v>106.13312093060169</v>
      </c>
      <c r="F50">
        <v>70.407668930675655</v>
      </c>
      <c r="G50">
        <v>135.45875319077743</v>
      </c>
    </row>
    <row r="51" spans="1:7" x14ac:dyDescent="0.25">
      <c r="A51">
        <v>61.5</v>
      </c>
      <c r="B51">
        <v>116.5</v>
      </c>
      <c r="C51">
        <v>102.93321106072653</v>
      </c>
      <c r="D51">
        <v>99.733301190851378</v>
      </c>
      <c r="E51">
        <v>106.13312093060169</v>
      </c>
      <c r="F51">
        <v>70.407668930675655</v>
      </c>
      <c r="G51">
        <v>135.45875319077743</v>
      </c>
    </row>
    <row r="52" spans="1:7" x14ac:dyDescent="0.25">
      <c r="A52">
        <v>62</v>
      </c>
      <c r="B52">
        <v>91.5</v>
      </c>
      <c r="C52">
        <v>105.01501692446692</v>
      </c>
      <c r="D52">
        <v>101.65749187789621</v>
      </c>
      <c r="E52">
        <v>108.37254197103763</v>
      </c>
      <c r="F52">
        <v>72.473590371275691</v>
      </c>
      <c r="G52">
        <v>137.55644347765815</v>
      </c>
    </row>
    <row r="53" spans="1:7" x14ac:dyDescent="0.25">
      <c r="A53">
        <v>61</v>
      </c>
      <c r="B53">
        <v>122.5</v>
      </c>
      <c r="C53">
        <v>100.85140519698615</v>
      </c>
      <c r="D53">
        <v>97.748484357580423</v>
      </c>
      <c r="E53">
        <v>103.95432603639188</v>
      </c>
      <c r="F53">
        <v>68.335261738482217</v>
      </c>
      <c r="G53">
        <v>133.36754865549008</v>
      </c>
    </row>
    <row r="54" spans="1:7" x14ac:dyDescent="0.25">
      <c r="A54">
        <v>56</v>
      </c>
      <c r="B54">
        <v>72.5</v>
      </c>
      <c r="C54">
        <v>80.033346559582242</v>
      </c>
      <c r="D54">
        <v>74.862410123973206</v>
      </c>
      <c r="E54">
        <v>85.204282995191278</v>
      </c>
      <c r="F54">
        <v>47.255151806065093</v>
      </c>
      <c r="G54">
        <v>112.81154131309938</v>
      </c>
    </row>
    <row r="55" spans="1:7" x14ac:dyDescent="0.25">
      <c r="A55">
        <v>61</v>
      </c>
      <c r="B55">
        <v>93.5</v>
      </c>
      <c r="C55">
        <v>100.85140519698615</v>
      </c>
      <c r="D55">
        <v>97.748484357580423</v>
      </c>
      <c r="E55">
        <v>103.95432603639188</v>
      </c>
      <c r="F55">
        <v>68.335261738482217</v>
      </c>
      <c r="G55">
        <v>133.36754865549008</v>
      </c>
    </row>
    <row r="56" spans="1:7" x14ac:dyDescent="0.25">
      <c r="A56">
        <v>61.3</v>
      </c>
      <c r="B56">
        <v>85</v>
      </c>
      <c r="C56">
        <v>102.10048871523037</v>
      </c>
      <c r="D56">
        <v>98.947041157295772</v>
      </c>
      <c r="E56">
        <v>105.25393627316497</v>
      </c>
      <c r="F56">
        <v>69.579484745810333</v>
      </c>
      <c r="G56">
        <v>134.62149268465041</v>
      </c>
    </row>
    <row r="57" spans="1:7" x14ac:dyDescent="0.25">
      <c r="A57">
        <v>60.3</v>
      </c>
      <c r="B57">
        <v>86</v>
      </c>
      <c r="C57">
        <v>97.936876987749599</v>
      </c>
      <c r="D57">
        <v>94.85764606052021</v>
      </c>
      <c r="E57">
        <v>101.01610791497899</v>
      </c>
      <c r="F57">
        <v>65.422985636796298</v>
      </c>
      <c r="G57">
        <v>130.45076833870291</v>
      </c>
    </row>
    <row r="58" spans="1:7" x14ac:dyDescent="0.25">
      <c r="A58">
        <v>63.3</v>
      </c>
      <c r="B58">
        <v>108</v>
      </c>
      <c r="C58">
        <v>110.42771217019197</v>
      </c>
      <c r="D58">
        <v>106.43568033472913</v>
      </c>
      <c r="E58">
        <v>114.41974400565481</v>
      </c>
      <c r="F58">
        <v>77.814711911802078</v>
      </c>
      <c r="G58">
        <v>143.04071242858186</v>
      </c>
    </row>
    <row r="59" spans="1:7" x14ac:dyDescent="0.25">
      <c r="A59">
        <v>59</v>
      </c>
      <c r="B59">
        <v>104</v>
      </c>
      <c r="C59">
        <v>92.524181742024581</v>
      </c>
      <c r="D59">
        <v>89.14700034180558</v>
      </c>
      <c r="E59">
        <v>95.901363142243582</v>
      </c>
      <c r="F59">
        <v>59.980721233216137</v>
      </c>
      <c r="G59">
        <v>125.06764225083302</v>
      </c>
    </row>
    <row r="60" spans="1:7" x14ac:dyDescent="0.25">
      <c r="A60">
        <v>61.5</v>
      </c>
      <c r="B60">
        <v>104</v>
      </c>
      <c r="C60">
        <v>102.93321106072653</v>
      </c>
      <c r="D60">
        <v>99.733301190851378</v>
      </c>
      <c r="E60">
        <v>106.13312093060169</v>
      </c>
      <c r="F60">
        <v>70.407668930675655</v>
      </c>
      <c r="G60">
        <v>135.45875319077743</v>
      </c>
    </row>
    <row r="61" spans="1:7" x14ac:dyDescent="0.25">
      <c r="A61">
        <v>51.3</v>
      </c>
      <c r="B61">
        <v>50.5</v>
      </c>
      <c r="C61">
        <v>60.464371440422525</v>
      </c>
      <c r="D61">
        <v>51.446456175589503</v>
      </c>
      <c r="E61">
        <v>69.482286705255547</v>
      </c>
      <c r="F61">
        <v>26.863861572236019</v>
      </c>
      <c r="G61">
        <v>94.064881308609031</v>
      </c>
    </row>
    <row r="62" spans="1:7" x14ac:dyDescent="0.25">
      <c r="A62">
        <v>61.3</v>
      </c>
      <c r="B62">
        <v>115</v>
      </c>
      <c r="C62">
        <v>102.10048871523037</v>
      </c>
      <c r="D62">
        <v>98.947041157295772</v>
      </c>
      <c r="E62">
        <v>105.25393627316497</v>
      </c>
      <c r="F62">
        <v>69.579484745810333</v>
      </c>
      <c r="G62">
        <v>134.62149268465041</v>
      </c>
    </row>
    <row r="63" spans="1:7" x14ac:dyDescent="0.25">
      <c r="A63">
        <v>58</v>
      </c>
      <c r="B63">
        <v>83.5</v>
      </c>
      <c r="C63">
        <v>88.360570014543811</v>
      </c>
      <c r="D63">
        <v>84.509927550346006</v>
      </c>
      <c r="E63">
        <v>92.211212478741615</v>
      </c>
      <c r="F63">
        <v>55.764574630670765</v>
      </c>
      <c r="G63">
        <v>120.95656539841686</v>
      </c>
    </row>
    <row r="64" spans="1:7" x14ac:dyDescent="0.25">
      <c r="A64">
        <v>60.8</v>
      </c>
      <c r="B64">
        <v>93.5</v>
      </c>
      <c r="C64">
        <v>100.01868285148998</v>
      </c>
      <c r="D64">
        <v>96.936179909031495</v>
      </c>
      <c r="E64">
        <v>103.10118579394847</v>
      </c>
      <c r="F64">
        <v>67.504481460887519</v>
      </c>
      <c r="G64">
        <v>132.53288424209245</v>
      </c>
    </row>
    <row r="65" spans="1:7" x14ac:dyDescent="0.25">
      <c r="A65">
        <v>64.3</v>
      </c>
      <c r="B65">
        <v>90</v>
      </c>
      <c r="C65">
        <v>114.59132389767274</v>
      </c>
      <c r="D65">
        <v>109.95820006459681</v>
      </c>
      <c r="E65">
        <v>119.22444773074866</v>
      </c>
      <c r="F65">
        <v>81.893658780251798</v>
      </c>
      <c r="G65">
        <v>147.28898901509368</v>
      </c>
    </row>
    <row r="66" spans="1:7" x14ac:dyDescent="0.25">
      <c r="A66">
        <v>57.8</v>
      </c>
      <c r="B66">
        <v>95</v>
      </c>
      <c r="C66">
        <v>87.527847669047617</v>
      </c>
      <c r="D66">
        <v>83.563690253190359</v>
      </c>
      <c r="E66">
        <v>91.492005084904875</v>
      </c>
      <c r="F66">
        <v>54.918247676160767</v>
      </c>
      <c r="G66">
        <v>120.13744766193446</v>
      </c>
    </row>
    <row r="67" spans="1:7" x14ac:dyDescent="0.25">
      <c r="A67">
        <v>65.3</v>
      </c>
      <c r="B67">
        <v>118</v>
      </c>
      <c r="C67">
        <v>118.75493562515351</v>
      </c>
      <c r="D67">
        <v>113.3991594887602</v>
      </c>
      <c r="E67">
        <v>124.11071176154681</v>
      </c>
      <c r="F67">
        <v>85.947073675591014</v>
      </c>
      <c r="G67">
        <v>151.562797574716</v>
      </c>
    </row>
    <row r="68" spans="1:7" x14ac:dyDescent="0.25">
      <c r="A68">
        <v>61.5</v>
      </c>
      <c r="B68">
        <v>95</v>
      </c>
      <c r="C68">
        <v>102.93321106072653</v>
      </c>
      <c r="D68">
        <v>99.733301190851378</v>
      </c>
      <c r="E68">
        <v>106.13312093060169</v>
      </c>
      <c r="F68">
        <v>70.407668930675655</v>
      </c>
      <c r="G68">
        <v>135.45875319077743</v>
      </c>
    </row>
    <row r="69" spans="1:7" x14ac:dyDescent="0.25">
      <c r="A69">
        <v>52.8</v>
      </c>
      <c r="B69">
        <v>63.5</v>
      </c>
      <c r="C69">
        <v>66.709789031643709</v>
      </c>
      <c r="D69">
        <v>58.973592123885282</v>
      </c>
      <c r="E69">
        <v>74.445985939402135</v>
      </c>
      <c r="F69">
        <v>33.430362800502031</v>
      </c>
      <c r="G69">
        <v>99.989215262785393</v>
      </c>
    </row>
    <row r="70" spans="1:7" x14ac:dyDescent="0.25">
      <c r="A70">
        <v>63.5</v>
      </c>
      <c r="B70">
        <v>148.5</v>
      </c>
      <c r="C70">
        <v>111.26043451568813</v>
      </c>
      <c r="D70">
        <v>107.14860971794441</v>
      </c>
      <c r="E70">
        <v>115.37225931343185</v>
      </c>
      <c r="F70">
        <v>78.632554246725974</v>
      </c>
      <c r="G70">
        <v>143.88831478465028</v>
      </c>
    </row>
    <row r="71" spans="1:7" x14ac:dyDescent="0.25">
      <c r="A71">
        <v>55.8</v>
      </c>
      <c r="B71">
        <v>75</v>
      </c>
      <c r="C71">
        <v>79.200624214086048</v>
      </c>
      <c r="D71">
        <v>73.88073008271158</v>
      </c>
      <c r="E71">
        <v>84.520518345460516</v>
      </c>
      <c r="F71">
        <v>46.398600781873476</v>
      </c>
      <c r="G71">
        <v>112.00264764629861</v>
      </c>
    </row>
    <row r="72" spans="1:7" x14ac:dyDescent="0.25">
      <c r="A72">
        <v>64.3</v>
      </c>
      <c r="B72">
        <v>109.5</v>
      </c>
      <c r="C72">
        <v>114.59132389767274</v>
      </c>
      <c r="D72">
        <v>109.95820006459681</v>
      </c>
      <c r="E72">
        <v>119.22444773074866</v>
      </c>
      <c r="F72">
        <v>81.893658780251798</v>
      </c>
      <c r="G72">
        <v>147.28898901509368</v>
      </c>
    </row>
    <row r="73" spans="1:7" x14ac:dyDescent="0.25">
      <c r="A73">
        <v>56.3</v>
      </c>
      <c r="B73">
        <v>77</v>
      </c>
      <c r="C73">
        <v>81.282430077826461</v>
      </c>
      <c r="D73">
        <v>76.330539282764462</v>
      </c>
      <c r="E73">
        <v>86.23432087288846</v>
      </c>
      <c r="F73">
        <v>48.538076516874774</v>
      </c>
      <c r="G73">
        <v>114.02678363877814</v>
      </c>
    </row>
    <row r="74" spans="1:7" x14ac:dyDescent="0.25">
      <c r="A74">
        <v>55.8</v>
      </c>
      <c r="B74">
        <v>73.5</v>
      </c>
      <c r="C74">
        <v>79.200624214086048</v>
      </c>
      <c r="D74">
        <v>73.88073008271158</v>
      </c>
      <c r="E74">
        <v>84.520518345460516</v>
      </c>
      <c r="F74">
        <v>46.398600781873476</v>
      </c>
      <c r="G74">
        <v>112.00264764629861</v>
      </c>
    </row>
    <row r="75" spans="1:7" x14ac:dyDescent="0.25">
      <c r="A75">
        <v>66.8</v>
      </c>
      <c r="B75">
        <v>140</v>
      </c>
      <c r="C75">
        <v>125.00035321637472</v>
      </c>
      <c r="D75">
        <v>118.46744161021708</v>
      </c>
      <c r="E75">
        <v>131.53326482253235</v>
      </c>
      <c r="F75">
        <v>91.979898923130065</v>
      </c>
      <c r="G75">
        <v>158.02080750961937</v>
      </c>
    </row>
    <row r="76" spans="1:7" x14ac:dyDescent="0.25">
      <c r="A76">
        <v>58.3</v>
      </c>
      <c r="B76">
        <v>77.5</v>
      </c>
      <c r="C76">
        <v>89.60965353278803</v>
      </c>
      <c r="D76">
        <v>85.918654184622298</v>
      </c>
      <c r="E76">
        <v>93.300652880953763</v>
      </c>
      <c r="F76">
        <v>57.03213146823331</v>
      </c>
      <c r="G76">
        <v>122.18717559734276</v>
      </c>
    </row>
    <row r="77" spans="1:7" x14ac:dyDescent="0.25">
      <c r="A77">
        <v>59.5</v>
      </c>
      <c r="B77">
        <v>101</v>
      </c>
      <c r="C77">
        <v>94.605987605764966</v>
      </c>
      <c r="D77">
        <v>91.392317374329451</v>
      </c>
      <c r="E77">
        <v>97.819657837200481</v>
      </c>
      <c r="F77">
        <v>62.079088828986315</v>
      </c>
      <c r="G77">
        <v>127.13288638254362</v>
      </c>
    </row>
    <row r="78" spans="1:7" x14ac:dyDescent="0.25">
      <c r="A78">
        <v>64.8</v>
      </c>
      <c r="B78">
        <v>142</v>
      </c>
      <c r="C78">
        <v>116.67312976141312</v>
      </c>
      <c r="D78">
        <v>111.68675188501543</v>
      </c>
      <c r="E78">
        <v>121.65950763781082</v>
      </c>
      <c r="F78">
        <v>83.923543015858328</v>
      </c>
      <c r="G78">
        <v>149.4227165069679</v>
      </c>
    </row>
    <row r="79" spans="1:7" x14ac:dyDescent="0.25">
      <c r="A79">
        <v>63</v>
      </c>
      <c r="B79">
        <v>98.5</v>
      </c>
      <c r="C79">
        <v>109.17862865194775</v>
      </c>
      <c r="D79">
        <v>105.35674241157407</v>
      </c>
      <c r="E79">
        <v>113.00051489232142</v>
      </c>
      <c r="F79">
        <v>76.586017800517823</v>
      </c>
      <c r="G79">
        <v>141.77123950337767</v>
      </c>
    </row>
    <row r="80" spans="1:7" x14ac:dyDescent="0.25">
      <c r="A80">
        <v>56</v>
      </c>
      <c r="B80">
        <v>72.5</v>
      </c>
      <c r="C80">
        <v>80.033346559582242</v>
      </c>
      <c r="D80">
        <v>74.862410123973206</v>
      </c>
      <c r="E80">
        <v>85.204282995191278</v>
      </c>
      <c r="F80">
        <v>47.255151806065093</v>
      </c>
      <c r="G80">
        <v>112.81154131309938</v>
      </c>
    </row>
    <row r="81" spans="1:7" x14ac:dyDescent="0.25">
      <c r="A81">
        <v>54.5</v>
      </c>
      <c r="B81">
        <v>74</v>
      </c>
      <c r="C81">
        <v>73.787928968361058</v>
      </c>
      <c r="D81">
        <v>67.455037295398427</v>
      </c>
      <c r="E81">
        <v>80.120820641323689</v>
      </c>
      <c r="F81">
        <v>40.806464710086082</v>
      </c>
      <c r="G81">
        <v>106.76939322663603</v>
      </c>
    </row>
    <row r="82" spans="1:7" x14ac:dyDescent="0.25">
      <c r="A82">
        <v>51.5</v>
      </c>
      <c r="B82">
        <v>64</v>
      </c>
      <c r="C82">
        <v>61.29709378591869</v>
      </c>
      <c r="D82">
        <v>52.451754854490673</v>
      </c>
      <c r="E82">
        <v>70.142432717346708</v>
      </c>
      <c r="F82">
        <v>27.742489206364688</v>
      </c>
      <c r="G82">
        <v>94.851698365472686</v>
      </c>
    </row>
    <row r="83" spans="1:7" x14ac:dyDescent="0.25">
      <c r="A83">
        <v>64</v>
      </c>
      <c r="B83">
        <v>111.5</v>
      </c>
      <c r="C83">
        <v>113.34224037942852</v>
      </c>
      <c r="D83">
        <v>108.91170567990952</v>
      </c>
      <c r="E83">
        <v>117.77277507894752</v>
      </c>
      <c r="F83">
        <v>80.672665766311312</v>
      </c>
      <c r="G83">
        <v>146.01181499254574</v>
      </c>
    </row>
    <row r="84" spans="1:7" x14ac:dyDescent="0.25">
      <c r="A84">
        <v>63.3</v>
      </c>
      <c r="B84">
        <v>108</v>
      </c>
      <c r="C84">
        <v>110.42771217019197</v>
      </c>
      <c r="D84">
        <v>106.43568033472913</v>
      </c>
      <c r="E84">
        <v>114.41974400565481</v>
      </c>
      <c r="F84">
        <v>77.814711911802078</v>
      </c>
      <c r="G84">
        <v>143.04071242858186</v>
      </c>
    </row>
    <row r="85" spans="1:7" x14ac:dyDescent="0.25">
      <c r="A85">
        <v>61.3</v>
      </c>
      <c r="B85">
        <v>110.5</v>
      </c>
      <c r="C85">
        <v>102.10048871523037</v>
      </c>
      <c r="D85">
        <v>98.947041157295772</v>
      </c>
      <c r="E85">
        <v>105.25393627316497</v>
      </c>
      <c r="F85">
        <v>69.579484745810333</v>
      </c>
      <c r="G85">
        <v>134.62149268465041</v>
      </c>
    </row>
    <row r="86" spans="1:7" x14ac:dyDescent="0.25">
      <c r="A86">
        <v>59</v>
      </c>
      <c r="B86">
        <v>92</v>
      </c>
      <c r="C86">
        <v>92.524181742024581</v>
      </c>
      <c r="D86">
        <v>89.14700034180558</v>
      </c>
      <c r="E86">
        <v>95.901363142243582</v>
      </c>
      <c r="F86">
        <v>59.980721233216137</v>
      </c>
      <c r="G86">
        <v>125.06764225083302</v>
      </c>
    </row>
    <row r="87" spans="1:7" x14ac:dyDescent="0.25">
      <c r="A87">
        <v>56.5</v>
      </c>
      <c r="B87">
        <v>69</v>
      </c>
      <c r="C87">
        <v>82.115152423322627</v>
      </c>
      <c r="D87">
        <v>77.30605366912512</v>
      </c>
      <c r="E87">
        <v>86.924251177520134</v>
      </c>
      <c r="F87">
        <v>49.392088714280739</v>
      </c>
      <c r="G87">
        <v>114.83821613236452</v>
      </c>
    </row>
    <row r="88" spans="1:7" x14ac:dyDescent="0.25">
      <c r="A88">
        <v>61.5</v>
      </c>
      <c r="B88">
        <v>103.5</v>
      </c>
      <c r="C88">
        <v>102.93321106072653</v>
      </c>
      <c r="D88">
        <v>99.733301190851378</v>
      </c>
      <c r="E88">
        <v>106.13312093060169</v>
      </c>
      <c r="F88">
        <v>70.407668930675655</v>
      </c>
      <c r="G88">
        <v>135.45875319077743</v>
      </c>
    </row>
    <row r="89" spans="1:7" x14ac:dyDescent="0.25">
      <c r="A89">
        <v>58.8</v>
      </c>
      <c r="B89">
        <v>89</v>
      </c>
      <c r="C89">
        <v>91.691459396528415</v>
      </c>
      <c r="D89">
        <v>88.233909081356899</v>
      </c>
      <c r="E89">
        <v>95.149009711699932</v>
      </c>
      <c r="F89">
        <v>59.139560498609526</v>
      </c>
      <c r="G89">
        <v>124.2433582944473</v>
      </c>
    </row>
    <row r="90" spans="1:7" x14ac:dyDescent="0.25">
      <c r="A90">
        <v>63.3</v>
      </c>
      <c r="B90">
        <v>114</v>
      </c>
      <c r="C90">
        <v>110.42771217019197</v>
      </c>
      <c r="D90">
        <v>106.43568033472913</v>
      </c>
      <c r="E90">
        <v>114.41974400565481</v>
      </c>
      <c r="F90">
        <v>77.814711911802078</v>
      </c>
      <c r="G90">
        <v>143.04071242858186</v>
      </c>
    </row>
    <row r="91" spans="1:7" x14ac:dyDescent="0.25">
      <c r="A91">
        <v>61.3</v>
      </c>
      <c r="B91">
        <v>112</v>
      </c>
      <c r="C91">
        <v>102.10048871523037</v>
      </c>
      <c r="D91">
        <v>98.947041157295772</v>
      </c>
      <c r="E91">
        <v>105.25393627316497</v>
      </c>
      <c r="F91">
        <v>69.579484745810333</v>
      </c>
      <c r="G91">
        <v>134.62149268465041</v>
      </c>
    </row>
    <row r="92" spans="1:7" x14ac:dyDescent="0.25">
      <c r="A92">
        <v>59</v>
      </c>
      <c r="B92">
        <v>112</v>
      </c>
      <c r="C92">
        <v>92.524181742024581</v>
      </c>
      <c r="D92">
        <v>89.14700034180558</v>
      </c>
      <c r="E92">
        <v>95.901363142243582</v>
      </c>
      <c r="F92">
        <v>59.980721233216137</v>
      </c>
      <c r="G92">
        <v>125.06764225083302</v>
      </c>
    </row>
    <row r="93" spans="1:7" x14ac:dyDescent="0.25">
      <c r="A93">
        <v>58</v>
      </c>
      <c r="B93">
        <v>84</v>
      </c>
      <c r="C93">
        <v>88.360570014543811</v>
      </c>
      <c r="D93">
        <v>84.509927550346006</v>
      </c>
      <c r="E93">
        <v>92.211212478741615</v>
      </c>
      <c r="F93">
        <v>55.764574630670765</v>
      </c>
      <c r="G93">
        <v>120.95656539841686</v>
      </c>
    </row>
    <row r="94" spans="1:7" x14ac:dyDescent="0.25">
      <c r="A94">
        <v>61.5</v>
      </c>
      <c r="B94">
        <v>121</v>
      </c>
      <c r="C94">
        <v>102.93321106072653</v>
      </c>
      <c r="D94">
        <v>99.733301190851378</v>
      </c>
      <c r="E94">
        <v>106.13312093060169</v>
      </c>
      <c r="F94">
        <v>70.407668930675655</v>
      </c>
      <c r="G94">
        <v>135.45875319077743</v>
      </c>
    </row>
    <row r="95" spans="1:7" x14ac:dyDescent="0.25">
      <c r="A95">
        <v>58.3</v>
      </c>
      <c r="B95">
        <v>104.5</v>
      </c>
      <c r="C95">
        <v>89.60965353278803</v>
      </c>
      <c r="D95">
        <v>85.918654184622298</v>
      </c>
      <c r="E95">
        <v>93.300652880953763</v>
      </c>
      <c r="F95">
        <v>57.03213146823331</v>
      </c>
      <c r="G95">
        <v>122.18717559734276</v>
      </c>
    </row>
    <row r="96" spans="1:7" x14ac:dyDescent="0.25">
      <c r="A96">
        <v>62</v>
      </c>
      <c r="B96">
        <v>98.5</v>
      </c>
      <c r="C96">
        <v>105.01501692446692</v>
      </c>
      <c r="D96">
        <v>101.65749187789621</v>
      </c>
      <c r="E96">
        <v>108.37254197103763</v>
      </c>
      <c r="F96">
        <v>72.473590371275691</v>
      </c>
      <c r="G96">
        <v>137.55644347765815</v>
      </c>
    </row>
    <row r="97" spans="1:7" x14ac:dyDescent="0.25">
      <c r="A97">
        <v>59.8</v>
      </c>
      <c r="B97">
        <v>84.5</v>
      </c>
      <c r="C97">
        <v>95.855071124009214</v>
      </c>
      <c r="D97">
        <v>92.71122830995732</v>
      </c>
      <c r="E97">
        <v>98.998913938061108</v>
      </c>
      <c r="F97">
        <v>63.334997087841096</v>
      </c>
      <c r="G97">
        <v>128.37514516017734</v>
      </c>
    </row>
    <row r="98" spans="1:7" x14ac:dyDescent="0.25">
      <c r="A98">
        <v>64.8</v>
      </c>
      <c r="B98">
        <v>112</v>
      </c>
      <c r="C98">
        <v>116.67312976141312</v>
      </c>
      <c r="D98">
        <v>111.68675188501543</v>
      </c>
      <c r="E98">
        <v>121.65950763781082</v>
      </c>
      <c r="F98">
        <v>83.923543015858328</v>
      </c>
      <c r="G98">
        <v>149.4227165069679</v>
      </c>
    </row>
    <row r="99" spans="1:7" x14ac:dyDescent="0.25">
      <c r="A99">
        <v>57.8</v>
      </c>
      <c r="B99">
        <v>84</v>
      </c>
      <c r="C99">
        <v>87.527847669047617</v>
      </c>
      <c r="D99">
        <v>83.563690253190359</v>
      </c>
      <c r="E99">
        <v>91.492005084904875</v>
      </c>
      <c r="F99">
        <v>54.918247676160767</v>
      </c>
      <c r="G99">
        <v>120.13744766193446</v>
      </c>
    </row>
    <row r="100" spans="1:7" x14ac:dyDescent="0.25">
      <c r="A100">
        <v>55.5</v>
      </c>
      <c r="B100">
        <v>84</v>
      </c>
      <c r="C100">
        <v>77.951540695841828</v>
      </c>
      <c r="D100">
        <v>72.404290725098363</v>
      </c>
      <c r="E100">
        <v>83.498790666585293</v>
      </c>
      <c r="F100">
        <v>45.111877940017074</v>
      </c>
      <c r="G100">
        <v>110.79120345166658</v>
      </c>
    </row>
    <row r="101" spans="1:7" x14ac:dyDescent="0.25">
      <c r="A101">
        <v>58.3</v>
      </c>
      <c r="B101">
        <v>111.5</v>
      </c>
      <c r="C101">
        <v>89.60965353278803</v>
      </c>
      <c r="D101">
        <v>85.918654184622298</v>
      </c>
      <c r="E101">
        <v>93.300652880953763</v>
      </c>
      <c r="F101">
        <v>57.03213146823331</v>
      </c>
      <c r="G101">
        <v>122.18717559734276</v>
      </c>
    </row>
    <row r="102" spans="1:7" x14ac:dyDescent="0.25">
      <c r="A102">
        <v>62.8</v>
      </c>
      <c r="B102">
        <v>93.5</v>
      </c>
      <c r="C102">
        <v>108.34590630645158</v>
      </c>
      <c r="D102">
        <v>104.63040798567496</v>
      </c>
      <c r="E102">
        <v>112.0614046272282</v>
      </c>
      <c r="F102">
        <v>75.765599440952542</v>
      </c>
      <c r="G102">
        <v>140.92621317195062</v>
      </c>
    </row>
    <row r="103" spans="1:7" x14ac:dyDescent="0.25">
      <c r="A103">
        <v>60</v>
      </c>
      <c r="B103">
        <v>77</v>
      </c>
      <c r="C103">
        <v>96.68779346950538</v>
      </c>
      <c r="D103">
        <v>93.577770266028679</v>
      </c>
      <c r="E103">
        <v>99.79781667298208</v>
      </c>
      <c r="F103">
        <v>64.170971484499631</v>
      </c>
      <c r="G103">
        <v>129.20461545451113</v>
      </c>
    </row>
    <row r="104" spans="1:7" x14ac:dyDescent="0.25">
      <c r="A104">
        <v>66.5</v>
      </c>
      <c r="B104">
        <v>117.5</v>
      </c>
      <c r="C104">
        <v>123.7512696981305</v>
      </c>
      <c r="D104">
        <v>117.4603239937918</v>
      </c>
      <c r="E104">
        <v>130.0422154024692</v>
      </c>
      <c r="F104">
        <v>90.777833942460035</v>
      </c>
      <c r="G104">
        <v>156.72470545380096</v>
      </c>
    </row>
    <row r="105" spans="1:7" x14ac:dyDescent="0.25">
      <c r="A105">
        <v>59</v>
      </c>
      <c r="B105">
        <v>95</v>
      </c>
      <c r="C105">
        <v>92.524181742024581</v>
      </c>
      <c r="D105">
        <v>89.14700034180558</v>
      </c>
      <c r="E105">
        <v>95.901363142243582</v>
      </c>
      <c r="F105">
        <v>59.980721233216137</v>
      </c>
      <c r="G105">
        <v>125.06764225083302</v>
      </c>
    </row>
    <row r="106" spans="1:7" x14ac:dyDescent="0.25">
      <c r="A106">
        <v>56.8</v>
      </c>
      <c r="B106">
        <v>98.5</v>
      </c>
      <c r="C106">
        <v>83.364235941566847</v>
      </c>
      <c r="D106">
        <v>78.763864527569268</v>
      </c>
      <c r="E106">
        <v>87.964607355564425</v>
      </c>
      <c r="F106">
        <v>50.671195629825938</v>
      </c>
      <c r="G106">
        <v>116.05727625330775</v>
      </c>
    </row>
    <row r="107" spans="1:7" x14ac:dyDescent="0.25">
      <c r="A107">
        <v>57</v>
      </c>
      <c r="B107">
        <v>83.5</v>
      </c>
      <c r="C107">
        <v>84.196958287063012</v>
      </c>
      <c r="D107">
        <v>79.731700863637343</v>
      </c>
      <c r="E107">
        <v>88.662215710488681</v>
      </c>
      <c r="F107">
        <v>51.522656587778791</v>
      </c>
      <c r="G107">
        <v>116.87125998634724</v>
      </c>
    </row>
    <row r="108" spans="1:7" x14ac:dyDescent="0.25">
      <c r="A108">
        <v>61.3</v>
      </c>
      <c r="B108">
        <v>106.5</v>
      </c>
      <c r="C108">
        <v>102.10048871523037</v>
      </c>
      <c r="D108">
        <v>98.947041157295772</v>
      </c>
      <c r="E108">
        <v>105.25393627316497</v>
      </c>
      <c r="F108">
        <v>69.579484745810333</v>
      </c>
      <c r="G108">
        <v>134.62149268465041</v>
      </c>
    </row>
    <row r="109" spans="1:7" x14ac:dyDescent="0.25">
      <c r="A109">
        <v>66</v>
      </c>
      <c r="B109">
        <v>144.5</v>
      </c>
      <c r="C109">
        <v>121.66946383439011</v>
      </c>
      <c r="D109">
        <v>115.77520949800115</v>
      </c>
      <c r="E109">
        <v>127.56371817077908</v>
      </c>
      <c r="F109">
        <v>88.769407575161154</v>
      </c>
      <c r="G109">
        <v>154.56952009361908</v>
      </c>
    </row>
    <row r="110" spans="1:7" x14ac:dyDescent="0.25">
      <c r="A110">
        <v>62</v>
      </c>
      <c r="B110">
        <v>116</v>
      </c>
      <c r="C110">
        <v>105.01501692446692</v>
      </c>
      <c r="D110">
        <v>101.65749187789621</v>
      </c>
      <c r="E110">
        <v>108.37254197103763</v>
      </c>
      <c r="F110">
        <v>72.473590371275691</v>
      </c>
      <c r="G110">
        <v>137.55644347765815</v>
      </c>
    </row>
    <row r="111" spans="1:7" x14ac:dyDescent="0.25">
      <c r="A111">
        <v>61</v>
      </c>
      <c r="B111">
        <v>92</v>
      </c>
      <c r="C111">
        <v>100.85140519698615</v>
      </c>
      <c r="D111">
        <v>97.748484357580423</v>
      </c>
      <c r="E111">
        <v>103.95432603639188</v>
      </c>
      <c r="F111">
        <v>68.335261738482217</v>
      </c>
      <c r="G111">
        <v>133.36754865549008</v>
      </c>
    </row>
    <row r="112" spans="1:7" x14ac:dyDescent="0.25">
      <c r="A112">
        <v>63.5</v>
      </c>
      <c r="B112">
        <v>108</v>
      </c>
      <c r="C112">
        <v>111.26043451568813</v>
      </c>
      <c r="D112">
        <v>107.14860971794441</v>
      </c>
      <c r="E112">
        <v>115.37225931343185</v>
      </c>
      <c r="F112">
        <v>78.632554246725974</v>
      </c>
      <c r="G112">
        <v>143.88831478465028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4"/>
  <sheetViews>
    <sheetView zoomScale="120" zoomScaleNormal="120" workbookViewId="0">
      <selection activeCell="F4" sqref="F4"/>
    </sheetView>
  </sheetViews>
  <sheetFormatPr defaultRowHeight="15" x14ac:dyDescent="0.25"/>
  <cols>
    <col min="2" max="2" width="12" bestFit="1" customWidth="1"/>
  </cols>
  <sheetData>
    <row r="1" spans="1:7" x14ac:dyDescent="0.25">
      <c r="A1" t="s">
        <v>55</v>
      </c>
      <c r="B1">
        <f>AVERAGE(B4:B114)</f>
        <v>2.4068835013134927E-13</v>
      </c>
      <c r="C1" t="s">
        <v>59</v>
      </c>
      <c r="D1">
        <f>COUNT(D4:D114)</f>
        <v>111</v>
      </c>
    </row>
    <row r="2" spans="1:7" x14ac:dyDescent="0.25">
      <c r="A2" t="s">
        <v>56</v>
      </c>
      <c r="B2">
        <f>_xlfn.STDEV.S(B4:B114)</f>
        <v>12.289901626413219</v>
      </c>
    </row>
    <row r="3" spans="1:7" x14ac:dyDescent="0.25">
      <c r="B3" t="s">
        <v>52</v>
      </c>
      <c r="C3" t="s">
        <v>54</v>
      </c>
      <c r="D3" t="s">
        <v>57</v>
      </c>
      <c r="E3" t="s">
        <v>58</v>
      </c>
      <c r="F3" t="s">
        <v>60</v>
      </c>
      <c r="G3" t="s">
        <v>54</v>
      </c>
    </row>
    <row r="4" spans="1:7" x14ac:dyDescent="0.25">
      <c r="B4">
        <v>-25.178628651947747</v>
      </c>
      <c r="C4">
        <f>B4/$B$2</f>
        <v>-2.0487249953111362</v>
      </c>
      <c r="D4">
        <v>1</v>
      </c>
      <c r="E4">
        <f>(D4-0.5)/$D$1</f>
        <v>4.5045045045045045E-3</v>
      </c>
      <c r="F4">
        <f>_xlfn.NORM.S.INV(E4)</f>
        <v>-2.6117120822772133</v>
      </c>
      <c r="G4">
        <v>-2.0487249953111362</v>
      </c>
    </row>
    <row r="5" spans="1:7" x14ac:dyDescent="0.25">
      <c r="B5">
        <v>-24.591323897672737</v>
      </c>
      <c r="C5">
        <f t="shared" ref="C5:C68" si="0">B5/$B$2</f>
        <v>-2.0009374074094737</v>
      </c>
      <c r="D5">
        <v>2</v>
      </c>
      <c r="E5">
        <f t="shared" ref="E5:E68" si="1">(D5-0.5)/$D$1</f>
        <v>1.3513513513513514E-2</v>
      </c>
      <c r="F5">
        <f t="shared" ref="F5:F68" si="2">_xlfn.NORM.S.INV(E5)</f>
        <v>-2.2111272410853271</v>
      </c>
      <c r="G5">
        <v>-2.0009374074094737</v>
      </c>
    </row>
    <row r="6" spans="1:7" x14ac:dyDescent="0.25">
      <c r="B6">
        <v>-21.10048871523037</v>
      </c>
      <c r="C6">
        <f t="shared" si="0"/>
        <v>-1.7168964696903357</v>
      </c>
      <c r="D6">
        <v>3</v>
      </c>
      <c r="E6">
        <f t="shared" si="1"/>
        <v>2.2522522522522521E-2</v>
      </c>
      <c r="F6">
        <f t="shared" si="2"/>
        <v>-2.0042335798798194</v>
      </c>
      <c r="G6">
        <v>-1.7168964696903357</v>
      </c>
    </row>
    <row r="7" spans="1:7" x14ac:dyDescent="0.25">
      <c r="B7">
        <v>-20.754935625153507</v>
      </c>
      <c r="C7">
        <f t="shared" si="0"/>
        <v>-1.6887796384429474</v>
      </c>
      <c r="D7">
        <v>4</v>
      </c>
      <c r="E7">
        <f t="shared" si="1"/>
        <v>3.1531531531531529E-2</v>
      </c>
      <c r="F7">
        <f t="shared" si="2"/>
        <v>-1.8587466122710705</v>
      </c>
      <c r="G7">
        <v>-1.6887796384429474</v>
      </c>
    </row>
    <row r="8" spans="1:7" x14ac:dyDescent="0.25">
      <c r="B8">
        <v>-19.68779346950538</v>
      </c>
      <c r="C8">
        <f t="shared" si="0"/>
        <v>-1.6019488249761702</v>
      </c>
      <c r="D8">
        <v>5</v>
      </c>
      <c r="E8">
        <f t="shared" si="1"/>
        <v>4.0540540540540543E-2</v>
      </c>
      <c r="F8">
        <f t="shared" si="2"/>
        <v>-1.7444475421409684</v>
      </c>
      <c r="G8">
        <v>-1.6019488249761702</v>
      </c>
    </row>
    <row r="9" spans="1:7" x14ac:dyDescent="0.25">
      <c r="B9">
        <v>-19.182294578970755</v>
      </c>
      <c r="C9">
        <f t="shared" si="0"/>
        <v>-1.5608175852070727</v>
      </c>
      <c r="D9">
        <v>6</v>
      </c>
      <c r="E9">
        <f t="shared" si="1"/>
        <v>4.954954954954955E-2</v>
      </c>
      <c r="F9">
        <f t="shared" si="2"/>
        <v>-1.6492369585066657</v>
      </c>
      <c r="G9">
        <v>-1.5608175852070727</v>
      </c>
    </row>
    <row r="10" spans="1:7" x14ac:dyDescent="0.25">
      <c r="B10">
        <v>-17.933211060726535</v>
      </c>
      <c r="C10">
        <f t="shared" si="0"/>
        <v>-1.4591826367580376</v>
      </c>
      <c r="D10">
        <v>7</v>
      </c>
      <c r="E10">
        <f t="shared" si="1"/>
        <v>5.8558558558558557E-2</v>
      </c>
      <c r="F10">
        <f t="shared" si="2"/>
        <v>-1.5669896232638028</v>
      </c>
      <c r="G10">
        <v>-1.4591826367580376</v>
      </c>
    </row>
    <row r="11" spans="1:7" x14ac:dyDescent="0.25">
      <c r="B11">
        <v>-17.10048871523037</v>
      </c>
      <c r="C11">
        <f t="shared" si="0"/>
        <v>-1.3914260044586793</v>
      </c>
      <c r="D11">
        <v>8</v>
      </c>
      <c r="E11">
        <f t="shared" si="1"/>
        <v>6.7567567567567571E-2</v>
      </c>
      <c r="F11">
        <f t="shared" si="2"/>
        <v>-1.4941549086209043</v>
      </c>
      <c r="G11">
        <v>-1.3914260044586793</v>
      </c>
    </row>
    <row r="12" spans="1:7" x14ac:dyDescent="0.25">
      <c r="B12">
        <v>-16.105987605764966</v>
      </c>
      <c r="C12">
        <f t="shared" si="0"/>
        <v>-1.3105058197659034</v>
      </c>
      <c r="D12">
        <v>9</v>
      </c>
      <c r="E12">
        <f t="shared" si="1"/>
        <v>7.6576576576576572E-2</v>
      </c>
      <c r="F12">
        <f t="shared" si="2"/>
        <v>-1.4284820653066665</v>
      </c>
      <c r="G12">
        <v>-1.3105058197659034</v>
      </c>
    </row>
    <row r="13" spans="1:7" x14ac:dyDescent="0.25">
      <c r="B13">
        <v>-14.845906306451582</v>
      </c>
      <c r="C13">
        <f t="shared" si="0"/>
        <v>-1.2079760080865942</v>
      </c>
      <c r="D13">
        <v>10</v>
      </c>
      <c r="E13">
        <f t="shared" si="1"/>
        <v>8.5585585585585586E-2</v>
      </c>
      <c r="F13">
        <f t="shared" si="2"/>
        <v>-1.3684502922532074</v>
      </c>
      <c r="G13">
        <v>-1.2079760080865942</v>
      </c>
    </row>
    <row r="14" spans="1:7" x14ac:dyDescent="0.25">
      <c r="B14">
        <v>-14.269599333245765</v>
      </c>
      <c r="C14">
        <f t="shared" si="0"/>
        <v>-1.1610832834152081</v>
      </c>
      <c r="D14">
        <v>11</v>
      </c>
      <c r="E14">
        <f t="shared" si="1"/>
        <v>9.45945945945946E-2</v>
      </c>
      <c r="F14">
        <f t="shared" si="2"/>
        <v>-1.3129814789733745</v>
      </c>
      <c r="G14">
        <v>-1.1610832834152081</v>
      </c>
    </row>
    <row r="15" spans="1:7" x14ac:dyDescent="0.25">
      <c r="B15">
        <v>-13.764100442711197</v>
      </c>
      <c r="C15">
        <f t="shared" si="0"/>
        <v>-1.119952043646115</v>
      </c>
      <c r="D15">
        <v>12</v>
      </c>
      <c r="E15">
        <f t="shared" si="1"/>
        <v>0.1036036036036036</v>
      </c>
      <c r="F15">
        <f t="shared" si="2"/>
        <v>-1.2612821577584186</v>
      </c>
      <c r="G15">
        <v>-1.119952043646115</v>
      </c>
    </row>
    <row r="16" spans="1:7" x14ac:dyDescent="0.25">
      <c r="B16">
        <v>-13.51501692446692</v>
      </c>
      <c r="C16">
        <f t="shared" si="0"/>
        <v>-1.0996847115049895</v>
      </c>
      <c r="D16">
        <v>13</v>
      </c>
      <c r="E16">
        <f t="shared" si="1"/>
        <v>0.11261261261261261</v>
      </c>
      <c r="F16">
        <f t="shared" si="2"/>
        <v>-1.2127505015980071</v>
      </c>
      <c r="G16">
        <v>-1.0996847115049895</v>
      </c>
    </row>
    <row r="17" spans="2:7" x14ac:dyDescent="0.25">
      <c r="B17">
        <v>-13.115152423322627</v>
      </c>
      <c r="C17">
        <f t="shared" si="0"/>
        <v>-1.067148690200725</v>
      </c>
      <c r="D17">
        <v>14</v>
      </c>
      <c r="E17">
        <f t="shared" si="1"/>
        <v>0.12162162162162163</v>
      </c>
      <c r="F17">
        <f t="shared" si="2"/>
        <v>-1.1669186011353176</v>
      </c>
      <c r="G17">
        <v>-1.067148690200725</v>
      </c>
    </row>
    <row r="18" spans="2:7" x14ac:dyDescent="0.25">
      <c r="B18">
        <v>-12.924046243168902</v>
      </c>
      <c r="C18">
        <f t="shared" si="0"/>
        <v>-1.0515988358599058</v>
      </c>
      <c r="D18">
        <v>15</v>
      </c>
      <c r="E18">
        <f t="shared" si="1"/>
        <v>0.13063063063063063</v>
      </c>
      <c r="F18">
        <f t="shared" si="2"/>
        <v>-1.123415049164985</v>
      </c>
      <c r="G18">
        <v>-1.0515988358599058</v>
      </c>
    </row>
    <row r="19" spans="2:7" x14ac:dyDescent="0.25">
      <c r="B19">
        <v>-12.10965353278803</v>
      </c>
      <c r="C19">
        <f t="shared" si="0"/>
        <v>-0.98533364227767273</v>
      </c>
      <c r="D19">
        <v>16</v>
      </c>
      <c r="E19">
        <f t="shared" si="1"/>
        <v>0.13963963963963963</v>
      </c>
      <c r="F19">
        <f t="shared" si="2"/>
        <v>-1.0819397980292538</v>
      </c>
      <c r="G19">
        <v>-0.98533364227767273</v>
      </c>
    </row>
    <row r="20" spans="2:7" x14ac:dyDescent="0.25">
      <c r="B20">
        <v>-11.936876987749599</v>
      </c>
      <c r="C20">
        <f t="shared" si="0"/>
        <v>-0.97127522665397859</v>
      </c>
      <c r="D20">
        <v>17</v>
      </c>
      <c r="E20">
        <f t="shared" si="1"/>
        <v>0.14864864864864866</v>
      </c>
      <c r="F20">
        <f t="shared" si="2"/>
        <v>-1.042246741832408</v>
      </c>
      <c r="G20">
        <v>-0.97127522665397859</v>
      </c>
    </row>
    <row r="21" spans="2:7" x14ac:dyDescent="0.25">
      <c r="B21">
        <v>-11.933211060726535</v>
      </c>
      <c r="C21">
        <f t="shared" si="0"/>
        <v>-0.97097693891055314</v>
      </c>
      <c r="D21">
        <v>18</v>
      </c>
      <c r="E21">
        <f t="shared" si="1"/>
        <v>0.15765765765765766</v>
      </c>
      <c r="F21">
        <f t="shared" si="2"/>
        <v>-1.0041313313244864</v>
      </c>
      <c r="G21">
        <v>-0.97097693891055314</v>
      </c>
    </row>
    <row r="22" spans="2:7" x14ac:dyDescent="0.25">
      <c r="B22">
        <v>-11.754935625153507</v>
      </c>
      <c r="C22">
        <f t="shared" si="0"/>
        <v>-0.95647109167172073</v>
      </c>
      <c r="D22">
        <v>19</v>
      </c>
      <c r="E22">
        <f t="shared" si="1"/>
        <v>0.16666666666666666</v>
      </c>
      <c r="F22">
        <f t="shared" si="2"/>
        <v>-0.96742156610170071</v>
      </c>
      <c r="G22">
        <v>-0.95647109167172073</v>
      </c>
    </row>
    <row r="23" spans="2:7" x14ac:dyDescent="0.25">
      <c r="B23">
        <v>-11.7512696981305</v>
      </c>
      <c r="C23">
        <f t="shared" si="0"/>
        <v>-0.95617280392829984</v>
      </c>
      <c r="D23">
        <v>20</v>
      </c>
      <c r="E23">
        <f t="shared" si="1"/>
        <v>0.17567567567567569</v>
      </c>
      <c r="F23">
        <f t="shared" si="2"/>
        <v>-0.93197131234319142</v>
      </c>
      <c r="G23">
        <v>-0.95617280392829984</v>
      </c>
    </row>
    <row r="24" spans="2:7" x14ac:dyDescent="0.25">
      <c r="B24">
        <v>-11.355071124009214</v>
      </c>
      <c r="C24">
        <f t="shared" si="0"/>
        <v>-0.92393507036745637</v>
      </c>
      <c r="D24">
        <v>21</v>
      </c>
      <c r="E24">
        <f t="shared" si="1"/>
        <v>0.18468468468468469</v>
      </c>
      <c r="F24">
        <f t="shared" si="2"/>
        <v>-0.89765525842446814</v>
      </c>
      <c r="G24">
        <v>-0.92393507036745637</v>
      </c>
    </row>
    <row r="25" spans="2:7" x14ac:dyDescent="0.25">
      <c r="B25">
        <v>-10.951540695841828</v>
      </c>
      <c r="C25">
        <f t="shared" si="0"/>
        <v>-0.89110076131976423</v>
      </c>
      <c r="D25">
        <v>22</v>
      </c>
      <c r="E25">
        <f t="shared" si="1"/>
        <v>0.19369369369369369</v>
      </c>
      <c r="F25">
        <f t="shared" si="2"/>
        <v>-0.86436504736313291</v>
      </c>
      <c r="G25">
        <v>-0.89110076131976423</v>
      </c>
    </row>
    <row r="26" spans="2:7" x14ac:dyDescent="0.25">
      <c r="B26">
        <v>-10.678628651947747</v>
      </c>
      <c r="C26">
        <f t="shared" si="0"/>
        <v>-0.86889455884638211</v>
      </c>
      <c r="D26">
        <v>23</v>
      </c>
      <c r="E26">
        <f t="shared" si="1"/>
        <v>0.20270270270270271</v>
      </c>
      <c r="F26">
        <f t="shared" si="2"/>
        <v>-0.83200627001647276</v>
      </c>
      <c r="G26">
        <v>-0.86889455884638211</v>
      </c>
    </row>
    <row r="27" spans="2:7" x14ac:dyDescent="0.25">
      <c r="B27">
        <v>-10.51501692446692</v>
      </c>
      <c r="C27">
        <f t="shared" si="0"/>
        <v>-0.85558186258124713</v>
      </c>
      <c r="D27">
        <v>24</v>
      </c>
      <c r="E27">
        <f t="shared" si="1"/>
        <v>0.21171171171171171</v>
      </c>
      <c r="F27">
        <f t="shared" si="2"/>
        <v>-0.80049609797455912</v>
      </c>
      <c r="G27">
        <v>-0.85558186258124713</v>
      </c>
    </row>
    <row r="28" spans="2:7" x14ac:dyDescent="0.25">
      <c r="B28">
        <v>-9.964371440422525</v>
      </c>
      <c r="C28">
        <f t="shared" si="0"/>
        <v>-0.81077715211383716</v>
      </c>
      <c r="D28">
        <v>25</v>
      </c>
      <c r="E28">
        <f t="shared" si="1"/>
        <v>0.22072072072072071</v>
      </c>
      <c r="F28">
        <f t="shared" si="2"/>
        <v>-0.76976139875600935</v>
      </c>
      <c r="G28">
        <v>-0.81077715211383716</v>
      </c>
    </row>
    <row r="29" spans="2:7" x14ac:dyDescent="0.25">
      <c r="B29">
        <v>-9.4277121701919668</v>
      </c>
      <c r="C29">
        <f t="shared" si="0"/>
        <v>-0.76711046652563197</v>
      </c>
      <c r="D29">
        <v>26</v>
      </c>
      <c r="E29">
        <f t="shared" si="1"/>
        <v>0.22972972972972974</v>
      </c>
      <c r="F29">
        <f t="shared" si="2"/>
        <v>-0.73973721941388981</v>
      </c>
      <c r="G29">
        <v>-0.76711046652563197</v>
      </c>
    </row>
    <row r="30" spans="2:7" x14ac:dyDescent="0.25">
      <c r="B30">
        <v>-8.8514051969861498</v>
      </c>
      <c r="C30">
        <f t="shared" si="0"/>
        <v>-0.7202177418542457</v>
      </c>
      <c r="D30">
        <v>27</v>
      </c>
      <c r="E30">
        <f t="shared" si="1"/>
        <v>0.23873873873873874</v>
      </c>
      <c r="F30">
        <f t="shared" si="2"/>
        <v>-0.71036555491602327</v>
      </c>
      <c r="G30">
        <v>-0.7202177418542457</v>
      </c>
    </row>
    <row r="31" spans="2:7" x14ac:dyDescent="0.25">
      <c r="B31">
        <v>-8.1004887152303695</v>
      </c>
      <c r="C31">
        <f t="shared" si="0"/>
        <v>-0.65911745768745256</v>
      </c>
      <c r="D31">
        <v>28</v>
      </c>
      <c r="E31">
        <f t="shared" si="1"/>
        <v>0.24774774774774774</v>
      </c>
      <c r="F31">
        <f t="shared" si="2"/>
        <v>-0.68159433905286215</v>
      </c>
      <c r="G31">
        <v>-0.65911745768745256</v>
      </c>
    </row>
    <row r="32" spans="2:7" x14ac:dyDescent="0.25">
      <c r="B32">
        <v>-7.9332110607265349</v>
      </c>
      <c r="C32">
        <f t="shared" si="0"/>
        <v>-0.6455064736788968</v>
      </c>
      <c r="D32">
        <v>29</v>
      </c>
      <c r="E32">
        <f t="shared" si="1"/>
        <v>0.25675675675675674</v>
      </c>
      <c r="F32">
        <f t="shared" si="2"/>
        <v>-0.65337661097153532</v>
      </c>
      <c r="G32">
        <v>-0.6455064736788968</v>
      </c>
    </row>
    <row r="33" spans="2:7" x14ac:dyDescent="0.25">
      <c r="B33">
        <v>-7.5333465595822418</v>
      </c>
      <c r="C33">
        <f t="shared" si="0"/>
        <v>-0.61297045237463244</v>
      </c>
      <c r="D33">
        <v>30</v>
      </c>
      <c r="E33">
        <f t="shared" si="1"/>
        <v>0.26576576576576577</v>
      </c>
      <c r="F33">
        <f t="shared" si="2"/>
        <v>-0.62566982159467477</v>
      </c>
      <c r="G33">
        <v>-0.61297045237463244</v>
      </c>
    </row>
    <row r="34" spans="2:7" x14ac:dyDescent="0.25">
      <c r="B34">
        <v>-7.5333465595822418</v>
      </c>
      <c r="C34">
        <f t="shared" si="0"/>
        <v>-0.61297045237463244</v>
      </c>
      <c r="D34">
        <v>31</v>
      </c>
      <c r="E34">
        <f t="shared" si="1"/>
        <v>0.2747747747747748</v>
      </c>
      <c r="F34">
        <f t="shared" si="2"/>
        <v>-0.59843525240079998</v>
      </c>
      <c r="G34">
        <v>-0.61297045237463244</v>
      </c>
    </row>
    <row r="35" spans="2:7" x14ac:dyDescent="0.25">
      <c r="B35">
        <v>-7.3514051969861498</v>
      </c>
      <c r="C35">
        <f t="shared" si="0"/>
        <v>-0.59816631739237458</v>
      </c>
      <c r="D35">
        <v>32</v>
      </c>
      <c r="E35">
        <f t="shared" si="1"/>
        <v>0.28378378378378377</v>
      </c>
      <c r="F35">
        <f t="shared" si="2"/>
        <v>-0.5716375251650857</v>
      </c>
      <c r="G35">
        <v>-0.59816631739237458</v>
      </c>
    </row>
    <row r="36" spans="2:7" x14ac:dyDescent="0.25">
      <c r="B36">
        <v>-6.7641004427111966</v>
      </c>
      <c r="C36">
        <f t="shared" si="0"/>
        <v>-0.55037872949071642</v>
      </c>
      <c r="D36">
        <v>33</v>
      </c>
      <c r="E36">
        <f t="shared" si="1"/>
        <v>0.2927927927927928</v>
      </c>
      <c r="F36">
        <f t="shared" si="2"/>
        <v>-0.54524418586888423</v>
      </c>
      <c r="G36">
        <v>-0.55037872949071642</v>
      </c>
    </row>
    <row r="37" spans="2:7" x14ac:dyDescent="0.25">
      <c r="B37">
        <v>-6.5186828514899844</v>
      </c>
      <c r="C37">
        <f t="shared" si="0"/>
        <v>-0.53040968509301634</v>
      </c>
      <c r="D37">
        <v>34</v>
      </c>
      <c r="E37">
        <f t="shared" si="1"/>
        <v>0.30180180180180183</v>
      </c>
      <c r="F37">
        <f t="shared" si="2"/>
        <v>-0.51922534949168586</v>
      </c>
      <c r="G37">
        <v>-0.53040968509301634</v>
      </c>
    </row>
    <row r="38" spans="2:7" x14ac:dyDescent="0.25">
      <c r="B38">
        <v>-6.51501692446692</v>
      </c>
      <c r="C38">
        <f t="shared" si="0"/>
        <v>-0.53011139734959078</v>
      </c>
      <c r="D38">
        <v>35</v>
      </c>
      <c r="E38">
        <f t="shared" si="1"/>
        <v>0.3108108108108108</v>
      </c>
      <c r="F38">
        <f t="shared" si="2"/>
        <v>-0.4935533950895456</v>
      </c>
      <c r="G38">
        <v>-0.53011139734959078</v>
      </c>
    </row>
    <row r="39" spans="2:7" x14ac:dyDescent="0.25">
      <c r="B39">
        <v>-6.2512696981304998</v>
      </c>
      <c r="C39">
        <f t="shared" si="0"/>
        <v>-0.50865091423477238</v>
      </c>
      <c r="D39">
        <v>36</v>
      </c>
      <c r="E39">
        <f t="shared" si="1"/>
        <v>0.31981981981981983</v>
      </c>
      <c r="F39">
        <f t="shared" si="2"/>
        <v>-0.46820270264667324</v>
      </c>
      <c r="G39">
        <v>-0.50865091423477238</v>
      </c>
    </row>
    <row r="40" spans="2:7" x14ac:dyDescent="0.25">
      <c r="B40">
        <v>-5.8459063064515817</v>
      </c>
      <c r="C40">
        <f t="shared" si="0"/>
        <v>-0.47566746131536747</v>
      </c>
      <c r="D40">
        <v>37</v>
      </c>
      <c r="E40">
        <f t="shared" si="1"/>
        <v>0.32882882882882886</v>
      </c>
      <c r="F40">
        <f t="shared" si="2"/>
        <v>-0.4431494248121573</v>
      </c>
      <c r="G40">
        <v>-0.47566746131536747</v>
      </c>
    </row>
    <row r="41" spans="2:7" x14ac:dyDescent="0.25">
      <c r="B41">
        <v>-5.7006242140860479</v>
      </c>
      <c r="C41">
        <f t="shared" si="0"/>
        <v>-0.4638462037673578</v>
      </c>
      <c r="D41">
        <v>38</v>
      </c>
      <c r="E41">
        <f t="shared" si="1"/>
        <v>0.33783783783783783</v>
      </c>
      <c r="F41">
        <f t="shared" si="2"/>
        <v>-0.41837128791165434</v>
      </c>
      <c r="G41">
        <v>-0.4638462037673578</v>
      </c>
    </row>
    <row r="42" spans="2:7" x14ac:dyDescent="0.25">
      <c r="B42">
        <v>-5.0913238976727371</v>
      </c>
      <c r="C42">
        <f t="shared" si="0"/>
        <v>-0.41426888940514889</v>
      </c>
      <c r="D42">
        <v>39</v>
      </c>
      <c r="E42">
        <f t="shared" si="1"/>
        <v>0.34684684684684686</v>
      </c>
      <c r="F42">
        <f t="shared" si="2"/>
        <v>-0.39384741763566572</v>
      </c>
      <c r="G42">
        <v>-0.41426888940514889</v>
      </c>
    </row>
    <row r="43" spans="2:7" x14ac:dyDescent="0.25">
      <c r="B43">
        <v>-4.8605700145438107</v>
      </c>
      <c r="C43">
        <f t="shared" si="0"/>
        <v>-0.39549299598115317</v>
      </c>
      <c r="D43">
        <v>40</v>
      </c>
      <c r="E43">
        <f t="shared" si="1"/>
        <v>0.35585585585585583</v>
      </c>
      <c r="F43">
        <f t="shared" si="2"/>
        <v>-0.36955818561240211</v>
      </c>
      <c r="G43">
        <v>-0.39549299598115317</v>
      </c>
    </row>
    <row r="44" spans="2:7" x14ac:dyDescent="0.25">
      <c r="B44">
        <v>-4.6731297614131222</v>
      </c>
      <c r="C44">
        <f t="shared" si="0"/>
        <v>-0.38024142938375699</v>
      </c>
      <c r="D44">
        <v>41</v>
      </c>
      <c r="E44">
        <f t="shared" si="1"/>
        <v>0.36486486486486486</v>
      </c>
      <c r="F44">
        <f t="shared" si="2"/>
        <v>-0.34548507371979847</v>
      </c>
      <c r="G44">
        <v>-0.38024142938375699</v>
      </c>
    </row>
    <row r="45" spans="2:7" x14ac:dyDescent="0.25">
      <c r="B45">
        <v>-4.3605700145438107</v>
      </c>
      <c r="C45">
        <f t="shared" si="0"/>
        <v>-0.35480918782719612</v>
      </c>
      <c r="D45">
        <v>42</v>
      </c>
      <c r="E45">
        <f t="shared" si="1"/>
        <v>0.37387387387387389</v>
      </c>
      <c r="F45">
        <f t="shared" si="2"/>
        <v>-0.32161055351265833</v>
      </c>
      <c r="G45">
        <v>-0.35480918782719612</v>
      </c>
    </row>
    <row r="46" spans="2:7" x14ac:dyDescent="0.25">
      <c r="B46">
        <v>-4.2824300778264615</v>
      </c>
      <c r="C46">
        <f t="shared" si="0"/>
        <v>-0.34845112743805418</v>
      </c>
      <c r="D46">
        <v>43</v>
      </c>
      <c r="E46">
        <f t="shared" si="1"/>
        <v>0.38288288288288286</v>
      </c>
      <c r="F46">
        <f t="shared" si="2"/>
        <v>-0.29791797856351676</v>
      </c>
      <c r="G46">
        <v>-0.34845112743805418</v>
      </c>
    </row>
    <row r="47" spans="2:7" x14ac:dyDescent="0.25">
      <c r="B47">
        <v>-4.2732652602688006</v>
      </c>
      <c r="C47">
        <f t="shared" si="0"/>
        <v>-0.34770540807949035</v>
      </c>
      <c r="D47">
        <v>44</v>
      </c>
      <c r="E47">
        <f t="shared" si="1"/>
        <v>0.39189189189189189</v>
      </c>
      <c r="F47">
        <f t="shared" si="2"/>
        <v>-0.27439148786003692</v>
      </c>
      <c r="G47">
        <v>-0.34770540807949035</v>
      </c>
    </row>
    <row r="48" spans="2:7" x14ac:dyDescent="0.25">
      <c r="B48">
        <v>-4.2006242140860479</v>
      </c>
      <c r="C48">
        <f t="shared" si="0"/>
        <v>-0.34179477930548668</v>
      </c>
      <c r="D48">
        <v>45</v>
      </c>
      <c r="E48">
        <f t="shared" si="1"/>
        <v>0.40090090090090091</v>
      </c>
      <c r="F48">
        <f t="shared" si="2"/>
        <v>-0.25101591868327155</v>
      </c>
      <c r="G48">
        <v>-0.34179477930548668</v>
      </c>
    </row>
    <row r="49" spans="2:7" x14ac:dyDescent="0.25">
      <c r="B49">
        <v>-4.0913238976727371</v>
      </c>
      <c r="C49">
        <f t="shared" si="0"/>
        <v>-0.33290127309723483</v>
      </c>
      <c r="D49">
        <v>46</v>
      </c>
      <c r="E49">
        <f t="shared" si="1"/>
        <v>0.40990990990990989</v>
      </c>
      <c r="F49">
        <f t="shared" si="2"/>
        <v>-0.22777672762222839</v>
      </c>
      <c r="G49">
        <v>-0.33290127309723483</v>
      </c>
    </row>
    <row r="50" spans="2:7" x14ac:dyDescent="0.25">
      <c r="B50">
        <v>-3.5278476690476168</v>
      </c>
      <c r="C50">
        <f t="shared" si="0"/>
        <v>-0.28705255552783554</v>
      </c>
      <c r="D50">
        <v>47</v>
      </c>
      <c r="E50">
        <f t="shared" si="1"/>
        <v>0.41891891891891891</v>
      </c>
      <c r="F50">
        <f t="shared" si="2"/>
        <v>-0.20465991857047608</v>
      </c>
      <c r="G50">
        <v>-0.28705255552783554</v>
      </c>
    </row>
    <row r="51" spans="2:7" x14ac:dyDescent="0.25">
      <c r="B51">
        <v>-3.2604345156881323</v>
      </c>
      <c r="C51">
        <f t="shared" si="0"/>
        <v>-0.26529378466959164</v>
      </c>
      <c r="D51">
        <v>48</v>
      </c>
      <c r="E51">
        <f t="shared" si="1"/>
        <v>0.42792792792792794</v>
      </c>
      <c r="F51">
        <f t="shared" si="2"/>
        <v>-0.18165197670757266</v>
      </c>
      <c r="G51">
        <v>-0.26529378466959164</v>
      </c>
    </row>
    <row r="52" spans="2:7" x14ac:dyDescent="0.25">
      <c r="B52">
        <v>-3.2097890316437088</v>
      </c>
      <c r="C52">
        <f t="shared" si="0"/>
        <v>-0.26117288235613639</v>
      </c>
      <c r="D52">
        <v>49</v>
      </c>
      <c r="E52">
        <f t="shared" si="1"/>
        <v>0.43693693693693691</v>
      </c>
      <c r="F52">
        <f t="shared" si="2"/>
        <v>-0.15873980759786754</v>
      </c>
      <c r="G52">
        <v>-0.26117288235613639</v>
      </c>
    </row>
    <row r="53" spans="2:7" x14ac:dyDescent="0.25">
      <c r="B53">
        <v>-2.6914593965284155</v>
      </c>
      <c r="C53">
        <f t="shared" si="0"/>
        <v>-0.2189976354850541</v>
      </c>
      <c r="D53">
        <v>50</v>
      </c>
      <c r="E53">
        <f t="shared" si="1"/>
        <v>0.44594594594594594</v>
      </c>
      <c r="F53">
        <f t="shared" si="2"/>
        <v>-0.13591068064648049</v>
      </c>
      <c r="G53">
        <v>-0.2189976354850541</v>
      </c>
    </row>
    <row r="54" spans="2:7" x14ac:dyDescent="0.25">
      <c r="B54">
        <v>-2.4277121701919668</v>
      </c>
      <c r="C54">
        <f t="shared" si="0"/>
        <v>-0.19753715237023337</v>
      </c>
      <c r="D54">
        <v>51</v>
      </c>
      <c r="E54">
        <f t="shared" si="1"/>
        <v>0.45495495495495497</v>
      </c>
      <c r="F54">
        <f t="shared" si="2"/>
        <v>-0.11315217624074865</v>
      </c>
      <c r="G54">
        <v>-0.19753715237023337</v>
      </c>
    </row>
    <row r="55" spans="2:7" x14ac:dyDescent="0.25">
      <c r="B55">
        <v>-2.4277121701919668</v>
      </c>
      <c r="C55">
        <f t="shared" si="0"/>
        <v>-0.19753715237023337</v>
      </c>
      <c r="D55">
        <v>52</v>
      </c>
      <c r="E55">
        <f t="shared" si="1"/>
        <v>0.46396396396396394</v>
      </c>
      <c r="F55">
        <f t="shared" si="2"/>
        <v>-9.0452135978168868E-2</v>
      </c>
      <c r="G55">
        <v>-0.19753715237023337</v>
      </c>
    </row>
    <row r="56" spans="2:7" x14ac:dyDescent="0.25">
      <c r="B56">
        <v>-2.373400759124479</v>
      </c>
      <c r="C56">
        <f t="shared" si="0"/>
        <v>-0.19311796231335263</v>
      </c>
      <c r="D56">
        <v>53</v>
      </c>
      <c r="E56">
        <f t="shared" si="1"/>
        <v>0.47297297297297297</v>
      </c>
      <c r="F56">
        <f t="shared" si="2"/>
        <v>-6.7798615441235721E-2</v>
      </c>
      <c r="G56">
        <v>-0.19311796231335263</v>
      </c>
    </row>
    <row r="57" spans="2:7" x14ac:dyDescent="0.25">
      <c r="B57">
        <v>-1.8422403794285174</v>
      </c>
      <c r="C57">
        <f t="shared" si="0"/>
        <v>-0.14989870834028565</v>
      </c>
      <c r="D57">
        <v>54</v>
      </c>
      <c r="E57">
        <f t="shared" si="1"/>
        <v>0.481981981981982</v>
      </c>
      <c r="F57">
        <f t="shared" si="2"/>
        <v>-4.5179839027475119E-2</v>
      </c>
      <c r="G57">
        <v>-0.14989870834028565</v>
      </c>
    </row>
    <row r="58" spans="2:7" x14ac:dyDescent="0.25">
      <c r="B58">
        <v>-1.2641004427111966</v>
      </c>
      <c r="C58">
        <f t="shared" si="0"/>
        <v>-0.10285683979718897</v>
      </c>
      <c r="D58">
        <v>55</v>
      </c>
      <c r="E58">
        <f t="shared" si="1"/>
        <v>0.49099099099099097</v>
      </c>
      <c r="F58">
        <f t="shared" si="2"/>
        <v>-2.2584156380876554E-2</v>
      </c>
      <c r="G58">
        <v>-0.10285683979718897</v>
      </c>
    </row>
    <row r="59" spans="2:7" x14ac:dyDescent="0.25">
      <c r="B59">
        <v>-1.105987605764966</v>
      </c>
      <c r="C59">
        <f t="shared" si="0"/>
        <v>-8.9991575147192304E-2</v>
      </c>
      <c r="D59">
        <v>56</v>
      </c>
      <c r="E59">
        <f t="shared" si="1"/>
        <v>0.5</v>
      </c>
      <c r="F59">
        <f t="shared" si="2"/>
        <v>0</v>
      </c>
      <c r="G59">
        <v>-8.9991575147192304E-2</v>
      </c>
    </row>
    <row r="60" spans="2:7" x14ac:dyDescent="0.25">
      <c r="B60">
        <v>-1.0913238976727371</v>
      </c>
      <c r="C60">
        <f t="shared" si="0"/>
        <v>-8.8798424173492554E-2</v>
      </c>
      <c r="D60">
        <v>57</v>
      </c>
      <c r="E60">
        <f t="shared" si="1"/>
        <v>0.50900900900900903</v>
      </c>
      <c r="F60">
        <f t="shared" si="2"/>
        <v>2.2584156380876554E-2</v>
      </c>
      <c r="G60">
        <v>-8.8798424173492554E-2</v>
      </c>
    </row>
    <row r="61" spans="2:7" x14ac:dyDescent="0.25">
      <c r="B61">
        <v>-1.0241817420245809</v>
      </c>
      <c r="C61">
        <f t="shared" si="0"/>
        <v>-8.3335227014627145E-2</v>
      </c>
      <c r="D61">
        <v>58</v>
      </c>
      <c r="E61">
        <f t="shared" si="1"/>
        <v>0.51801801801801806</v>
      </c>
      <c r="F61">
        <f t="shared" si="2"/>
        <v>4.5179839027475258E-2</v>
      </c>
      <c r="G61">
        <v>-8.3335227014627145E-2</v>
      </c>
    </row>
    <row r="62" spans="2:7" x14ac:dyDescent="0.25">
      <c r="B62">
        <v>-0.75493562515350732</v>
      </c>
      <c r="C62">
        <f t="shared" si="0"/>
        <v>-6.1427312284665837E-2</v>
      </c>
      <c r="D62">
        <v>59</v>
      </c>
      <c r="E62">
        <f t="shared" si="1"/>
        <v>0.52702702702702697</v>
      </c>
      <c r="F62">
        <f t="shared" si="2"/>
        <v>6.7798615441235568E-2</v>
      </c>
      <c r="G62">
        <v>-6.1427312284665837E-2</v>
      </c>
    </row>
    <row r="63" spans="2:7" x14ac:dyDescent="0.25">
      <c r="B63">
        <v>-0.69695828706301199</v>
      </c>
      <c r="C63">
        <f t="shared" si="0"/>
        <v>-5.6709834484364195E-2</v>
      </c>
      <c r="D63">
        <v>60</v>
      </c>
      <c r="E63">
        <f t="shared" si="1"/>
        <v>0.536036036036036</v>
      </c>
      <c r="F63">
        <f t="shared" si="2"/>
        <v>9.0452135978168716E-2</v>
      </c>
      <c r="G63">
        <v>-5.6709834484364195E-2</v>
      </c>
    </row>
    <row r="64" spans="2:7" x14ac:dyDescent="0.25">
      <c r="B64">
        <v>-0.5241817420245809</v>
      </c>
      <c r="C64">
        <f t="shared" si="0"/>
        <v>-4.2651418860670101E-2</v>
      </c>
      <c r="D64">
        <v>61</v>
      </c>
      <c r="E64">
        <f t="shared" si="1"/>
        <v>0.54504504504504503</v>
      </c>
      <c r="F64">
        <f t="shared" si="2"/>
        <v>0.11315217624074865</v>
      </c>
      <c r="G64">
        <v>-4.2651418860670101E-2</v>
      </c>
    </row>
    <row r="65" spans="2:7" x14ac:dyDescent="0.25">
      <c r="B65">
        <v>0.21207103163894203</v>
      </c>
      <c r="C65">
        <f t="shared" si="0"/>
        <v>1.7255714332420943E-2</v>
      </c>
      <c r="D65">
        <v>62</v>
      </c>
      <c r="E65">
        <f t="shared" si="1"/>
        <v>0.55405405405405406</v>
      </c>
      <c r="F65">
        <f t="shared" si="2"/>
        <v>0.13591068064648049</v>
      </c>
      <c r="G65">
        <v>1.7255714332420943E-2</v>
      </c>
    </row>
    <row r="66" spans="2:7" x14ac:dyDescent="0.25">
      <c r="B66">
        <v>0.56678893927346508</v>
      </c>
      <c r="C66">
        <f t="shared" si="0"/>
        <v>4.611826493837292E-2</v>
      </c>
      <c r="D66">
        <v>63</v>
      </c>
      <c r="E66">
        <f t="shared" si="1"/>
        <v>0.56306306306306309</v>
      </c>
      <c r="F66">
        <f t="shared" si="2"/>
        <v>0.15873980759786754</v>
      </c>
      <c r="G66">
        <v>4.611826493837292E-2</v>
      </c>
    </row>
    <row r="67" spans="2:7" x14ac:dyDescent="0.25">
      <c r="B67">
        <v>0.56678893927346508</v>
      </c>
      <c r="C67">
        <f t="shared" si="0"/>
        <v>4.611826493837292E-2</v>
      </c>
      <c r="D67">
        <v>64</v>
      </c>
      <c r="E67">
        <f t="shared" si="1"/>
        <v>0.57207207207207211</v>
      </c>
      <c r="F67">
        <f t="shared" si="2"/>
        <v>0.18165197670757277</v>
      </c>
      <c r="G67">
        <v>4.611826493837292E-2</v>
      </c>
    </row>
    <row r="68" spans="2:7" x14ac:dyDescent="0.25">
      <c r="B68">
        <v>1.0667889392734651</v>
      </c>
      <c r="C68">
        <f t="shared" si="0"/>
        <v>8.6802073092329957E-2</v>
      </c>
      <c r="D68">
        <v>65</v>
      </c>
      <c r="E68">
        <f t="shared" si="1"/>
        <v>0.58108108108108103</v>
      </c>
      <c r="F68">
        <f t="shared" si="2"/>
        <v>0.20465991857047597</v>
      </c>
      <c r="G68">
        <v>8.6802073092329957E-2</v>
      </c>
    </row>
    <row r="69" spans="2:7" x14ac:dyDescent="0.25">
      <c r="B69">
        <v>1.212071031638942</v>
      </c>
      <c r="C69">
        <f t="shared" ref="C69:C114" si="3">B69/$B$2</f>
        <v>9.862333064033503E-2</v>
      </c>
      <c r="D69">
        <v>66</v>
      </c>
      <c r="E69">
        <f t="shared" ref="E69:E114" si="4">(D69-0.5)/$D$1</f>
        <v>0.59009009009009006</v>
      </c>
      <c r="F69">
        <f t="shared" ref="F69:F114" si="5">_xlfn.NORM.S.INV(E69)</f>
        <v>0.22777672762222823</v>
      </c>
      <c r="G69">
        <v>9.862333064033503E-2</v>
      </c>
    </row>
    <row r="70" spans="2:7" x14ac:dyDescent="0.25">
      <c r="B70">
        <v>1.7358995572888034</v>
      </c>
      <c r="C70">
        <f t="shared" si="3"/>
        <v>0.14124600912655327</v>
      </c>
      <c r="D70">
        <v>67</v>
      </c>
      <c r="E70">
        <f t="shared" si="4"/>
        <v>0.59909909909909909</v>
      </c>
      <c r="F70">
        <f t="shared" si="5"/>
        <v>0.25101591868327155</v>
      </c>
      <c r="G70">
        <v>0.14124600912655327</v>
      </c>
    </row>
    <row r="71" spans="2:7" x14ac:dyDescent="0.25">
      <c r="B71">
        <v>1.8848475766773731</v>
      </c>
      <c r="C71">
        <f t="shared" si="3"/>
        <v>0.15336555441798616</v>
      </c>
      <c r="D71">
        <v>68</v>
      </c>
      <c r="E71">
        <f t="shared" si="4"/>
        <v>0.60810810810810811</v>
      </c>
      <c r="F71">
        <f t="shared" si="5"/>
        <v>0.27439148786003692</v>
      </c>
      <c r="G71">
        <v>0.15336555441798616</v>
      </c>
    </row>
    <row r="72" spans="2:7" x14ac:dyDescent="0.25">
      <c r="B72">
        <v>2.2175699221735385</v>
      </c>
      <c r="C72">
        <f t="shared" si="3"/>
        <v>0.18043837856338737</v>
      </c>
      <c r="D72">
        <v>69</v>
      </c>
      <c r="E72">
        <f t="shared" si="4"/>
        <v>0.61711711711711714</v>
      </c>
      <c r="F72">
        <f t="shared" si="5"/>
        <v>0.29791797856351676</v>
      </c>
      <c r="G72">
        <v>0.18043837856338737</v>
      </c>
    </row>
    <row r="73" spans="2:7" x14ac:dyDescent="0.25">
      <c r="B73">
        <v>2.4758182579754191</v>
      </c>
      <c r="C73">
        <f t="shared" si="3"/>
        <v>0.20145143006307215</v>
      </c>
      <c r="D73">
        <v>70</v>
      </c>
      <c r="E73">
        <f t="shared" si="4"/>
        <v>0.62612612612612617</v>
      </c>
      <c r="F73">
        <f t="shared" si="5"/>
        <v>0.32161055351265849</v>
      </c>
      <c r="G73">
        <v>0.20145143006307215</v>
      </c>
    </row>
    <row r="74" spans="2:7" x14ac:dyDescent="0.25">
      <c r="B74">
        <v>2.7029062140813096</v>
      </c>
      <c r="C74">
        <f t="shared" si="3"/>
        <v>0.21992903574364467</v>
      </c>
      <c r="D74">
        <v>71</v>
      </c>
      <c r="E74">
        <f t="shared" si="4"/>
        <v>0.63513513513513509</v>
      </c>
      <c r="F74">
        <f t="shared" si="5"/>
        <v>0.34548507371979842</v>
      </c>
      <c r="G74">
        <v>0.21992903574364467</v>
      </c>
    </row>
    <row r="75" spans="2:7" x14ac:dyDescent="0.25">
      <c r="B75">
        <v>3.0722878298080332</v>
      </c>
      <c r="C75">
        <f t="shared" si="3"/>
        <v>0.24998473732329407</v>
      </c>
      <c r="D75">
        <v>72</v>
      </c>
      <c r="E75">
        <f t="shared" si="4"/>
        <v>0.64414414414414412</v>
      </c>
      <c r="F75">
        <f t="shared" si="5"/>
        <v>0.36955818561240195</v>
      </c>
      <c r="G75">
        <v>0.24998473732329407</v>
      </c>
    </row>
    <row r="76" spans="2:7" x14ac:dyDescent="0.25">
      <c r="B76">
        <v>3.3903464672119696</v>
      </c>
      <c r="C76">
        <f t="shared" si="3"/>
        <v>0.27586441049499555</v>
      </c>
      <c r="D76">
        <v>73</v>
      </c>
      <c r="E76">
        <f t="shared" si="4"/>
        <v>0.65315315315315314</v>
      </c>
      <c r="F76">
        <f t="shared" si="5"/>
        <v>0.39384741763566572</v>
      </c>
      <c r="G76">
        <v>0.27586441049499555</v>
      </c>
    </row>
    <row r="77" spans="2:7" x14ac:dyDescent="0.25">
      <c r="B77">
        <v>3.5722878298080332</v>
      </c>
      <c r="C77">
        <f t="shared" si="3"/>
        <v>0.29066854547725113</v>
      </c>
      <c r="D77">
        <v>74</v>
      </c>
      <c r="E77">
        <f t="shared" si="4"/>
        <v>0.66216216216216217</v>
      </c>
      <c r="F77">
        <f t="shared" si="5"/>
        <v>0.41837128791165434</v>
      </c>
      <c r="G77">
        <v>0.29066854547725113</v>
      </c>
    </row>
    <row r="78" spans="2:7" x14ac:dyDescent="0.25">
      <c r="B78">
        <v>3.7175699221735385</v>
      </c>
      <c r="C78">
        <f t="shared" si="3"/>
        <v>0.30248980302525852</v>
      </c>
      <c r="D78">
        <v>75</v>
      </c>
      <c r="E78">
        <f t="shared" si="4"/>
        <v>0.6711711711711712</v>
      </c>
      <c r="F78">
        <f t="shared" si="5"/>
        <v>0.44314942481215747</v>
      </c>
      <c r="G78">
        <v>0.30248980302525852</v>
      </c>
    </row>
    <row r="79" spans="2:7" x14ac:dyDescent="0.25">
      <c r="B79">
        <v>4.3995112847696305</v>
      </c>
      <c r="C79">
        <f t="shared" si="3"/>
        <v>0.35797774616147343</v>
      </c>
      <c r="D79">
        <v>76</v>
      </c>
      <c r="E79">
        <f t="shared" si="4"/>
        <v>0.68018018018018023</v>
      </c>
      <c r="F79">
        <f t="shared" si="5"/>
        <v>0.46820270264667324</v>
      </c>
      <c r="G79">
        <v>0.35797774616147343</v>
      </c>
    </row>
    <row r="80" spans="2:7" x14ac:dyDescent="0.25">
      <c r="B80">
        <v>4.8995112847696305</v>
      </c>
      <c r="C80">
        <f t="shared" si="3"/>
        <v>0.39866155431543043</v>
      </c>
      <c r="D80">
        <v>77</v>
      </c>
      <c r="E80">
        <f t="shared" si="4"/>
        <v>0.68918918918918914</v>
      </c>
      <c r="F80">
        <f t="shared" si="5"/>
        <v>0.49355339508954532</v>
      </c>
      <c r="G80">
        <v>0.39866155431543043</v>
      </c>
    </row>
    <row r="81" spans="2:7" x14ac:dyDescent="0.25">
      <c r="B81">
        <v>4.903177211792638</v>
      </c>
      <c r="C81">
        <f t="shared" si="3"/>
        <v>0.39895984205885132</v>
      </c>
      <c r="D81">
        <v>78</v>
      </c>
      <c r="E81">
        <f t="shared" si="4"/>
        <v>0.69819819819819817</v>
      </c>
      <c r="F81">
        <f t="shared" si="5"/>
        <v>0.51922534949168586</v>
      </c>
      <c r="G81">
        <v>0.39895984205885132</v>
      </c>
    </row>
    <row r="82" spans="2:7" x14ac:dyDescent="0.25">
      <c r="B82">
        <v>5.403177211792638</v>
      </c>
      <c r="C82">
        <f t="shared" si="3"/>
        <v>0.43964365021280838</v>
      </c>
      <c r="D82">
        <v>79</v>
      </c>
      <c r="E82">
        <f t="shared" si="4"/>
        <v>0.7072072072072072</v>
      </c>
      <c r="F82">
        <f t="shared" si="5"/>
        <v>0.54524418586888423</v>
      </c>
      <c r="G82">
        <v>0.43964365021280838</v>
      </c>
    </row>
    <row r="83" spans="2:7" x14ac:dyDescent="0.25">
      <c r="B83">
        <v>6.0484593041581718</v>
      </c>
      <c r="C83">
        <f t="shared" si="3"/>
        <v>0.4921487159147751</v>
      </c>
      <c r="D83">
        <v>80</v>
      </c>
      <c r="E83">
        <f t="shared" si="4"/>
        <v>0.71621621621621623</v>
      </c>
      <c r="F83">
        <f t="shared" si="5"/>
        <v>0.5716375251650857</v>
      </c>
      <c r="G83">
        <v>0.4921487159147751</v>
      </c>
    </row>
    <row r="84" spans="2:7" x14ac:dyDescent="0.25">
      <c r="B84">
        <v>6.2304006667542353</v>
      </c>
      <c r="C84">
        <f t="shared" si="3"/>
        <v>0.50695285089703068</v>
      </c>
      <c r="D84">
        <v>81</v>
      </c>
      <c r="E84">
        <f t="shared" si="4"/>
        <v>0.72522522522522526</v>
      </c>
      <c r="F84">
        <f t="shared" si="5"/>
        <v>0.59843525240080009</v>
      </c>
      <c r="G84">
        <v>0.50695285089703068</v>
      </c>
    </row>
    <row r="85" spans="2:7" x14ac:dyDescent="0.25">
      <c r="B85">
        <v>6.394012394235034</v>
      </c>
      <c r="C85">
        <f t="shared" si="3"/>
        <v>0.52026554716216333</v>
      </c>
      <c r="D85">
        <v>82</v>
      </c>
      <c r="E85">
        <f t="shared" si="4"/>
        <v>0.73423423423423428</v>
      </c>
      <c r="F85">
        <f t="shared" si="5"/>
        <v>0.62566982159467532</v>
      </c>
      <c r="G85">
        <v>0.52026554716216333</v>
      </c>
    </row>
    <row r="86" spans="2:7" x14ac:dyDescent="0.25">
      <c r="B86">
        <v>7.4721523309523832</v>
      </c>
      <c r="C86">
        <f t="shared" si="3"/>
        <v>0.60799122385921933</v>
      </c>
      <c r="D86">
        <v>83</v>
      </c>
      <c r="E86">
        <f t="shared" si="4"/>
        <v>0.7432432432432432</v>
      </c>
      <c r="F86">
        <f t="shared" si="5"/>
        <v>0.65337661097153521</v>
      </c>
      <c r="G86">
        <v>0.60799122385921933</v>
      </c>
    </row>
    <row r="87" spans="2:7" x14ac:dyDescent="0.25">
      <c r="B87">
        <v>8.0759537568310975</v>
      </c>
      <c r="C87">
        <f t="shared" si="3"/>
        <v>0.65712110660628997</v>
      </c>
      <c r="D87">
        <v>84</v>
      </c>
      <c r="E87">
        <f t="shared" si="4"/>
        <v>0.75225225225225223</v>
      </c>
      <c r="F87">
        <f t="shared" si="5"/>
        <v>0.68159433905286215</v>
      </c>
      <c r="G87">
        <v>0.65712110660628997</v>
      </c>
    </row>
    <row r="88" spans="2:7" x14ac:dyDescent="0.25">
      <c r="B88">
        <v>8.3995112847696305</v>
      </c>
      <c r="C88">
        <f t="shared" si="3"/>
        <v>0.68344821139312972</v>
      </c>
      <c r="D88">
        <v>85</v>
      </c>
      <c r="E88">
        <f t="shared" si="4"/>
        <v>0.76126126126126126</v>
      </c>
      <c r="F88">
        <f t="shared" si="5"/>
        <v>0.71036555491602327</v>
      </c>
      <c r="G88">
        <v>0.68344821139312972</v>
      </c>
    </row>
    <row r="89" spans="2:7" x14ac:dyDescent="0.25">
      <c r="B89">
        <v>9.3122065304946204</v>
      </c>
      <c r="C89">
        <f t="shared" si="3"/>
        <v>0.75771204795333813</v>
      </c>
      <c r="D89">
        <v>86</v>
      </c>
      <c r="E89">
        <f t="shared" si="4"/>
        <v>0.77027027027027029</v>
      </c>
      <c r="F89">
        <f t="shared" si="5"/>
        <v>0.73973721941388981</v>
      </c>
      <c r="G89">
        <v>0.75771204795333813</v>
      </c>
    </row>
    <row r="90" spans="2:7" x14ac:dyDescent="0.25">
      <c r="B90">
        <v>9.7212358491966029</v>
      </c>
      <c r="C90">
        <f t="shared" si="3"/>
        <v>0.79099378861616854</v>
      </c>
      <c r="D90">
        <v>87</v>
      </c>
      <c r="E90">
        <f t="shared" si="4"/>
        <v>0.77927927927927931</v>
      </c>
      <c r="F90">
        <f t="shared" si="5"/>
        <v>0.76976139875600935</v>
      </c>
      <c r="G90">
        <v>0.79099378861616854</v>
      </c>
    </row>
    <row r="91" spans="2:7" x14ac:dyDescent="0.25">
      <c r="B91">
        <v>9.8995112847696305</v>
      </c>
      <c r="C91">
        <f t="shared" si="3"/>
        <v>0.80549963585500084</v>
      </c>
      <c r="D91">
        <v>88</v>
      </c>
      <c r="E91">
        <f t="shared" si="4"/>
        <v>0.78828828828828834</v>
      </c>
      <c r="F91">
        <f t="shared" si="5"/>
        <v>0.80049609797455923</v>
      </c>
      <c r="G91">
        <v>0.80549963585500084</v>
      </c>
    </row>
    <row r="92" spans="2:7" x14ac:dyDescent="0.25">
      <c r="B92">
        <v>9.8995112847696305</v>
      </c>
      <c r="C92">
        <f t="shared" si="3"/>
        <v>0.80549963585500084</v>
      </c>
      <c r="D92">
        <v>89</v>
      </c>
      <c r="E92">
        <f t="shared" si="4"/>
        <v>0.79729729729729726</v>
      </c>
      <c r="F92">
        <f t="shared" si="5"/>
        <v>0.83200627001647276</v>
      </c>
      <c r="G92">
        <v>0.80549963585500084</v>
      </c>
    </row>
    <row r="93" spans="2:7" x14ac:dyDescent="0.25">
      <c r="B93">
        <v>10.98498307553308</v>
      </c>
      <c r="C93">
        <f t="shared" si="3"/>
        <v>0.89382188803890561</v>
      </c>
      <c r="D93">
        <v>90</v>
      </c>
      <c r="E93">
        <f t="shared" si="4"/>
        <v>0.80630630630630629</v>
      </c>
      <c r="F93">
        <f t="shared" si="5"/>
        <v>0.86436504736313291</v>
      </c>
      <c r="G93">
        <v>0.89382188803890561</v>
      </c>
    </row>
    <row r="94" spans="2:7" x14ac:dyDescent="0.25">
      <c r="B94">
        <v>11.375682759119741</v>
      </c>
      <c r="C94">
        <f t="shared" si="3"/>
        <v>0.92561218998460848</v>
      </c>
      <c r="D94">
        <v>91</v>
      </c>
      <c r="E94">
        <f t="shared" si="4"/>
        <v>0.81531531531531531</v>
      </c>
      <c r="F94">
        <f t="shared" si="5"/>
        <v>0.89765525842446814</v>
      </c>
      <c r="G94">
        <v>0.92561218998460848</v>
      </c>
    </row>
    <row r="95" spans="2:7" x14ac:dyDescent="0.25">
      <c r="B95">
        <v>11.475818257975419</v>
      </c>
      <c r="C95">
        <f t="shared" si="3"/>
        <v>0.9337599768342989</v>
      </c>
      <c r="D95">
        <v>92</v>
      </c>
      <c r="E95">
        <f t="shared" si="4"/>
        <v>0.82432432432432434</v>
      </c>
      <c r="F95">
        <f t="shared" si="5"/>
        <v>0.93197131234319142</v>
      </c>
      <c r="G95">
        <v>0.9337599768342989</v>
      </c>
    </row>
    <row r="96" spans="2:7" x14ac:dyDescent="0.25">
      <c r="B96">
        <v>12.31220653049462</v>
      </c>
      <c r="C96">
        <f t="shared" si="3"/>
        <v>1.0018148968770804</v>
      </c>
      <c r="D96">
        <v>93</v>
      </c>
      <c r="E96">
        <f t="shared" si="4"/>
        <v>0.83333333333333337</v>
      </c>
      <c r="F96">
        <f t="shared" si="5"/>
        <v>0.96742156610170071</v>
      </c>
      <c r="G96">
        <v>1.0018148968770804</v>
      </c>
    </row>
    <row r="97" spans="2:7" x14ac:dyDescent="0.25">
      <c r="B97">
        <v>12.89951128476963</v>
      </c>
      <c r="C97">
        <f t="shared" si="3"/>
        <v>1.0496024847787431</v>
      </c>
      <c r="D97">
        <v>94</v>
      </c>
      <c r="E97">
        <f t="shared" si="4"/>
        <v>0.84234234234234229</v>
      </c>
      <c r="F97">
        <f t="shared" si="5"/>
        <v>1.0041313313244848</v>
      </c>
      <c r="G97">
        <v>1.0496024847787431</v>
      </c>
    </row>
    <row r="98" spans="2:7" x14ac:dyDescent="0.25">
      <c r="B98">
        <v>13.230400666754235</v>
      </c>
      <c r="C98">
        <f t="shared" si="3"/>
        <v>1.0765261650524292</v>
      </c>
      <c r="D98">
        <v>95</v>
      </c>
      <c r="E98">
        <f t="shared" si="4"/>
        <v>0.85135135135135132</v>
      </c>
      <c r="F98">
        <f t="shared" si="5"/>
        <v>1.042246741832408</v>
      </c>
      <c r="G98">
        <v>1.0765261650524292</v>
      </c>
    </row>
    <row r="99" spans="2:7" x14ac:dyDescent="0.25">
      <c r="B99">
        <v>13.412342029350327</v>
      </c>
      <c r="C99">
        <f t="shared" si="3"/>
        <v>1.0913303000346872</v>
      </c>
      <c r="D99">
        <v>96</v>
      </c>
      <c r="E99">
        <f t="shared" si="4"/>
        <v>0.86036036036036034</v>
      </c>
      <c r="F99">
        <f t="shared" si="5"/>
        <v>1.0819397980292538</v>
      </c>
      <c r="G99">
        <v>1.0913303000346872</v>
      </c>
    </row>
    <row r="100" spans="2:7" x14ac:dyDescent="0.25">
      <c r="B100">
        <v>13.566788939273465</v>
      </c>
      <c r="C100">
        <f t="shared" si="3"/>
        <v>1.1038972769412561</v>
      </c>
      <c r="D100">
        <v>97</v>
      </c>
      <c r="E100">
        <f t="shared" si="4"/>
        <v>0.86936936936936937</v>
      </c>
      <c r="F100">
        <f t="shared" si="5"/>
        <v>1.123415049164985</v>
      </c>
      <c r="G100">
        <v>1.1038972769412561</v>
      </c>
    </row>
    <row r="101" spans="2:7" x14ac:dyDescent="0.25">
      <c r="B101">
        <v>14.89034646721197</v>
      </c>
      <c r="C101">
        <f t="shared" si="3"/>
        <v>1.2115919980360075</v>
      </c>
      <c r="D101">
        <v>98</v>
      </c>
      <c r="E101">
        <f t="shared" si="4"/>
        <v>0.8783783783783784</v>
      </c>
      <c r="F101">
        <f t="shared" si="5"/>
        <v>1.1669186011353176</v>
      </c>
      <c r="G101">
        <v>1.2115919980360075</v>
      </c>
    </row>
    <row r="102" spans="2:7" x14ac:dyDescent="0.25">
      <c r="B102">
        <v>14.99964678362528</v>
      </c>
      <c r="C102">
        <f t="shared" si="3"/>
        <v>1.2204855042442593</v>
      </c>
      <c r="D102">
        <v>99</v>
      </c>
      <c r="E102">
        <f t="shared" si="4"/>
        <v>0.88738738738738743</v>
      </c>
      <c r="F102">
        <f t="shared" si="5"/>
        <v>1.2127505015980078</v>
      </c>
      <c r="G102">
        <v>1.2204855042442593</v>
      </c>
    </row>
    <row r="103" spans="2:7" x14ac:dyDescent="0.25">
      <c r="B103">
        <v>15.135764058433153</v>
      </c>
      <c r="C103">
        <f t="shared" si="3"/>
        <v>1.2315610424337053</v>
      </c>
      <c r="D103">
        <v>100</v>
      </c>
      <c r="E103">
        <f t="shared" si="4"/>
        <v>0.89639639639639634</v>
      </c>
      <c r="F103">
        <f t="shared" si="5"/>
        <v>1.2612821577584183</v>
      </c>
      <c r="G103">
        <v>1.2315610424337053</v>
      </c>
    </row>
    <row r="104" spans="2:7" x14ac:dyDescent="0.25">
      <c r="B104">
        <v>17.31220653049462</v>
      </c>
      <c r="C104">
        <f t="shared" si="3"/>
        <v>1.4086529784166508</v>
      </c>
      <c r="D104">
        <v>101</v>
      </c>
      <c r="E104">
        <f t="shared" si="4"/>
        <v>0.90540540540540537</v>
      </c>
      <c r="F104">
        <f t="shared" si="5"/>
        <v>1.3129814789733745</v>
      </c>
      <c r="G104">
        <v>1.4086529784166508</v>
      </c>
    </row>
    <row r="105" spans="2:7" x14ac:dyDescent="0.25">
      <c r="B105">
        <v>18.066788939273465</v>
      </c>
      <c r="C105">
        <f t="shared" si="3"/>
        <v>1.4700515503268694</v>
      </c>
      <c r="D105">
        <v>102</v>
      </c>
      <c r="E105">
        <f t="shared" si="4"/>
        <v>0.9144144144144144</v>
      </c>
      <c r="F105">
        <f t="shared" si="5"/>
        <v>1.3684502922532074</v>
      </c>
      <c r="G105">
        <v>1.4700515503268694</v>
      </c>
    </row>
    <row r="106" spans="2:7" x14ac:dyDescent="0.25">
      <c r="B106">
        <v>19.144928875990786</v>
      </c>
      <c r="C106">
        <f t="shared" si="3"/>
        <v>1.5577772270239232</v>
      </c>
      <c r="D106">
        <v>103</v>
      </c>
      <c r="E106">
        <f t="shared" si="4"/>
        <v>0.92342342342342343</v>
      </c>
      <c r="F106">
        <f t="shared" si="5"/>
        <v>1.4284820653066665</v>
      </c>
      <c r="G106">
        <v>1.5577772270239232</v>
      </c>
    </row>
    <row r="107" spans="2:7" x14ac:dyDescent="0.25">
      <c r="B107">
        <v>19.475818257975419</v>
      </c>
      <c r="C107">
        <f t="shared" si="3"/>
        <v>1.5847009072976115</v>
      </c>
      <c r="D107">
        <v>104</v>
      </c>
      <c r="E107">
        <f t="shared" si="4"/>
        <v>0.93243243243243246</v>
      </c>
      <c r="F107">
        <f t="shared" si="5"/>
        <v>1.4941549086209054</v>
      </c>
      <c r="G107">
        <v>1.5847009072976115</v>
      </c>
    </row>
    <row r="108" spans="2:7" x14ac:dyDescent="0.25">
      <c r="B108">
        <v>20.412342029350327</v>
      </c>
      <c r="C108">
        <f t="shared" si="3"/>
        <v>1.6609036141900857</v>
      </c>
      <c r="D108">
        <v>105</v>
      </c>
      <c r="E108">
        <f t="shared" si="4"/>
        <v>0.94144144144144148</v>
      </c>
      <c r="F108">
        <f t="shared" si="5"/>
        <v>1.5669896232638034</v>
      </c>
      <c r="G108">
        <v>1.6609036141900857</v>
      </c>
    </row>
    <row r="109" spans="2:7" x14ac:dyDescent="0.25">
      <c r="B109">
        <v>21.64859480301385</v>
      </c>
      <c r="C109">
        <f t="shared" si="3"/>
        <v>1.7614945555371337</v>
      </c>
      <c r="D109">
        <v>106</v>
      </c>
      <c r="E109">
        <f t="shared" si="4"/>
        <v>0.9504504504504504</v>
      </c>
      <c r="F109">
        <f t="shared" si="5"/>
        <v>1.6492369585066653</v>
      </c>
      <c r="G109">
        <v>1.7614945555371337</v>
      </c>
    </row>
    <row r="110" spans="2:7" x14ac:dyDescent="0.25">
      <c r="B110">
        <v>21.89034646721197</v>
      </c>
      <c r="C110">
        <f t="shared" si="3"/>
        <v>1.7811653121914062</v>
      </c>
      <c r="D110">
        <v>107</v>
      </c>
      <c r="E110">
        <f t="shared" si="4"/>
        <v>0.95945945945945943</v>
      </c>
      <c r="F110">
        <f t="shared" si="5"/>
        <v>1.7444475421409682</v>
      </c>
      <c r="G110">
        <v>1.7811653121914062</v>
      </c>
    </row>
    <row r="111" spans="2:7" x14ac:dyDescent="0.25">
      <c r="B111">
        <v>22.830536165609885</v>
      </c>
      <c r="C111">
        <f t="shared" si="3"/>
        <v>1.8576663068273012</v>
      </c>
      <c r="D111">
        <v>108</v>
      </c>
      <c r="E111">
        <f t="shared" si="4"/>
        <v>0.96846846846846846</v>
      </c>
      <c r="F111">
        <f t="shared" si="5"/>
        <v>1.8587466122710696</v>
      </c>
      <c r="G111">
        <v>1.8576663068273012</v>
      </c>
    </row>
    <row r="112" spans="2:7" x14ac:dyDescent="0.25">
      <c r="B112">
        <v>25.326870238586878</v>
      </c>
      <c r="C112">
        <f t="shared" si="3"/>
        <v>2.0607870598536655</v>
      </c>
      <c r="D112">
        <v>109</v>
      </c>
      <c r="E112">
        <f t="shared" si="4"/>
        <v>0.97747747747747749</v>
      </c>
      <c r="F112">
        <f t="shared" si="5"/>
        <v>2.0042335798798194</v>
      </c>
      <c r="G112">
        <v>2.0607870598536655</v>
      </c>
    </row>
    <row r="113" spans="2:7" x14ac:dyDescent="0.25">
      <c r="B113">
        <v>37.239565484311868</v>
      </c>
      <c r="C113">
        <f t="shared" si="3"/>
        <v>3.0300946758009286</v>
      </c>
      <c r="D113">
        <v>110</v>
      </c>
      <c r="E113">
        <f t="shared" si="4"/>
        <v>0.98648648648648651</v>
      </c>
      <c r="F113">
        <f t="shared" si="5"/>
        <v>2.2111272410853289</v>
      </c>
      <c r="G113">
        <v>3.0300946758009286</v>
      </c>
    </row>
    <row r="114" spans="2:7" x14ac:dyDescent="0.25">
      <c r="B114">
        <v>38.317705421029245</v>
      </c>
      <c r="C114">
        <f t="shared" si="3"/>
        <v>3.1178203524979868</v>
      </c>
      <c r="D114">
        <v>111</v>
      </c>
      <c r="E114">
        <f t="shared" si="4"/>
        <v>0.99549549549549554</v>
      </c>
      <c r="F114">
        <f t="shared" si="5"/>
        <v>2.6117120822772177</v>
      </c>
      <c r="G114">
        <v>3.1178203524979868</v>
      </c>
    </row>
  </sheetData>
  <sortState xmlns:xlrd2="http://schemas.microsoft.com/office/spreadsheetml/2017/richdata2" ref="B4:B114">
    <sortCondition ref="B4:B11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workbookViewId="0">
      <selection activeCell="G7" sqref="G7"/>
    </sheetView>
  </sheetViews>
  <sheetFormatPr defaultRowHeight="15" x14ac:dyDescent="0.25"/>
  <cols>
    <col min="5" max="5" width="9.5703125" bestFit="1" customWidth="1"/>
  </cols>
  <sheetData>
    <row r="1" spans="1:11" x14ac:dyDescent="0.25">
      <c r="B1" t="s">
        <v>42</v>
      </c>
      <c r="C1" t="s">
        <v>43</v>
      </c>
      <c r="D1" t="s">
        <v>49</v>
      </c>
      <c r="E1">
        <v>-153.1289101793418</v>
      </c>
      <c r="F1" t="s">
        <v>50</v>
      </c>
      <c r="G1">
        <v>4.1636117274807862</v>
      </c>
      <c r="H1" t="s">
        <v>61</v>
      </c>
      <c r="I1">
        <v>0.56416311479081183</v>
      </c>
      <c r="J1" t="s">
        <v>62</v>
      </c>
      <c r="K1">
        <v>12.346148609642656</v>
      </c>
    </row>
    <row r="2" spans="1:11" x14ac:dyDescent="0.25">
      <c r="A2" t="s">
        <v>40</v>
      </c>
      <c r="B2">
        <v>60.526126126126179</v>
      </c>
      <c r="C2">
        <v>98.878378378378372</v>
      </c>
      <c r="D2">
        <v>-5.4602968793095988E-14</v>
      </c>
      <c r="E2">
        <v>6.5293116259036237E-15</v>
      </c>
      <c r="F2">
        <v>46.534709033357679</v>
      </c>
      <c r="G2">
        <v>11.176524632740845</v>
      </c>
      <c r="H2">
        <v>343.43340637935222</v>
      </c>
      <c r="I2">
        <v>98.878378378378144</v>
      </c>
      <c r="J2">
        <v>2.3915204151348958E-13</v>
      </c>
      <c r="K2">
        <v>149.68094611315823</v>
      </c>
    </row>
    <row r="3" spans="1:11" x14ac:dyDescent="0.25">
      <c r="A3" t="s">
        <v>41</v>
      </c>
      <c r="B3">
        <v>6718.400000000006</v>
      </c>
      <c r="C3">
        <v>10975.5</v>
      </c>
      <c r="D3">
        <v>-6.0609295360336546E-12</v>
      </c>
      <c r="E3">
        <v>7.2475359047530219E-13</v>
      </c>
      <c r="F3">
        <v>5165.3527027027021</v>
      </c>
      <c r="G3">
        <v>1240.5942342342339</v>
      </c>
      <c r="H3">
        <v>38121.108108108099</v>
      </c>
      <c r="I3">
        <v>10975.499999999975</v>
      </c>
      <c r="J3">
        <v>2.6545876607997343E-11</v>
      </c>
      <c r="K3">
        <v>16614.585018560563</v>
      </c>
    </row>
    <row r="4" spans="1:11" x14ac:dyDescent="0.25">
      <c r="B4" t="s">
        <v>2</v>
      </c>
      <c r="C4" t="s">
        <v>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51</v>
      </c>
      <c r="J4" t="s">
        <v>52</v>
      </c>
      <c r="K4" t="s">
        <v>53</v>
      </c>
    </row>
    <row r="5" spans="1:11" x14ac:dyDescent="0.25">
      <c r="A5" t="s">
        <v>65</v>
      </c>
      <c r="B5">
        <v>0.95</v>
      </c>
      <c r="C5" t="s">
        <v>66</v>
      </c>
      <c r="D5">
        <f>1-B5</f>
        <v>5.0000000000000044E-2</v>
      </c>
      <c r="E5" t="s">
        <v>59</v>
      </c>
      <c r="F5">
        <v>111</v>
      </c>
      <c r="G5" t="s">
        <v>67</v>
      </c>
      <c r="H5">
        <f>K1*SQRT(1/G3)</f>
        <v>0.35052308153261469</v>
      </c>
    </row>
    <row r="7" spans="1:11" x14ac:dyDescent="0.25">
      <c r="A7" t="s">
        <v>63</v>
      </c>
      <c r="B7" t="s">
        <v>64</v>
      </c>
      <c r="D7" t="s">
        <v>68</v>
      </c>
      <c r="E7">
        <f>G1/H5</f>
        <v>11.878281194139792</v>
      </c>
      <c r="F7" t="s">
        <v>69</v>
      </c>
      <c r="G7">
        <f>_xlfn.T.INV(1-D5/2,F5-2)</f>
        <v>1.9819674897364858</v>
      </c>
    </row>
    <row r="8" spans="1:11" x14ac:dyDescent="0.25">
      <c r="A8">
        <f>G1-_xlfn.T.INV(1-D5/2,F5-2)*H5</f>
        <v>3.4688863754808921</v>
      </c>
      <c r="B8">
        <f>G1+_xlfn.T.INV(1-D5/2,F5-2)*H5</f>
        <v>4.8583370794806804</v>
      </c>
      <c r="D8" t="s">
        <v>70</v>
      </c>
      <c r="E8" s="8">
        <f>1-_xlfn.T.DIST(E7,F5-2,TRUE)</f>
        <v>0</v>
      </c>
    </row>
    <row r="9" spans="1:11" x14ac:dyDescent="0.25">
      <c r="D9" t="s">
        <v>76</v>
      </c>
    </row>
    <row r="10" spans="1:11" x14ac:dyDescent="0.25">
      <c r="D10" t="s">
        <v>75</v>
      </c>
    </row>
    <row r="11" spans="1:11" x14ac:dyDescent="0.25">
      <c r="D11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5"/>
  <sheetViews>
    <sheetView workbookViewId="0">
      <selection activeCell="G24" sqref="G24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5" t="s">
        <v>10</v>
      </c>
      <c r="B3" s="5"/>
    </row>
    <row r="4" spans="1:9" x14ac:dyDescent="0.25">
      <c r="A4" s="2" t="s">
        <v>11</v>
      </c>
      <c r="B4" s="2">
        <v>0.75110792486220779</v>
      </c>
    </row>
    <row r="5" spans="1:9" x14ac:dyDescent="0.25">
      <c r="A5" s="2" t="s">
        <v>12</v>
      </c>
      <c r="B5" s="2">
        <v>0.56416311479081194</v>
      </c>
    </row>
    <row r="6" spans="1:9" x14ac:dyDescent="0.25">
      <c r="A6" s="2" t="s">
        <v>13</v>
      </c>
      <c r="B6" s="2">
        <v>0.56016461125678274</v>
      </c>
    </row>
    <row r="7" spans="1:9" x14ac:dyDescent="0.25">
      <c r="A7" s="2" t="s">
        <v>14</v>
      </c>
      <c r="B7" s="2">
        <v>12.346148609642656</v>
      </c>
    </row>
    <row r="8" spans="1:9" ht="15.75" thickBot="1" x14ac:dyDescent="0.3">
      <c r="A8" s="3" t="s">
        <v>15</v>
      </c>
      <c r="B8" s="3">
        <v>111</v>
      </c>
    </row>
    <row r="10" spans="1:9" ht="15.75" thickBot="1" x14ac:dyDescent="0.3">
      <c r="A10" t="s">
        <v>16</v>
      </c>
    </row>
    <row r="11" spans="1:9" x14ac:dyDescent="0.25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5">
      <c r="A12" s="2" t="s">
        <v>17</v>
      </c>
      <c r="B12" s="2">
        <v>1</v>
      </c>
      <c r="C12" s="2">
        <v>21506.52308954754</v>
      </c>
      <c r="D12" s="2">
        <v>21506.52308954754</v>
      </c>
      <c r="E12" s="2">
        <v>141.09356412705503</v>
      </c>
      <c r="F12" s="2">
        <v>2.2218394399882173E-21</v>
      </c>
    </row>
    <row r="13" spans="1:9" x14ac:dyDescent="0.25">
      <c r="A13" s="2" t="s">
        <v>18</v>
      </c>
      <c r="B13" s="2">
        <v>109</v>
      </c>
      <c r="C13" s="2">
        <v>16614.58501856056</v>
      </c>
      <c r="D13" s="2">
        <v>152.42738549138127</v>
      </c>
      <c r="E13" s="2"/>
      <c r="F13" s="2"/>
    </row>
    <row r="14" spans="1:9" ht="15.75" thickBot="1" x14ac:dyDescent="0.3">
      <c r="A14" s="3" t="s">
        <v>19</v>
      </c>
      <c r="B14" s="3">
        <v>110</v>
      </c>
      <c r="C14" s="3">
        <v>38121.108108108099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5">
      <c r="A17" s="2" t="s">
        <v>20</v>
      </c>
      <c r="B17" s="2">
        <v>-153.12891017934203</v>
      </c>
      <c r="C17" s="2">
        <v>21.248142727419065</v>
      </c>
      <c r="D17" s="2">
        <v>-7.2066962342897458</v>
      </c>
      <c r="E17" s="2">
        <v>7.8892431459426671E-11</v>
      </c>
      <c r="F17" s="2">
        <v>-195.24203828236736</v>
      </c>
      <c r="G17" s="2">
        <v>-111.0157820763167</v>
      </c>
      <c r="H17" s="2">
        <v>-195.24203828236736</v>
      </c>
      <c r="I17" s="2">
        <v>-111.0157820763167</v>
      </c>
    </row>
    <row r="18" spans="1:9" ht="15.75" thickBot="1" x14ac:dyDescent="0.3">
      <c r="A18" s="3" t="s">
        <v>2</v>
      </c>
      <c r="B18" s="3">
        <v>4.1636117274807898</v>
      </c>
      <c r="C18" s="3">
        <v>0.35052308153261469</v>
      </c>
      <c r="D18" s="3">
        <v>11.878281194139802</v>
      </c>
      <c r="E18" s="3">
        <v>2.2218394399880744E-21</v>
      </c>
      <c r="F18" s="3">
        <v>3.4688863754808956</v>
      </c>
      <c r="G18" s="3">
        <v>4.8583370794806839</v>
      </c>
      <c r="H18" s="3">
        <v>3.4688863754808956</v>
      </c>
      <c r="I18" s="3">
        <v>4.8583370794806839</v>
      </c>
    </row>
    <row r="22" spans="1:9" x14ac:dyDescent="0.25">
      <c r="A22" t="s">
        <v>33</v>
      </c>
      <c r="F22" t="s">
        <v>38</v>
      </c>
    </row>
    <row r="23" spans="1:9" ht="15.75" thickBot="1" x14ac:dyDescent="0.3"/>
    <row r="24" spans="1:9" x14ac:dyDescent="0.25">
      <c r="A24" s="4" t="s">
        <v>34</v>
      </c>
      <c r="B24" s="4" t="s">
        <v>35</v>
      </c>
      <c r="C24" s="4" t="s">
        <v>36</v>
      </c>
      <c r="D24" s="4" t="s">
        <v>37</v>
      </c>
      <c r="F24" s="4" t="s">
        <v>39</v>
      </c>
      <c r="G24" s="4" t="s">
        <v>3</v>
      </c>
    </row>
    <row r="25" spans="1:9" x14ac:dyDescent="0.25">
      <c r="A25" s="2">
        <v>1</v>
      </c>
      <c r="B25" s="2">
        <v>81.282430077826433</v>
      </c>
      <c r="C25" s="2">
        <v>3.717569922173567</v>
      </c>
      <c r="D25" s="2">
        <v>0.30248980302526091</v>
      </c>
      <c r="F25" s="2">
        <v>0.45045045045045046</v>
      </c>
      <c r="G25" s="2">
        <v>50.5</v>
      </c>
    </row>
    <row r="26" spans="1:9" x14ac:dyDescent="0.25">
      <c r="A26" s="2">
        <v>2</v>
      </c>
      <c r="B26" s="2">
        <v>107.09682278820731</v>
      </c>
      <c r="C26" s="2">
        <v>5.4031772117926948</v>
      </c>
      <c r="D26" s="2">
        <v>0.43964365021281315</v>
      </c>
      <c r="F26" s="2">
        <v>1.3513513513513513</v>
      </c>
      <c r="G26" s="2">
        <v>63.5</v>
      </c>
    </row>
    <row r="27" spans="1:9" x14ac:dyDescent="0.25">
      <c r="A27" s="2">
        <v>3</v>
      </c>
      <c r="B27" s="2">
        <v>105.01501692446692</v>
      </c>
      <c r="C27" s="2">
        <v>-10.51501692446692</v>
      </c>
      <c r="D27" s="2">
        <v>-0.85558186258124735</v>
      </c>
      <c r="F27" s="2">
        <v>2.2522522522522523</v>
      </c>
      <c r="G27" s="2">
        <v>64</v>
      </c>
    </row>
    <row r="28" spans="1:9" x14ac:dyDescent="0.25">
      <c r="A28" s="2">
        <v>4</v>
      </c>
      <c r="B28" s="2">
        <v>115.4240462431689</v>
      </c>
      <c r="C28" s="2">
        <v>8.0759537568310975</v>
      </c>
      <c r="D28" s="2">
        <v>0.6571211066062902</v>
      </c>
      <c r="F28" s="2">
        <v>3.1531531531531529</v>
      </c>
      <c r="G28" s="2">
        <v>67</v>
      </c>
    </row>
    <row r="29" spans="1:9" x14ac:dyDescent="0.25">
      <c r="A29" s="2">
        <v>5</v>
      </c>
      <c r="B29" s="2">
        <v>118.75493562515351</v>
      </c>
      <c r="C29" s="2">
        <v>-11.754935625153507</v>
      </c>
      <c r="D29" s="2">
        <v>-0.95647109167172106</v>
      </c>
      <c r="F29" s="2">
        <v>4.0540540540540544</v>
      </c>
      <c r="G29" s="2">
        <v>68.5</v>
      </c>
    </row>
    <row r="30" spans="1:9" x14ac:dyDescent="0.25">
      <c r="A30" s="2">
        <v>6</v>
      </c>
      <c r="B30" s="2">
        <v>104.18229457897075</v>
      </c>
      <c r="C30" s="2">
        <v>-19.182294578970755</v>
      </c>
      <c r="D30" s="2">
        <v>-1.5608175852070731</v>
      </c>
      <c r="F30" s="2">
        <v>4.954954954954955</v>
      </c>
      <c r="G30" s="2">
        <v>69</v>
      </c>
    </row>
    <row r="31" spans="1:9" x14ac:dyDescent="0.25">
      <c r="A31" s="2">
        <v>7</v>
      </c>
      <c r="B31" s="2">
        <v>110.42771217019197</v>
      </c>
      <c r="C31" s="2">
        <v>-9.4277121701919668</v>
      </c>
      <c r="D31" s="2">
        <v>-0.7671104665256322</v>
      </c>
      <c r="F31" s="2">
        <v>5.8558558558558556</v>
      </c>
      <c r="G31" s="2">
        <v>72.5</v>
      </c>
    </row>
    <row r="32" spans="1:9" x14ac:dyDescent="0.25">
      <c r="A32" s="2">
        <v>8</v>
      </c>
      <c r="B32" s="2">
        <v>119.58765797064973</v>
      </c>
      <c r="C32" s="2">
        <v>20.41234202935027</v>
      </c>
      <c r="D32" s="2">
        <v>1.6609036141900815</v>
      </c>
      <c r="F32" s="2">
        <v>6.756756756756757</v>
      </c>
      <c r="G32" s="2">
        <v>72.5</v>
      </c>
    </row>
    <row r="33" spans="1:7" x14ac:dyDescent="0.25">
      <c r="A33" s="2">
        <v>9</v>
      </c>
      <c r="B33" s="2">
        <v>114.59132389767274</v>
      </c>
      <c r="C33" s="2">
        <v>-4.0913238976727371</v>
      </c>
      <c r="D33" s="2">
        <v>-0.33290127309723488</v>
      </c>
      <c r="F33" s="2">
        <v>7.6576576576576576</v>
      </c>
      <c r="G33" s="2">
        <v>73.5</v>
      </c>
    </row>
    <row r="34" spans="1:7" x14ac:dyDescent="0.25">
      <c r="A34" s="2">
        <v>10</v>
      </c>
      <c r="B34" s="2">
        <v>106.26410044271114</v>
      </c>
      <c r="C34" s="2">
        <v>-6.7641004427111397</v>
      </c>
      <c r="D34" s="2">
        <v>-0.55037872949071198</v>
      </c>
      <c r="F34" s="2">
        <v>8.5585585585585591</v>
      </c>
      <c r="G34" s="2">
        <v>74</v>
      </c>
    </row>
    <row r="35" spans="1:7" x14ac:dyDescent="0.25">
      <c r="A35" s="2">
        <v>11</v>
      </c>
      <c r="B35" s="2">
        <v>108.34590630645158</v>
      </c>
      <c r="C35" s="2">
        <v>-5.8459063064515817</v>
      </c>
      <c r="D35" s="2">
        <v>-0.47566746131536763</v>
      </c>
      <c r="F35" s="2">
        <v>9.4594594594594597</v>
      </c>
      <c r="G35" s="2">
        <v>75</v>
      </c>
    </row>
    <row r="36" spans="1:7" x14ac:dyDescent="0.25">
      <c r="A36" s="2">
        <v>12</v>
      </c>
      <c r="B36" s="2">
        <v>102.10048871523037</v>
      </c>
      <c r="C36" s="2">
        <v>-8.1004887152303695</v>
      </c>
      <c r="D36" s="2">
        <v>-0.65911745768745278</v>
      </c>
      <c r="F36" s="2">
        <v>10.36036036036036</v>
      </c>
      <c r="G36" s="2">
        <v>75</v>
      </c>
    </row>
    <row r="37" spans="1:7" x14ac:dyDescent="0.25">
      <c r="A37" s="2">
        <v>13</v>
      </c>
      <c r="B37" s="2">
        <v>94.605987605764966</v>
      </c>
      <c r="C37" s="2">
        <v>-1.105987605764966</v>
      </c>
      <c r="D37" s="2">
        <v>-8.9991575147192332E-2</v>
      </c>
      <c r="F37" s="2">
        <v>11.261261261261261</v>
      </c>
      <c r="G37" s="2">
        <v>77</v>
      </c>
    </row>
    <row r="38" spans="1:7" x14ac:dyDescent="0.25">
      <c r="A38" s="2">
        <v>14</v>
      </c>
      <c r="B38" s="2">
        <v>96.687793469505351</v>
      </c>
      <c r="C38" s="2">
        <v>12.312206530494649</v>
      </c>
      <c r="D38" s="2">
        <v>1.001814896877083</v>
      </c>
      <c r="F38" s="2">
        <v>12.162162162162161</v>
      </c>
      <c r="G38" s="2">
        <v>77</v>
      </c>
    </row>
    <row r="39" spans="1:7" x14ac:dyDescent="0.25">
      <c r="A39" s="2">
        <v>15</v>
      </c>
      <c r="B39" s="2">
        <v>102.10048871523037</v>
      </c>
      <c r="C39" s="2">
        <v>4.8995112847696305</v>
      </c>
      <c r="D39" s="2">
        <v>0.3986615543154306</v>
      </c>
      <c r="F39" s="2">
        <v>13.063063063063064</v>
      </c>
      <c r="G39" s="2">
        <v>77.5</v>
      </c>
    </row>
    <row r="40" spans="1:7" x14ac:dyDescent="0.25">
      <c r="A40" s="2">
        <v>16</v>
      </c>
      <c r="B40" s="2">
        <v>115.4240462431689</v>
      </c>
      <c r="C40" s="2">
        <v>-12.924046243168902</v>
      </c>
      <c r="D40" s="2">
        <v>-1.051598835859906</v>
      </c>
      <c r="F40" s="2">
        <v>13.963963963963964</v>
      </c>
      <c r="G40" s="2">
        <v>78.5</v>
      </c>
    </row>
    <row r="41" spans="1:7" x14ac:dyDescent="0.25">
      <c r="A41" s="2">
        <v>17</v>
      </c>
      <c r="B41" s="2">
        <v>96.687793469505351</v>
      </c>
      <c r="C41" s="2">
        <v>17.312206530494649</v>
      </c>
      <c r="D41" s="2">
        <v>1.4086529784166535</v>
      </c>
      <c r="F41" s="2">
        <v>14.864864864864865</v>
      </c>
      <c r="G41" s="2">
        <v>81</v>
      </c>
    </row>
    <row r="42" spans="1:7" x14ac:dyDescent="0.25">
      <c r="A42" s="2">
        <v>18</v>
      </c>
      <c r="B42" s="2">
        <v>98.769599333245765</v>
      </c>
      <c r="C42" s="2">
        <v>6.2304006667542353</v>
      </c>
      <c r="D42" s="2">
        <v>0.50695285089703079</v>
      </c>
      <c r="F42" s="2">
        <v>15.765765765765765</v>
      </c>
      <c r="G42" s="2">
        <v>81</v>
      </c>
    </row>
    <row r="43" spans="1:7" x14ac:dyDescent="0.25">
      <c r="A43" s="2">
        <v>19</v>
      </c>
      <c r="B43" s="2">
        <v>98.769599333245765</v>
      </c>
      <c r="C43" s="2">
        <v>-14.269599333245765</v>
      </c>
      <c r="D43" s="2">
        <v>-1.1610832834152083</v>
      </c>
      <c r="F43" s="2">
        <v>16.666666666666668</v>
      </c>
      <c r="G43" s="2">
        <v>83.5</v>
      </c>
    </row>
    <row r="44" spans="1:7" x14ac:dyDescent="0.25">
      <c r="A44" s="2">
        <v>20</v>
      </c>
      <c r="B44" s="2">
        <v>118.75493562515351</v>
      </c>
      <c r="C44" s="2">
        <v>-20.754935625153507</v>
      </c>
      <c r="D44" s="2">
        <v>-1.6887796384429479</v>
      </c>
      <c r="F44" s="2">
        <v>17.567567567567568</v>
      </c>
      <c r="G44" s="2">
        <v>83.5</v>
      </c>
    </row>
    <row r="45" spans="1:7" x14ac:dyDescent="0.25">
      <c r="A45" s="2">
        <v>21</v>
      </c>
      <c r="B45" s="2">
        <v>102.10048871523037</v>
      </c>
      <c r="C45" s="2">
        <v>-21.10048871523037</v>
      </c>
      <c r="D45" s="2">
        <v>-1.7168964696903362</v>
      </c>
      <c r="F45" s="2">
        <v>18.468468468468469</v>
      </c>
      <c r="G45" s="2">
        <v>83.5</v>
      </c>
    </row>
    <row r="46" spans="1:7" x14ac:dyDescent="0.25">
      <c r="A46" s="2">
        <v>22</v>
      </c>
      <c r="B46" s="2">
        <v>123.7512696981305</v>
      </c>
      <c r="C46" s="2">
        <v>-11.7512696981305</v>
      </c>
      <c r="D46" s="2">
        <v>-0.95617280392830017</v>
      </c>
      <c r="F46" s="2">
        <v>19.36936936936937</v>
      </c>
      <c r="G46" s="2">
        <v>84</v>
      </c>
    </row>
    <row r="47" spans="1:7" x14ac:dyDescent="0.25">
      <c r="A47" s="2">
        <v>23</v>
      </c>
      <c r="B47" s="2">
        <v>119.58765797064973</v>
      </c>
      <c r="C47" s="2">
        <v>13.41234202935027</v>
      </c>
      <c r="D47" s="2">
        <v>1.0913303000346828</v>
      </c>
      <c r="F47" s="2">
        <v>20.27027027027027</v>
      </c>
      <c r="G47" s="2">
        <v>84</v>
      </c>
    </row>
    <row r="48" spans="1:7" x14ac:dyDescent="0.25">
      <c r="A48" s="2">
        <v>24</v>
      </c>
      <c r="B48" s="2">
        <v>77.9515406958418</v>
      </c>
      <c r="C48" s="2">
        <v>-10.9515406958418</v>
      </c>
      <c r="D48" s="2">
        <v>-0.89110076131976224</v>
      </c>
      <c r="F48" s="2">
        <v>21.171171171171171</v>
      </c>
      <c r="G48" s="2">
        <v>84</v>
      </c>
    </row>
    <row r="49" spans="1:7" x14ac:dyDescent="0.25">
      <c r="A49" s="2">
        <v>25</v>
      </c>
      <c r="B49" s="2">
        <v>82.115152423322598</v>
      </c>
      <c r="C49" s="2">
        <v>1.8848475766774015</v>
      </c>
      <c r="D49" s="2">
        <v>0.15336555441798852</v>
      </c>
      <c r="F49" s="2">
        <v>22.072072072072071</v>
      </c>
      <c r="G49" s="2">
        <v>84</v>
      </c>
    </row>
    <row r="50" spans="1:7" x14ac:dyDescent="0.25">
      <c r="A50" s="2">
        <v>26</v>
      </c>
      <c r="B50" s="2">
        <v>109.17862865194775</v>
      </c>
      <c r="C50" s="2">
        <v>-25.178628651947747</v>
      </c>
      <c r="D50" s="2">
        <v>-2.0487249953111371</v>
      </c>
      <c r="F50" s="2">
        <v>22.972972972972972</v>
      </c>
      <c r="G50" s="2">
        <v>84</v>
      </c>
    </row>
    <row r="51" spans="1:7" x14ac:dyDescent="0.25">
      <c r="A51" s="2">
        <v>27</v>
      </c>
      <c r="B51" s="2">
        <v>95.855071124009186</v>
      </c>
      <c r="C51" s="2">
        <v>19.144928875990814</v>
      </c>
      <c r="D51" s="2">
        <v>1.5577772270239258</v>
      </c>
      <c r="F51" s="2">
        <v>23.873873873873872</v>
      </c>
      <c r="G51" s="2">
        <v>84.5</v>
      </c>
    </row>
    <row r="52" spans="1:7" x14ac:dyDescent="0.25">
      <c r="A52" s="2">
        <v>28</v>
      </c>
      <c r="B52" s="2">
        <v>102.93321106072653</v>
      </c>
      <c r="C52" s="2">
        <v>-17.933211060726535</v>
      </c>
      <c r="D52" s="2">
        <v>-1.4591826367580381</v>
      </c>
      <c r="F52" s="2">
        <v>24.774774774774777</v>
      </c>
      <c r="G52" s="2">
        <v>84.5</v>
      </c>
    </row>
    <row r="53" spans="1:7" x14ac:dyDescent="0.25">
      <c r="A53" s="2">
        <v>29</v>
      </c>
      <c r="B53" s="2">
        <v>106.26410044271114</v>
      </c>
      <c r="C53" s="2">
        <v>-1.2641004427111397</v>
      </c>
      <c r="D53" s="2">
        <v>-0.10285683979718438</v>
      </c>
      <c r="F53" s="2">
        <v>25.675675675675677</v>
      </c>
      <c r="G53" s="2">
        <v>85</v>
      </c>
    </row>
    <row r="54" spans="1:7" x14ac:dyDescent="0.25">
      <c r="A54" s="2">
        <v>30</v>
      </c>
      <c r="B54" s="2">
        <v>107.09682278820731</v>
      </c>
      <c r="C54" s="2">
        <v>4.9031772117926948</v>
      </c>
      <c r="D54" s="2">
        <v>0.3989598420588561</v>
      </c>
      <c r="F54" s="2">
        <v>26.576576576576578</v>
      </c>
      <c r="G54" s="2">
        <v>85</v>
      </c>
    </row>
    <row r="55" spans="1:7" x14ac:dyDescent="0.25">
      <c r="A55" s="2">
        <v>31</v>
      </c>
      <c r="B55" s="2">
        <v>70.873400759124451</v>
      </c>
      <c r="C55" s="2">
        <v>-2.3734007591244506</v>
      </c>
      <c r="D55" s="2">
        <v>-0.19311796231335035</v>
      </c>
      <c r="F55" s="2">
        <v>27.477477477477478</v>
      </c>
      <c r="G55" s="2">
        <v>85</v>
      </c>
    </row>
    <row r="56" spans="1:7" x14ac:dyDescent="0.25">
      <c r="A56" s="2">
        <v>32</v>
      </c>
      <c r="B56" s="2">
        <v>89.609653532788002</v>
      </c>
      <c r="C56" s="2">
        <v>3.3903464672119981</v>
      </c>
      <c r="D56" s="2">
        <v>0.27586441049499794</v>
      </c>
      <c r="F56" s="2">
        <v>28.378378378378379</v>
      </c>
      <c r="G56" s="2">
        <v>85</v>
      </c>
    </row>
    <row r="57" spans="1:7" x14ac:dyDescent="0.25">
      <c r="A57" s="2">
        <v>33</v>
      </c>
      <c r="B57" s="2">
        <v>94.605987605764966</v>
      </c>
      <c r="C57" s="2">
        <v>-16.105987605764966</v>
      </c>
      <c r="D57" s="2">
        <v>-1.3105058197659039</v>
      </c>
      <c r="F57" s="2">
        <v>29.27927927927928</v>
      </c>
      <c r="G57" s="2">
        <v>86</v>
      </c>
    </row>
    <row r="58" spans="1:7" x14ac:dyDescent="0.25">
      <c r="A58" s="2">
        <v>34</v>
      </c>
      <c r="B58" s="2">
        <v>69.624317240880231</v>
      </c>
      <c r="C58" s="2">
        <v>11.375682759119769</v>
      </c>
      <c r="D58" s="2">
        <v>0.92561218998461103</v>
      </c>
      <c r="F58" s="2">
        <v>30.18018018018018</v>
      </c>
      <c r="G58" s="2">
        <v>89</v>
      </c>
    </row>
    <row r="59" spans="1:7" x14ac:dyDescent="0.25">
      <c r="A59" s="2">
        <v>35</v>
      </c>
      <c r="B59" s="2">
        <v>102.93321106072653</v>
      </c>
      <c r="C59" s="2">
        <v>0.56678893927346508</v>
      </c>
      <c r="D59" s="2">
        <v>4.6118264938372934E-2</v>
      </c>
      <c r="F59" s="2">
        <v>31.081081081081081</v>
      </c>
      <c r="G59" s="2">
        <v>89.5</v>
      </c>
    </row>
    <row r="60" spans="1:7" x14ac:dyDescent="0.25">
      <c r="A60" s="2">
        <v>36</v>
      </c>
      <c r="B60" s="2">
        <v>81.282430077826433</v>
      </c>
      <c r="C60" s="2">
        <v>2.217569922173567</v>
      </c>
      <c r="D60" s="2">
        <v>0.18043837856338973</v>
      </c>
      <c r="F60" s="2">
        <v>31.981981981981981</v>
      </c>
      <c r="G60" s="2">
        <v>90</v>
      </c>
    </row>
    <row r="61" spans="1:7" x14ac:dyDescent="0.25">
      <c r="A61" s="2">
        <v>37</v>
      </c>
      <c r="B61" s="2">
        <v>86.278764150803397</v>
      </c>
      <c r="C61" s="2">
        <v>9.7212358491966029</v>
      </c>
      <c r="D61" s="2">
        <v>0.79099378861616876</v>
      </c>
      <c r="F61" s="2">
        <v>32.882882882882889</v>
      </c>
      <c r="G61" s="2">
        <v>91</v>
      </c>
    </row>
    <row r="62" spans="1:7" x14ac:dyDescent="0.25">
      <c r="A62" s="2">
        <v>38</v>
      </c>
      <c r="B62" s="2">
        <v>104.18229457897075</v>
      </c>
      <c r="C62" s="2">
        <v>38.317705421029245</v>
      </c>
      <c r="D62" s="2">
        <v>3.1178203524979877</v>
      </c>
      <c r="F62" s="2">
        <v>33.78378378378379</v>
      </c>
      <c r="G62" s="2">
        <v>91.5</v>
      </c>
    </row>
    <row r="63" spans="1:7" x14ac:dyDescent="0.25">
      <c r="A63" s="2">
        <v>39</v>
      </c>
      <c r="B63" s="2">
        <v>93.773265260268801</v>
      </c>
      <c r="C63" s="2">
        <v>-4.2732652602688006</v>
      </c>
      <c r="D63" s="2">
        <v>-0.34770540807949046</v>
      </c>
      <c r="F63" s="2">
        <v>34.68468468468469</v>
      </c>
      <c r="G63" s="2">
        <v>91.5</v>
      </c>
    </row>
    <row r="64" spans="1:7" x14ac:dyDescent="0.25">
      <c r="A64" s="2">
        <v>40</v>
      </c>
      <c r="B64" s="2">
        <v>106.26410044271114</v>
      </c>
      <c r="C64" s="2">
        <v>1.7358995572888603</v>
      </c>
      <c r="D64" s="2">
        <v>0.14124600912655794</v>
      </c>
      <c r="F64" s="2">
        <v>35.585585585585591</v>
      </c>
      <c r="G64" s="2">
        <v>92</v>
      </c>
    </row>
    <row r="65" spans="1:7" x14ac:dyDescent="0.25">
      <c r="A65" s="2">
        <v>41</v>
      </c>
      <c r="B65" s="2">
        <v>102.10048871523037</v>
      </c>
      <c r="C65" s="2">
        <v>9.8995112847696305</v>
      </c>
      <c r="D65" s="2">
        <v>0.80549963585500106</v>
      </c>
      <c r="F65" s="2">
        <v>36.486486486486491</v>
      </c>
      <c r="G65" s="2">
        <v>92</v>
      </c>
    </row>
    <row r="66" spans="1:7" x14ac:dyDescent="0.25">
      <c r="A66" s="2">
        <v>42</v>
      </c>
      <c r="B66" s="2">
        <v>92.524181742024581</v>
      </c>
      <c r="C66" s="2">
        <v>-1.0241817420245809</v>
      </c>
      <c r="D66" s="2">
        <v>-8.3335227014627172E-2</v>
      </c>
      <c r="F66" s="2">
        <v>37.387387387387392</v>
      </c>
      <c r="G66" s="2">
        <v>92.5</v>
      </c>
    </row>
    <row r="67" spans="1:7" x14ac:dyDescent="0.25">
      <c r="A67" s="2">
        <v>43</v>
      </c>
      <c r="B67" s="2">
        <v>106.26410044271114</v>
      </c>
      <c r="C67" s="2">
        <v>-13.76410044271114</v>
      </c>
      <c r="D67" s="2">
        <v>-1.1199520436461108</v>
      </c>
      <c r="F67" s="2">
        <v>38.288288288288292</v>
      </c>
      <c r="G67" s="2">
        <v>93</v>
      </c>
    </row>
    <row r="68" spans="1:7" x14ac:dyDescent="0.25">
      <c r="A68" s="2">
        <v>44</v>
      </c>
      <c r="B68" s="2">
        <v>96.687793469505351</v>
      </c>
      <c r="C68" s="2">
        <v>9.3122065304946489</v>
      </c>
      <c r="D68" s="2">
        <v>0.75771204795334057</v>
      </c>
      <c r="F68" s="2">
        <v>39.189189189189193</v>
      </c>
      <c r="G68" s="2">
        <v>93.5</v>
      </c>
    </row>
    <row r="69" spans="1:7" x14ac:dyDescent="0.25">
      <c r="A69" s="2">
        <v>45</v>
      </c>
      <c r="B69" s="2">
        <v>73.787928968361001</v>
      </c>
      <c r="C69" s="2">
        <v>1.2120710316389989</v>
      </c>
      <c r="D69" s="2">
        <v>9.8623330640339679E-2</v>
      </c>
      <c r="F69" s="2">
        <v>40.090090090090094</v>
      </c>
      <c r="G69" s="2">
        <v>93.5</v>
      </c>
    </row>
    <row r="70" spans="1:7" x14ac:dyDescent="0.25">
      <c r="A70" s="2">
        <v>46</v>
      </c>
      <c r="B70" s="2">
        <v>110.42771217019197</v>
      </c>
      <c r="C70" s="2">
        <v>3.0722878298080332</v>
      </c>
      <c r="D70" s="2">
        <v>0.24998473732329415</v>
      </c>
      <c r="F70" s="2">
        <v>40.990990990990994</v>
      </c>
      <c r="G70" s="2">
        <v>93.5</v>
      </c>
    </row>
    <row r="71" spans="1:7" x14ac:dyDescent="0.25">
      <c r="A71" s="2">
        <v>47</v>
      </c>
      <c r="B71" s="2">
        <v>114.59132389767274</v>
      </c>
      <c r="C71" s="2">
        <v>-1.0913238976727371</v>
      </c>
      <c r="D71" s="2">
        <v>-8.8798424173492582E-2</v>
      </c>
      <c r="F71" s="2">
        <v>41.891891891891895</v>
      </c>
      <c r="G71" s="2">
        <v>93.5</v>
      </c>
    </row>
    <row r="72" spans="1:7" x14ac:dyDescent="0.25">
      <c r="A72" s="2">
        <v>48</v>
      </c>
      <c r="B72" s="2">
        <v>98.769599333245765</v>
      </c>
      <c r="C72" s="2">
        <v>13.230400666754235</v>
      </c>
      <c r="D72" s="2">
        <v>1.0765261650524296</v>
      </c>
      <c r="F72" s="2">
        <v>42.792792792792795</v>
      </c>
      <c r="G72" s="2">
        <v>94</v>
      </c>
    </row>
    <row r="73" spans="1:7" x14ac:dyDescent="0.25">
      <c r="A73" s="2">
        <v>49</v>
      </c>
      <c r="B73" s="2">
        <v>102.93321106072653</v>
      </c>
      <c r="C73" s="2">
        <v>-11.933211060726535</v>
      </c>
      <c r="D73" s="2">
        <v>-0.97097693891055337</v>
      </c>
      <c r="F73" s="2">
        <v>43.693693693693696</v>
      </c>
      <c r="G73" s="2">
        <v>94.5</v>
      </c>
    </row>
    <row r="74" spans="1:7" x14ac:dyDescent="0.25">
      <c r="A74" s="2">
        <v>50</v>
      </c>
      <c r="B74" s="2">
        <v>102.93321106072653</v>
      </c>
      <c r="C74" s="2">
        <v>13.566788939273465</v>
      </c>
      <c r="D74" s="2">
        <v>1.1038972769412563</v>
      </c>
      <c r="F74" s="2">
        <v>44.594594594594597</v>
      </c>
      <c r="G74" s="2">
        <v>95</v>
      </c>
    </row>
    <row r="75" spans="1:7" x14ac:dyDescent="0.25">
      <c r="A75" s="2">
        <v>51</v>
      </c>
      <c r="B75" s="2">
        <v>105.01501692446692</v>
      </c>
      <c r="C75" s="2">
        <v>-13.51501692446692</v>
      </c>
      <c r="D75" s="2">
        <v>-1.0996847115049897</v>
      </c>
      <c r="F75" s="2">
        <v>45.495495495495497</v>
      </c>
      <c r="G75" s="2">
        <v>95</v>
      </c>
    </row>
    <row r="76" spans="1:7" x14ac:dyDescent="0.25">
      <c r="A76" s="2">
        <v>52</v>
      </c>
      <c r="B76" s="2">
        <v>100.85140519698615</v>
      </c>
      <c r="C76" s="2">
        <v>21.64859480301385</v>
      </c>
      <c r="D76" s="2">
        <v>1.7614945555371344</v>
      </c>
      <c r="F76" s="2">
        <v>46.396396396396398</v>
      </c>
      <c r="G76" s="2">
        <v>95</v>
      </c>
    </row>
    <row r="77" spans="1:7" x14ac:dyDescent="0.25">
      <c r="A77" s="2">
        <v>53</v>
      </c>
      <c r="B77" s="2">
        <v>80.033346559582185</v>
      </c>
      <c r="C77" s="2">
        <v>-7.5333465595821849</v>
      </c>
      <c r="D77" s="2">
        <v>-0.61297045237462799</v>
      </c>
      <c r="F77" s="2">
        <v>47.297297297297298</v>
      </c>
      <c r="G77" s="2">
        <v>96</v>
      </c>
    </row>
    <row r="78" spans="1:7" x14ac:dyDescent="0.25">
      <c r="A78" s="2">
        <v>54</v>
      </c>
      <c r="B78" s="2">
        <v>100.85140519698615</v>
      </c>
      <c r="C78" s="2">
        <v>-7.3514051969861498</v>
      </c>
      <c r="D78" s="2">
        <v>-0.5981663173923748</v>
      </c>
      <c r="F78" s="2">
        <v>48.198198198198199</v>
      </c>
      <c r="G78" s="2">
        <v>98</v>
      </c>
    </row>
    <row r="79" spans="1:7" x14ac:dyDescent="0.25">
      <c r="A79" s="2">
        <v>55</v>
      </c>
      <c r="B79" s="2">
        <v>102.10048871523037</v>
      </c>
      <c r="C79" s="2">
        <v>-17.10048871523037</v>
      </c>
      <c r="D79" s="2">
        <v>-1.3914260044586797</v>
      </c>
      <c r="F79" s="2">
        <v>49.099099099099107</v>
      </c>
      <c r="G79" s="2">
        <v>98.5</v>
      </c>
    </row>
    <row r="80" spans="1:7" x14ac:dyDescent="0.25">
      <c r="A80" s="2">
        <v>56</v>
      </c>
      <c r="B80" s="2">
        <v>97.936876987749571</v>
      </c>
      <c r="C80" s="2">
        <v>-11.936876987749571</v>
      </c>
      <c r="D80" s="2">
        <v>-0.97127522665397659</v>
      </c>
      <c r="F80" s="2">
        <v>50.000000000000007</v>
      </c>
      <c r="G80" s="2">
        <v>98.5</v>
      </c>
    </row>
    <row r="81" spans="1:7" x14ac:dyDescent="0.25">
      <c r="A81" s="2">
        <v>57</v>
      </c>
      <c r="B81" s="2">
        <v>110.42771217019197</v>
      </c>
      <c r="C81" s="2">
        <v>-2.4277121701919668</v>
      </c>
      <c r="D81" s="2">
        <v>-0.19753715237023342</v>
      </c>
      <c r="F81" s="2">
        <v>50.900900900900908</v>
      </c>
      <c r="G81" s="2">
        <v>98.5</v>
      </c>
    </row>
    <row r="82" spans="1:7" x14ac:dyDescent="0.25">
      <c r="A82" s="2">
        <v>58</v>
      </c>
      <c r="B82" s="2">
        <v>92.524181742024581</v>
      </c>
      <c r="C82" s="2">
        <v>11.475818257975419</v>
      </c>
      <c r="D82" s="2">
        <v>0.93375997683429912</v>
      </c>
      <c r="F82" s="2">
        <v>51.801801801801808</v>
      </c>
      <c r="G82" s="2">
        <v>99.5</v>
      </c>
    </row>
    <row r="83" spans="1:7" x14ac:dyDescent="0.25">
      <c r="A83" s="2">
        <v>59</v>
      </c>
      <c r="B83" s="2">
        <v>102.93321106072653</v>
      </c>
      <c r="C83" s="2">
        <v>1.0667889392734651</v>
      </c>
      <c r="D83" s="2">
        <v>8.6802073092329984E-2</v>
      </c>
      <c r="F83" s="2">
        <v>52.702702702702709</v>
      </c>
      <c r="G83" s="2">
        <v>101</v>
      </c>
    </row>
    <row r="84" spans="1:7" x14ac:dyDescent="0.25">
      <c r="A84" s="2">
        <v>60</v>
      </c>
      <c r="B84" s="2">
        <v>60.464371440422468</v>
      </c>
      <c r="C84" s="2">
        <v>-9.9643714404224681</v>
      </c>
      <c r="D84" s="2">
        <v>-0.81077715211383283</v>
      </c>
      <c r="F84" s="2">
        <v>53.603603603603609</v>
      </c>
      <c r="G84" s="2">
        <v>101</v>
      </c>
    </row>
    <row r="85" spans="1:7" x14ac:dyDescent="0.25">
      <c r="A85" s="2">
        <v>61</v>
      </c>
      <c r="B85" s="2">
        <v>102.10048871523037</v>
      </c>
      <c r="C85" s="2">
        <v>12.89951128476963</v>
      </c>
      <c r="D85" s="2">
        <v>1.0496024847787435</v>
      </c>
      <c r="F85" s="2">
        <v>54.50450450450451</v>
      </c>
      <c r="G85" s="2">
        <v>102.5</v>
      </c>
    </row>
    <row r="86" spans="1:7" x14ac:dyDescent="0.25">
      <c r="A86" s="2">
        <v>62</v>
      </c>
      <c r="B86" s="2">
        <v>88.360570014543782</v>
      </c>
      <c r="C86" s="2">
        <v>-4.8605700145437822</v>
      </c>
      <c r="D86" s="2">
        <v>-0.39549299598115095</v>
      </c>
      <c r="F86" s="2">
        <v>55.405405405405411</v>
      </c>
      <c r="G86" s="2">
        <v>102.5</v>
      </c>
    </row>
    <row r="87" spans="1:7" x14ac:dyDescent="0.25">
      <c r="A87" s="2">
        <v>63</v>
      </c>
      <c r="B87" s="2">
        <v>100.01868285148998</v>
      </c>
      <c r="C87" s="2">
        <v>-6.5186828514899844</v>
      </c>
      <c r="D87" s="2">
        <v>-0.53040968509301645</v>
      </c>
      <c r="F87" s="2">
        <v>56.306306306306311</v>
      </c>
      <c r="G87" s="2">
        <v>103.5</v>
      </c>
    </row>
    <row r="88" spans="1:7" x14ac:dyDescent="0.25">
      <c r="A88" s="2">
        <v>64</v>
      </c>
      <c r="B88" s="2">
        <v>114.59132389767274</v>
      </c>
      <c r="C88" s="2">
        <v>-24.591323897672737</v>
      </c>
      <c r="D88" s="2">
        <v>-2.0009374074094741</v>
      </c>
      <c r="F88" s="2">
        <v>57.207207207207212</v>
      </c>
      <c r="G88" s="2">
        <v>103.5</v>
      </c>
    </row>
    <row r="89" spans="1:7" x14ac:dyDescent="0.25">
      <c r="A89" s="2">
        <v>65</v>
      </c>
      <c r="B89" s="2">
        <v>87.527847669047617</v>
      </c>
      <c r="C89" s="2">
        <v>7.4721523309523832</v>
      </c>
      <c r="D89" s="2">
        <v>0.60799122385921955</v>
      </c>
      <c r="F89" s="2">
        <v>58.108108108108112</v>
      </c>
      <c r="G89" s="2">
        <v>104</v>
      </c>
    </row>
    <row r="90" spans="1:7" x14ac:dyDescent="0.25">
      <c r="A90" s="2">
        <v>66</v>
      </c>
      <c r="B90" s="2">
        <v>118.75493562515351</v>
      </c>
      <c r="C90" s="2">
        <v>-0.75493562515350732</v>
      </c>
      <c r="D90" s="2">
        <v>-6.1427312284665851E-2</v>
      </c>
      <c r="F90" s="2">
        <v>59.009009009009013</v>
      </c>
      <c r="G90" s="2">
        <v>104</v>
      </c>
    </row>
    <row r="91" spans="1:7" x14ac:dyDescent="0.25">
      <c r="A91" s="2">
        <v>67</v>
      </c>
      <c r="B91" s="2">
        <v>102.93321106072653</v>
      </c>
      <c r="C91" s="2">
        <v>-7.9332110607265349</v>
      </c>
      <c r="D91" s="2">
        <v>-0.64550647367889691</v>
      </c>
      <c r="F91" s="2">
        <v>59.909909909909913</v>
      </c>
      <c r="G91" s="2">
        <v>104.5</v>
      </c>
    </row>
    <row r="92" spans="1:7" x14ac:dyDescent="0.25">
      <c r="A92" s="2">
        <v>68</v>
      </c>
      <c r="B92" s="2">
        <v>66.709789031643652</v>
      </c>
      <c r="C92" s="2">
        <v>-3.2097890316436519</v>
      </c>
      <c r="D92" s="2">
        <v>-0.26117288235613184</v>
      </c>
      <c r="F92" s="2">
        <v>60.810810810810814</v>
      </c>
      <c r="G92" s="2">
        <v>105</v>
      </c>
    </row>
    <row r="93" spans="1:7" x14ac:dyDescent="0.25">
      <c r="A93" s="2">
        <v>69</v>
      </c>
      <c r="B93" s="2">
        <v>111.26043451568813</v>
      </c>
      <c r="C93" s="2">
        <v>37.239565484311868</v>
      </c>
      <c r="D93" s="2">
        <v>3.0300946758009295</v>
      </c>
      <c r="F93" s="2">
        <v>61.711711711711715</v>
      </c>
      <c r="G93" s="2">
        <v>105</v>
      </c>
    </row>
    <row r="94" spans="1:7" x14ac:dyDescent="0.25">
      <c r="A94" s="2">
        <v>70</v>
      </c>
      <c r="B94" s="2">
        <v>79.200624214086019</v>
      </c>
      <c r="C94" s="2">
        <v>-4.2006242140860195</v>
      </c>
      <c r="D94" s="2">
        <v>-0.34179477930548446</v>
      </c>
      <c r="F94" s="2">
        <v>62.612612612612615</v>
      </c>
      <c r="G94" s="2">
        <v>106</v>
      </c>
    </row>
    <row r="95" spans="1:7" x14ac:dyDescent="0.25">
      <c r="A95" s="2">
        <v>71</v>
      </c>
      <c r="B95" s="2">
        <v>114.59132389767274</v>
      </c>
      <c r="C95" s="2">
        <v>-5.0913238976727371</v>
      </c>
      <c r="D95" s="2">
        <v>-0.414268889405149</v>
      </c>
      <c r="F95" s="2">
        <v>63.513513513513516</v>
      </c>
      <c r="G95" s="2">
        <v>106.5</v>
      </c>
    </row>
    <row r="96" spans="1:7" x14ac:dyDescent="0.25">
      <c r="A96" s="2">
        <v>72</v>
      </c>
      <c r="B96" s="2">
        <v>81.282430077826433</v>
      </c>
      <c r="C96" s="2">
        <v>-4.282430077826433</v>
      </c>
      <c r="D96" s="2">
        <v>-0.34845112743805196</v>
      </c>
      <c r="F96" s="2">
        <v>64.414414414414409</v>
      </c>
      <c r="G96" s="2">
        <v>107</v>
      </c>
    </row>
    <row r="97" spans="1:7" x14ac:dyDescent="0.25">
      <c r="A97" s="2">
        <v>73</v>
      </c>
      <c r="B97" s="2">
        <v>79.200624214086019</v>
      </c>
      <c r="C97" s="2">
        <v>-5.7006242140860195</v>
      </c>
      <c r="D97" s="2">
        <v>-0.46384620376735564</v>
      </c>
      <c r="F97" s="2">
        <v>65.315315315315317</v>
      </c>
      <c r="G97" s="2">
        <v>107</v>
      </c>
    </row>
    <row r="98" spans="1:7" x14ac:dyDescent="0.25">
      <c r="A98" s="2">
        <v>74</v>
      </c>
      <c r="B98" s="2">
        <v>125.00035321637472</v>
      </c>
      <c r="C98" s="2">
        <v>14.99964678362528</v>
      </c>
      <c r="D98" s="2">
        <v>1.2204855042442597</v>
      </c>
      <c r="F98" s="2">
        <v>66.21621621621621</v>
      </c>
      <c r="G98" s="2">
        <v>108</v>
      </c>
    </row>
    <row r="99" spans="1:7" x14ac:dyDescent="0.25">
      <c r="A99" s="2">
        <v>75</v>
      </c>
      <c r="B99" s="2">
        <v>89.609653532788002</v>
      </c>
      <c r="C99" s="2">
        <v>-12.109653532788002</v>
      </c>
      <c r="D99" s="2">
        <v>-0.98533364227767073</v>
      </c>
      <c r="F99" s="2">
        <v>67.117117117117118</v>
      </c>
      <c r="G99" s="2">
        <v>108</v>
      </c>
    </row>
    <row r="100" spans="1:7" x14ac:dyDescent="0.25">
      <c r="A100" s="2">
        <v>76</v>
      </c>
      <c r="B100" s="2">
        <v>94.605987605764966</v>
      </c>
      <c r="C100" s="2">
        <v>6.394012394235034</v>
      </c>
      <c r="D100" s="2">
        <v>0.52026554716216344</v>
      </c>
      <c r="F100" s="2">
        <v>68.018018018018012</v>
      </c>
      <c r="G100" s="2">
        <v>108</v>
      </c>
    </row>
    <row r="101" spans="1:7" x14ac:dyDescent="0.25">
      <c r="A101" s="2">
        <v>77</v>
      </c>
      <c r="B101" s="2">
        <v>116.67312976141312</v>
      </c>
      <c r="C101" s="2">
        <v>25.326870238586878</v>
      </c>
      <c r="D101" s="2">
        <v>2.0607870598536659</v>
      </c>
      <c r="F101" s="2">
        <v>68.918918918918919</v>
      </c>
      <c r="G101" s="2">
        <v>108</v>
      </c>
    </row>
    <row r="102" spans="1:7" x14ac:dyDescent="0.25">
      <c r="A102" s="2">
        <v>78</v>
      </c>
      <c r="B102" s="2">
        <v>109.17862865194775</v>
      </c>
      <c r="C102" s="2">
        <v>-10.678628651947747</v>
      </c>
      <c r="D102" s="2">
        <v>-0.86889455884638234</v>
      </c>
      <c r="F102" s="2">
        <v>69.819819819819813</v>
      </c>
      <c r="G102" s="2">
        <v>109</v>
      </c>
    </row>
    <row r="103" spans="1:7" x14ac:dyDescent="0.25">
      <c r="A103" s="2">
        <v>79</v>
      </c>
      <c r="B103" s="2">
        <v>80.033346559582185</v>
      </c>
      <c r="C103" s="2">
        <v>-7.5333465595821849</v>
      </c>
      <c r="D103" s="2">
        <v>-0.61297045237462799</v>
      </c>
      <c r="F103" s="2">
        <v>70.72072072072072</v>
      </c>
      <c r="G103" s="2">
        <v>109.5</v>
      </c>
    </row>
    <row r="104" spans="1:7" x14ac:dyDescent="0.25">
      <c r="A104" s="2">
        <v>80</v>
      </c>
      <c r="B104" s="2">
        <v>73.787928968361001</v>
      </c>
      <c r="C104" s="2">
        <v>0.21207103163899887</v>
      </c>
      <c r="D104" s="2">
        <v>1.7255714332425572E-2</v>
      </c>
      <c r="F104" s="2">
        <v>71.621621621621614</v>
      </c>
      <c r="G104" s="2">
        <v>110.5</v>
      </c>
    </row>
    <row r="105" spans="1:7" x14ac:dyDescent="0.25">
      <c r="A105" s="2">
        <v>81</v>
      </c>
      <c r="B105" s="2">
        <v>61.297093785918634</v>
      </c>
      <c r="C105" s="2">
        <v>2.7029062140813664</v>
      </c>
      <c r="D105" s="2">
        <v>0.21992903574364936</v>
      </c>
      <c r="F105" s="2">
        <v>72.522522522522522</v>
      </c>
      <c r="G105" s="2">
        <v>110.5</v>
      </c>
    </row>
    <row r="106" spans="1:7" x14ac:dyDescent="0.25">
      <c r="A106" s="2">
        <v>82</v>
      </c>
      <c r="B106" s="2">
        <v>113.34224037942852</v>
      </c>
      <c r="C106" s="2">
        <v>-1.8422403794285174</v>
      </c>
      <c r="D106" s="2">
        <v>-0.14989870834028571</v>
      </c>
      <c r="F106" s="2">
        <v>73.423423423423415</v>
      </c>
      <c r="G106" s="2">
        <v>111.5</v>
      </c>
    </row>
    <row r="107" spans="1:7" x14ac:dyDescent="0.25">
      <c r="A107" s="2">
        <v>83</v>
      </c>
      <c r="B107" s="2">
        <v>110.42771217019197</v>
      </c>
      <c r="C107" s="2">
        <v>-2.4277121701919668</v>
      </c>
      <c r="D107" s="2">
        <v>-0.19753715237023342</v>
      </c>
      <c r="F107" s="2">
        <v>74.324324324324323</v>
      </c>
      <c r="G107" s="2">
        <v>111.5</v>
      </c>
    </row>
    <row r="108" spans="1:7" x14ac:dyDescent="0.25">
      <c r="A108" s="2">
        <v>84</v>
      </c>
      <c r="B108" s="2">
        <v>102.10048871523037</v>
      </c>
      <c r="C108" s="2">
        <v>8.3995112847696305</v>
      </c>
      <c r="D108" s="2">
        <v>0.68344821139312995</v>
      </c>
      <c r="F108" s="2">
        <v>75.225225225225216</v>
      </c>
      <c r="G108" s="2">
        <v>112</v>
      </c>
    </row>
    <row r="109" spans="1:7" x14ac:dyDescent="0.25">
      <c r="A109" s="2">
        <v>85</v>
      </c>
      <c r="B109" s="2">
        <v>92.524181742024581</v>
      </c>
      <c r="C109" s="2">
        <v>-0.5241817420245809</v>
      </c>
      <c r="D109" s="2">
        <v>-4.2651418860670115E-2</v>
      </c>
      <c r="F109" s="2">
        <v>76.126126126126124</v>
      </c>
      <c r="G109" s="2">
        <v>112</v>
      </c>
    </row>
    <row r="110" spans="1:7" x14ac:dyDescent="0.25">
      <c r="A110" s="2">
        <v>86</v>
      </c>
      <c r="B110" s="2">
        <v>82.115152423322598</v>
      </c>
      <c r="C110" s="2">
        <v>-13.115152423322598</v>
      </c>
      <c r="D110" s="2">
        <v>-1.067148690200723</v>
      </c>
      <c r="F110" s="2">
        <v>77.027027027027017</v>
      </c>
      <c r="G110" s="2">
        <v>112</v>
      </c>
    </row>
    <row r="111" spans="1:7" x14ac:dyDescent="0.25">
      <c r="A111" s="2">
        <v>87</v>
      </c>
      <c r="B111" s="2">
        <v>102.93321106072653</v>
      </c>
      <c r="C111" s="2">
        <v>0.56678893927346508</v>
      </c>
      <c r="D111" s="2">
        <v>4.6118264938372934E-2</v>
      </c>
      <c r="F111" s="2">
        <v>77.927927927927925</v>
      </c>
      <c r="G111" s="2">
        <v>112</v>
      </c>
    </row>
    <row r="112" spans="1:7" x14ac:dyDescent="0.25">
      <c r="A112" s="2">
        <v>88</v>
      </c>
      <c r="B112" s="2">
        <v>91.691459396528387</v>
      </c>
      <c r="C112" s="2">
        <v>-2.6914593965283871</v>
      </c>
      <c r="D112" s="2">
        <v>-0.21899763548505186</v>
      </c>
      <c r="F112" s="2">
        <v>78.828828828828833</v>
      </c>
      <c r="G112" s="2">
        <v>112</v>
      </c>
    </row>
    <row r="113" spans="1:7" x14ac:dyDescent="0.25">
      <c r="A113" s="2">
        <v>89</v>
      </c>
      <c r="B113" s="2">
        <v>110.42771217019197</v>
      </c>
      <c r="C113" s="2">
        <v>3.5722878298080332</v>
      </c>
      <c r="D113" s="2">
        <v>0.29066854547725118</v>
      </c>
      <c r="F113" s="2">
        <v>79.729729729729726</v>
      </c>
      <c r="G113" s="2">
        <v>112</v>
      </c>
    </row>
    <row r="114" spans="1:7" x14ac:dyDescent="0.25">
      <c r="A114" s="2">
        <v>90</v>
      </c>
      <c r="B114" s="2">
        <v>102.10048871523037</v>
      </c>
      <c r="C114" s="2">
        <v>9.8995112847696305</v>
      </c>
      <c r="D114" s="2">
        <v>0.80549963585500106</v>
      </c>
      <c r="F114" s="2">
        <v>80.630630630630634</v>
      </c>
      <c r="G114" s="2">
        <v>112</v>
      </c>
    </row>
    <row r="115" spans="1:7" x14ac:dyDescent="0.25">
      <c r="A115" s="2">
        <v>91</v>
      </c>
      <c r="B115" s="2">
        <v>92.524181742024581</v>
      </c>
      <c r="C115" s="2">
        <v>19.475818257975419</v>
      </c>
      <c r="D115" s="2">
        <v>1.5847009072976119</v>
      </c>
      <c r="F115" s="2">
        <v>81.531531531531527</v>
      </c>
      <c r="G115" s="2">
        <v>112.5</v>
      </c>
    </row>
    <row r="116" spans="1:7" x14ac:dyDescent="0.25">
      <c r="A116" s="2">
        <v>92</v>
      </c>
      <c r="B116" s="2">
        <v>88.360570014543782</v>
      </c>
      <c r="C116" s="2">
        <v>-4.3605700145437822</v>
      </c>
      <c r="D116" s="2">
        <v>-0.35480918782719389</v>
      </c>
      <c r="F116" s="2">
        <v>82.432432432432435</v>
      </c>
      <c r="G116" s="2">
        <v>113.5</v>
      </c>
    </row>
    <row r="117" spans="1:7" x14ac:dyDescent="0.25">
      <c r="A117" s="2">
        <v>93</v>
      </c>
      <c r="B117" s="2">
        <v>102.93321106072653</v>
      </c>
      <c r="C117" s="2">
        <v>18.066788939273465</v>
      </c>
      <c r="D117" s="2">
        <v>1.4700515503268698</v>
      </c>
      <c r="F117" s="2">
        <v>83.333333333333329</v>
      </c>
      <c r="G117" s="2">
        <v>113.5</v>
      </c>
    </row>
    <row r="118" spans="1:7" x14ac:dyDescent="0.25">
      <c r="A118" s="2">
        <v>94</v>
      </c>
      <c r="B118" s="2">
        <v>89.609653532788002</v>
      </c>
      <c r="C118" s="2">
        <v>14.890346467211998</v>
      </c>
      <c r="D118" s="2">
        <v>1.2115919980360101</v>
      </c>
      <c r="F118" s="2">
        <v>84.234234234234236</v>
      </c>
      <c r="G118" s="2">
        <v>114</v>
      </c>
    </row>
    <row r="119" spans="1:7" x14ac:dyDescent="0.25">
      <c r="A119" s="2">
        <v>95</v>
      </c>
      <c r="B119" s="2">
        <v>105.01501692446692</v>
      </c>
      <c r="C119" s="2">
        <v>-6.51501692446692</v>
      </c>
      <c r="D119" s="2">
        <v>-0.53011139734959101</v>
      </c>
      <c r="F119" s="2">
        <v>85.13513513513513</v>
      </c>
      <c r="G119" s="2">
        <v>114</v>
      </c>
    </row>
    <row r="120" spans="1:7" x14ac:dyDescent="0.25">
      <c r="A120" s="2">
        <v>96</v>
      </c>
      <c r="B120" s="2">
        <v>95.855071124009186</v>
      </c>
      <c r="C120" s="2">
        <v>-11.355071124009186</v>
      </c>
      <c r="D120" s="2">
        <v>-0.92393507036745437</v>
      </c>
      <c r="F120" s="2">
        <v>86.036036036036037</v>
      </c>
      <c r="G120" s="2">
        <v>115</v>
      </c>
    </row>
    <row r="121" spans="1:7" x14ac:dyDescent="0.25">
      <c r="A121" s="2">
        <v>97</v>
      </c>
      <c r="B121" s="2">
        <v>116.67312976141312</v>
      </c>
      <c r="C121" s="2">
        <v>-4.6731297614131222</v>
      </c>
      <c r="D121" s="2">
        <v>-0.3802414293837571</v>
      </c>
      <c r="F121" s="2">
        <v>86.936936936936931</v>
      </c>
      <c r="G121" s="2">
        <v>115</v>
      </c>
    </row>
    <row r="122" spans="1:7" x14ac:dyDescent="0.25">
      <c r="A122" s="2">
        <v>98</v>
      </c>
      <c r="B122" s="2">
        <v>87.527847669047617</v>
      </c>
      <c r="C122" s="2">
        <v>-3.5278476690476168</v>
      </c>
      <c r="D122" s="2">
        <v>-0.28705255552783565</v>
      </c>
      <c r="F122" s="2">
        <v>87.837837837837839</v>
      </c>
      <c r="G122" s="2">
        <v>116</v>
      </c>
    </row>
    <row r="123" spans="1:7" x14ac:dyDescent="0.25">
      <c r="A123" s="2">
        <v>99</v>
      </c>
      <c r="B123" s="2">
        <v>77.9515406958418</v>
      </c>
      <c r="C123" s="2">
        <v>6.0484593041582002</v>
      </c>
      <c r="D123" s="2">
        <v>0.49214871591477755</v>
      </c>
      <c r="F123" s="2">
        <v>88.738738738738732</v>
      </c>
      <c r="G123" s="2">
        <v>116.5</v>
      </c>
    </row>
    <row r="124" spans="1:7" x14ac:dyDescent="0.25">
      <c r="A124" s="2">
        <v>100</v>
      </c>
      <c r="B124" s="2">
        <v>89.609653532788002</v>
      </c>
      <c r="C124" s="2">
        <v>21.890346467211998</v>
      </c>
      <c r="D124" s="2">
        <v>1.7811653121914088</v>
      </c>
      <c r="F124" s="2">
        <v>89.63963963963964</v>
      </c>
      <c r="G124" s="2">
        <v>117.5</v>
      </c>
    </row>
    <row r="125" spans="1:7" x14ac:dyDescent="0.25">
      <c r="A125" s="2">
        <v>101</v>
      </c>
      <c r="B125" s="2">
        <v>108.34590630645158</v>
      </c>
      <c r="C125" s="2">
        <v>-14.845906306451582</v>
      </c>
      <c r="D125" s="2">
        <v>-1.2079760080865947</v>
      </c>
      <c r="F125" s="2">
        <v>90.540540540540533</v>
      </c>
      <c r="G125" s="2">
        <v>118</v>
      </c>
    </row>
    <row r="126" spans="1:7" x14ac:dyDescent="0.25">
      <c r="A126" s="2">
        <v>102</v>
      </c>
      <c r="B126" s="2">
        <v>96.687793469505351</v>
      </c>
      <c r="C126" s="2">
        <v>-19.687793469505351</v>
      </c>
      <c r="D126" s="2">
        <v>-1.6019488249761684</v>
      </c>
      <c r="F126" s="2">
        <v>91.441441441441441</v>
      </c>
      <c r="G126" s="2">
        <v>121</v>
      </c>
    </row>
    <row r="127" spans="1:7" x14ac:dyDescent="0.25">
      <c r="A127" s="2">
        <v>103</v>
      </c>
      <c r="B127" s="2">
        <v>123.7512696981305</v>
      </c>
      <c r="C127" s="2">
        <v>-6.2512696981304998</v>
      </c>
      <c r="D127" s="2">
        <v>-0.50865091423477249</v>
      </c>
      <c r="F127" s="2">
        <v>92.342342342342334</v>
      </c>
      <c r="G127" s="2">
        <v>122.5</v>
      </c>
    </row>
    <row r="128" spans="1:7" x14ac:dyDescent="0.25">
      <c r="A128" s="2">
        <v>104</v>
      </c>
      <c r="B128" s="2">
        <v>92.524181742024581</v>
      </c>
      <c r="C128" s="2">
        <v>2.4758182579754191</v>
      </c>
      <c r="D128" s="2">
        <v>0.2014514300630722</v>
      </c>
      <c r="F128" s="2">
        <v>93.243243243243242</v>
      </c>
      <c r="G128" s="2">
        <v>123.5</v>
      </c>
    </row>
    <row r="129" spans="1:7" x14ac:dyDescent="0.25">
      <c r="A129" s="2">
        <v>105</v>
      </c>
      <c r="B129" s="2">
        <v>83.364235941566818</v>
      </c>
      <c r="C129" s="2">
        <v>15.135764058433182</v>
      </c>
      <c r="D129" s="2">
        <v>1.231561042433708</v>
      </c>
      <c r="F129" s="2">
        <v>94.144144144144136</v>
      </c>
      <c r="G129" s="2">
        <v>133</v>
      </c>
    </row>
    <row r="130" spans="1:7" x14ac:dyDescent="0.25">
      <c r="A130" s="2">
        <v>106</v>
      </c>
      <c r="B130" s="2">
        <v>84.196958287062984</v>
      </c>
      <c r="C130" s="2">
        <v>-0.69695828706298357</v>
      </c>
      <c r="D130" s="2">
        <v>-5.6709834484361905E-2</v>
      </c>
      <c r="F130" s="2">
        <v>95.045045045045043</v>
      </c>
      <c r="G130" s="2">
        <v>140</v>
      </c>
    </row>
    <row r="131" spans="1:7" x14ac:dyDescent="0.25">
      <c r="A131" s="2">
        <v>107</v>
      </c>
      <c r="B131" s="2">
        <v>102.10048871523037</v>
      </c>
      <c r="C131" s="2">
        <v>4.3995112847696305</v>
      </c>
      <c r="D131" s="2">
        <v>0.35797774616147354</v>
      </c>
      <c r="F131" s="2">
        <v>95.945945945945937</v>
      </c>
      <c r="G131" s="2">
        <v>140</v>
      </c>
    </row>
    <row r="132" spans="1:7" x14ac:dyDescent="0.25">
      <c r="A132" s="2">
        <v>108</v>
      </c>
      <c r="B132" s="2">
        <v>121.66946383439011</v>
      </c>
      <c r="C132" s="2">
        <v>22.830536165609885</v>
      </c>
      <c r="D132" s="2">
        <v>1.8576663068273016</v>
      </c>
      <c r="F132" s="2">
        <v>96.846846846846844</v>
      </c>
      <c r="G132" s="2">
        <v>142</v>
      </c>
    </row>
    <row r="133" spans="1:7" x14ac:dyDescent="0.25">
      <c r="A133" s="2">
        <v>109</v>
      </c>
      <c r="B133" s="2">
        <v>105.01501692446692</v>
      </c>
      <c r="C133" s="2">
        <v>10.98498307553308</v>
      </c>
      <c r="D133" s="2">
        <v>0.89382188803890583</v>
      </c>
      <c r="F133" s="2">
        <v>97.747747747747752</v>
      </c>
      <c r="G133" s="2">
        <v>142.5</v>
      </c>
    </row>
    <row r="134" spans="1:7" x14ac:dyDescent="0.25">
      <c r="A134" s="2">
        <v>110</v>
      </c>
      <c r="B134" s="2">
        <v>100.85140519698615</v>
      </c>
      <c r="C134" s="2">
        <v>-8.8514051969861498</v>
      </c>
      <c r="D134" s="2">
        <v>-0.72021774185424592</v>
      </c>
      <c r="F134" s="2">
        <v>98.648648648648646</v>
      </c>
      <c r="G134" s="2">
        <v>144.5</v>
      </c>
    </row>
    <row r="135" spans="1:7" ht="15.75" thickBot="1" x14ac:dyDescent="0.3">
      <c r="A135" s="3">
        <v>111</v>
      </c>
      <c r="B135" s="3">
        <v>111.26043451568813</v>
      </c>
      <c r="C135" s="3">
        <v>-3.2604345156881323</v>
      </c>
      <c r="D135" s="3">
        <v>-0.26529378466959169</v>
      </c>
      <c r="F135" s="3">
        <v>99.549549549549553</v>
      </c>
      <c r="G135" s="3">
        <v>148.5</v>
      </c>
    </row>
  </sheetData>
  <sortState xmlns:xlrd2="http://schemas.microsoft.com/office/spreadsheetml/2017/richdata2" ref="G25:G135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Female</vt:lpstr>
      <vt:lpstr>Regresion</vt:lpstr>
      <vt:lpstr>CI PI</vt:lpstr>
      <vt:lpstr>Norm Residuals</vt:lpstr>
      <vt:lpstr>a1 CI</vt:lpstr>
      <vt:lpstr>Linear Reg</vt:lpstr>
    </vt:vector>
  </TitlesOfParts>
  <Company>Tecnológico de Monterrey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Raúl Valente Ramírez Velarde</cp:lastModifiedBy>
  <dcterms:created xsi:type="dcterms:W3CDTF">2019-08-19T16:56:09Z</dcterms:created>
  <dcterms:modified xsi:type="dcterms:W3CDTF">2022-03-02T20:30:49Z</dcterms:modified>
</cp:coreProperties>
</file>