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rana\Downloads\"/>
    </mc:Choice>
  </mc:AlternateContent>
  <xr:revisionPtr revIDLastSave="0" documentId="13_ncr:1_{8DA5C7F7-0524-4EC9-AB25-3DA347C921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0" hidden="1">'Exercise 1'!$A$1:$G$25</definedName>
    <definedName name="_xlnm._FilterDatabase" localSheetId="1" hidden="1">'Exercise 2'!$A$15:$E$241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D11" i="3"/>
  <c r="D10" i="3"/>
  <c r="D9" i="3"/>
  <c r="C11" i="3"/>
  <c r="C10" i="3"/>
  <c r="C9" i="3"/>
  <c r="B11" i="3"/>
  <c r="B10" i="3"/>
  <c r="B9" i="3"/>
  <c r="F5" i="3"/>
  <c r="F4" i="3"/>
  <c r="F3" i="3"/>
  <c r="F2" i="3"/>
  <c r="C3" i="3"/>
  <c r="C4" i="3"/>
  <c r="C5" i="3"/>
  <c r="C2" i="3"/>
  <c r="B5" i="3"/>
  <c r="B4" i="3"/>
  <c r="B3" i="3"/>
  <c r="B2" i="3"/>
  <c r="D3" i="3"/>
  <c r="D4" i="3"/>
  <c r="D5" i="3"/>
  <c r="D2" i="3"/>
  <c r="E5" i="3"/>
  <c r="E4" i="3"/>
  <c r="E3" i="3"/>
  <c r="E2" i="3"/>
  <c r="F49" i="1"/>
  <c r="F48" i="1"/>
  <c r="F47" i="1"/>
  <c r="F52" i="1" a="1"/>
  <c r="F52" i="1" s="1"/>
  <c r="F42" i="1"/>
  <c r="F45" i="1"/>
  <c r="F44" i="1"/>
  <c r="F43" i="1"/>
  <c r="F39" i="1"/>
  <c r="F38" i="1"/>
  <c r="F37" i="1"/>
  <c r="F36" i="1"/>
  <c r="F32" i="1"/>
  <c r="F31" i="1"/>
  <c r="F30" i="1"/>
  <c r="F29" i="1"/>
  <c r="F33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<sst xmlns="http://schemas.openxmlformats.org/spreadsheetml/2006/main" count="1531" uniqueCount="76">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</sst>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/>
  </sheetViews>
  <sheetFormatPr defaultRowHeight="15" x14ac:dyDescent="0.25"/>
  <cols>
    <col min="2" max="2" width="10.28515625" bestFit="1" customWidth="1"/>
    <col min="3" max="3" width="17.42578125" customWidth="1"/>
    <col min="4" max="4" width="17.5703125" customWidth="1"/>
    <col min="7" max="7" width="13.28515625" customWidth="1"/>
  </cols>
  <sheetData>
    <row r="1" spans="1:7" ht="30" x14ac:dyDescent="0.2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2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2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2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2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2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2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2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2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2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2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2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2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2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2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2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2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2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2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2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2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2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2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2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2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25">
      <c r="F28" s="3" t="s">
        <v>23</v>
      </c>
    </row>
    <row r="29" spans="1:7" x14ac:dyDescent="0.25">
      <c r="E29" s="4" t="s">
        <v>35</v>
      </c>
      <c r="F29">
        <f>COUNTIF($G$2:$G$25,"Boston")</f>
        <v>4</v>
      </c>
    </row>
    <row r="30" spans="1:7" x14ac:dyDescent="0.25">
      <c r="E30" s="4" t="s">
        <v>36</v>
      </c>
      <c r="F30">
        <f>COUNTIF($D$2:$D$25,"microwave")</f>
        <v>5</v>
      </c>
    </row>
    <row r="31" spans="1:7" x14ac:dyDescent="0.25">
      <c r="E31" s="4" t="s">
        <v>37</v>
      </c>
      <c r="F31">
        <f>COUNTIF($F$2:$F$25,"truck 3")</f>
        <v>8</v>
      </c>
    </row>
    <row r="32" spans="1:7" x14ac:dyDescent="0.25">
      <c r="E32" s="4" t="s">
        <v>38</v>
      </c>
      <c r="F32">
        <f>COUNTIF($C$2:$C$25,"Peter White")</f>
        <v>6</v>
      </c>
    </row>
    <row r="33" spans="5:6" x14ac:dyDescent="0.25">
      <c r="E33" s="4" t="s">
        <v>30</v>
      </c>
      <c r="F33">
        <f>COUNTIF($E$2:$E$25,"&gt;20")</f>
        <v>15</v>
      </c>
    </row>
    <row r="35" spans="5:6" x14ac:dyDescent="0.25">
      <c r="F35" s="3" t="s">
        <v>24</v>
      </c>
    </row>
    <row r="36" spans="5:6" x14ac:dyDescent="0.25">
      <c r="E36" s="4" t="s">
        <v>27</v>
      </c>
      <c r="F36">
        <f>SUMIFS($E$2:$E$25,$D$2:$D$25,"refrigerator")</f>
        <v>105</v>
      </c>
    </row>
    <row r="37" spans="5:6" x14ac:dyDescent="0.25">
      <c r="E37" s="4" t="s">
        <v>28</v>
      </c>
      <c r="F37">
        <f>SUMIFS($E$2:$E$25,$D$2:$D$25,"washing machine")</f>
        <v>164</v>
      </c>
    </row>
    <row r="38" spans="5:6" x14ac:dyDescent="0.25">
      <c r="E38" s="4" t="s">
        <v>34</v>
      </c>
      <c r="F38">
        <f>SUMIFS($E$2:$E$25,$F$2:$F$25,"truck 4")</f>
        <v>156</v>
      </c>
    </row>
    <row r="39" spans="5:6" x14ac:dyDescent="0.25">
      <c r="E39" s="4" t="s">
        <v>44</v>
      </c>
      <c r="F39">
        <f>SUMIFS($E$2:$E$25,$F$2:$F$25,"*truck*")</f>
        <v>511</v>
      </c>
    </row>
    <row r="41" spans="5:6" x14ac:dyDescent="0.25">
      <c r="E41" s="4"/>
      <c r="F41" s="3" t="s">
        <v>25</v>
      </c>
    </row>
    <row r="42" spans="5:6" x14ac:dyDescent="0.25">
      <c r="E42" s="4" t="s">
        <v>39</v>
      </c>
      <c r="F42">
        <f>COUNTIFS($G$2:$G$25,"Boston",$D$2:$D$25,"microwave")</f>
        <v>2</v>
      </c>
    </row>
    <row r="43" spans="5:6" x14ac:dyDescent="0.25">
      <c r="E43" s="4" t="s">
        <v>40</v>
      </c>
      <c r="F43">
        <f>COUNTIFS($C$2:$C$25,"Peter White",$F$2:$F$25,"truck 1")</f>
        <v>2</v>
      </c>
    </row>
    <row r="44" spans="5:6" x14ac:dyDescent="0.25">
      <c r="E44" s="4" t="s">
        <v>41</v>
      </c>
      <c r="F44">
        <f>COUNTIFS($G$2:$G$25,"Boston",$B$2:$B$25,"&gt;2/3/2013")</f>
        <v>2</v>
      </c>
    </row>
    <row r="45" spans="5:6" x14ac:dyDescent="0.25">
      <c r="E45" s="4" t="s">
        <v>42</v>
      </c>
      <c r="F45">
        <f>COUNTIFS($B$1:$B$25,"&gt;=2/3/2013",$B$1:$B$25,"&lt;=2/6/2013")</f>
        <v>14</v>
      </c>
    </row>
    <row r="46" spans="5:6" x14ac:dyDescent="0.25">
      <c r="F46" s="3" t="s">
        <v>26</v>
      </c>
    </row>
    <row r="47" spans="5:6" x14ac:dyDescent="0.25">
      <c r="E47" s="4" t="s">
        <v>31</v>
      </c>
      <c r="F47">
        <f>SUMIFS($E$2:$E$25,$G$2:$G$25,"NY",$D$2:$D$25,"microwave")</f>
        <v>25</v>
      </c>
    </row>
    <row r="48" spans="5:6" x14ac:dyDescent="0.25">
      <c r="E48" s="4" t="s">
        <v>33</v>
      </c>
      <c r="F48">
        <f>SUMIFS($E$2:$E$25,$F$2:$F$25,"truck 1",$G$2:$G$25,"Pittsburgh")</f>
        <v>75</v>
      </c>
    </row>
    <row r="49" spans="5:6" x14ac:dyDescent="0.25">
      <c r="E49" s="4" t="s">
        <v>43</v>
      </c>
      <c r="F49">
        <f>SUMIFS($E$1:$E$25,$B$1:$B$25,"&gt;=2/3/2013",$B$1:$B$25,"&lt;=2/6/2013")</f>
        <v>309</v>
      </c>
    </row>
    <row r="52" spans="5:6" x14ac:dyDescent="0.25">
      <c r="E52" s="4" t="s">
        <v>32</v>
      </c>
      <c r="F52" cm="1">
        <f t="array" ref="F52">SUM(SUMIFS($E$2:$E$25,$G$2:$G$25,{"NY","Philadelphia","Baltimore"}))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/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0">
        <f>COUNTIFS($B$16:$B$241,$A2)</f>
        <v>71</v>
      </c>
      <c r="C2" s="20">
        <f>SUMIFS($E$16:$E$241,$B$16:$B$241,$A2)</f>
        <v>717</v>
      </c>
      <c r="D2" s="20">
        <f>COUNTIFS($D$16:$D$241,"cash",$B$16:$B$241,$A2)</f>
        <v>42</v>
      </c>
      <c r="E2" s="20">
        <f>COUNTIFS($D$16:$D$241,"credit card",$B$16:$B$241,$A2)</f>
        <v>29</v>
      </c>
      <c r="F2" s="20">
        <f>SUMIFS($E$16:$E$241,$B$16:$B$241,$A2,$D$16:$D$241,"cash")</f>
        <v>414</v>
      </c>
    </row>
    <row r="3" spans="1:6" x14ac:dyDescent="0.25">
      <c r="A3" s="9" t="s">
        <v>47</v>
      </c>
      <c r="B3" s="20">
        <f t="shared" ref="B3:B5" si="0">COUNTIFS($B$16:$B$241,$A3)</f>
        <v>46</v>
      </c>
      <c r="C3" s="20">
        <f t="shared" ref="C3:C5" si="1">SUMIFS($E$16:$E$241,$B$16:$B$241,$A3)</f>
        <v>1934</v>
      </c>
      <c r="D3" s="20">
        <f t="shared" ref="B3:D5" si="2">COUNTIFS($D$16:$D$241,"cash",$B$16:$B$241,$A3)</f>
        <v>31</v>
      </c>
      <c r="E3" s="20">
        <f>COUNTIFS($D$16:$D$241,"credit card",$B$16:$B$241,$A3)</f>
        <v>15</v>
      </c>
      <c r="F3" s="20">
        <f t="shared" ref="F3:F5" si="3">SUMIFS($E$16:$E$241,$B$16:$B$241,$A3,$D$16:$D$241,"cash")</f>
        <v>1350</v>
      </c>
    </row>
    <row r="4" spans="1:6" x14ac:dyDescent="0.25">
      <c r="A4" s="10" t="s">
        <v>48</v>
      </c>
      <c r="B4" s="20">
        <f t="shared" si="0"/>
        <v>50</v>
      </c>
      <c r="C4" s="20">
        <f t="shared" si="1"/>
        <v>1650</v>
      </c>
      <c r="D4" s="20">
        <f t="shared" si="2"/>
        <v>35</v>
      </c>
      <c r="E4" s="20">
        <f>COUNTIFS($D$16:$D$241,"credit card",$B$16:$B$241,$A4)</f>
        <v>15</v>
      </c>
      <c r="F4" s="20">
        <f t="shared" si="3"/>
        <v>1155</v>
      </c>
    </row>
    <row r="5" spans="1:6" x14ac:dyDescent="0.25">
      <c r="A5" s="2" t="s">
        <v>52</v>
      </c>
      <c r="B5" s="20">
        <f t="shared" si="0"/>
        <v>32</v>
      </c>
      <c r="C5" s="20">
        <f t="shared" si="1"/>
        <v>1119</v>
      </c>
      <c r="D5" s="20">
        <f t="shared" si="2"/>
        <v>21</v>
      </c>
      <c r="E5" s="20">
        <f>COUNTIFS($D$16:$D$241,"credit card",$B$16:$B$241,$A5)</f>
        <v>11</v>
      </c>
      <c r="F5" s="20">
        <f t="shared" si="3"/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7.2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0">
        <f>COUNTIFS($C$16:$C$241,$A9)</f>
        <v>25</v>
      </c>
      <c r="C9" s="20">
        <f>SUMIFS($E$16:$E$241,$C$16:$C$241,$A9)</f>
        <v>688</v>
      </c>
      <c r="D9" s="20">
        <f>COUNTIFS($B$16:$B$241,"Shaving",$C$16:$C$241,$A9)</f>
        <v>7</v>
      </c>
      <c r="E9" s="20">
        <f>COUNTIFS($B$16:$B$241,"Kids",$C$16:$C$241,$A9)</f>
        <v>1</v>
      </c>
      <c r="F9" s="20">
        <f>SUMIFS($E$16:$E$241,$C$16:$C$241,$A9,$A$16:$A$241,"&gt;=5/10/2013",$A$16:$A$241,"&lt;=5/20/2013",$B$16:$B$241,"Shaving")</f>
        <v>31</v>
      </c>
    </row>
    <row r="10" spans="1:6" x14ac:dyDescent="0.25">
      <c r="A10" s="9" t="s">
        <v>54</v>
      </c>
      <c r="B10" s="20">
        <f t="shared" ref="B10:B11" si="4">COUNTIFS($C$16:$C$241,$A10)</f>
        <v>31</v>
      </c>
      <c r="C10" s="20">
        <f>SUMIFS($E$16:$E$241,$C$16:$C$241,$A10)</f>
        <v>965</v>
      </c>
      <c r="D10" s="20">
        <f t="shared" ref="D10:D11" si="5">COUNTIFS($B$16:$B$241,"Shaving",$C$16:$C$241,$A10)</f>
        <v>8</v>
      </c>
      <c r="E10" s="20">
        <f t="shared" ref="E10:E11" si="6">COUNTIFS($B$16:$B$241,"Kids",$C$16:$C$241,$A10)</f>
        <v>1</v>
      </c>
      <c r="F10" s="20">
        <f t="shared" ref="F10:F11" si="7">SUMIFS($E$16:$E$241,$C$16:$C$241,$A10,$A$16:$A$241,"&gt;=5/10/2013",$A$16:$A$241,"&lt;=5/20/2013",$B$16:$B$241,"Shaving")</f>
        <v>24</v>
      </c>
    </row>
    <row r="11" spans="1:6" x14ac:dyDescent="0.25">
      <c r="A11" s="9" t="s">
        <v>56</v>
      </c>
      <c r="B11" s="20">
        <f t="shared" si="4"/>
        <v>23</v>
      </c>
      <c r="C11" s="20">
        <f>SUMIFS($E$16:$E$241,$C$16:$C$241,$A11)</f>
        <v>701</v>
      </c>
      <c r="D11" s="20">
        <f t="shared" si="5"/>
        <v>5</v>
      </c>
      <c r="E11" s="20">
        <f t="shared" si="6"/>
        <v>1</v>
      </c>
      <c r="F11" s="20">
        <f t="shared" si="7"/>
        <v>38</v>
      </c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/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4.25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25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2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2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8.7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31</v>
      </c>
    </row>
    <row r="10" spans="1:6" x14ac:dyDescent="0.25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24</v>
      </c>
    </row>
    <row r="11" spans="1:6" x14ac:dyDescent="0.2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/>
  </sheetViews>
  <sheetFormatPr defaultRowHeight="15" x14ac:dyDescent="0.25"/>
  <sheetData>
    <row r="8" spans="2:2" ht="31.5" x14ac:dyDescent="0.5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Rana, Ravender Singh</cp:lastModifiedBy>
  <dcterms:created xsi:type="dcterms:W3CDTF">2013-06-05T17:23:06Z</dcterms:created>
  <dcterms:modified xsi:type="dcterms:W3CDTF">2022-01-27T11:59:35Z</dcterms:modified>
</cp:coreProperties>
</file>