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na\OneDrive\Desktop\"/>
    </mc:Choice>
  </mc:AlternateContent>
  <xr:revisionPtr revIDLastSave="0" documentId="8_{6035CD03-8B63-4D99-BA11-388285CE15E7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85" i="1" l="1"/>
  <c r="L113" i="1"/>
  <c r="L109" i="1"/>
  <c r="L105" i="1"/>
  <c r="L101" i="1"/>
  <c r="L97" i="1"/>
  <c r="L93" i="1"/>
  <c r="L89" i="1"/>
  <c r="T113" i="1"/>
  <c r="T109" i="1"/>
  <c r="T105" i="1"/>
  <c r="T101" i="1"/>
  <c r="T97" i="1"/>
  <c r="T93" i="1"/>
  <c r="T85" i="1"/>
  <c r="T89" i="1"/>
  <c r="H105" i="1" l="1"/>
  <c r="G113" i="1" l="1"/>
  <c r="H113" i="1"/>
  <c r="I113" i="1"/>
  <c r="J113" i="1"/>
  <c r="K113" i="1"/>
  <c r="N113" i="1"/>
  <c r="O113" i="1"/>
  <c r="R113" i="1"/>
  <c r="S113" i="1"/>
  <c r="G109" i="1"/>
  <c r="H109" i="1"/>
  <c r="I109" i="1"/>
  <c r="J109" i="1"/>
  <c r="K109" i="1"/>
  <c r="N109" i="1"/>
  <c r="O109" i="1"/>
  <c r="R109" i="1"/>
  <c r="S109" i="1"/>
  <c r="G105" i="1"/>
  <c r="I105" i="1"/>
  <c r="J105" i="1"/>
  <c r="K105" i="1"/>
  <c r="N105" i="1"/>
  <c r="O105" i="1"/>
  <c r="R105" i="1"/>
  <c r="S105" i="1"/>
  <c r="G101" i="1"/>
  <c r="H101" i="1"/>
  <c r="I101" i="1"/>
  <c r="J101" i="1"/>
  <c r="K101" i="1"/>
  <c r="N101" i="1"/>
  <c r="O101" i="1"/>
  <c r="R101" i="1"/>
  <c r="S101" i="1"/>
  <c r="G97" i="1"/>
  <c r="H97" i="1"/>
  <c r="I97" i="1"/>
  <c r="J97" i="1"/>
  <c r="K97" i="1"/>
  <c r="N97" i="1"/>
  <c r="O97" i="1"/>
  <c r="R97" i="1"/>
  <c r="S97" i="1"/>
  <c r="G93" i="1"/>
  <c r="H93" i="1"/>
  <c r="I93" i="1"/>
  <c r="J93" i="1"/>
  <c r="K93" i="1"/>
  <c r="N93" i="1"/>
  <c r="O93" i="1"/>
  <c r="R93" i="1"/>
  <c r="S93" i="1"/>
  <c r="G89" i="1"/>
  <c r="H89" i="1"/>
  <c r="I89" i="1"/>
  <c r="J89" i="1"/>
  <c r="K89" i="1"/>
  <c r="N89" i="1"/>
  <c r="O89" i="1"/>
  <c r="R89" i="1"/>
  <c r="S89" i="1"/>
  <c r="G85" i="1"/>
  <c r="H85" i="1"/>
  <c r="I85" i="1"/>
  <c r="J85" i="1"/>
  <c r="K85" i="1"/>
  <c r="N85" i="1"/>
  <c r="O85" i="1"/>
  <c r="R85" i="1"/>
  <c r="S85" i="1"/>
  <c r="T72" i="1"/>
  <c r="L72" i="1"/>
  <c r="L68" i="1"/>
  <c r="G72" i="1"/>
  <c r="H72" i="1"/>
  <c r="I72" i="1"/>
  <c r="J72" i="1"/>
  <c r="K72" i="1"/>
  <c r="N72" i="1"/>
  <c r="O72" i="1"/>
  <c r="R72" i="1"/>
  <c r="S72" i="1"/>
  <c r="T68" i="1"/>
  <c r="G68" i="1"/>
  <c r="H68" i="1"/>
  <c r="I68" i="1"/>
  <c r="J68" i="1"/>
  <c r="K68" i="1"/>
  <c r="N68" i="1"/>
  <c r="O68" i="1"/>
  <c r="R68" i="1"/>
  <c r="S68" i="1"/>
  <c r="T64" i="1"/>
  <c r="L64" i="1"/>
  <c r="G64" i="1"/>
  <c r="H64" i="1"/>
  <c r="I64" i="1"/>
  <c r="J64" i="1"/>
  <c r="K64" i="1"/>
  <c r="N64" i="1"/>
  <c r="O64" i="1"/>
  <c r="R64" i="1"/>
  <c r="S64" i="1"/>
  <c r="T60" i="1"/>
  <c r="L60" i="1"/>
  <c r="G60" i="1"/>
  <c r="H60" i="1"/>
  <c r="I60" i="1"/>
  <c r="J60" i="1"/>
  <c r="K60" i="1"/>
  <c r="N60" i="1"/>
  <c r="O60" i="1"/>
  <c r="R60" i="1"/>
  <c r="S60" i="1"/>
  <c r="T56" i="1"/>
  <c r="L56" i="1"/>
  <c r="G56" i="1"/>
  <c r="H56" i="1"/>
  <c r="I56" i="1"/>
  <c r="J56" i="1"/>
  <c r="K56" i="1"/>
  <c r="N56" i="1"/>
  <c r="O56" i="1"/>
  <c r="R56" i="1"/>
  <c r="S56" i="1"/>
  <c r="T52" i="1"/>
  <c r="L52" i="1"/>
  <c r="G52" i="1"/>
  <c r="H52" i="1"/>
  <c r="I52" i="1"/>
  <c r="J52" i="1"/>
  <c r="K52" i="1"/>
  <c r="N52" i="1"/>
  <c r="O52" i="1"/>
  <c r="R52" i="1"/>
  <c r="S52" i="1"/>
  <c r="T48" i="1"/>
  <c r="L48" i="1"/>
  <c r="G48" i="1"/>
  <c r="H48" i="1"/>
  <c r="I48" i="1"/>
  <c r="J48" i="1"/>
  <c r="K48" i="1"/>
  <c r="N48" i="1"/>
  <c r="O48" i="1"/>
  <c r="R48" i="1"/>
  <c r="S48" i="1"/>
  <c r="T44" i="1"/>
  <c r="L44" i="1"/>
  <c r="G44" i="1"/>
  <c r="H44" i="1"/>
  <c r="I44" i="1"/>
  <c r="J44" i="1"/>
  <c r="K44" i="1"/>
  <c r="N44" i="1"/>
  <c r="O44" i="1"/>
  <c r="R44" i="1"/>
  <c r="S44" i="1"/>
  <c r="T35" i="1"/>
  <c r="L35" i="1"/>
  <c r="G35" i="1"/>
  <c r="H35" i="1"/>
  <c r="I35" i="1"/>
  <c r="J35" i="1"/>
  <c r="K35" i="1"/>
  <c r="N35" i="1"/>
  <c r="O35" i="1"/>
  <c r="R35" i="1"/>
  <c r="S35" i="1"/>
  <c r="T31" i="1"/>
  <c r="L31" i="1"/>
  <c r="G31" i="1"/>
  <c r="H31" i="1"/>
  <c r="I31" i="1"/>
  <c r="J31" i="1"/>
  <c r="K31" i="1"/>
  <c r="N31" i="1"/>
  <c r="O31" i="1"/>
  <c r="R31" i="1"/>
  <c r="S31" i="1"/>
  <c r="T27" i="1"/>
  <c r="L27" i="1"/>
  <c r="G27" i="1"/>
  <c r="H27" i="1"/>
  <c r="I27" i="1"/>
  <c r="J27" i="1"/>
  <c r="K27" i="1"/>
  <c r="N27" i="1"/>
  <c r="O27" i="1"/>
  <c r="R27" i="1"/>
  <c r="S27" i="1"/>
  <c r="T23" i="1"/>
  <c r="L23" i="1"/>
  <c r="G23" i="1"/>
  <c r="H23" i="1"/>
  <c r="I23" i="1"/>
  <c r="J23" i="1"/>
  <c r="K23" i="1"/>
  <c r="N23" i="1"/>
  <c r="O23" i="1"/>
  <c r="R23" i="1"/>
  <c r="S23" i="1"/>
  <c r="T19" i="1"/>
  <c r="L19" i="1"/>
  <c r="G19" i="1"/>
  <c r="H19" i="1"/>
  <c r="I19" i="1"/>
  <c r="J19" i="1"/>
  <c r="K19" i="1"/>
  <c r="N19" i="1"/>
  <c r="O19" i="1"/>
  <c r="R19" i="1"/>
  <c r="S19" i="1"/>
  <c r="T15" i="1"/>
  <c r="L15" i="1"/>
  <c r="G15" i="1"/>
  <c r="H15" i="1"/>
  <c r="I15" i="1"/>
  <c r="J15" i="1"/>
  <c r="K15" i="1"/>
  <c r="N15" i="1"/>
  <c r="O15" i="1"/>
  <c r="R15" i="1"/>
  <c r="S15" i="1"/>
  <c r="T11" i="1"/>
  <c r="L11" i="1"/>
  <c r="G11" i="1"/>
  <c r="H11" i="1"/>
  <c r="I11" i="1"/>
  <c r="J11" i="1"/>
  <c r="K11" i="1"/>
  <c r="N11" i="1"/>
  <c r="O11" i="1"/>
  <c r="R11" i="1"/>
  <c r="S11" i="1"/>
  <c r="L7" i="1"/>
  <c r="E113" i="1"/>
  <c r="E109" i="1"/>
  <c r="E105" i="1"/>
  <c r="E101" i="1"/>
  <c r="E97" i="1"/>
  <c r="E93" i="1"/>
  <c r="E89" i="1"/>
  <c r="E85" i="1"/>
  <c r="E72" i="1"/>
  <c r="E68" i="1"/>
  <c r="E64" i="1"/>
  <c r="E60" i="1"/>
  <c r="E56" i="1"/>
  <c r="E52" i="1"/>
  <c r="E48" i="1"/>
  <c r="E44" i="1"/>
  <c r="E35" i="1"/>
  <c r="E31" i="1"/>
  <c r="E27" i="1"/>
  <c r="E23" i="1"/>
  <c r="E19" i="1"/>
  <c r="E7" i="1"/>
  <c r="T7" i="1"/>
  <c r="G7" i="1"/>
  <c r="H7" i="1"/>
  <c r="I7" i="1"/>
  <c r="J7" i="1"/>
  <c r="K7" i="1"/>
  <c r="N7" i="1"/>
  <c r="O7" i="1"/>
  <c r="R7" i="1"/>
  <c r="S7" i="1"/>
  <c r="E15" i="1"/>
  <c r="E11" i="1"/>
  <c r="M9" i="1"/>
  <c r="P9" i="1"/>
  <c r="Q9" i="1"/>
  <c r="U9" i="1"/>
  <c r="U112" i="1"/>
  <c r="Q112" i="1"/>
  <c r="P112" i="1"/>
  <c r="M112" i="1"/>
  <c r="U111" i="1"/>
  <c r="Q111" i="1"/>
  <c r="P111" i="1"/>
  <c r="M111" i="1"/>
  <c r="U110" i="1"/>
  <c r="Q110" i="1"/>
  <c r="P110" i="1"/>
  <c r="M110" i="1"/>
  <c r="U108" i="1"/>
  <c r="Q108" i="1"/>
  <c r="P108" i="1"/>
  <c r="M108" i="1"/>
  <c r="U104" i="1"/>
  <c r="Q104" i="1"/>
  <c r="P104" i="1"/>
  <c r="M104" i="1"/>
  <c r="U107" i="1"/>
  <c r="Q107" i="1"/>
  <c r="P107" i="1"/>
  <c r="M107" i="1"/>
  <c r="U103" i="1"/>
  <c r="Q103" i="1"/>
  <c r="P103" i="1"/>
  <c r="M103" i="1"/>
  <c r="U106" i="1"/>
  <c r="Q106" i="1"/>
  <c r="P106" i="1"/>
  <c r="M106" i="1"/>
  <c r="U102" i="1"/>
  <c r="Q102" i="1"/>
  <c r="P102" i="1"/>
  <c r="M102" i="1"/>
  <c r="U100" i="1"/>
  <c r="Q100" i="1"/>
  <c r="P100" i="1"/>
  <c r="M100" i="1"/>
  <c r="U96" i="1"/>
  <c r="Q96" i="1"/>
  <c r="P96" i="1"/>
  <c r="M96" i="1"/>
  <c r="U99" i="1"/>
  <c r="Q99" i="1"/>
  <c r="P99" i="1"/>
  <c r="M99" i="1"/>
  <c r="U95" i="1"/>
  <c r="Q95" i="1"/>
  <c r="P95" i="1"/>
  <c r="M95" i="1"/>
  <c r="U98" i="1"/>
  <c r="Q98" i="1"/>
  <c r="P98" i="1"/>
  <c r="M98" i="1"/>
  <c r="U94" i="1"/>
  <c r="Q94" i="1"/>
  <c r="P94" i="1"/>
  <c r="M94" i="1"/>
  <c r="U92" i="1"/>
  <c r="Q92" i="1"/>
  <c r="P92" i="1"/>
  <c r="M92" i="1"/>
  <c r="U88" i="1"/>
  <c r="Q88" i="1"/>
  <c r="P88" i="1"/>
  <c r="M88" i="1"/>
  <c r="U91" i="1"/>
  <c r="Q91" i="1"/>
  <c r="P91" i="1"/>
  <c r="M91" i="1"/>
  <c r="U87" i="1"/>
  <c r="Q87" i="1"/>
  <c r="P87" i="1"/>
  <c r="M87" i="1"/>
  <c r="U90" i="1"/>
  <c r="Q90" i="1"/>
  <c r="P90" i="1"/>
  <c r="M90" i="1"/>
  <c r="U86" i="1"/>
  <c r="Q86" i="1"/>
  <c r="P86" i="1"/>
  <c r="M86" i="1"/>
  <c r="U84" i="1"/>
  <c r="Q84" i="1"/>
  <c r="P84" i="1"/>
  <c r="M84" i="1"/>
  <c r="U83" i="1"/>
  <c r="Q83" i="1"/>
  <c r="P83" i="1"/>
  <c r="M83" i="1"/>
  <c r="U82" i="1"/>
  <c r="Q82" i="1"/>
  <c r="P82" i="1"/>
  <c r="M82" i="1"/>
  <c r="U71" i="1"/>
  <c r="Q71" i="1"/>
  <c r="P71" i="1"/>
  <c r="M71" i="1"/>
  <c r="U70" i="1"/>
  <c r="Q70" i="1"/>
  <c r="P70" i="1"/>
  <c r="M70" i="1"/>
  <c r="U69" i="1"/>
  <c r="Q69" i="1"/>
  <c r="P69" i="1"/>
  <c r="M69" i="1"/>
  <c r="U67" i="1"/>
  <c r="Q67" i="1"/>
  <c r="P67" i="1"/>
  <c r="M67" i="1"/>
  <c r="U63" i="1"/>
  <c r="Q63" i="1"/>
  <c r="P63" i="1"/>
  <c r="M63" i="1"/>
  <c r="U66" i="1"/>
  <c r="Q66" i="1"/>
  <c r="P66" i="1"/>
  <c r="M66" i="1"/>
  <c r="U62" i="1"/>
  <c r="Q62" i="1"/>
  <c r="P62" i="1"/>
  <c r="M62" i="1"/>
  <c r="U65" i="1"/>
  <c r="Q65" i="1"/>
  <c r="P65" i="1"/>
  <c r="M65" i="1"/>
  <c r="U61" i="1"/>
  <c r="Q61" i="1"/>
  <c r="P61" i="1"/>
  <c r="M61" i="1"/>
  <c r="U59" i="1"/>
  <c r="Q59" i="1"/>
  <c r="P59" i="1"/>
  <c r="M59" i="1"/>
  <c r="U55" i="1"/>
  <c r="Q55" i="1"/>
  <c r="P55" i="1"/>
  <c r="M55" i="1"/>
  <c r="U58" i="1"/>
  <c r="Q58" i="1"/>
  <c r="P58" i="1"/>
  <c r="M58" i="1"/>
  <c r="U54" i="1"/>
  <c r="Q54" i="1"/>
  <c r="P54" i="1"/>
  <c r="M54" i="1"/>
  <c r="U57" i="1"/>
  <c r="Q57" i="1"/>
  <c r="P57" i="1"/>
  <c r="M57" i="1"/>
  <c r="U53" i="1"/>
  <c r="Q53" i="1"/>
  <c r="P53" i="1"/>
  <c r="M53" i="1"/>
  <c r="U51" i="1"/>
  <c r="Q51" i="1"/>
  <c r="P51" i="1"/>
  <c r="M51" i="1"/>
  <c r="U47" i="1"/>
  <c r="Q47" i="1"/>
  <c r="P47" i="1"/>
  <c r="M47" i="1"/>
  <c r="U50" i="1"/>
  <c r="Q50" i="1"/>
  <c r="P50" i="1"/>
  <c r="M50" i="1"/>
  <c r="U46" i="1"/>
  <c r="Q46" i="1"/>
  <c r="P46" i="1"/>
  <c r="M46" i="1"/>
  <c r="U49" i="1"/>
  <c r="Q49" i="1"/>
  <c r="P49" i="1"/>
  <c r="M49" i="1"/>
  <c r="U45" i="1"/>
  <c r="Q45" i="1"/>
  <c r="P45" i="1"/>
  <c r="M45" i="1"/>
  <c r="U43" i="1"/>
  <c r="Q43" i="1"/>
  <c r="P43" i="1"/>
  <c r="M43" i="1"/>
  <c r="U42" i="1"/>
  <c r="Q42" i="1"/>
  <c r="P42" i="1"/>
  <c r="M42" i="1"/>
  <c r="U41" i="1"/>
  <c r="Q41" i="1"/>
  <c r="P41" i="1"/>
  <c r="M41" i="1"/>
  <c r="U34" i="1"/>
  <c r="Q34" i="1"/>
  <c r="P34" i="1"/>
  <c r="M34" i="1"/>
  <c r="U33" i="1"/>
  <c r="Q33" i="1"/>
  <c r="P33" i="1"/>
  <c r="M33" i="1"/>
  <c r="U32" i="1"/>
  <c r="Q32" i="1"/>
  <c r="P32" i="1"/>
  <c r="M32" i="1"/>
  <c r="U30" i="1"/>
  <c r="Q30" i="1"/>
  <c r="P30" i="1"/>
  <c r="M30" i="1"/>
  <c r="U26" i="1"/>
  <c r="Q26" i="1"/>
  <c r="P26" i="1"/>
  <c r="M26" i="1"/>
  <c r="U29" i="1"/>
  <c r="Q29" i="1"/>
  <c r="P29" i="1"/>
  <c r="M29" i="1"/>
  <c r="U25" i="1"/>
  <c r="Q25" i="1"/>
  <c r="P25" i="1"/>
  <c r="M25" i="1"/>
  <c r="U28" i="1"/>
  <c r="Q28" i="1"/>
  <c r="P28" i="1"/>
  <c r="M28" i="1"/>
  <c r="U24" i="1"/>
  <c r="Q24" i="1"/>
  <c r="P24" i="1"/>
  <c r="M24" i="1"/>
  <c r="U22" i="1"/>
  <c r="Q22" i="1"/>
  <c r="P22" i="1"/>
  <c r="M22" i="1"/>
  <c r="U18" i="1"/>
  <c r="Q18" i="1"/>
  <c r="P18" i="1"/>
  <c r="M18" i="1"/>
  <c r="U21" i="1"/>
  <c r="Q21" i="1"/>
  <c r="P21" i="1"/>
  <c r="M21" i="1"/>
  <c r="U17" i="1"/>
  <c r="Q17" i="1"/>
  <c r="P17" i="1"/>
  <c r="M17" i="1"/>
  <c r="U20" i="1"/>
  <c r="Q20" i="1"/>
  <c r="P20" i="1"/>
  <c r="M20" i="1"/>
  <c r="U16" i="1"/>
  <c r="Q16" i="1"/>
  <c r="P16" i="1"/>
  <c r="M16" i="1"/>
  <c r="U14" i="1"/>
  <c r="Q14" i="1"/>
  <c r="P14" i="1"/>
  <c r="M14" i="1"/>
  <c r="U10" i="1"/>
  <c r="Q10" i="1"/>
  <c r="P10" i="1"/>
  <c r="M10" i="1"/>
  <c r="U13" i="1"/>
  <c r="Q13" i="1"/>
  <c r="P13" i="1"/>
  <c r="M13" i="1"/>
  <c r="U12" i="1"/>
  <c r="Q12" i="1"/>
  <c r="P12" i="1"/>
  <c r="M12" i="1"/>
  <c r="U8" i="1"/>
  <c r="Q8" i="1"/>
  <c r="P8" i="1"/>
  <c r="M8" i="1"/>
  <c r="U6" i="1"/>
  <c r="Q6" i="1"/>
  <c r="P6" i="1"/>
  <c r="M6" i="1"/>
  <c r="U5" i="1"/>
  <c r="Q5" i="1"/>
  <c r="P5" i="1"/>
  <c r="M5" i="1"/>
  <c r="U4" i="1"/>
  <c r="Q4" i="1"/>
  <c r="P4" i="1"/>
  <c r="M4" i="1"/>
  <c r="M101" i="1" l="1"/>
  <c r="M105" i="1"/>
  <c r="F23" i="1"/>
  <c r="F19" i="1"/>
  <c r="F15" i="1"/>
  <c r="F27" i="1"/>
  <c r="F11" i="1"/>
  <c r="K557" i="1"/>
  <c r="F31" i="1"/>
  <c r="F93" i="1"/>
  <c r="F89" i="1"/>
  <c r="F101" i="1"/>
  <c r="F97" i="1"/>
  <c r="F113" i="1"/>
  <c r="F109" i="1"/>
  <c r="F105" i="1"/>
  <c r="F68" i="1"/>
  <c r="F64" i="1"/>
  <c r="F72" i="1"/>
  <c r="F60" i="1"/>
  <c r="F56" i="1"/>
  <c r="F52" i="1"/>
  <c r="F48" i="1"/>
  <c r="U97" i="1"/>
  <c r="U31" i="1"/>
  <c r="P72" i="1"/>
  <c r="P89" i="1"/>
  <c r="P97" i="1"/>
  <c r="P105" i="1"/>
  <c r="P113" i="1"/>
  <c r="Q72" i="1"/>
  <c r="Q89" i="1"/>
  <c r="Q97" i="1"/>
  <c r="Q105" i="1"/>
  <c r="Q113" i="1"/>
  <c r="U19" i="1"/>
  <c r="U35" i="1"/>
  <c r="U48" i="1"/>
  <c r="U60" i="1"/>
  <c r="U68" i="1"/>
  <c r="U85" i="1"/>
  <c r="M72" i="1"/>
  <c r="M93" i="1"/>
  <c r="M109" i="1"/>
  <c r="M113" i="1"/>
  <c r="U7" i="1"/>
  <c r="M15" i="1"/>
  <c r="U27" i="1"/>
  <c r="U15" i="1"/>
  <c r="U11" i="1"/>
  <c r="U23" i="1"/>
  <c r="U44" i="1"/>
  <c r="U52" i="1"/>
  <c r="U56" i="1"/>
  <c r="U64" i="1"/>
  <c r="U72" i="1"/>
  <c r="U89" i="1"/>
  <c r="U105" i="1"/>
  <c r="U113" i="1"/>
  <c r="P23" i="1"/>
  <c r="P93" i="1"/>
  <c r="Q11" i="1"/>
  <c r="Q93" i="1"/>
  <c r="Q109" i="1"/>
  <c r="P11" i="1"/>
  <c r="P31" i="1"/>
  <c r="P60" i="1"/>
  <c r="P68" i="1"/>
  <c r="P85" i="1"/>
  <c r="P101" i="1"/>
  <c r="P109" i="1"/>
  <c r="U93" i="1"/>
  <c r="U101" i="1"/>
  <c r="U109" i="1"/>
  <c r="M97" i="1"/>
  <c r="Q15" i="1"/>
  <c r="Q19" i="1"/>
  <c r="Q27" i="1"/>
  <c r="Q48" i="1"/>
  <c r="Q56" i="1"/>
  <c r="Q64" i="1"/>
  <c r="Q85" i="1"/>
  <c r="Q101" i="1"/>
  <c r="P15" i="1"/>
  <c r="M85" i="1"/>
  <c r="M89" i="1"/>
  <c r="M23" i="1"/>
  <c r="M31" i="1"/>
  <c r="M52" i="1"/>
  <c r="M60" i="1"/>
  <c r="M68" i="1"/>
  <c r="M7" i="1"/>
  <c r="P52" i="1"/>
  <c r="M11" i="1"/>
  <c r="Q7" i="1"/>
  <c r="Q23" i="1"/>
  <c r="Q31" i="1"/>
  <c r="Q35" i="1"/>
  <c r="Q52" i="1"/>
  <c r="Q60" i="1"/>
  <c r="Q68" i="1"/>
  <c r="M19" i="1"/>
  <c r="M27" i="1"/>
  <c r="M35" i="1"/>
  <c r="M44" i="1"/>
  <c r="M48" i="1"/>
  <c r="M56" i="1"/>
  <c r="M64" i="1"/>
  <c r="P19" i="1"/>
  <c r="P27" i="1"/>
  <c r="P35" i="1"/>
  <c r="P44" i="1"/>
  <c r="P48" i="1"/>
  <c r="P56" i="1"/>
  <c r="P64" i="1"/>
  <c r="P7" i="1"/>
  <c r="Q44" i="1"/>
</calcChain>
</file>

<file path=xl/sharedStrings.xml><?xml version="1.0" encoding="utf-8"?>
<sst xmlns="http://schemas.openxmlformats.org/spreadsheetml/2006/main" count="293" uniqueCount="45">
  <si>
    <t>No. of Threads</t>
  </si>
  <si>
    <t>Iteration no.</t>
  </si>
  <si>
    <t>HT?</t>
  </si>
  <si>
    <t>Exec time</t>
  </si>
  <si>
    <t>CPU Cycles</t>
  </si>
  <si>
    <t>Instructions</t>
  </si>
  <si>
    <t>IPC</t>
  </si>
  <si>
    <t>L1 - dcache</t>
  </si>
  <si>
    <t>L2 -dcache</t>
  </si>
  <si>
    <t>LLC cache</t>
  </si>
  <si>
    <t>Loads</t>
  </si>
  <si>
    <t>Load Misses</t>
  </si>
  <si>
    <t>Miss Rate</t>
  </si>
  <si>
    <t>MPKI</t>
  </si>
  <si>
    <t>Miss Rate(%)</t>
  </si>
  <si>
    <t>N</t>
  </si>
  <si>
    <t>Y</t>
  </si>
  <si>
    <t>Avg</t>
  </si>
  <si>
    <t>1 Thread</t>
  </si>
  <si>
    <t>2 Threads</t>
  </si>
  <si>
    <t>4 Threads</t>
  </si>
  <si>
    <t>8 Threads</t>
  </si>
  <si>
    <t>16 Threads</t>
  </si>
  <si>
    <t>LLC Miss Rate</t>
  </si>
  <si>
    <t>LLC Miss Rate with HT</t>
  </si>
  <si>
    <t>LLC MPKI with HT</t>
  </si>
  <si>
    <t>LLC MPKI</t>
  </si>
  <si>
    <t>L1 Miss Rate</t>
  </si>
  <si>
    <t>L1 Miss Rate with HT</t>
  </si>
  <si>
    <t>L1 MPKI with HT</t>
  </si>
  <si>
    <t>L1 MPKI</t>
  </si>
  <si>
    <t>L2 Miss Rate</t>
  </si>
  <si>
    <t>L2 Miss Rate with HT</t>
  </si>
  <si>
    <t>L2 MPKI with HT</t>
  </si>
  <si>
    <t>L2 MPKI</t>
  </si>
  <si>
    <t>SpeedUp</t>
  </si>
  <si>
    <t>SpeedUp with HT</t>
  </si>
  <si>
    <t>2 Threads
(Without HT)</t>
  </si>
  <si>
    <t>2 Threads
(With HT)</t>
  </si>
  <si>
    <t>4 Threads
(Without HT)</t>
  </si>
  <si>
    <t>4 Threads
(With HT)</t>
  </si>
  <si>
    <t>8 Threads
(Without HT)</t>
  </si>
  <si>
    <t>8 Threads
(With HT)</t>
  </si>
  <si>
    <t>16 Threads
(With HT)</t>
  </si>
  <si>
    <t>1 Thread
(Without  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</si>
</sst>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161120"/>
      <name val="Verdana"/>
      <family val="2"/>
    </font>
    <font>
      <sz val="9"/>
      <color rgb="FF16112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E7F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BBBBBB"/>
      </left>
      <right style="medium">
        <color rgb="FFEDEDED"/>
      </right>
      <top style="medium">
        <color rgb="FFBBBBBB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BBBBBB"/>
      </top>
      <bottom style="medium">
        <color rgb="FFEDEDED"/>
      </bottom>
      <diagonal/>
    </border>
    <border>
      <left style="medium">
        <color rgb="FFEDEDED"/>
      </left>
      <right style="medium">
        <color rgb="FFBBBBBB"/>
      </right>
      <top style="medium">
        <color rgb="FFBBBBBB"/>
      </top>
      <bottom style="medium">
        <color rgb="FFEDEDED"/>
      </bottom>
      <diagonal/>
    </border>
    <border>
      <left style="medium">
        <color rgb="FFBBBBBB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BBBBBB"/>
      </left>
      <right style="medium">
        <color rgb="FFEDEDED"/>
      </right>
      <top style="medium">
        <color rgb="FFEDEDED"/>
      </top>
      <bottom style="medium">
        <color rgb="FFBBBBBB"/>
      </bottom>
      <diagonal/>
    </border>
    <border>
      <left style="medium">
        <color rgb="FFBBBBBB"/>
      </left>
      <right style="medium">
        <color rgb="FFEDEDED"/>
      </right>
      <top style="medium">
        <color rgb="FFEDEDED"/>
      </top>
      <bottom/>
      <diagonal/>
    </border>
    <border>
      <left style="medium">
        <color rgb="FFBBBBBB"/>
      </left>
      <right style="medium">
        <color rgb="FFEDEDED"/>
      </right>
      <top/>
      <bottom style="medium">
        <color rgb="FFEDEDED"/>
      </bottom>
      <diagonal/>
    </border>
    <border>
      <left style="medium">
        <color rgb="FFEDEDED"/>
      </left>
      <right/>
      <top style="medium">
        <color rgb="FFBBBBBB"/>
      </top>
      <bottom style="medium">
        <color rgb="FFEDEDED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/>
    <xf numFmtId="0" fontId="1" fillId="0" borderId="0" xfId="0" applyFont="1" applyAlignment="1"/>
    <xf numFmtId="10" fontId="1" fillId="0" borderId="0" xfId="0" applyNumberFormat="1" applyFont="1" applyAlignment="1"/>
    <xf numFmtId="0" fontId="1" fillId="0" borderId="8" xfId="0" applyFont="1" applyBorder="1" applyAlignment="1">
      <alignment horizontal="center"/>
    </xf>
    <xf numFmtId="10" fontId="1" fillId="0" borderId="5" xfId="0" applyNumberFormat="1" applyFont="1" applyBorder="1" applyAlignment="1"/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10" fontId="1" fillId="0" borderId="2" xfId="0" applyNumberFormat="1" applyFont="1" applyBorder="1" applyAlignment="1"/>
    <xf numFmtId="10" fontId="1" fillId="0" borderId="0" xfId="0" applyNumberFormat="1" applyFont="1" applyBorder="1" applyAlignment="1"/>
    <xf numFmtId="0" fontId="2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/>
    <xf numFmtId="0" fontId="1" fillId="0" borderId="15" xfId="0" applyFont="1" applyBorder="1" applyAlignment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3" borderId="16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/>
    </xf>
    <xf numFmtId="0" fontId="5" fillId="2" borderId="2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5" fillId="2" borderId="21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PARSEC Fluidanimate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Sheet1!$J$116</c:f>
              <c:strCache>
                <c:ptCount val="1"/>
                <c:pt idx="0">
                  <c:v>LLC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49-4EAC-ABF9-75EC8DA6F75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49-4EAC-ABF9-75EC8DA6F75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49-4EAC-ABF9-75EC8DA6F75A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49-4EAC-ABF9-75EC8DA6F75A}"/>
              </c:ext>
            </c:extLst>
          </c:dPt>
          <c:cat>
            <c:strRef>
              <c:f>Sheet1!$I$117:$I$124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Sheet1!$J$117:$J$124</c:f>
              <c:numCache>
                <c:formatCode>General</c:formatCode>
                <c:ptCount val="8"/>
                <c:pt idx="0">
                  <c:v>77.036666666666676</c:v>
                </c:pt>
                <c:pt idx="1">
                  <c:v>70.400000000000006</c:v>
                </c:pt>
                <c:pt idx="2">
                  <c:v>77.7</c:v>
                </c:pt>
                <c:pt idx="3">
                  <c:v>71.523333333333341</c:v>
                </c:pt>
                <c:pt idx="4">
                  <c:v>78.203333333333319</c:v>
                </c:pt>
                <c:pt idx="5">
                  <c:v>67.39</c:v>
                </c:pt>
                <c:pt idx="6">
                  <c:v>71.993333333333325</c:v>
                </c:pt>
                <c:pt idx="7">
                  <c:v>70.756666666666661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9-4EAC-ABF9-75EC8DA6F75A}"/>
            </c:ext>
          </c:extLst>
        </c:ser>
        <c:ser>
          <c:idx val="1"/>
          <c:order val="1"/>
          <c:tx>
            <c:strRef>
              <c:f>Sheet1!$K$116</c:f>
              <c:strCache>
                <c:ptCount val="1"/>
                <c:pt idx="0">
                  <c:v>LLC Miss Rate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Sheet1!$I$117:$I$124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Sheet1!$K$117:$K$124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749-4EAC-ABF9-75EC8DA6F75A}"/>
            </c:ext>
          </c:extLst>
        </c:ser>
        <c:ser>
          <c:idx val="2"/>
          <c:order val="2"/>
          <c:tx>
            <c:strRef>
              <c:f>Sheet1!$L$116</c:f>
              <c:strCache>
                <c:ptCount val="1"/>
                <c:pt idx="0">
                  <c:v>LLC MPKI with 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Sheet1!$I$117:$I$124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Sheet1!$L$117:$L$124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749-4EAC-ABF9-75EC8DA6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23"/>
        <c:axId val="561876159"/>
        <c:axId val="1066886511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Sheet1!$M$116</c:f>
              <c:strCache>
                <c:ptCount val="1"/>
                <c:pt idx="0">
                  <c:v>LLC MPKI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49-4EAC-ABF9-75EC8DA6F75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49-4EAC-ABF9-75EC8DA6F75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749-4EAC-ABF9-75EC8DA6F75A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49-4EAC-ABF9-75EC8DA6F75A}"/>
              </c:ext>
            </c:extLst>
          </c:dPt>
          <c:cat>
            <c:strRef>
              <c:f>Sheet1!$I$117:$I$124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Sheet1!$M$117:$M$124</c:f>
              <c:numCache>
                <c:formatCode>General</c:formatCode>
                <c:ptCount val="8"/>
                <c:pt idx="0">
                  <c:v>7.2987570938704019E-2</c:v>
                </c:pt>
                <c:pt idx="1">
                  <c:v>7.3797780714415284E-2</c:v>
                </c:pt>
                <c:pt idx="2">
                  <c:v>8.2436163553382902E-2</c:v>
                </c:pt>
                <c:pt idx="3">
                  <c:v>7.7053333134586427E-2</c:v>
                </c:pt>
                <c:pt idx="4">
                  <c:v>8.5755291198205019E-2</c:v>
                </c:pt>
                <c:pt idx="5">
                  <c:v>8.3083464204800353E-2</c:v>
                </c:pt>
                <c:pt idx="6">
                  <c:v>8.8230643278724166E-2</c:v>
                </c:pt>
                <c:pt idx="7">
                  <c:v>9.2519168969553922E-2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9-4EAC-ABF9-75EC8DA6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482191"/>
        <c:axId val="561957215"/>
      </c:barChart>
      <c:catAx>
        <c:axId val="5618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6511"/>
        <c:crosses val="autoZero"/>
        <c:auto val="0"/>
        <c:lblAlgn val="ctr"/>
        <c:lblOffset val="100"/>
        <c:noMultiLvlLbl val="0"/>
      </c:catAx>
      <c:valAx>
        <c:axId val="106688651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6159"/>
        <c:crosses val="autoZero"/>
        <c:crossBetween val="between"/>
      </c:valAx>
      <c:valAx>
        <c:axId val="5619572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82191"/>
        <c:crosses val="max"/>
        <c:crossBetween val="between"/>
      </c:valAx>
      <c:catAx>
        <c:axId val="100548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957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PARSEC </a:t>
            </a:r>
            <a:r>
              <a:rPr lang="en-US" sz="1800" b="0" i="0" u="none" strike="noStrike" baseline="0">
                <a:effectLst/>
              </a:rPr>
              <a:t>Fluidanimate </a:t>
            </a:r>
            <a:r>
              <a:rPr lang="en-US" sz="1800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Sheet1!$J$549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25-4533-8290-38CFC16563F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5-4533-8290-38CFC16563F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25-4533-8290-38CFC16563FE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25-4533-8290-38CFC16563FE}"/>
              </c:ext>
            </c:extLst>
          </c:dPt>
          <c:cat>
            <c:strRef>
              <c:f>Sheet1!$I$550:$I$557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3">
                  <c:v>4 Threads</c:v>
                </c:pt>
                <c:pt idx="5">
                  <c:v>8 Threads</c:v>
                </c:pt>
                <c:pt idx="7">
                  <c:v>16 Threads</c:v>
                </c:pt>
              </c:strCache>
            </c:strRef>
          </c:cat>
          <c:val>
            <c:numRef>
              <c:f>Sheet1!$J$550:$J$557</c:f>
              <c:numCache>
                <c:formatCode>General</c:formatCode>
                <c:ptCount val="8"/>
                <c:pt idx="0">
                  <c:v>1</c:v>
                </c:pt>
                <c:pt idx="1">
                  <c:v>1.9232318974169655</c:v>
                </c:pt>
                <c:pt idx="3">
                  <c:v>3.6904254597571562</c:v>
                </c:pt>
                <c:pt idx="5">
                  <c:v>6.7603873287166794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5-4533-8290-38CFC16563FE}"/>
            </c:ext>
          </c:extLst>
        </c:ser>
        <c:ser>
          <c:idx val="1"/>
          <c:order val="1"/>
          <c:tx>
            <c:strRef>
              <c:f>Sheet1!$K$549</c:f>
              <c:strCache>
                <c:ptCount val="1"/>
                <c:pt idx="0">
                  <c:v>SpeedUp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Sheet1!$I$550:$I$557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3">
                  <c:v>4 Threads</c:v>
                </c:pt>
                <c:pt idx="5">
                  <c:v>8 Threads</c:v>
                </c:pt>
                <c:pt idx="7">
                  <c:v>16 Threads</c:v>
                </c:pt>
              </c:strCache>
            </c:strRef>
          </c:cat>
          <c:val>
            <c:numRef>
              <c:f>Sheet1!$K$550:$K$557</c:f>
              <c:numCache>
                <c:formatCode>General</c:formatCode>
                <c:ptCount val="8"/>
                <c:pt idx="1">
                  <c:v>1.4751721166290068</c:v>
                </c:pt>
                <c:pt idx="3">
                  <c:v>2.8367824584443881</c:v>
                </c:pt>
                <c:pt idx="5">
                  <c:v>5.2467664610384581</c:v>
                </c:pt>
                <c:pt idx="7">
                  <c:v>9.3941282635356576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5-4533-8290-38CFC165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59"/>
        <c:axId val="237458863"/>
        <c:axId val="229495199"/>
      </c:barChart>
      <c:catAx>
        <c:axId val="2374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95199"/>
        <c:crosses val="autoZero"/>
        <c:auto val="1"/>
        <c:lblAlgn val="ctr"/>
        <c:lblOffset val="100"/>
        <c:noMultiLvlLbl val="0"/>
      </c:catAx>
      <c:valAx>
        <c:axId val="22949519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PARSEC </a:t>
            </a:r>
            <a:r>
              <a:rPr lang="en-US" sz="1800" b="0" i="0" u="none" strike="noStrike" baseline="0">
                <a:effectLst/>
              </a:rPr>
              <a:t>Bodytrack </a:t>
            </a:r>
            <a:r>
              <a:rPr lang="en-US" sz="1800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Sheet1!$J$599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B6-4E31-92E6-725ACF63C5C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6-4E31-92E6-725ACF63C5C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B6-4E31-92E6-725ACF63C5C8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B6-4E31-92E6-725ACF63C5C8}"/>
              </c:ext>
            </c:extLst>
          </c:dPt>
          <c:cat>
            <c:strRef>
              <c:f>Sheet1!$I$600:$I$607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3">
                  <c:v>4 Threads</c:v>
                </c:pt>
                <c:pt idx="5">
                  <c:v>8 Threads</c:v>
                </c:pt>
                <c:pt idx="7">
                  <c:v>16 Threads</c:v>
                </c:pt>
              </c:strCache>
            </c:strRef>
          </c:cat>
          <c:val>
            <c:numRef>
              <c:f>Sheet1!$J$600:$J$607</c:f>
              <c:numCache>
                <c:formatCode>General</c:formatCode>
                <c:ptCount val="8"/>
                <c:pt idx="0">
                  <c:v>1</c:v>
                </c:pt>
                <c:pt idx="1">
                  <c:v>1.901888118949209</c:v>
                </c:pt>
                <c:pt idx="3">
                  <c:v>3.5327204954518967</c:v>
                </c:pt>
                <c:pt idx="5">
                  <c:v>6.2185047271749756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6-4E31-92E6-725ACF63C5C8}"/>
            </c:ext>
          </c:extLst>
        </c:ser>
        <c:ser>
          <c:idx val="1"/>
          <c:order val="1"/>
          <c:tx>
            <c:strRef>
              <c:f>Sheet1!$K$599</c:f>
              <c:strCache>
                <c:ptCount val="1"/>
                <c:pt idx="0">
                  <c:v>SpeedUp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Sheet1!$I$600:$I$607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3">
                  <c:v>4 Threads</c:v>
                </c:pt>
                <c:pt idx="5">
                  <c:v>8 Threads</c:v>
                </c:pt>
                <c:pt idx="7">
                  <c:v>16 Threads</c:v>
                </c:pt>
              </c:strCache>
            </c:strRef>
          </c:cat>
          <c:val>
            <c:numRef>
              <c:f>Sheet1!$K$600:$K$607</c:f>
              <c:numCache>
                <c:formatCode>General</c:formatCode>
                <c:ptCount val="8"/>
                <c:pt idx="1">
                  <c:v>1.1706493635813195</c:v>
                </c:pt>
                <c:pt idx="3">
                  <c:v>2.2333332780604951</c:v>
                </c:pt>
                <c:pt idx="5">
                  <c:v>4.0368356595111985</c:v>
                </c:pt>
                <c:pt idx="7">
                  <c:v>6.9920971887058192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6-4E31-92E6-725ACF63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59"/>
        <c:axId val="531362351"/>
        <c:axId val="298143103"/>
      </c:barChart>
      <c:catAx>
        <c:axId val="53136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43103"/>
        <c:crosses val="autoZero"/>
        <c:auto val="1"/>
        <c:lblAlgn val="ctr"/>
        <c:lblOffset val="100"/>
        <c:noMultiLvlLbl val="0"/>
      </c:catAx>
      <c:valAx>
        <c:axId val="29814310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Starbench </a:t>
            </a:r>
            <a:r>
              <a:rPr lang="en-US" sz="1800" b="0" i="0" u="none" strike="noStrike" baseline="0">
                <a:effectLst/>
              </a:rPr>
              <a:t>H264dec</a:t>
            </a:r>
            <a:r>
              <a:rPr lang="en-US" sz="1800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Sheet1!$J$655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Sheet1!$I$656:$I$663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3">
                  <c:v>4 Threads</c:v>
                </c:pt>
                <c:pt idx="5">
                  <c:v>8 Threads</c:v>
                </c:pt>
                <c:pt idx="7">
                  <c:v>16 Threads</c:v>
                </c:pt>
              </c:strCache>
            </c:strRef>
          </c:cat>
          <c:val>
            <c:numRef>
              <c:f>Sheet1!$J$656:$J$663</c:f>
              <c:numCache>
                <c:formatCode>General</c:formatCode>
                <c:ptCount val="8"/>
                <c:pt idx="0">
                  <c:v>1</c:v>
                </c:pt>
                <c:pt idx="1">
                  <c:v>1.8477174418042548</c:v>
                </c:pt>
                <c:pt idx="3">
                  <c:v>3.2831199835810523</c:v>
                </c:pt>
                <c:pt idx="5">
                  <c:v>6.6806124548955692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8-4A21-90E9-2C4D6EB08BC8}"/>
            </c:ext>
          </c:extLst>
        </c:ser>
        <c:ser>
          <c:idx val="1"/>
          <c:order val="1"/>
          <c:tx>
            <c:strRef>
              <c:f>Sheet1!$K$655</c:f>
              <c:strCache>
                <c:ptCount val="1"/>
                <c:pt idx="0">
                  <c:v>SpeedUp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Sheet1!$I$656:$I$663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3">
                  <c:v>4 Threads</c:v>
                </c:pt>
                <c:pt idx="5">
                  <c:v>8 Threads</c:v>
                </c:pt>
                <c:pt idx="7">
                  <c:v>16 Threads</c:v>
                </c:pt>
              </c:strCache>
            </c:strRef>
          </c:cat>
          <c:val>
            <c:numRef>
              <c:f>Sheet1!$K$656:$K$663</c:f>
              <c:numCache>
                <c:formatCode>General</c:formatCode>
                <c:ptCount val="8"/>
                <c:pt idx="1">
                  <c:v>1.3190732734134316</c:v>
                </c:pt>
                <c:pt idx="3">
                  <c:v>2.4480583453870559</c:v>
                </c:pt>
                <c:pt idx="5">
                  <c:v>4.8107401059447614</c:v>
                </c:pt>
                <c:pt idx="7">
                  <c:v>9.4873823765006442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8-4A21-90E9-2C4D6EB0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57"/>
        <c:axId val="535579375"/>
        <c:axId val="534096703"/>
      </c:barChart>
      <c:catAx>
        <c:axId val="5355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6703"/>
        <c:crosses val="autoZero"/>
        <c:auto val="1"/>
        <c:lblAlgn val="ctr"/>
        <c:lblOffset val="100"/>
        <c:noMultiLvlLbl val="0"/>
      </c:catAx>
      <c:valAx>
        <c:axId val="53409670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8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Starbench H264dec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Sheet1!$J$154</c:f>
              <c:strCache>
                <c:ptCount val="1"/>
                <c:pt idx="0">
                  <c:v>LLC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01-4CA3-8AB2-EE6D16F038BF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01-4CA3-8AB2-EE6D16F038BF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101-4CA3-8AB2-EE6D16F038BF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01-4CA3-8AB2-EE6D16F038BF}"/>
              </c:ext>
            </c:extLst>
          </c:dPt>
          <c:cat>
            <c:strRef>
              <c:f>Sheet1!$I$155:$I$162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Sheet1!$J$155:$J$162</c:f>
              <c:numCache>
                <c:formatCode>General</c:formatCode>
                <c:ptCount val="8"/>
                <c:pt idx="0">
                  <c:v>82.240000000000009</c:v>
                </c:pt>
                <c:pt idx="1">
                  <c:v>69.863333333333344</c:v>
                </c:pt>
                <c:pt idx="2">
                  <c:v>83.376666666666651</c:v>
                </c:pt>
                <c:pt idx="3">
                  <c:v>57.269999999999996</c:v>
                </c:pt>
                <c:pt idx="4">
                  <c:v>70.84</c:v>
                </c:pt>
                <c:pt idx="5">
                  <c:v>54.646666666666668</c:v>
                </c:pt>
                <c:pt idx="6">
                  <c:v>62.160000000000004</c:v>
                </c:pt>
                <c:pt idx="7">
                  <c:v>57.036666666666669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1-4CA3-8AB2-EE6D16F038BF}"/>
            </c:ext>
          </c:extLst>
        </c:ser>
        <c:ser>
          <c:idx val="1"/>
          <c:order val="1"/>
          <c:tx>
            <c:strRef>
              <c:f>Sheet1!$K$154</c:f>
              <c:strCache>
                <c:ptCount val="1"/>
                <c:pt idx="0">
                  <c:v>LLC Miss Rate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Sheet1!$I$155:$I$162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Sheet1!$K$155:$K$162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101-4CA3-8AB2-EE6D16F038BF}"/>
            </c:ext>
          </c:extLst>
        </c:ser>
        <c:ser>
          <c:idx val="2"/>
          <c:order val="2"/>
          <c:tx>
            <c:strRef>
              <c:f>Sheet1!$L$154</c:f>
              <c:strCache>
                <c:ptCount val="1"/>
                <c:pt idx="0">
                  <c:v>LLC MPKI with 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Sheet1!$I$155:$I$162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Sheet1!$L$155:$L$162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101-4CA3-8AB2-EE6D16F0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273919"/>
        <c:axId val="1308499999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Sheet1!$M$154</c:f>
              <c:strCache>
                <c:ptCount val="1"/>
                <c:pt idx="0">
                  <c:v>LLC MPKI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101-4CA3-8AB2-EE6D16F038B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01-4CA3-8AB2-EE6D16F038B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101-4CA3-8AB2-EE6D16F038B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01-4CA3-8AB2-EE6D16F038BF}"/>
              </c:ext>
            </c:extLst>
          </c:dPt>
          <c:cat>
            <c:strRef>
              <c:f>Sheet1!$I$155:$I$162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Sheet1!$M$155:$M$162</c:f>
              <c:numCache>
                <c:formatCode>General</c:formatCode>
                <c:ptCount val="8"/>
                <c:pt idx="0">
                  <c:v>0.34556401882912136</c:v>
                </c:pt>
                <c:pt idx="1">
                  <c:v>0.34959689345359846</c:v>
                </c:pt>
                <c:pt idx="2">
                  <c:v>0.38970254924781472</c:v>
                </c:pt>
                <c:pt idx="3">
                  <c:v>0.33406728926713342</c:v>
                </c:pt>
                <c:pt idx="4">
                  <c:v>0.3695859745770686</c:v>
                </c:pt>
                <c:pt idx="5">
                  <c:v>0.33060264952886448</c:v>
                </c:pt>
                <c:pt idx="6">
                  <c:v>0.35450813879321874</c:v>
                </c:pt>
                <c:pt idx="7">
                  <c:v>0.34773878701108973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01-4CA3-8AB2-EE6D16F0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48863"/>
        <c:axId val="1309425151"/>
      </c:barChart>
      <c:catAx>
        <c:axId val="13082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9999"/>
        <c:crosses val="autoZero"/>
        <c:auto val="1"/>
        <c:lblAlgn val="ctr"/>
        <c:lblOffset val="100"/>
        <c:noMultiLvlLbl val="0"/>
      </c:catAx>
      <c:valAx>
        <c:axId val="130849999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3919"/>
        <c:crosses val="autoZero"/>
        <c:crossBetween val="between"/>
      </c:valAx>
      <c:valAx>
        <c:axId val="1309425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48863"/>
        <c:crosses val="max"/>
        <c:crossBetween val="between"/>
      </c:valAx>
      <c:catAx>
        <c:axId val="1454948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425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PARSEC Bodytrack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Sheet1!$J$205</c:f>
              <c:strCache>
                <c:ptCount val="1"/>
                <c:pt idx="0">
                  <c:v>LLC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CA-4B9F-B691-A6294CA31889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CA-4B9F-B691-A6294CA31889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3CA-4B9F-B691-A6294CA31889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CA-4B9F-B691-A6294CA31889}"/>
              </c:ext>
            </c:extLst>
          </c:dPt>
          <c:cat>
            <c:strRef>
              <c:f>Sheet1!$I$206:$I$213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Sheet1!$J$206:$J$213</c:f>
              <c:numCache>
                <c:formatCode>General</c:formatCode>
                <c:ptCount val="8"/>
                <c:pt idx="0">
                  <c:v>45.849999999999994</c:v>
                </c:pt>
                <c:pt idx="1">
                  <c:v>13.453333333333331</c:v>
                </c:pt>
                <c:pt idx="2">
                  <c:v>45.17</c:v>
                </c:pt>
                <c:pt idx="3">
                  <c:v>10.103333333333332</c:v>
                </c:pt>
                <c:pt idx="4">
                  <c:v>19.559999999999999</c:v>
                </c:pt>
                <c:pt idx="5">
                  <c:v>3.9333333333333331</c:v>
                </c:pt>
                <c:pt idx="6">
                  <c:v>8.0299999999999994</c:v>
                </c:pt>
                <c:pt idx="7">
                  <c:v>7.6666666666666679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A-4B9F-B691-A6294CA31889}"/>
            </c:ext>
          </c:extLst>
        </c:ser>
        <c:ser>
          <c:idx val="1"/>
          <c:order val="1"/>
          <c:tx>
            <c:strRef>
              <c:f>Sheet1!$K$205</c:f>
              <c:strCache>
                <c:ptCount val="1"/>
                <c:pt idx="0">
                  <c:v>LLC Miss Rate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Sheet1!$I$206:$I$213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Sheet1!$K$206:$K$213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3CA-4B9F-B691-A6294CA31889}"/>
            </c:ext>
          </c:extLst>
        </c:ser>
        <c:ser>
          <c:idx val="2"/>
          <c:order val="2"/>
          <c:tx>
            <c:strRef>
              <c:f>Sheet1!$L$205</c:f>
              <c:strCache>
                <c:ptCount val="1"/>
                <c:pt idx="0">
                  <c:v>LLC MPKI with 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Sheet1!$I$206:$I$213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Sheet1!$L$206:$L$213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3CA-4B9F-B691-A6294CA3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817295"/>
        <c:axId val="1178975599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Sheet1!$M$205</c:f>
              <c:strCache>
                <c:ptCount val="1"/>
                <c:pt idx="0">
                  <c:v>LLC MPKI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CA-4B9F-B691-A6294CA3188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CA-4B9F-B691-A6294CA3188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CA-4B9F-B691-A6294CA31889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CA-4B9F-B691-A6294CA31889}"/>
              </c:ext>
            </c:extLst>
          </c:dPt>
          <c:cat>
            <c:strRef>
              <c:f>Sheet1!$I$206:$I$213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Sheet1!$M$206:$M$213</c:f>
              <c:numCache>
                <c:formatCode>General</c:formatCode>
                <c:ptCount val="8"/>
                <c:pt idx="0">
                  <c:v>2.5299214502302308E-3</c:v>
                </c:pt>
                <c:pt idx="1">
                  <c:v>2.4871848555966976E-3</c:v>
                </c:pt>
                <c:pt idx="2">
                  <c:v>2.3428071139463651E-3</c:v>
                </c:pt>
                <c:pt idx="3">
                  <c:v>2.5968367403362402E-3</c:v>
                </c:pt>
                <c:pt idx="4">
                  <c:v>2.4186463882742044E-3</c:v>
                </c:pt>
                <c:pt idx="5">
                  <c:v>2.6506636455712641E-3</c:v>
                </c:pt>
                <c:pt idx="6">
                  <c:v>2.5540465169635821E-3</c:v>
                </c:pt>
                <c:pt idx="7">
                  <c:v>2.5980047394243582E-3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A-4B9F-B691-A6294CA3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779839"/>
        <c:axId val="1296145055"/>
      </c:barChart>
      <c:catAx>
        <c:axId val="145881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75599"/>
        <c:crosses val="autoZero"/>
        <c:auto val="1"/>
        <c:lblAlgn val="ctr"/>
        <c:lblOffset val="100"/>
        <c:noMultiLvlLbl val="0"/>
      </c:catAx>
      <c:valAx>
        <c:axId val="117897559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17295"/>
        <c:crosses val="autoZero"/>
        <c:crossBetween val="between"/>
      </c:valAx>
      <c:valAx>
        <c:axId val="1296145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79839"/>
        <c:crosses val="max"/>
        <c:crossBetween val="between"/>
      </c:valAx>
      <c:catAx>
        <c:axId val="130777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614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PARSEC Fluidanimate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Sheet1!$J$257</c:f>
              <c:strCache>
                <c:ptCount val="1"/>
                <c:pt idx="0">
                  <c:v>L1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857-4C8B-94FF-E6762B54B66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57-4C8B-94FF-E6762B54B66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57-4C8B-94FF-E6762B54B66A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57-4C8B-94FF-E6762B54B66A}"/>
              </c:ext>
            </c:extLst>
          </c:dPt>
          <c:cat>
            <c:strRef>
              <c:f>Sheet1!$I$258:$I$265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Sheet1!$J$258:$J$265</c:f>
              <c:numCache>
                <c:formatCode>General</c:formatCode>
                <c:ptCount val="8"/>
                <c:pt idx="0">
                  <c:v>0.16</c:v>
                </c:pt>
                <c:pt idx="1">
                  <c:v>0.16999999999999998</c:v>
                </c:pt>
                <c:pt idx="2">
                  <c:v>0.16999999999999998</c:v>
                </c:pt>
                <c:pt idx="3">
                  <c:v>0.16999999999999998</c:v>
                </c:pt>
                <c:pt idx="4">
                  <c:v>0.16999999999999998</c:v>
                </c:pt>
                <c:pt idx="5">
                  <c:v>0.16999999999999998</c:v>
                </c:pt>
                <c:pt idx="6">
                  <c:v>0.16999999999999998</c:v>
                </c:pt>
                <c:pt idx="7">
                  <c:v>0.18000000000000002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7-4C8B-94FF-E6762B54B66A}"/>
            </c:ext>
          </c:extLst>
        </c:ser>
        <c:ser>
          <c:idx val="1"/>
          <c:order val="1"/>
          <c:tx>
            <c:strRef>
              <c:f>Sheet1!$K$257</c:f>
              <c:strCache>
                <c:ptCount val="1"/>
                <c:pt idx="0">
                  <c:v>L1 Miss Rate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Sheet1!$I$258:$I$265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Sheet1!$K$258:$K$265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857-4C8B-94FF-E6762B54B66A}"/>
            </c:ext>
          </c:extLst>
        </c:ser>
        <c:ser>
          <c:idx val="2"/>
          <c:order val="2"/>
          <c:tx>
            <c:strRef>
              <c:f>Sheet1!$L$257</c:f>
              <c:strCache>
                <c:ptCount val="1"/>
                <c:pt idx="0">
                  <c:v>L1 MPKI with 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Sheet1!$I$258:$I$265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Sheet1!$L$258:$L$265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0857-4C8B-94FF-E6762B54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39807"/>
        <c:axId val="1502740287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Sheet1!$M$257</c:f>
              <c:strCache>
                <c:ptCount val="1"/>
                <c:pt idx="0">
                  <c:v>L1 MPKI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857-4C8B-94FF-E6762B54B66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57-4C8B-94FF-E6762B54B66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857-4C8B-94FF-E6762B54B66A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57-4C8B-94FF-E6762B54B66A}"/>
              </c:ext>
            </c:extLst>
          </c:dPt>
          <c:cat>
            <c:strRef>
              <c:f>Sheet1!$I$258:$I$265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Sheet1!$M$258:$M$265</c:f>
              <c:numCache>
                <c:formatCode>General</c:formatCode>
                <c:ptCount val="8"/>
                <c:pt idx="0">
                  <c:v>0.6051302453323435</c:v>
                </c:pt>
                <c:pt idx="1">
                  <c:v>0.62797391554879067</c:v>
                </c:pt>
                <c:pt idx="2">
                  <c:v>0.62314505429185196</c:v>
                </c:pt>
                <c:pt idx="3">
                  <c:v>0.64522084592912787</c:v>
                </c:pt>
                <c:pt idx="4">
                  <c:v>0.64075402740430432</c:v>
                </c:pt>
                <c:pt idx="5">
                  <c:v>0.62516436195547354</c:v>
                </c:pt>
                <c:pt idx="6">
                  <c:v>0.61410483744276145</c:v>
                </c:pt>
                <c:pt idx="7">
                  <c:v>0.66424319057380166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7-4C8B-94FF-E6762B54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325983"/>
        <c:axId val="1461681023"/>
      </c:barChart>
      <c:catAx>
        <c:axId val="13056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40287"/>
        <c:crosses val="autoZero"/>
        <c:auto val="1"/>
        <c:lblAlgn val="ctr"/>
        <c:lblOffset val="100"/>
        <c:noMultiLvlLbl val="0"/>
      </c:catAx>
      <c:valAx>
        <c:axId val="150274028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9807"/>
        <c:crosses val="autoZero"/>
        <c:crossBetween val="between"/>
      </c:valAx>
      <c:valAx>
        <c:axId val="1461681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25983"/>
        <c:crosses val="max"/>
        <c:crossBetween val="between"/>
      </c:valAx>
      <c:catAx>
        <c:axId val="1301325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681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PARSEC Bodytrack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Sheet1!$J$308</c:f>
              <c:strCache>
                <c:ptCount val="1"/>
                <c:pt idx="0">
                  <c:v>L1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F3-4C74-8893-D7625C3C69AB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F3-4C74-8893-D7625C3C69A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F3-4C74-8893-D7625C3C69AB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F3-4C74-8893-D7625C3C69AB}"/>
              </c:ext>
            </c:extLst>
          </c:dPt>
          <c:cat>
            <c:strRef>
              <c:f>Sheet1!$I$309:$I$316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Sheet1!$J$309:$J$316</c:f>
              <c:numCache>
                <c:formatCode>General</c:formatCode>
                <c:ptCount val="8"/>
                <c:pt idx="0">
                  <c:v>0.48</c:v>
                </c:pt>
                <c:pt idx="1">
                  <c:v>0.48666666666666669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  <c:pt idx="5">
                  <c:v>0.5</c:v>
                </c:pt>
                <c:pt idx="6">
                  <c:v>0.49</c:v>
                </c:pt>
                <c:pt idx="7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3-4C74-8893-D7625C3C69AB}"/>
            </c:ext>
          </c:extLst>
        </c:ser>
        <c:ser>
          <c:idx val="1"/>
          <c:order val="1"/>
          <c:tx>
            <c:strRef>
              <c:f>Sheet1!$K$308</c:f>
              <c:strCache>
                <c:ptCount val="1"/>
                <c:pt idx="0">
                  <c:v>L1 Miss Rate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Sheet1!$I$309:$I$316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Sheet1!$K$309:$K$316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0F3-4C74-8893-D7625C3C69AB}"/>
            </c:ext>
          </c:extLst>
        </c:ser>
        <c:ser>
          <c:idx val="2"/>
          <c:order val="2"/>
          <c:tx>
            <c:strRef>
              <c:f>Sheet1!$L$308</c:f>
              <c:strCache>
                <c:ptCount val="1"/>
                <c:pt idx="0">
                  <c:v>L1 MPKI with 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Sheet1!$I$309:$I$316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Sheet1!$L$309:$L$316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0F3-4C74-8893-D7625C3C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412063"/>
        <c:axId val="1510028223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Sheet1!$M$308</c:f>
              <c:strCache>
                <c:ptCount val="1"/>
                <c:pt idx="0">
                  <c:v>L1 MPKI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0F3-4C74-8893-D7625C3C69A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F3-4C74-8893-D7625C3C69AB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0F3-4C74-8893-D7625C3C69AB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F3-4C74-8893-D7625C3C69AB}"/>
              </c:ext>
            </c:extLst>
          </c:dPt>
          <c:cat>
            <c:strRef>
              <c:f>Sheet1!$I$309:$I$316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Sheet1!$M$309:$M$316</c:f>
              <c:numCache>
                <c:formatCode>General</c:formatCode>
                <c:ptCount val="8"/>
                <c:pt idx="0">
                  <c:v>1.8760761192951552</c:v>
                </c:pt>
                <c:pt idx="1">
                  <c:v>1.9002325973597454</c:v>
                </c:pt>
                <c:pt idx="2">
                  <c:v>1.8815729637008747</c:v>
                </c:pt>
                <c:pt idx="3">
                  <c:v>1.9096014744166234</c:v>
                </c:pt>
                <c:pt idx="4">
                  <c:v>1.8955479355829408</c:v>
                </c:pt>
                <c:pt idx="5">
                  <c:v>1.9575780955832369</c:v>
                </c:pt>
                <c:pt idx="6">
                  <c:v>1.9147041731551468</c:v>
                </c:pt>
                <c:pt idx="7">
                  <c:v>1.9254944290241847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3-4C74-8893-D7625C3C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524431"/>
        <c:axId val="1296489583"/>
      </c:barChart>
      <c:catAx>
        <c:axId val="13084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28223"/>
        <c:crosses val="autoZero"/>
        <c:auto val="1"/>
        <c:lblAlgn val="ctr"/>
        <c:lblOffset val="100"/>
        <c:noMultiLvlLbl val="0"/>
      </c:catAx>
      <c:valAx>
        <c:axId val="151002822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12063"/>
        <c:crosses val="autoZero"/>
        <c:crossBetween val="between"/>
      </c:valAx>
      <c:valAx>
        <c:axId val="1296489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24431"/>
        <c:crosses val="max"/>
        <c:crossBetween val="between"/>
      </c:valAx>
      <c:catAx>
        <c:axId val="151052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648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Starbench H264dec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Sheet1!$I$357</c:f>
              <c:strCache>
                <c:ptCount val="1"/>
                <c:pt idx="0">
                  <c:v>L1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19-4774-AB26-7624F55E0A9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19-4774-AB26-7624F55E0A9C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319-4774-AB26-7624F55E0A9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19-4774-AB26-7624F55E0A9C}"/>
              </c:ext>
            </c:extLst>
          </c:dPt>
          <c:cat>
            <c:strRef>
              <c:f>Sheet1!$H$358:$H$365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Sheet1!$I$358:$I$365</c:f>
              <c:numCache>
                <c:formatCode>General</c:formatCode>
                <c:ptCount val="8"/>
                <c:pt idx="0">
                  <c:v>0.91</c:v>
                </c:pt>
                <c:pt idx="1">
                  <c:v>0.89999999999999991</c:v>
                </c:pt>
                <c:pt idx="2">
                  <c:v>1.42</c:v>
                </c:pt>
                <c:pt idx="3">
                  <c:v>0.88</c:v>
                </c:pt>
                <c:pt idx="4">
                  <c:v>1.4066666666666667</c:v>
                </c:pt>
                <c:pt idx="5">
                  <c:v>0.89</c:v>
                </c:pt>
                <c:pt idx="6">
                  <c:v>1.4233333333333333</c:v>
                </c:pt>
                <c:pt idx="7">
                  <c:v>1.4533333333333334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9-4774-AB26-7624F55E0A9C}"/>
            </c:ext>
          </c:extLst>
        </c:ser>
        <c:ser>
          <c:idx val="1"/>
          <c:order val="1"/>
          <c:tx>
            <c:strRef>
              <c:f>Sheet1!$J$357</c:f>
              <c:strCache>
                <c:ptCount val="1"/>
                <c:pt idx="0">
                  <c:v>L1 Miss Rate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Sheet1!$H$358:$H$365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Sheet1!$J$358:$J$365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319-4774-AB26-7624F55E0A9C}"/>
            </c:ext>
          </c:extLst>
        </c:ser>
        <c:ser>
          <c:idx val="2"/>
          <c:order val="2"/>
          <c:tx>
            <c:strRef>
              <c:f>Sheet1!$K$357</c:f>
              <c:strCache>
                <c:ptCount val="1"/>
                <c:pt idx="0">
                  <c:v>L1 MPKI with 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Sheet1!$H$358:$H$365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Sheet1!$K$358:$K$365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F319-4774-AB26-7624F55E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29711"/>
        <c:axId val="1504893183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Sheet1!$L$357</c:f>
              <c:strCache>
                <c:ptCount val="1"/>
                <c:pt idx="0">
                  <c:v>L1 MPKI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319-4774-AB26-7624F55E0A9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19-4774-AB26-7624F55E0A9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319-4774-AB26-7624F55E0A9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19-4774-AB26-7624F55E0A9C}"/>
              </c:ext>
            </c:extLst>
          </c:dPt>
          <c:cat>
            <c:strRef>
              <c:f>Sheet1!$H$358:$H$365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Sheet1!$L$358:$L$365</c:f>
              <c:numCache>
                <c:formatCode>General</c:formatCode>
                <c:ptCount val="8"/>
                <c:pt idx="0">
                  <c:v>3.4857909346577216</c:v>
                </c:pt>
                <c:pt idx="1">
                  <c:v>3.5054268718655899</c:v>
                </c:pt>
                <c:pt idx="2">
                  <c:v>5.4801887122985944</c:v>
                </c:pt>
                <c:pt idx="3">
                  <c:v>3.4853970919596957</c:v>
                </c:pt>
                <c:pt idx="4">
                  <c:v>5.5341199999999997</c:v>
                </c:pt>
                <c:pt idx="5">
                  <c:v>3.5282726641142221</c:v>
                </c:pt>
                <c:pt idx="6">
                  <c:v>5.6028868553563997</c:v>
                </c:pt>
                <c:pt idx="7">
                  <c:v>5.7057503424408749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9-4774-AB26-7624F55E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46511"/>
        <c:axId val="1504888191"/>
      </c:barChart>
      <c:catAx>
        <c:axId val="14895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93183"/>
        <c:crosses val="autoZero"/>
        <c:auto val="1"/>
        <c:lblAlgn val="ctr"/>
        <c:lblOffset val="100"/>
        <c:noMultiLvlLbl val="0"/>
      </c:catAx>
      <c:valAx>
        <c:axId val="150489318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29711"/>
        <c:crosses val="autoZero"/>
        <c:crossBetween val="between"/>
      </c:valAx>
      <c:valAx>
        <c:axId val="1504888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46511"/>
        <c:crosses val="max"/>
        <c:crossBetween val="between"/>
      </c:valAx>
      <c:catAx>
        <c:axId val="1489546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4888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PARSEC Fluidanimate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Sheet1!$I$404</c:f>
              <c:strCache>
                <c:ptCount val="1"/>
                <c:pt idx="0">
                  <c:v>L2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C8-4E61-9950-8ED48985575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C8-4E61-9950-8ED48985575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C8-4E61-9950-8ED489855750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C8-4E61-9950-8ED489855750}"/>
              </c:ext>
            </c:extLst>
          </c:dPt>
          <c:cat>
            <c:strRef>
              <c:f>Sheet1!$H$405:$H$412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Sheet1!$I$405:$I$412</c:f>
              <c:numCache>
                <c:formatCode>General</c:formatCode>
                <c:ptCount val="8"/>
                <c:pt idx="0">
                  <c:v>28.776865066475576</c:v>
                </c:pt>
                <c:pt idx="1">
                  <c:v>30.912787377468778</c:v>
                </c:pt>
                <c:pt idx="2">
                  <c:v>30.94836631465726</c:v>
                </c:pt>
                <c:pt idx="3">
                  <c:v>31.314360893976232</c:v>
                </c:pt>
                <c:pt idx="4">
                  <c:v>31.698060437207072</c:v>
                </c:pt>
                <c:pt idx="5">
                  <c:v>38.802083821441926</c:v>
                </c:pt>
                <c:pt idx="6">
                  <c:v>39.005667343337215</c:v>
                </c:pt>
                <c:pt idx="7">
                  <c:v>39.755223491603708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8-4E61-9950-8ED489855750}"/>
            </c:ext>
          </c:extLst>
        </c:ser>
        <c:ser>
          <c:idx val="1"/>
          <c:order val="1"/>
          <c:tx>
            <c:strRef>
              <c:f>Sheet1!$J$404</c:f>
              <c:strCache>
                <c:ptCount val="1"/>
                <c:pt idx="0">
                  <c:v>L2 Miss Rate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Sheet1!$H$405:$H$412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Sheet1!$J$405:$J$412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E9C8-4E61-9950-8ED489855750}"/>
            </c:ext>
          </c:extLst>
        </c:ser>
        <c:ser>
          <c:idx val="2"/>
          <c:order val="2"/>
          <c:tx>
            <c:strRef>
              <c:f>Sheet1!$K$404</c:f>
              <c:strCache>
                <c:ptCount val="1"/>
                <c:pt idx="0">
                  <c:v>L2 MPKI with 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Sheet1!$H$405:$H$412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Sheet1!$K$405:$K$412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E9C8-4E61-9950-8ED48985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215487"/>
        <c:axId val="1296980127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Sheet1!$L$404</c:f>
              <c:strCache>
                <c:ptCount val="1"/>
                <c:pt idx="0">
                  <c:v>L2 MPKI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9C8-4E61-9950-8ED48985575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C8-4E61-9950-8ED489855750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C8-4E61-9950-8ED489855750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C8-4E61-9950-8ED489855750}"/>
              </c:ext>
            </c:extLst>
          </c:dPt>
          <c:cat>
            <c:strRef>
              <c:f>Sheet1!$H$405:$H$412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Sheet1!$L$405:$L$412</c:f>
              <c:numCache>
                <c:formatCode>General</c:formatCode>
                <c:ptCount val="8"/>
                <c:pt idx="0">
                  <c:v>8.5361173976541582E-2</c:v>
                </c:pt>
                <c:pt idx="1">
                  <c:v>9.5011756767583069E-2</c:v>
                </c:pt>
                <c:pt idx="2">
                  <c:v>9.5470202656285849E-2</c:v>
                </c:pt>
                <c:pt idx="3">
                  <c:v>9.767577766373059E-2</c:v>
                </c:pt>
                <c:pt idx="4">
                  <c:v>9.9407792280158377E-2</c:v>
                </c:pt>
                <c:pt idx="5">
                  <c:v>0.1114946255165512</c:v>
                </c:pt>
                <c:pt idx="6">
                  <c:v>0.11295069232050481</c:v>
                </c:pt>
                <c:pt idx="7">
                  <c:v>0.12043969289663232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8-4E61-9950-8ED48985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301151"/>
        <c:axId val="1173360303"/>
      </c:barChart>
      <c:catAx>
        <c:axId val="15002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80127"/>
        <c:crosses val="autoZero"/>
        <c:auto val="1"/>
        <c:lblAlgn val="ctr"/>
        <c:lblOffset val="100"/>
        <c:noMultiLvlLbl val="0"/>
      </c:catAx>
      <c:valAx>
        <c:axId val="129698012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15487"/>
        <c:crosses val="autoZero"/>
        <c:crossBetween val="between"/>
      </c:valAx>
      <c:valAx>
        <c:axId val="1173360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01151"/>
        <c:crosses val="max"/>
        <c:crossBetween val="between"/>
      </c:valAx>
      <c:catAx>
        <c:axId val="1169301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360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PARSEC Bodytrack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Sheet1!$I$446</c:f>
              <c:strCache>
                <c:ptCount val="1"/>
                <c:pt idx="0">
                  <c:v>L2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9D-4E33-A70D-60CB091F467D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9D-4E33-A70D-60CB091F467D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9D-4E33-A70D-60CB091F467D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9D-4E33-A70D-60CB091F467D}"/>
              </c:ext>
            </c:extLst>
          </c:dPt>
          <c:cat>
            <c:strRef>
              <c:f>Sheet1!$H$447:$H$454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Sheet1!$I$447:$I$454</c:f>
              <c:numCache>
                <c:formatCode>General</c:formatCode>
                <c:ptCount val="8"/>
                <c:pt idx="0">
                  <c:v>0.23555637258205311</c:v>
                </c:pt>
                <c:pt idx="1">
                  <c:v>1.0393119363393679</c:v>
                </c:pt>
                <c:pt idx="2">
                  <c:v>0.24260620909142883</c:v>
                </c:pt>
                <c:pt idx="3">
                  <c:v>1.4571960559991037</c:v>
                </c:pt>
                <c:pt idx="4">
                  <c:v>0.69061989017028169</c:v>
                </c:pt>
                <c:pt idx="5">
                  <c:v>3.7512779760628128</c:v>
                </c:pt>
                <c:pt idx="6">
                  <c:v>1.7592587471281123</c:v>
                </c:pt>
                <c:pt idx="7">
                  <c:v>1.9011484844965036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D-4E33-A70D-60CB091F467D}"/>
            </c:ext>
          </c:extLst>
        </c:ser>
        <c:ser>
          <c:idx val="1"/>
          <c:order val="1"/>
          <c:tx>
            <c:strRef>
              <c:f>Sheet1!$J$446</c:f>
              <c:strCache>
                <c:ptCount val="1"/>
                <c:pt idx="0">
                  <c:v>L2 Miss Rate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Sheet1!$H$447:$H$454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Sheet1!$J$447:$J$454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09D-4E33-A70D-60CB091F467D}"/>
            </c:ext>
          </c:extLst>
        </c:ser>
        <c:ser>
          <c:idx val="2"/>
          <c:order val="2"/>
          <c:tx>
            <c:strRef>
              <c:f>Sheet1!$K$446</c:f>
              <c:strCache>
                <c:ptCount val="1"/>
                <c:pt idx="0">
                  <c:v>L2 MPKI with 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Sheet1!$H$447:$H$454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Sheet1!$K$447:$K$454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09D-4E33-A70D-60CB091F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518575"/>
        <c:axId val="1174722127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Sheet1!$L$446</c:f>
              <c:strCache>
                <c:ptCount val="1"/>
                <c:pt idx="0">
                  <c:v>L2 MPKI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9D-4E33-A70D-60CB091F467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9D-4E33-A70D-60CB091F467D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9D-4E33-A70D-60CB091F467D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9D-4E33-A70D-60CB091F467D}"/>
              </c:ext>
            </c:extLst>
          </c:dPt>
          <c:cat>
            <c:strRef>
              <c:f>Sheet1!$H$447:$H$454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Sheet1!$L$447:$L$454</c:f>
              <c:numCache>
                <c:formatCode>General</c:formatCode>
                <c:ptCount val="8"/>
                <c:pt idx="0">
                  <c:v>3.5718549450118489E-3</c:v>
                </c:pt>
                <c:pt idx="1">
                  <c:v>1.5803702679367027E-2</c:v>
                </c:pt>
                <c:pt idx="2">
                  <c:v>3.6754368026085207E-3</c:v>
                </c:pt>
                <c:pt idx="3">
                  <c:v>2.2265382730529453E-2</c:v>
                </c:pt>
                <c:pt idx="4">
                  <c:v>1.0506791880947691E-2</c:v>
                </c:pt>
                <c:pt idx="5">
                  <c:v>5.8360932161544275E-2</c:v>
                </c:pt>
                <c:pt idx="6">
                  <c:v>2.6846940410822886E-2</c:v>
                </c:pt>
                <c:pt idx="7">
                  <c:v>2.9208350060791168E-2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D-4E33-A70D-60CB091F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039215"/>
        <c:axId val="1502744863"/>
      </c:barChart>
      <c:catAx>
        <c:axId val="14645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22127"/>
        <c:crosses val="autoZero"/>
        <c:auto val="1"/>
        <c:lblAlgn val="ctr"/>
        <c:lblOffset val="100"/>
        <c:noMultiLvlLbl val="0"/>
      </c:catAx>
      <c:valAx>
        <c:axId val="117472212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18575"/>
        <c:crosses val="autoZero"/>
        <c:crossBetween val="between"/>
      </c:valAx>
      <c:valAx>
        <c:axId val="1502744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9215"/>
        <c:crosses val="max"/>
        <c:crossBetween val="between"/>
      </c:valAx>
      <c:catAx>
        <c:axId val="1518039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2744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Starbench H264dec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Sheet1!$I$497</c:f>
              <c:strCache>
                <c:ptCount val="1"/>
                <c:pt idx="0">
                  <c:v>L2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10-4283-9090-4E4D6D57C955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10-4283-9090-4E4D6D57C955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D10-4283-9090-4E4D6D57C955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10-4283-9090-4E4D6D57C955}"/>
              </c:ext>
            </c:extLst>
          </c:dPt>
          <c:cat>
            <c:strRef>
              <c:f>Sheet1!$H$498:$H$505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Sheet1!$I$498:$I$505</c:f>
              <c:numCache>
                <c:formatCode>General</c:formatCode>
                <c:ptCount val="8"/>
                <c:pt idx="0">
                  <c:v>24.616595061426029</c:v>
                </c:pt>
                <c:pt idx="1">
                  <c:v>29.403973681556327</c:v>
                </c:pt>
                <c:pt idx="2">
                  <c:v>15.339399400561517</c:v>
                </c:pt>
                <c:pt idx="3">
                  <c:v>34.874687760938421</c:v>
                </c:pt>
                <c:pt idx="4">
                  <c:v>17.235576104649422</c:v>
                </c:pt>
                <c:pt idx="5">
                  <c:v>35.901916398510139</c:v>
                </c:pt>
                <c:pt idx="6">
                  <c:v>18.589060073239668</c:v>
                </c:pt>
                <c:pt idx="7">
                  <c:v>19.575365445928007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283-9090-4E4D6D57C955}"/>
            </c:ext>
          </c:extLst>
        </c:ser>
        <c:ser>
          <c:idx val="1"/>
          <c:order val="1"/>
          <c:tx>
            <c:strRef>
              <c:f>Sheet1!$J$497</c:f>
              <c:strCache>
                <c:ptCount val="1"/>
                <c:pt idx="0">
                  <c:v>L2 Miss Rate with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Sheet1!$H$498:$H$505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Sheet1!$J$498:$J$505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D10-4283-9090-4E4D6D57C955}"/>
            </c:ext>
          </c:extLst>
        </c:ser>
        <c:ser>
          <c:idx val="2"/>
          <c:order val="2"/>
          <c:tx>
            <c:strRef>
              <c:f>Sheet1!$K$497</c:f>
              <c:strCache>
                <c:ptCount val="1"/>
                <c:pt idx="0">
                  <c:v>L2 MPKI with 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Sheet1!$H$498:$H$505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Sheet1!$K$498:$K$505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D10-4283-9090-4E4D6D57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874255"/>
        <c:axId val="1499762655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Sheet1!$L$497</c:f>
              <c:strCache>
                <c:ptCount val="1"/>
                <c:pt idx="0">
                  <c:v>L2 MPKI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D10-4283-9090-4E4D6D57C955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10-4283-9090-4E4D6D57C95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D10-4283-9090-4E4D6D57C95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D10-4283-9090-4E4D6D57C955}"/>
              </c:ext>
            </c:extLst>
          </c:dPt>
          <c:cat>
            <c:strRef>
              <c:f>Sheet1!$H$498:$H$505</c:f>
              <c:strCache>
                <c:ptCount val="8"/>
                <c:pt idx="0">
                  <c:v>1 Thread
(Without  HT)</c:v>
                </c:pt>
                <c:pt idx="1">
                  <c:v>2 Threads
(Without HT)</c:v>
                </c:pt>
                <c:pt idx="2">
                  <c:v>2 Threads
(With HT)</c:v>
                </c:pt>
                <c:pt idx="3">
                  <c:v>4 Threads
(Without HT)</c:v>
                </c:pt>
                <c:pt idx="4">
                  <c:v>4 Threads
(With HT)</c:v>
                </c:pt>
                <c:pt idx="5">
                  <c:v>8 Threads
(Without HT)</c:v>
                </c:pt>
                <c:pt idx="6">
                  <c:v>8 Threads
(With HT)</c:v>
                </c:pt>
                <c:pt idx="7">
                  <c:v>16 Threads
(With HT)</c:v>
                </c:pt>
              </c:strCache>
            </c:strRef>
          </c:cat>
          <c:val>
            <c:numRef>
              <c:f>Sheet1!$L$498:$L$505</c:f>
              <c:numCache>
                <c:formatCode>General</c:formatCode>
                <c:ptCount val="8"/>
                <c:pt idx="0">
                  <c:v>0.41785615892016881</c:v>
                </c:pt>
                <c:pt idx="1">
                  <c:v>0.49795628933147612</c:v>
                </c:pt>
                <c:pt idx="2">
                  <c:v>0.46499158433482063</c:v>
                </c:pt>
                <c:pt idx="3">
                  <c:v>0.58008289460720885</c:v>
                </c:pt>
                <c:pt idx="4">
                  <c:v>0.52094066179443621</c:v>
                </c:pt>
                <c:pt idx="5">
                  <c:v>0.60131938090869552</c:v>
                </c:pt>
                <c:pt idx="6">
                  <c:v>0.56762885677649366</c:v>
                </c:pt>
                <c:pt idx="7">
                  <c:v>8.9356597540361932E-3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10-4283-9090-4E4D6D57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320367"/>
        <c:axId val="1636126207"/>
      </c:barChart>
      <c:catAx>
        <c:axId val="16238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62655"/>
        <c:crosses val="autoZero"/>
        <c:auto val="1"/>
        <c:lblAlgn val="ctr"/>
        <c:lblOffset val="100"/>
        <c:noMultiLvlLbl val="0"/>
      </c:catAx>
      <c:valAx>
        <c:axId val="14997626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74255"/>
        <c:crosses val="autoZero"/>
        <c:crossBetween val="between"/>
      </c:valAx>
      <c:valAx>
        <c:axId val="16361262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20367"/>
        <c:crosses val="max"/>
        <c:crossBetween val="between"/>
      </c:valAx>
      <c:catAx>
        <c:axId val="164032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126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941091</xdr:colOff>
      <xdr:row>124</xdr:row>
      <xdr:rowOff>50550</xdr:rowOff>
    </xdr:from>
    <xdr:to>
      <xdr:col>15</xdr:col>
      <xdr:colOff>44437</xdr:colOff>
      <xdr:row>151</xdr:row>
      <xdr:rowOff>80822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FD5B2-509B-44F2-B6AE-D25F77A9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142110</xdr:colOff>
      <xdr:row>162</xdr:row>
      <xdr:rowOff>92304</xdr:rowOff>
    </xdr:from>
    <xdr:to>
      <xdr:col>15</xdr:col>
      <xdr:colOff>110795</xdr:colOff>
      <xdr:row>202</xdr:row>
      <xdr:rowOff>15062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DFCC8-E21C-401C-B72A-AC034B982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239485</xdr:colOff>
      <xdr:row>213</xdr:row>
      <xdr:rowOff>103414</xdr:rowOff>
    </xdr:from>
    <xdr:to>
      <xdr:col>14</xdr:col>
      <xdr:colOff>620485</xdr:colOff>
      <xdr:row>252</xdr:row>
      <xdr:rowOff>206828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5C92A-A871-4622-89B8-5CD1DA048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500743</xdr:colOff>
      <xdr:row>271</xdr:row>
      <xdr:rowOff>76201</xdr:rowOff>
    </xdr:from>
    <xdr:to>
      <xdr:col>14</xdr:col>
      <xdr:colOff>500743</xdr:colOff>
      <xdr:row>305</xdr:row>
      <xdr:rowOff>141515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161EBE-F3EB-4E41-8650-5DCC8FAB2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413658</xdr:colOff>
      <xdr:row>316</xdr:row>
      <xdr:rowOff>125184</xdr:rowOff>
    </xdr:from>
    <xdr:to>
      <xdr:col>14</xdr:col>
      <xdr:colOff>783772</xdr:colOff>
      <xdr:row>352</xdr:row>
      <xdr:rowOff>112120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97560E-4206-46A5-B981-969BA4720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859973</xdr:colOff>
      <xdr:row>366</xdr:row>
      <xdr:rowOff>146957</xdr:rowOff>
    </xdr:from>
    <xdr:to>
      <xdr:col>14</xdr:col>
      <xdr:colOff>304801</xdr:colOff>
      <xdr:row>399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0B5C1E-1FAE-4E34-ABA8-0DE548D6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424542</xdr:colOff>
      <xdr:row>412</xdr:row>
      <xdr:rowOff>103412</xdr:rowOff>
    </xdr:from>
    <xdr:to>
      <xdr:col>14</xdr:col>
      <xdr:colOff>772885</xdr:colOff>
      <xdr:row>442</xdr:row>
      <xdr:rowOff>108857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6B1415-1C28-48C7-8084-C1CFAB3F2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272142</xdr:colOff>
      <xdr:row>457</xdr:row>
      <xdr:rowOff>114299</xdr:rowOff>
    </xdr:from>
    <xdr:to>
      <xdr:col>16</xdr:col>
      <xdr:colOff>555171</xdr:colOff>
      <xdr:row>492</xdr:row>
      <xdr:rowOff>43542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9CAF93-0D78-46A9-99A4-FDF395F08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380999</xdr:colOff>
      <xdr:row>509</xdr:row>
      <xdr:rowOff>59870</xdr:rowOff>
    </xdr:from>
    <xdr:to>
      <xdr:col>15</xdr:col>
      <xdr:colOff>674914</xdr:colOff>
      <xdr:row>544</xdr:row>
      <xdr:rowOff>54427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1C0159-4A38-4582-9785-763134314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609599</xdr:colOff>
      <xdr:row>560</xdr:row>
      <xdr:rowOff>92527</xdr:rowOff>
    </xdr:from>
    <xdr:to>
      <xdr:col>16</xdr:col>
      <xdr:colOff>348342</xdr:colOff>
      <xdr:row>591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ED3ADB-6DA0-4ECC-9E3A-F98AD527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598713</xdr:colOff>
      <xdr:row>610</xdr:row>
      <xdr:rowOff>136072</xdr:rowOff>
    </xdr:from>
    <xdr:to>
      <xdr:col>15</xdr:col>
      <xdr:colOff>544284</xdr:colOff>
      <xdr:row>644</xdr:row>
      <xdr:rowOff>87085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EB04D6-6531-425A-A1C7-38DFB41A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533399</xdr:colOff>
      <xdr:row>664</xdr:row>
      <xdr:rowOff>103414</xdr:rowOff>
    </xdr:from>
    <xdr:to>
      <xdr:col>16</xdr:col>
      <xdr:colOff>315685</xdr:colOff>
      <xdr:row>696</xdr:row>
      <xdr:rowOff>119743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4F8D27-9B04-4042-A00A-48A36AE70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63"/>
  <sheetViews>
    <sheetView tabSelected="1" zoomScale="68" zoomScaleNormal="68" workbookViewId="0">
      <selection activeCell="X95" sqref="X95"/>
    </sheetView>
  </sheetViews>
  <sheetFormatPr defaultColWidth="8.88671875" defaultRowHeight="13.2" x14ac:dyDescent="0.25"/>
  <cols>
    <col min="1" max="1025" width="14.44140625" customWidth="1"/>
  </cols>
  <sheetData>
    <row r="1" spans="2:21" ht="15.75" customHeight="1" x14ac:dyDescent="0.25"/>
    <row r="2" spans="2:21" ht="15.75" customHeight="1" x14ac:dyDescent="0.25">
      <c r="B2" s="1" t="s">
        <v>0</v>
      </c>
      <c r="C2" s="2" t="s">
        <v>1</v>
      </c>
      <c r="D2" s="3" t="s">
        <v>2</v>
      </c>
      <c r="E2" s="3" t="s">
        <v>3</v>
      </c>
      <c r="F2" s="40" t="s">
        <v>35</v>
      </c>
      <c r="G2" s="3" t="s">
        <v>4</v>
      </c>
      <c r="H2" s="3" t="s">
        <v>5</v>
      </c>
      <c r="I2" s="3" t="s">
        <v>6</v>
      </c>
      <c r="J2" s="51" t="s">
        <v>7</v>
      </c>
      <c r="K2" s="51"/>
      <c r="L2" s="51"/>
      <c r="M2" s="51"/>
      <c r="N2" s="51" t="s">
        <v>8</v>
      </c>
      <c r="O2" s="51"/>
      <c r="P2" s="51"/>
      <c r="Q2" s="51"/>
      <c r="R2" s="51" t="s">
        <v>9</v>
      </c>
      <c r="S2" s="51"/>
      <c r="T2" s="51"/>
      <c r="U2" s="51"/>
    </row>
    <row r="3" spans="2:21" ht="15.75" customHeight="1" x14ac:dyDescent="0.25">
      <c r="B3" s="4"/>
      <c r="C3" s="5"/>
      <c r="D3" s="6"/>
      <c r="E3" s="6"/>
      <c r="F3" s="6"/>
      <c r="G3" s="6"/>
      <c r="H3" s="6"/>
      <c r="I3" s="6"/>
      <c r="J3" s="7" t="s">
        <v>10</v>
      </c>
      <c r="K3" s="7" t="s">
        <v>11</v>
      </c>
      <c r="L3" s="7" t="s">
        <v>12</v>
      </c>
      <c r="M3" s="8" t="s">
        <v>13</v>
      </c>
      <c r="N3" s="7" t="s">
        <v>10</v>
      </c>
      <c r="O3" s="7" t="s">
        <v>11</v>
      </c>
      <c r="P3" s="7" t="s">
        <v>14</v>
      </c>
      <c r="Q3" s="8" t="s">
        <v>13</v>
      </c>
      <c r="R3" s="7" t="s">
        <v>10</v>
      </c>
      <c r="S3" s="7" t="s">
        <v>11</v>
      </c>
      <c r="T3" s="7" t="s">
        <v>12</v>
      </c>
      <c r="U3" s="8" t="s">
        <v>13</v>
      </c>
    </row>
    <row r="4" spans="2:21" ht="13.8" x14ac:dyDescent="0.25">
      <c r="B4" s="54">
        <v>1</v>
      </c>
      <c r="C4" s="1">
        <v>1</v>
      </c>
      <c r="D4" s="3" t="s">
        <v>15</v>
      </c>
      <c r="E4" s="17">
        <v>44.031635985999998</v>
      </c>
      <c r="F4" s="17"/>
      <c r="G4" s="17">
        <v>178911293413</v>
      </c>
      <c r="H4" s="3">
        <v>316467918426</v>
      </c>
      <c r="I4" s="17">
        <v>1.77</v>
      </c>
      <c r="J4" s="18">
        <v>117580098342</v>
      </c>
      <c r="K4" s="18">
        <v>191164727</v>
      </c>
      <c r="L4" s="19">
        <v>1.6000000000000001E-3</v>
      </c>
      <c r="M4" s="17">
        <f>(K4/H4)*1000</f>
        <v>0.60405720728592671</v>
      </c>
      <c r="N4" s="18">
        <v>93881470</v>
      </c>
      <c r="O4" s="18">
        <v>27009878</v>
      </c>
      <c r="P4" s="18">
        <f>(O4/N4)*100</f>
        <v>28.770190752232576</v>
      </c>
      <c r="Q4" s="17">
        <f>(O4/H4)*1000</f>
        <v>8.5347918153402785E-2</v>
      </c>
      <c r="R4" s="18">
        <v>29566819</v>
      </c>
      <c r="S4" s="18">
        <v>21541248</v>
      </c>
      <c r="T4" s="19">
        <v>0.72860000000000003</v>
      </c>
      <c r="U4" s="17">
        <f>(S4/H4)*1000</f>
        <v>6.8067714753326611E-2</v>
      </c>
    </row>
    <row r="5" spans="2:21" ht="13.8" x14ac:dyDescent="0.25">
      <c r="B5" s="54"/>
      <c r="C5" s="14">
        <v>2</v>
      </c>
      <c r="D5" s="10" t="s">
        <v>15</v>
      </c>
      <c r="E5" s="11">
        <v>44.026839699999996</v>
      </c>
      <c r="F5" s="11"/>
      <c r="G5" s="11">
        <v>178900972367</v>
      </c>
      <c r="H5" s="10">
        <v>316468141437</v>
      </c>
      <c r="I5" s="11">
        <v>1.77</v>
      </c>
      <c r="J5" s="16">
        <v>117578405868</v>
      </c>
      <c r="K5" s="16">
        <v>192519041</v>
      </c>
      <c r="L5" s="20">
        <v>1.6000000000000001E-3</v>
      </c>
      <c r="M5" s="11">
        <f>(K5/H5)*1000</f>
        <v>0.60833624555641153</v>
      </c>
      <c r="N5" s="16">
        <v>93913193</v>
      </c>
      <c r="O5" s="16">
        <v>27015652</v>
      </c>
      <c r="P5" s="16">
        <f>(O5/N5)*100</f>
        <v>28.766620681292348</v>
      </c>
      <c r="Q5" s="11">
        <f>(O5/H5)*1000</f>
        <v>8.5366103132305554E-2</v>
      </c>
      <c r="R5" s="16">
        <v>29950584</v>
      </c>
      <c r="S5" s="16">
        <v>23265491</v>
      </c>
      <c r="T5" s="20">
        <v>0.77680000000000005</v>
      </c>
      <c r="U5" s="11">
        <f>(S5/H5)*1000</f>
        <v>7.3516060398236049E-2</v>
      </c>
    </row>
    <row r="6" spans="2:21" ht="13.8" x14ac:dyDescent="0.25">
      <c r="B6" s="54"/>
      <c r="C6" s="14">
        <v>3</v>
      </c>
      <c r="D6" s="10" t="s">
        <v>15</v>
      </c>
      <c r="E6" s="11">
        <v>44.024087160000001</v>
      </c>
      <c r="F6" s="11"/>
      <c r="G6" s="11">
        <v>178787546039</v>
      </c>
      <c r="H6" s="10">
        <v>316468314752</v>
      </c>
      <c r="I6" s="11">
        <v>1.77</v>
      </c>
      <c r="J6" s="16">
        <v>117578861409</v>
      </c>
      <c r="K6" s="16">
        <v>190829534</v>
      </c>
      <c r="L6" s="20">
        <v>1.6000000000000001E-3</v>
      </c>
      <c r="M6" s="11">
        <f>(K6/H6)*1000</f>
        <v>0.60299728315469214</v>
      </c>
      <c r="N6" s="16">
        <v>93828384</v>
      </c>
      <c r="O6" s="16">
        <v>27016742</v>
      </c>
      <c r="P6" s="16">
        <f>(O6/N6)*100</f>
        <v>28.793783765901797</v>
      </c>
      <c r="Q6" s="11">
        <f>(O6/H6)*1000</f>
        <v>8.5369500643916393E-2</v>
      </c>
      <c r="R6" s="16">
        <v>30392843</v>
      </c>
      <c r="S6" s="16">
        <v>24487982</v>
      </c>
      <c r="T6" s="20">
        <v>0.80569999999999997</v>
      </c>
      <c r="U6" s="11">
        <f>(S6/H6)*1000</f>
        <v>7.7378937664549369E-2</v>
      </c>
    </row>
    <row r="7" spans="2:21" ht="13.8" x14ac:dyDescent="0.25">
      <c r="B7" s="54"/>
      <c r="C7" s="21" t="s">
        <v>17</v>
      </c>
      <c r="D7" s="22"/>
      <c r="E7" s="23">
        <f>(E4+E5+E6)/3</f>
        <v>44.02752094866667</v>
      </c>
      <c r="F7" s="22">
        <v>1</v>
      </c>
      <c r="G7" s="23">
        <f t="shared" ref="G7:U7" si="0">(G4+G5+G6)/3</f>
        <v>178866603939.66666</v>
      </c>
      <c r="H7" s="23">
        <f t="shared" si="0"/>
        <v>316468124871.66669</v>
      </c>
      <c r="I7" s="23">
        <f t="shared" si="0"/>
        <v>1.7700000000000002</v>
      </c>
      <c r="J7" s="23">
        <f t="shared" si="0"/>
        <v>117579121873</v>
      </c>
      <c r="K7" s="23">
        <f t="shared" si="0"/>
        <v>191504434</v>
      </c>
      <c r="L7" s="23">
        <f>((L4+L5+L6)/3)*100</f>
        <v>0.16</v>
      </c>
      <c r="M7" s="23">
        <f t="shared" si="0"/>
        <v>0.6051302453323435</v>
      </c>
      <c r="N7" s="23">
        <f t="shared" si="0"/>
        <v>93874349</v>
      </c>
      <c r="O7" s="23">
        <f t="shared" si="0"/>
        <v>27014090.666666668</v>
      </c>
      <c r="P7" s="23">
        <f t="shared" si="0"/>
        <v>28.776865066475576</v>
      </c>
      <c r="Q7" s="23">
        <f t="shared" si="0"/>
        <v>8.5361173976541582E-2</v>
      </c>
      <c r="R7" s="23">
        <f t="shared" si="0"/>
        <v>29970082</v>
      </c>
      <c r="S7" s="23">
        <f t="shared" si="0"/>
        <v>23098240.333333332</v>
      </c>
      <c r="T7" s="23">
        <f>((T4+T5+T6)/3)*100</f>
        <v>77.036666666666676</v>
      </c>
      <c r="U7" s="23">
        <f t="shared" si="0"/>
        <v>7.2987570938704019E-2</v>
      </c>
    </row>
    <row r="8" spans="2:21" ht="15.75" customHeight="1" x14ac:dyDescent="0.25">
      <c r="B8" s="48">
        <v>2</v>
      </c>
      <c r="C8" s="2">
        <v>1</v>
      </c>
      <c r="D8" s="3" t="s">
        <v>15</v>
      </c>
      <c r="E8" s="17">
        <v>22.900095619999998</v>
      </c>
      <c r="F8" s="17"/>
      <c r="G8" s="17">
        <v>180804243582</v>
      </c>
      <c r="H8" s="3">
        <v>317781497891</v>
      </c>
      <c r="I8" s="17">
        <v>1.76</v>
      </c>
      <c r="J8" s="18">
        <v>117914116344</v>
      </c>
      <c r="K8" s="18">
        <v>200192362</v>
      </c>
      <c r="L8" s="19">
        <v>1.6999999999999999E-3</v>
      </c>
      <c r="M8" s="17">
        <f t="shared" ref="M8:M30" si="1">(K8/H8)*1000</f>
        <v>0.62996858951387591</v>
      </c>
      <c r="N8" s="18">
        <v>97677947</v>
      </c>
      <c r="O8" s="18">
        <v>30173228</v>
      </c>
      <c r="P8" s="18">
        <f t="shared" ref="P8:P30" si="2">(O8/N8)*100</f>
        <v>30.890522299777658</v>
      </c>
      <c r="Q8" s="17">
        <f t="shared" ref="Q8:Q30" si="3">(O8/H8)*1000</f>
        <v>9.4949605940713097E-2</v>
      </c>
      <c r="R8" s="18">
        <v>33021968</v>
      </c>
      <c r="S8" s="18">
        <v>22492024</v>
      </c>
      <c r="T8" s="19">
        <v>0.68110000000000004</v>
      </c>
      <c r="U8" s="17">
        <f t="shared" ref="U8:U30" si="4">(S8/H8)*1000</f>
        <v>7.0778267927086275E-2</v>
      </c>
    </row>
    <row r="9" spans="2:21" ht="15.75" customHeight="1" x14ac:dyDescent="0.25">
      <c r="B9" s="49"/>
      <c r="C9" s="25">
        <v>2</v>
      </c>
      <c r="D9" s="10" t="s">
        <v>15</v>
      </c>
      <c r="E9" s="11">
        <v>22.868255092999998</v>
      </c>
      <c r="F9" s="11"/>
      <c r="G9" s="11">
        <v>180633686964</v>
      </c>
      <c r="H9" s="10">
        <v>317769888073</v>
      </c>
      <c r="I9" s="11">
        <v>1.76</v>
      </c>
      <c r="J9" s="16">
        <v>117912693929</v>
      </c>
      <c r="K9" s="16">
        <v>199391646</v>
      </c>
      <c r="L9" s="20">
        <v>1.6999999999999999E-3</v>
      </c>
      <c r="M9" s="11">
        <f>(K9/H9)*1000</f>
        <v>0.62747180737966768</v>
      </c>
      <c r="N9" s="16">
        <v>97492030</v>
      </c>
      <c r="O9" s="16">
        <v>30147919</v>
      </c>
      <c r="P9" s="16">
        <f>(O9/N9)*100</f>
        <v>30.923470359577088</v>
      </c>
      <c r="Q9" s="11">
        <f>(O9/H9)*1000</f>
        <v>9.4873429269277526E-2</v>
      </c>
      <c r="R9" s="16">
        <v>33370855</v>
      </c>
      <c r="S9" s="16">
        <v>23780315</v>
      </c>
      <c r="T9" s="20">
        <v>0.71260000000000001</v>
      </c>
      <c r="U9" s="11">
        <f>(S9/H9)*1000</f>
        <v>7.4835017075428639E-2</v>
      </c>
    </row>
    <row r="10" spans="2:21" ht="15.75" customHeight="1" x14ac:dyDescent="0.25">
      <c r="B10" s="49"/>
      <c r="C10" s="25">
        <v>3</v>
      </c>
      <c r="D10" s="10" t="s">
        <v>15</v>
      </c>
      <c r="E10" s="11">
        <v>22.909047484999999</v>
      </c>
      <c r="F10" s="11"/>
      <c r="G10" s="11">
        <v>180934685304</v>
      </c>
      <c r="H10" s="10">
        <v>317774621828</v>
      </c>
      <c r="I10" s="11">
        <v>1.76</v>
      </c>
      <c r="J10" s="16">
        <v>117913548989</v>
      </c>
      <c r="K10" s="16">
        <v>199079874</v>
      </c>
      <c r="L10" s="20">
        <v>1.6999999999999999E-3</v>
      </c>
      <c r="M10" s="11">
        <f>(K10/H10)*1000</f>
        <v>0.62648134975282832</v>
      </c>
      <c r="N10" s="16">
        <v>97838800</v>
      </c>
      <c r="O10" s="16">
        <v>30256032</v>
      </c>
      <c r="P10" s="16">
        <f>(O10/N10)*100</f>
        <v>30.924369473051588</v>
      </c>
      <c r="Q10" s="11">
        <f>(O10/H10)*1000</f>
        <v>9.5212235092758613E-2</v>
      </c>
      <c r="R10" s="16">
        <v>33526136</v>
      </c>
      <c r="S10" s="16">
        <v>24080979</v>
      </c>
      <c r="T10" s="20">
        <v>0.71830000000000005</v>
      </c>
      <c r="U10" s="11">
        <f>(S10/H10)*1000</f>
        <v>7.5780057140730925E-2</v>
      </c>
    </row>
    <row r="11" spans="2:21" ht="15.75" customHeight="1" x14ac:dyDescent="0.25">
      <c r="B11" s="49"/>
      <c r="C11" s="26" t="s">
        <v>17</v>
      </c>
      <c r="D11" s="22"/>
      <c r="E11" s="23">
        <f>(E8+E9+E10)/3</f>
        <v>22.892466065999997</v>
      </c>
      <c r="F11" s="23">
        <f>E7/E11</f>
        <v>1.9232318974169655</v>
      </c>
      <c r="G11" s="23">
        <f t="shared" ref="G11:U11" si="5">(G8+G9+G10)/3</f>
        <v>180790871950</v>
      </c>
      <c r="H11" s="23">
        <f t="shared" si="5"/>
        <v>317775335930.66669</v>
      </c>
      <c r="I11" s="23">
        <f t="shared" si="5"/>
        <v>1.76</v>
      </c>
      <c r="J11" s="23">
        <f t="shared" si="5"/>
        <v>117913453087.33333</v>
      </c>
      <c r="K11" s="23">
        <f t="shared" si="5"/>
        <v>199554627.33333334</v>
      </c>
      <c r="L11" s="23">
        <f>((L8+L9+L10)/3)*100</f>
        <v>0.16999999999999998</v>
      </c>
      <c r="M11" s="23">
        <f t="shared" si="5"/>
        <v>0.62797391554879067</v>
      </c>
      <c r="N11" s="23">
        <f t="shared" si="5"/>
        <v>97669592.333333328</v>
      </c>
      <c r="O11" s="23">
        <f t="shared" si="5"/>
        <v>30192393</v>
      </c>
      <c r="P11" s="23">
        <f t="shared" si="5"/>
        <v>30.912787377468778</v>
      </c>
      <c r="Q11" s="23">
        <f t="shared" si="5"/>
        <v>9.5011756767583069E-2</v>
      </c>
      <c r="R11" s="23">
        <f t="shared" si="5"/>
        <v>33306319.666666668</v>
      </c>
      <c r="S11" s="23">
        <f t="shared" si="5"/>
        <v>23451106</v>
      </c>
      <c r="T11" s="23">
        <f>((T8+T9+T10)/3)*100</f>
        <v>70.400000000000006</v>
      </c>
      <c r="U11" s="23">
        <f t="shared" si="5"/>
        <v>7.3797780714415284E-2</v>
      </c>
    </row>
    <row r="12" spans="2:21" ht="15.75" customHeight="1" x14ac:dyDescent="0.25">
      <c r="B12" s="49"/>
      <c r="C12" s="25">
        <v>1</v>
      </c>
      <c r="D12" s="10" t="s">
        <v>16</v>
      </c>
      <c r="E12" s="43">
        <v>29.792592782</v>
      </c>
      <c r="F12" s="11"/>
      <c r="G12" s="11">
        <v>180637078373</v>
      </c>
      <c r="H12" s="10">
        <v>317827036035</v>
      </c>
      <c r="I12" s="11">
        <v>1.76</v>
      </c>
      <c r="J12" s="16">
        <v>117926368560</v>
      </c>
      <c r="K12" s="16">
        <v>198559247</v>
      </c>
      <c r="L12" s="20">
        <v>1.6999999999999999E-3</v>
      </c>
      <c r="M12" s="11">
        <f t="shared" si="1"/>
        <v>0.62473995125491488</v>
      </c>
      <c r="N12" s="16">
        <v>97992393</v>
      </c>
      <c r="O12" s="16">
        <v>30209498</v>
      </c>
      <c r="P12" s="16">
        <f t="shared" si="2"/>
        <v>30.82841134413362</v>
      </c>
      <c r="Q12" s="11">
        <f t="shared" si="3"/>
        <v>9.5050120269419891E-2</v>
      </c>
      <c r="R12" s="16">
        <v>33418419</v>
      </c>
      <c r="S12" s="16">
        <v>25681738</v>
      </c>
      <c r="T12" s="20">
        <v>0.76849999999999996</v>
      </c>
      <c r="U12" s="11">
        <f t="shared" si="4"/>
        <v>8.080413271441092E-2</v>
      </c>
    </row>
    <row r="13" spans="2:21" ht="15.75" customHeight="1" x14ac:dyDescent="0.25">
      <c r="B13" s="49"/>
      <c r="C13" s="25">
        <v>2</v>
      </c>
      <c r="D13" s="10" t="s">
        <v>16</v>
      </c>
      <c r="E13" s="43">
        <v>29.855633363999999</v>
      </c>
      <c r="F13" s="11"/>
      <c r="G13" s="11">
        <v>180764868543</v>
      </c>
      <c r="H13" s="10">
        <v>317827271460</v>
      </c>
      <c r="I13" s="11">
        <v>1.76</v>
      </c>
      <c r="J13" s="16">
        <v>117926361779</v>
      </c>
      <c r="K13" s="16">
        <v>197815989</v>
      </c>
      <c r="L13" s="20">
        <v>1.6999999999999999E-3</v>
      </c>
      <c r="M13" s="11">
        <f t="shared" si="1"/>
        <v>0.6224009289426129</v>
      </c>
      <c r="N13" s="16">
        <v>98164098</v>
      </c>
      <c r="O13" s="16">
        <v>30479012</v>
      </c>
      <c r="P13" s="16">
        <f t="shared" si="2"/>
        <v>31.049041982741997</v>
      </c>
      <c r="Q13" s="11">
        <f t="shared" si="3"/>
        <v>9.5898038768003971E-2</v>
      </c>
      <c r="R13" s="16">
        <v>33947375</v>
      </c>
      <c r="S13" s="16">
        <v>26578922</v>
      </c>
      <c r="T13" s="20">
        <v>0.78290000000000004</v>
      </c>
      <c r="U13" s="11">
        <f t="shared" si="4"/>
        <v>8.3626939494224867E-2</v>
      </c>
    </row>
    <row r="14" spans="2:21" ht="15.75" customHeight="1" x14ac:dyDescent="0.25">
      <c r="B14" s="49"/>
      <c r="C14" s="25">
        <v>3</v>
      </c>
      <c r="D14" s="10" t="s">
        <v>16</v>
      </c>
      <c r="E14" s="44">
        <v>29.888826078000001</v>
      </c>
      <c r="F14" s="11"/>
      <c r="G14" s="11">
        <v>180584553707</v>
      </c>
      <c r="H14" s="10">
        <v>317826405457</v>
      </c>
      <c r="I14" s="11">
        <v>1.76</v>
      </c>
      <c r="J14" s="16">
        <v>117926540280</v>
      </c>
      <c r="K14" s="16">
        <v>197781555</v>
      </c>
      <c r="L14" s="20">
        <v>1.6999999999999999E-3</v>
      </c>
      <c r="M14" s="11">
        <f t="shared" si="1"/>
        <v>0.62229428267802833</v>
      </c>
      <c r="N14" s="16">
        <v>97974794</v>
      </c>
      <c r="O14" s="16">
        <v>30340487</v>
      </c>
      <c r="P14" s="16">
        <f t="shared" si="2"/>
        <v>30.967645617096167</v>
      </c>
      <c r="Q14" s="11">
        <f t="shared" si="3"/>
        <v>9.5462448931433685E-2</v>
      </c>
      <c r="R14" s="16">
        <v>33788914</v>
      </c>
      <c r="S14" s="16">
        <v>26340632</v>
      </c>
      <c r="T14" s="20">
        <v>0.77959999999999996</v>
      </c>
      <c r="U14" s="11">
        <f t="shared" si="4"/>
        <v>8.2877418451512933E-2</v>
      </c>
    </row>
    <row r="15" spans="2:21" ht="15.75" customHeight="1" x14ac:dyDescent="0.25">
      <c r="B15" s="50"/>
      <c r="C15" s="26" t="s">
        <v>17</v>
      </c>
      <c r="D15" s="22"/>
      <c r="E15" s="23">
        <f>(E12+E13+E14)/3</f>
        <v>29.845684074666668</v>
      </c>
      <c r="F15" s="23">
        <f>E7/E15</f>
        <v>1.4751721166290068</v>
      </c>
      <c r="G15" s="23">
        <f t="shared" ref="G15:U15" si="6">(G12+G13+G14)/3</f>
        <v>180662166874.33334</v>
      </c>
      <c r="H15" s="23">
        <f t="shared" si="6"/>
        <v>317826904317.33331</v>
      </c>
      <c r="I15" s="23">
        <f t="shared" si="6"/>
        <v>1.76</v>
      </c>
      <c r="J15" s="23">
        <f t="shared" si="6"/>
        <v>117926423539.66667</v>
      </c>
      <c r="K15" s="23">
        <f t="shared" si="6"/>
        <v>198052263.66666666</v>
      </c>
      <c r="L15" s="23">
        <f>((L12+L13+L14)/3)*100</f>
        <v>0.16999999999999998</v>
      </c>
      <c r="M15" s="23">
        <f t="shared" si="6"/>
        <v>0.62314505429185196</v>
      </c>
      <c r="N15" s="23">
        <f t="shared" si="6"/>
        <v>98043761.666666672</v>
      </c>
      <c r="O15" s="23">
        <f t="shared" si="6"/>
        <v>30342999</v>
      </c>
      <c r="P15" s="23">
        <f t="shared" si="6"/>
        <v>30.94836631465726</v>
      </c>
      <c r="Q15" s="23">
        <f t="shared" si="6"/>
        <v>9.5470202656285849E-2</v>
      </c>
      <c r="R15" s="23">
        <f t="shared" si="6"/>
        <v>33718236</v>
      </c>
      <c r="S15" s="23">
        <f t="shared" si="6"/>
        <v>26200430.666666668</v>
      </c>
      <c r="T15" s="23">
        <f>((T12+T13+T14)/3)*100</f>
        <v>77.7</v>
      </c>
      <c r="U15" s="23">
        <f t="shared" si="6"/>
        <v>8.2436163553382902E-2</v>
      </c>
    </row>
    <row r="16" spans="2:21" ht="15.75" customHeight="1" x14ac:dyDescent="0.25">
      <c r="B16" s="48">
        <v>4</v>
      </c>
      <c r="C16" s="9">
        <v>1</v>
      </c>
      <c r="D16" s="10" t="s">
        <v>15</v>
      </c>
      <c r="E16" s="11">
        <v>11.953978899999999</v>
      </c>
      <c r="F16" s="11"/>
      <c r="G16" s="11">
        <v>182446302048</v>
      </c>
      <c r="H16" s="10">
        <v>319161112121</v>
      </c>
      <c r="I16" s="11">
        <v>1.75</v>
      </c>
      <c r="J16" s="12">
        <v>118260229727</v>
      </c>
      <c r="K16" s="12">
        <v>205989399</v>
      </c>
      <c r="L16" s="13">
        <v>1.6999999999999999E-3</v>
      </c>
      <c r="M16" s="11">
        <f t="shared" si="1"/>
        <v>0.64540882700617219</v>
      </c>
      <c r="N16" s="12">
        <v>99542294</v>
      </c>
      <c r="O16" s="12">
        <v>31127393</v>
      </c>
      <c r="P16" s="12">
        <f t="shared" si="2"/>
        <v>31.270520046483956</v>
      </c>
      <c r="Q16" s="11">
        <f t="shared" si="3"/>
        <v>9.7528777215812615E-2</v>
      </c>
      <c r="R16" s="12">
        <v>33884448</v>
      </c>
      <c r="S16" s="12">
        <v>23707954</v>
      </c>
      <c r="T16" s="13">
        <v>0.69969999999999999</v>
      </c>
      <c r="U16" s="11">
        <f t="shared" si="4"/>
        <v>7.4282088574161464E-2</v>
      </c>
    </row>
    <row r="17" spans="2:21" ht="15.75" customHeight="1" x14ac:dyDescent="0.25">
      <c r="B17" s="49"/>
      <c r="C17" s="9">
        <v>2</v>
      </c>
      <c r="D17" s="10" t="s">
        <v>15</v>
      </c>
      <c r="E17" s="11">
        <v>11.915448120000001</v>
      </c>
      <c r="F17" s="11"/>
      <c r="G17" s="11">
        <v>182069866272</v>
      </c>
      <c r="H17" s="10">
        <v>319159985363</v>
      </c>
      <c r="I17" s="11">
        <v>1.75</v>
      </c>
      <c r="J17" s="12">
        <v>118264024733</v>
      </c>
      <c r="K17" s="12">
        <v>206699115</v>
      </c>
      <c r="L17" s="13">
        <v>1.6999999999999999E-3</v>
      </c>
      <c r="M17" s="11">
        <f>(K17/H17)*1000</f>
        <v>0.64763480536229678</v>
      </c>
      <c r="N17" s="12">
        <v>99561280</v>
      </c>
      <c r="O17" s="12">
        <v>31248591</v>
      </c>
      <c r="P17" s="12">
        <f>(O17/N17)*100</f>
        <v>31.386288926779564</v>
      </c>
      <c r="Q17" s="11">
        <f>(O17/H17)*1000</f>
        <v>9.7908862116468279E-2</v>
      </c>
      <c r="R17" s="12">
        <v>34462982</v>
      </c>
      <c r="S17" s="12">
        <v>24655654</v>
      </c>
      <c r="T17" s="13">
        <v>0.71540000000000004</v>
      </c>
      <c r="U17" s="11">
        <f>(S17/H17)*1000</f>
        <v>7.7251708017086251E-2</v>
      </c>
    </row>
    <row r="18" spans="2:21" ht="15.75" customHeight="1" x14ac:dyDescent="0.25">
      <c r="B18" s="49"/>
      <c r="C18" s="9">
        <v>3</v>
      </c>
      <c r="D18" s="10" t="s">
        <v>15</v>
      </c>
      <c r="E18" s="11">
        <v>11.921178775</v>
      </c>
      <c r="F18" s="11"/>
      <c r="G18" s="11">
        <v>182019964082</v>
      </c>
      <c r="H18" s="10">
        <v>319161294930</v>
      </c>
      <c r="I18" s="11">
        <v>1.75</v>
      </c>
      <c r="J18" s="12">
        <v>118265079539</v>
      </c>
      <c r="K18" s="12">
        <v>205099082</v>
      </c>
      <c r="L18" s="13">
        <v>1.6999999999999999E-3</v>
      </c>
      <c r="M18" s="11">
        <f>(K18/H18)*1000</f>
        <v>0.64261890541891475</v>
      </c>
      <c r="N18" s="12">
        <v>99554371</v>
      </c>
      <c r="O18" s="12">
        <v>31146853</v>
      </c>
      <c r="P18" s="12">
        <f>(O18/N18)*100</f>
        <v>31.286273708665185</v>
      </c>
      <c r="Q18" s="11">
        <f>(O18/H18)*1000</f>
        <v>9.7589693658910862E-2</v>
      </c>
      <c r="R18" s="12">
        <v>34784824</v>
      </c>
      <c r="S18" s="12">
        <v>25413602</v>
      </c>
      <c r="T18" s="13">
        <v>0.73060000000000003</v>
      </c>
      <c r="U18" s="11">
        <f>(S18/H18)*1000</f>
        <v>7.9626202812511565E-2</v>
      </c>
    </row>
    <row r="19" spans="2:21" ht="15.75" customHeight="1" x14ac:dyDescent="0.25">
      <c r="B19" s="49"/>
      <c r="C19" s="21" t="s">
        <v>17</v>
      </c>
      <c r="D19" s="22"/>
      <c r="E19" s="23">
        <f>(E16+E17+E18)/3</f>
        <v>11.930201931666666</v>
      </c>
      <c r="F19" s="23">
        <f>E7/E19</f>
        <v>3.6904254597571562</v>
      </c>
      <c r="G19" s="23">
        <f t="shared" ref="G19:U19" si="7">(G16+G17+G18)/3</f>
        <v>182178710800.66666</v>
      </c>
      <c r="H19" s="23">
        <f t="shared" si="7"/>
        <v>319160797471.33331</v>
      </c>
      <c r="I19" s="23">
        <f t="shared" si="7"/>
        <v>1.75</v>
      </c>
      <c r="J19" s="23">
        <f t="shared" si="7"/>
        <v>118263111333</v>
      </c>
      <c r="K19" s="23">
        <f t="shared" si="7"/>
        <v>205929198.66666666</v>
      </c>
      <c r="L19" s="23">
        <f>((L16+L17+L18)/3)*100</f>
        <v>0.16999999999999998</v>
      </c>
      <c r="M19" s="23">
        <f t="shared" si="7"/>
        <v>0.64522084592912787</v>
      </c>
      <c r="N19" s="23">
        <f t="shared" si="7"/>
        <v>99552648.333333328</v>
      </c>
      <c r="O19" s="23">
        <f t="shared" si="7"/>
        <v>31174279</v>
      </c>
      <c r="P19" s="23">
        <f t="shared" si="7"/>
        <v>31.314360893976232</v>
      </c>
      <c r="Q19" s="23">
        <f t="shared" si="7"/>
        <v>9.767577766373059E-2</v>
      </c>
      <c r="R19" s="23">
        <f t="shared" si="7"/>
        <v>34377418</v>
      </c>
      <c r="S19" s="23">
        <f t="shared" si="7"/>
        <v>24592403.333333332</v>
      </c>
      <c r="T19" s="23">
        <f>((T16+T17+T18)/3)*100</f>
        <v>71.523333333333341</v>
      </c>
      <c r="U19" s="23">
        <f t="shared" si="7"/>
        <v>7.7053333134586427E-2</v>
      </c>
    </row>
    <row r="20" spans="2:21" ht="15.75" customHeight="1" x14ac:dyDescent="0.25">
      <c r="B20" s="49"/>
      <c r="C20" s="9">
        <v>1</v>
      </c>
      <c r="D20" s="10" t="s">
        <v>16</v>
      </c>
      <c r="E20" s="43">
        <v>15.474745352999999</v>
      </c>
      <c r="F20" s="11"/>
      <c r="G20" s="11">
        <v>182243697396</v>
      </c>
      <c r="H20" s="10">
        <v>319359852850</v>
      </c>
      <c r="I20" s="11">
        <v>1.75</v>
      </c>
      <c r="J20" s="12">
        <v>118320843057</v>
      </c>
      <c r="K20" s="12">
        <v>205139062</v>
      </c>
      <c r="L20" s="13">
        <v>1.6999999999999999E-3</v>
      </c>
      <c r="M20" s="11">
        <f t="shared" si="1"/>
        <v>0.64234455323459738</v>
      </c>
      <c r="N20" s="12">
        <v>100255366</v>
      </c>
      <c r="O20" s="12">
        <v>31756991</v>
      </c>
      <c r="P20" s="12">
        <f t="shared" si="2"/>
        <v>31.676101007900165</v>
      </c>
      <c r="Q20" s="11">
        <f t="shared" si="3"/>
        <v>9.9439521644932388E-2</v>
      </c>
      <c r="R20" s="12">
        <v>34953892</v>
      </c>
      <c r="S20" s="12">
        <v>27454683</v>
      </c>
      <c r="T20" s="13">
        <v>0.78549999999999998</v>
      </c>
      <c r="U20" s="11">
        <f t="shared" si="4"/>
        <v>8.5967859626035023E-2</v>
      </c>
    </row>
    <row r="21" spans="2:21" ht="15.75" customHeight="1" x14ac:dyDescent="0.25">
      <c r="B21" s="49"/>
      <c r="C21" s="9">
        <v>2</v>
      </c>
      <c r="D21" s="10" t="s">
        <v>16</v>
      </c>
      <c r="E21" s="43">
        <v>15.484201034</v>
      </c>
      <c r="F21" s="11"/>
      <c r="G21" s="11">
        <v>182248950287</v>
      </c>
      <c r="H21" s="10">
        <v>319374499120</v>
      </c>
      <c r="I21" s="11">
        <v>1.75</v>
      </c>
      <c r="J21" s="12">
        <v>118318493132</v>
      </c>
      <c r="K21" s="12">
        <v>204085602</v>
      </c>
      <c r="L21" s="13">
        <v>1.6999999999999999E-3</v>
      </c>
      <c r="M21" s="11">
        <f t="shared" si="1"/>
        <v>0.63901658573973374</v>
      </c>
      <c r="N21" s="12">
        <v>100043926</v>
      </c>
      <c r="O21" s="12">
        <v>31771702</v>
      </c>
      <c r="P21" s="12">
        <f t="shared" si="2"/>
        <v>31.757752089817025</v>
      </c>
      <c r="Q21" s="11">
        <f t="shared" si="3"/>
        <v>9.9481023336375624E-2</v>
      </c>
      <c r="R21" s="12">
        <v>35362555</v>
      </c>
      <c r="S21" s="12">
        <v>28343409</v>
      </c>
      <c r="T21" s="13">
        <v>0.80149999999999999</v>
      </c>
      <c r="U21" s="11">
        <f t="shared" si="4"/>
        <v>8.8746625288171191E-2</v>
      </c>
    </row>
    <row r="22" spans="2:21" ht="15.75" customHeight="1" x14ac:dyDescent="0.25">
      <c r="B22" s="49"/>
      <c r="C22" s="25">
        <v>3</v>
      </c>
      <c r="D22" s="10" t="s">
        <v>16</v>
      </c>
      <c r="E22" s="44">
        <v>15.601748619</v>
      </c>
      <c r="F22" s="11"/>
      <c r="G22" s="11">
        <v>182097201909</v>
      </c>
      <c r="H22" s="10">
        <v>319369139895</v>
      </c>
      <c r="I22" s="11">
        <v>1.75</v>
      </c>
      <c r="J22" s="16">
        <v>118317657035</v>
      </c>
      <c r="K22" s="16">
        <v>204683983</v>
      </c>
      <c r="L22" s="20">
        <v>1.6999999999999999E-3</v>
      </c>
      <c r="M22" s="11">
        <f t="shared" si="1"/>
        <v>0.6409009432385816</v>
      </c>
      <c r="N22" s="16">
        <v>100170345</v>
      </c>
      <c r="O22" s="16">
        <v>31714260</v>
      </c>
      <c r="P22" s="12">
        <f t="shared" si="2"/>
        <v>31.660328213904027</v>
      </c>
      <c r="Q22" s="11">
        <f t="shared" si="3"/>
        <v>9.9302831859167093E-2</v>
      </c>
      <c r="R22" s="16">
        <v>34732701</v>
      </c>
      <c r="S22" s="16">
        <v>26364366</v>
      </c>
      <c r="T22" s="20">
        <v>0.7591</v>
      </c>
      <c r="U22" s="11">
        <f t="shared" si="4"/>
        <v>8.2551388680408816E-2</v>
      </c>
    </row>
    <row r="23" spans="2:21" ht="15.75" customHeight="1" x14ac:dyDescent="0.25">
      <c r="B23" s="50"/>
      <c r="C23" s="21" t="s">
        <v>17</v>
      </c>
      <c r="D23" s="22"/>
      <c r="E23" s="23">
        <f>(E20+E21+E22)/3</f>
        <v>15.520231668666666</v>
      </c>
      <c r="F23" s="23">
        <f>E7/E23</f>
        <v>2.8367824584443881</v>
      </c>
      <c r="G23" s="23">
        <f t="shared" ref="G23:U23" si="8">(G20+G21+G22)/3</f>
        <v>182196616530.66666</v>
      </c>
      <c r="H23" s="23">
        <f t="shared" si="8"/>
        <v>319367830621.66669</v>
      </c>
      <c r="I23" s="23">
        <f t="shared" si="8"/>
        <v>1.75</v>
      </c>
      <c r="J23" s="23">
        <f t="shared" si="8"/>
        <v>118318997741.33333</v>
      </c>
      <c r="K23" s="23">
        <f t="shared" si="8"/>
        <v>204636215.66666666</v>
      </c>
      <c r="L23" s="23">
        <f>((L20+L21+L22)/3)*100</f>
        <v>0.16999999999999998</v>
      </c>
      <c r="M23" s="23">
        <f t="shared" si="8"/>
        <v>0.64075402740430432</v>
      </c>
      <c r="N23" s="23">
        <f t="shared" si="8"/>
        <v>100156545.66666667</v>
      </c>
      <c r="O23" s="23">
        <f t="shared" si="8"/>
        <v>31747651</v>
      </c>
      <c r="P23" s="23">
        <f t="shared" si="8"/>
        <v>31.698060437207072</v>
      </c>
      <c r="Q23" s="23">
        <f t="shared" si="8"/>
        <v>9.9407792280158377E-2</v>
      </c>
      <c r="R23" s="23">
        <f t="shared" si="8"/>
        <v>35016382.666666664</v>
      </c>
      <c r="S23" s="23">
        <f t="shared" si="8"/>
        <v>27387486</v>
      </c>
      <c r="T23" s="23">
        <f>((T20+T21+T22)/3)*100</f>
        <v>78.203333333333319</v>
      </c>
      <c r="U23" s="23">
        <f t="shared" si="8"/>
        <v>8.5755291198205019E-2</v>
      </c>
    </row>
    <row r="24" spans="2:21" ht="15.75" customHeight="1" x14ac:dyDescent="0.25">
      <c r="B24" s="48">
        <v>8</v>
      </c>
      <c r="C24" s="9">
        <v>1</v>
      </c>
      <c r="D24" s="10" t="s">
        <v>15</v>
      </c>
      <c r="E24" s="11">
        <v>6.5057314899999996</v>
      </c>
      <c r="F24" s="11"/>
      <c r="G24" s="11">
        <v>185761373125</v>
      </c>
      <c r="H24" s="10">
        <v>321866756138</v>
      </c>
      <c r="I24" s="11">
        <v>1.73</v>
      </c>
      <c r="J24" s="12">
        <v>118958280355</v>
      </c>
      <c r="K24" s="12">
        <v>201256773</v>
      </c>
      <c r="L24" s="13">
        <v>1.6999999999999999E-3</v>
      </c>
      <c r="M24" s="11">
        <f t="shared" si="1"/>
        <v>0.62527977544133628</v>
      </c>
      <c r="N24" s="12">
        <v>92493384</v>
      </c>
      <c r="O24" s="12">
        <v>35784051</v>
      </c>
      <c r="P24" s="12">
        <f t="shared" si="2"/>
        <v>38.688227689885366</v>
      </c>
      <c r="Q24" s="11">
        <f t="shared" si="3"/>
        <v>0.11117659813447037</v>
      </c>
      <c r="R24" s="12">
        <v>39450924</v>
      </c>
      <c r="S24" s="12">
        <v>26458188</v>
      </c>
      <c r="T24" s="13">
        <v>0.67069999999999996</v>
      </c>
      <c r="U24" s="11">
        <f t="shared" si="4"/>
        <v>8.2202301093363253E-2</v>
      </c>
    </row>
    <row r="25" spans="2:21" ht="15.75" customHeight="1" x14ac:dyDescent="0.25">
      <c r="B25" s="49"/>
      <c r="C25" s="9">
        <v>2</v>
      </c>
      <c r="D25" s="10" t="s">
        <v>15</v>
      </c>
      <c r="E25" s="11">
        <v>6.5089893139999999</v>
      </c>
      <c r="F25" s="11"/>
      <c r="G25" s="11">
        <v>185834884715</v>
      </c>
      <c r="H25" s="10">
        <v>321878482028</v>
      </c>
      <c r="I25" s="11">
        <v>1.73</v>
      </c>
      <c r="J25" s="12">
        <v>118955577434</v>
      </c>
      <c r="K25" s="12">
        <v>201899254</v>
      </c>
      <c r="L25" s="13">
        <v>1.6999999999999999E-3</v>
      </c>
      <c r="M25" s="11">
        <f>(K25/H25)*1000</f>
        <v>0.62725303265981258</v>
      </c>
      <c r="N25" s="12">
        <v>92688950</v>
      </c>
      <c r="O25" s="12">
        <v>35989093</v>
      </c>
      <c r="P25" s="12">
        <f>(O25/N25)*100</f>
        <v>38.827813887200143</v>
      </c>
      <c r="Q25" s="11">
        <f>(O25/H25)*1000</f>
        <v>0.11180956481853091</v>
      </c>
      <c r="R25" s="12">
        <v>39732546</v>
      </c>
      <c r="S25" s="12">
        <v>26805089</v>
      </c>
      <c r="T25" s="13">
        <v>0.67459999999999998</v>
      </c>
      <c r="U25" s="11">
        <f>(S25/H25)*1000</f>
        <v>8.3277045520763468E-2</v>
      </c>
    </row>
    <row r="26" spans="2:21" ht="15.75" customHeight="1" x14ac:dyDescent="0.25">
      <c r="B26" s="49"/>
      <c r="C26" s="9">
        <v>3</v>
      </c>
      <c r="D26" s="10" t="s">
        <v>15</v>
      </c>
      <c r="E26" s="11">
        <v>6.5230003979999998</v>
      </c>
      <c r="F26" s="11"/>
      <c r="G26" s="11">
        <v>185570105641</v>
      </c>
      <c r="H26" s="10">
        <v>321866483557</v>
      </c>
      <c r="I26" s="11">
        <v>1.73</v>
      </c>
      <c r="J26" s="12">
        <v>118954587587</v>
      </c>
      <c r="K26" s="12">
        <v>200510034</v>
      </c>
      <c r="L26" s="13">
        <v>1.6999999999999999E-3</v>
      </c>
      <c r="M26" s="11">
        <f>(K26/H26)*1000</f>
        <v>0.62296027776527185</v>
      </c>
      <c r="N26" s="12">
        <v>92278692</v>
      </c>
      <c r="O26" s="12">
        <v>35887377</v>
      </c>
      <c r="P26" s="12">
        <f>(O26/N26)*100</f>
        <v>38.890209887240275</v>
      </c>
      <c r="Q26" s="11">
        <f>(O26/H26)*1000</f>
        <v>0.11149771359665235</v>
      </c>
      <c r="R26" s="12">
        <v>39860598</v>
      </c>
      <c r="S26" s="12">
        <v>26963092</v>
      </c>
      <c r="T26" s="13">
        <v>0.6764</v>
      </c>
      <c r="U26" s="11">
        <f>(S26/H26)*1000</f>
        <v>8.3771046000274366E-2</v>
      </c>
    </row>
    <row r="27" spans="2:21" ht="15.75" customHeight="1" x14ac:dyDescent="0.25">
      <c r="B27" s="49"/>
      <c r="C27" s="21" t="s">
        <v>17</v>
      </c>
      <c r="D27" s="22"/>
      <c r="E27" s="23">
        <f>(E24+E25+E26)/3</f>
        <v>6.5125737340000001</v>
      </c>
      <c r="F27" s="23">
        <f>E7/E27</f>
        <v>6.7603873287166794</v>
      </c>
      <c r="G27" s="23">
        <f t="shared" ref="G27:U27" si="9">(G24+G25+G26)/3</f>
        <v>185722121160.33334</v>
      </c>
      <c r="H27" s="23">
        <f t="shared" si="9"/>
        <v>321870573907.66669</v>
      </c>
      <c r="I27" s="23">
        <f t="shared" si="9"/>
        <v>1.7299999999999998</v>
      </c>
      <c r="J27" s="23">
        <f t="shared" si="9"/>
        <v>118956148458.66667</v>
      </c>
      <c r="K27" s="23">
        <f t="shared" si="9"/>
        <v>201222020.33333334</v>
      </c>
      <c r="L27" s="23">
        <f>((L24+L25+L26)/3)*100</f>
        <v>0.16999999999999998</v>
      </c>
      <c r="M27" s="23">
        <f t="shared" si="9"/>
        <v>0.62516436195547354</v>
      </c>
      <c r="N27" s="23">
        <f t="shared" si="9"/>
        <v>92487008.666666672</v>
      </c>
      <c r="O27" s="23">
        <f t="shared" si="9"/>
        <v>35886840.333333336</v>
      </c>
      <c r="P27" s="23">
        <f t="shared" si="9"/>
        <v>38.802083821441926</v>
      </c>
      <c r="Q27" s="23">
        <f t="shared" si="9"/>
        <v>0.1114946255165512</v>
      </c>
      <c r="R27" s="23">
        <f t="shared" si="9"/>
        <v>39681356</v>
      </c>
      <c r="S27" s="23">
        <f t="shared" si="9"/>
        <v>26742123</v>
      </c>
      <c r="T27" s="23">
        <f>((T24+T25+T26)/3)*100</f>
        <v>67.39</v>
      </c>
      <c r="U27" s="23">
        <f t="shared" si="9"/>
        <v>8.3083464204800353E-2</v>
      </c>
    </row>
    <row r="28" spans="2:21" ht="15.75" customHeight="1" x14ac:dyDescent="0.25">
      <c r="B28" s="49"/>
      <c r="C28" s="9">
        <v>1</v>
      </c>
      <c r="D28" s="10" t="s">
        <v>16</v>
      </c>
      <c r="E28" s="43">
        <v>8.4451358019999994</v>
      </c>
      <c r="F28" s="11"/>
      <c r="G28" s="11">
        <v>185301852883</v>
      </c>
      <c r="H28" s="10">
        <v>322428391827</v>
      </c>
      <c r="I28" s="11">
        <v>1.74</v>
      </c>
      <c r="J28" s="12">
        <v>119104807872</v>
      </c>
      <c r="K28" s="12">
        <v>197854444</v>
      </c>
      <c r="L28" s="13">
        <v>1.6999999999999999E-3</v>
      </c>
      <c r="M28" s="11">
        <f t="shared" si="1"/>
        <v>0.61363840472882247</v>
      </c>
      <c r="N28" s="12">
        <v>93203023</v>
      </c>
      <c r="O28" s="12">
        <v>36265151</v>
      </c>
      <c r="P28" s="12">
        <f t="shared" si="2"/>
        <v>38.909844158166415</v>
      </c>
      <c r="Q28" s="11">
        <f t="shared" si="3"/>
        <v>0.11247505467650686</v>
      </c>
      <c r="R28" s="12">
        <v>39696312</v>
      </c>
      <c r="S28" s="12">
        <v>28822452</v>
      </c>
      <c r="T28" s="13">
        <v>0.72609999999999997</v>
      </c>
      <c r="U28" s="11">
        <f t="shared" si="4"/>
        <v>8.939179281539443E-2</v>
      </c>
    </row>
    <row r="29" spans="2:21" ht="15.75" customHeight="1" x14ac:dyDescent="0.25">
      <c r="B29" s="49"/>
      <c r="C29" s="9">
        <v>2</v>
      </c>
      <c r="D29" s="10" t="s">
        <v>16</v>
      </c>
      <c r="E29" s="43">
        <v>8.3669319820000005</v>
      </c>
      <c r="F29" s="11"/>
      <c r="G29" s="11">
        <v>185364381521</v>
      </c>
      <c r="H29" s="10">
        <v>322401581505</v>
      </c>
      <c r="I29" s="11">
        <v>1.74</v>
      </c>
      <c r="J29" s="12">
        <v>119113468915</v>
      </c>
      <c r="K29" s="12">
        <v>197978968</v>
      </c>
      <c r="L29" s="13">
        <v>1.6999999999999999E-3</v>
      </c>
      <c r="M29" s="11">
        <f t="shared" si="1"/>
        <v>0.6140756725690244</v>
      </c>
      <c r="N29" s="12">
        <v>93409257</v>
      </c>
      <c r="O29" s="12">
        <v>36569311</v>
      </c>
      <c r="P29" s="12">
        <f t="shared" si="2"/>
        <v>39.149557736017535</v>
      </c>
      <c r="Q29" s="11">
        <f t="shared" si="3"/>
        <v>0.11342782758475041</v>
      </c>
      <c r="R29" s="12">
        <v>39500039</v>
      </c>
      <c r="S29" s="12">
        <v>28504316</v>
      </c>
      <c r="T29" s="13">
        <v>0.72160000000000002</v>
      </c>
      <c r="U29" s="11">
        <f t="shared" si="4"/>
        <v>8.8412457119283513E-2</v>
      </c>
    </row>
    <row r="30" spans="2:21" ht="15.75" customHeight="1" x14ac:dyDescent="0.25">
      <c r="B30" s="49"/>
      <c r="C30" s="25">
        <v>3</v>
      </c>
      <c r="D30" s="10" t="s">
        <v>16</v>
      </c>
      <c r="E30" s="44">
        <v>8.3620206429999993</v>
      </c>
      <c r="F30" s="11"/>
      <c r="G30" s="11">
        <v>185279033600</v>
      </c>
      <c r="H30" s="10">
        <v>322414835242</v>
      </c>
      <c r="I30" s="11">
        <v>1.74</v>
      </c>
      <c r="J30" s="16">
        <v>119104258327</v>
      </c>
      <c r="K30" s="16">
        <v>198156298</v>
      </c>
      <c r="L30" s="20">
        <v>1.6999999999999999E-3</v>
      </c>
      <c r="M30" s="11">
        <f t="shared" si="1"/>
        <v>0.61460043503043749</v>
      </c>
      <c r="N30" s="16">
        <v>93477257</v>
      </c>
      <c r="O30" s="16">
        <v>36416496</v>
      </c>
      <c r="P30" s="12">
        <f t="shared" si="2"/>
        <v>38.95760013582769</v>
      </c>
      <c r="Q30" s="11">
        <f t="shared" si="3"/>
        <v>0.11294919470025719</v>
      </c>
      <c r="R30" s="16">
        <v>39342469</v>
      </c>
      <c r="S30" s="16">
        <v>28013877</v>
      </c>
      <c r="T30" s="20">
        <v>0.71209999999999996</v>
      </c>
      <c r="U30" s="11">
        <f t="shared" si="4"/>
        <v>8.6887679901494541E-2</v>
      </c>
    </row>
    <row r="31" spans="2:21" ht="15.75" customHeight="1" x14ac:dyDescent="0.25">
      <c r="B31" s="50"/>
      <c r="C31" s="21" t="s">
        <v>17</v>
      </c>
      <c r="D31" s="22"/>
      <c r="E31" s="23">
        <f>(E28+E29+E30)/3</f>
        <v>8.3913628090000003</v>
      </c>
      <c r="F31" s="23">
        <f>E7/E31</f>
        <v>5.2467664610384581</v>
      </c>
      <c r="G31" s="23">
        <f t="shared" ref="G31:U31" si="10">(G28+G29+G30)/3</f>
        <v>185315089334.66666</v>
      </c>
      <c r="H31" s="23">
        <f t="shared" si="10"/>
        <v>322414936191.33331</v>
      </c>
      <c r="I31" s="23">
        <f t="shared" si="10"/>
        <v>1.74</v>
      </c>
      <c r="J31" s="23">
        <f t="shared" si="10"/>
        <v>119107511704.66667</v>
      </c>
      <c r="K31" s="23">
        <f t="shared" si="10"/>
        <v>197996570</v>
      </c>
      <c r="L31" s="23">
        <f>((L28+L29+L30)/3)*100</f>
        <v>0.16999999999999998</v>
      </c>
      <c r="M31" s="23">
        <f t="shared" si="10"/>
        <v>0.61410483744276145</v>
      </c>
      <c r="N31" s="23">
        <f t="shared" si="10"/>
        <v>93363179</v>
      </c>
      <c r="O31" s="23">
        <f t="shared" si="10"/>
        <v>36416986</v>
      </c>
      <c r="P31" s="23">
        <f t="shared" si="10"/>
        <v>39.005667343337215</v>
      </c>
      <c r="Q31" s="23">
        <f t="shared" si="10"/>
        <v>0.11295069232050481</v>
      </c>
      <c r="R31" s="23">
        <f t="shared" si="10"/>
        <v>39512940</v>
      </c>
      <c r="S31" s="23">
        <f t="shared" si="10"/>
        <v>28446881.666666668</v>
      </c>
      <c r="T31" s="23">
        <f>((T28+T29+T30)/3)*100</f>
        <v>71.993333333333325</v>
      </c>
      <c r="U31" s="23">
        <f t="shared" si="10"/>
        <v>8.8230643278724166E-2</v>
      </c>
    </row>
    <row r="32" spans="2:21" ht="15.75" customHeight="1" x14ac:dyDescent="0.25">
      <c r="B32" s="48">
        <v>16</v>
      </c>
      <c r="C32" s="9">
        <v>1</v>
      </c>
      <c r="D32" s="10" t="s">
        <v>16</v>
      </c>
      <c r="E32" s="43">
        <v>4.6954583039999997</v>
      </c>
      <c r="F32" s="11"/>
      <c r="G32" s="11">
        <v>187927525955</v>
      </c>
      <c r="H32" s="10">
        <v>326007403111</v>
      </c>
      <c r="I32" s="11">
        <v>1.73</v>
      </c>
      <c r="J32" s="12">
        <v>120053001066</v>
      </c>
      <c r="K32" s="12">
        <v>229238251</v>
      </c>
      <c r="L32" s="13">
        <v>1.9E-3</v>
      </c>
      <c r="M32" s="11">
        <f>(K32/H32)*1000</f>
        <v>0.70316885080658198</v>
      </c>
      <c r="N32" s="12">
        <v>99020197</v>
      </c>
      <c r="O32" s="12">
        <v>39366217</v>
      </c>
      <c r="P32" s="12">
        <f>(O32/N32)*100</f>
        <v>39.75574498200605</v>
      </c>
      <c r="Q32" s="11">
        <f>(O32/H32)*1000</f>
        <v>0.12075252471060134</v>
      </c>
      <c r="R32" s="12">
        <v>42772500</v>
      </c>
      <c r="S32" s="12">
        <v>30724174</v>
      </c>
      <c r="T32" s="13">
        <v>0.71830000000000005</v>
      </c>
      <c r="U32" s="11">
        <f>(S32/H32)*1000</f>
        <v>9.4243792339706284E-2</v>
      </c>
    </row>
    <row r="33" spans="2:21" ht="15.75" customHeight="1" x14ac:dyDescent="0.25">
      <c r="B33" s="49"/>
      <c r="C33" s="9">
        <v>2</v>
      </c>
      <c r="D33" s="10" t="s">
        <v>16</v>
      </c>
      <c r="E33" s="43">
        <v>4.656416976</v>
      </c>
      <c r="F33" s="11"/>
      <c r="G33" s="11">
        <v>188067701596</v>
      </c>
      <c r="H33" s="10">
        <v>326003401195</v>
      </c>
      <c r="I33" s="11">
        <v>1.73</v>
      </c>
      <c r="J33" s="12">
        <v>120030252693</v>
      </c>
      <c r="K33" s="12">
        <v>209850755</v>
      </c>
      <c r="L33" s="13">
        <v>1.6999999999999999E-3</v>
      </c>
      <c r="M33" s="11">
        <f>(K33/H33)*1000</f>
        <v>0.64370725652177185</v>
      </c>
      <c r="N33" s="12">
        <v>98614581</v>
      </c>
      <c r="O33" s="12">
        <v>39262480</v>
      </c>
      <c r="P33" s="12">
        <f>(O33/N33)*100</f>
        <v>39.814071714202178</v>
      </c>
      <c r="Q33" s="11">
        <f>(O33/H33)*1000</f>
        <v>0.12043579869436705</v>
      </c>
      <c r="R33" s="12">
        <v>42456651</v>
      </c>
      <c r="S33" s="12">
        <v>30582015</v>
      </c>
      <c r="T33" s="13">
        <v>0.72030000000000005</v>
      </c>
      <c r="U33" s="11">
        <f>(S33/H33)*1000</f>
        <v>9.3808883244464264E-2</v>
      </c>
    </row>
    <row r="34" spans="2:21" ht="15.75" customHeight="1" x14ac:dyDescent="0.25">
      <c r="B34" s="49"/>
      <c r="C34" s="7">
        <v>3</v>
      </c>
      <c r="D34" s="8" t="s">
        <v>16</v>
      </c>
      <c r="E34" s="44">
        <v>4.708243886</v>
      </c>
      <c r="F34" s="6"/>
      <c r="G34" s="6">
        <v>188192540805</v>
      </c>
      <c r="H34" s="8">
        <v>325987095537</v>
      </c>
      <c r="I34" s="6">
        <v>1.73</v>
      </c>
      <c r="J34" s="5">
        <v>120047399527</v>
      </c>
      <c r="K34" s="5">
        <v>210539895</v>
      </c>
      <c r="L34" s="15">
        <v>1.8E-3</v>
      </c>
      <c r="M34" s="6">
        <f>(K34/H34)*1000</f>
        <v>0.64585346439305125</v>
      </c>
      <c r="N34" s="5">
        <v>98652812</v>
      </c>
      <c r="O34" s="5">
        <v>39161076</v>
      </c>
      <c r="P34" s="5">
        <f>(O34/N34)*100</f>
        <v>39.695853778602888</v>
      </c>
      <c r="Q34" s="6">
        <f>(O34/H34)*1000</f>
        <v>0.12013075528492864</v>
      </c>
      <c r="R34" s="5">
        <v>42651567</v>
      </c>
      <c r="S34" s="5">
        <v>29177420</v>
      </c>
      <c r="T34" s="15">
        <v>0.68410000000000004</v>
      </c>
      <c r="U34" s="6">
        <f>(S34/H34)*1000</f>
        <v>8.9504831324491246E-2</v>
      </c>
    </row>
    <row r="35" spans="2:21" ht="15.75" customHeight="1" x14ac:dyDescent="0.25">
      <c r="B35" s="50"/>
      <c r="C35" s="21" t="s">
        <v>17</v>
      </c>
      <c r="D35" s="30"/>
      <c r="E35" s="24">
        <f>(E32+E33+E34)/3</f>
        <v>4.6867063886666669</v>
      </c>
      <c r="G35" s="24">
        <f t="shared" ref="G35:U35" si="11">(G32+G33+G34)/3</f>
        <v>188062589452</v>
      </c>
      <c r="H35" s="24">
        <f t="shared" si="11"/>
        <v>325999299947.66669</v>
      </c>
      <c r="I35" s="24">
        <f t="shared" si="11"/>
        <v>1.7299999999999998</v>
      </c>
      <c r="J35" s="24">
        <f t="shared" si="11"/>
        <v>120043551095.33333</v>
      </c>
      <c r="K35" s="24">
        <f t="shared" si="11"/>
        <v>216542967</v>
      </c>
      <c r="L35" s="24">
        <f>((L32+L33+L34)/3)*100</f>
        <v>0.18000000000000002</v>
      </c>
      <c r="M35" s="24">
        <f t="shared" si="11"/>
        <v>0.66424319057380166</v>
      </c>
      <c r="N35" s="24">
        <f t="shared" si="11"/>
        <v>98762530</v>
      </c>
      <c r="O35" s="24">
        <f t="shared" si="11"/>
        <v>39263257.666666664</v>
      </c>
      <c r="P35" s="24">
        <f t="shared" si="11"/>
        <v>39.755223491603708</v>
      </c>
      <c r="Q35" s="24">
        <f t="shared" si="11"/>
        <v>0.12043969289663232</v>
      </c>
      <c r="R35" s="24">
        <f t="shared" si="11"/>
        <v>42626906</v>
      </c>
      <c r="S35" s="24">
        <f t="shared" si="11"/>
        <v>30161203</v>
      </c>
      <c r="T35" s="24">
        <f>((T32+T33+T34)/3)*100</f>
        <v>70.756666666666661</v>
      </c>
      <c r="U35" s="24">
        <f t="shared" si="11"/>
        <v>9.2519168969553922E-2</v>
      </c>
    </row>
    <row r="36" spans="2:21" ht="15.75" customHeight="1" x14ac:dyDescent="0.25"/>
    <row r="37" spans="2:21" ht="15.75" customHeight="1" x14ac:dyDescent="0.25"/>
    <row r="38" spans="2:21" ht="15.75" customHeight="1" x14ac:dyDescent="0.25"/>
    <row r="39" spans="2:21" ht="15.75" customHeight="1" x14ac:dyDescent="0.25">
      <c r="B39" s="1" t="s">
        <v>0</v>
      </c>
      <c r="C39" s="2" t="s">
        <v>1</v>
      </c>
      <c r="D39" s="3" t="s">
        <v>2</v>
      </c>
      <c r="E39" s="3" t="s">
        <v>3</v>
      </c>
      <c r="F39" s="40" t="s">
        <v>35</v>
      </c>
      <c r="G39" s="3" t="s">
        <v>4</v>
      </c>
      <c r="H39" s="3" t="s">
        <v>5</v>
      </c>
      <c r="I39" s="3" t="s">
        <v>6</v>
      </c>
      <c r="J39" s="51" t="s">
        <v>7</v>
      </c>
      <c r="K39" s="51"/>
      <c r="L39" s="51"/>
      <c r="M39" s="51"/>
      <c r="N39" s="51" t="s">
        <v>8</v>
      </c>
      <c r="O39" s="51"/>
      <c r="P39" s="51"/>
      <c r="Q39" s="51"/>
      <c r="R39" s="51" t="s">
        <v>9</v>
      </c>
      <c r="S39" s="51"/>
      <c r="T39" s="51"/>
      <c r="U39" s="51"/>
    </row>
    <row r="40" spans="2:21" ht="15.75" customHeight="1" x14ac:dyDescent="0.25">
      <c r="B40" s="4"/>
      <c r="C40" s="5"/>
      <c r="D40" s="6"/>
      <c r="E40" s="6"/>
      <c r="F40" s="6"/>
      <c r="G40" s="6"/>
      <c r="H40" s="6"/>
      <c r="I40" s="6"/>
      <c r="J40" s="7" t="s">
        <v>10</v>
      </c>
      <c r="K40" s="7" t="s">
        <v>11</v>
      </c>
      <c r="L40" s="7" t="s">
        <v>12</v>
      </c>
      <c r="M40" s="8" t="s">
        <v>13</v>
      </c>
      <c r="N40" s="7" t="s">
        <v>10</v>
      </c>
      <c r="O40" s="7" t="s">
        <v>11</v>
      </c>
      <c r="P40" s="7" t="s">
        <v>14</v>
      </c>
      <c r="Q40" s="8" t="s">
        <v>13</v>
      </c>
      <c r="R40" s="7" t="s">
        <v>10</v>
      </c>
      <c r="S40" s="7" t="s">
        <v>11</v>
      </c>
      <c r="T40" s="7" t="s">
        <v>12</v>
      </c>
      <c r="U40" s="8" t="s">
        <v>13</v>
      </c>
    </row>
    <row r="41" spans="2:21" ht="15.75" customHeight="1" x14ac:dyDescent="0.25">
      <c r="B41" s="48">
        <v>1</v>
      </c>
      <c r="C41" s="9">
        <v>1</v>
      </c>
      <c r="D41" s="10" t="s">
        <v>15</v>
      </c>
      <c r="E41" s="11">
        <v>33.342011622000001</v>
      </c>
      <c r="F41" s="11"/>
      <c r="G41" s="11">
        <v>135867469820</v>
      </c>
      <c r="H41" s="10">
        <v>334449281803</v>
      </c>
      <c r="I41" s="11">
        <v>2.46</v>
      </c>
      <c r="J41" s="12">
        <v>130982849837</v>
      </c>
      <c r="K41" s="12">
        <v>627354332</v>
      </c>
      <c r="L41" s="13">
        <v>4.7999999999999996E-3</v>
      </c>
      <c r="M41" s="11">
        <f>(K41/H41)*1000</f>
        <v>1.875783163946303</v>
      </c>
      <c r="N41" s="12">
        <v>507401052</v>
      </c>
      <c r="O41" s="12">
        <v>1181334</v>
      </c>
      <c r="P41" s="12">
        <f>(O41/N41)*100</f>
        <v>0.2328205657721025</v>
      </c>
      <c r="Q41" s="11">
        <f>(O41/H41)*1000</f>
        <v>3.5321768180558953E-3</v>
      </c>
      <c r="R41" s="12">
        <v>2119994</v>
      </c>
      <c r="S41" s="12">
        <v>993941</v>
      </c>
      <c r="T41" s="13">
        <v>0.46879999999999999</v>
      </c>
      <c r="U41" s="11">
        <f>(S41/H41)*1000</f>
        <v>2.9718736265233157E-3</v>
      </c>
    </row>
    <row r="42" spans="2:21" ht="15.75" customHeight="1" x14ac:dyDescent="0.25">
      <c r="B42" s="49"/>
      <c r="C42" s="9">
        <v>2</v>
      </c>
      <c r="D42" s="10" t="s">
        <v>15</v>
      </c>
      <c r="E42" s="11">
        <v>33.354625427999999</v>
      </c>
      <c r="F42" s="11"/>
      <c r="G42" s="11">
        <v>135888059097</v>
      </c>
      <c r="H42" s="10">
        <v>334449178057</v>
      </c>
      <c r="I42" s="11">
        <v>2.46</v>
      </c>
      <c r="J42" s="12">
        <v>130982696786</v>
      </c>
      <c r="K42" s="12">
        <v>627989618</v>
      </c>
      <c r="L42" s="13">
        <v>4.7999999999999996E-3</v>
      </c>
      <c r="M42" s="11">
        <f>(K42/H42)*1000</f>
        <v>1.8776832451744643</v>
      </c>
      <c r="N42" s="12">
        <v>507321628</v>
      </c>
      <c r="O42" s="12">
        <v>1199508</v>
      </c>
      <c r="P42" s="12">
        <f>(O42/N42)*100</f>
        <v>0.23643935795301832</v>
      </c>
      <c r="Q42" s="11">
        <f>(O42/H42)*1000</f>
        <v>3.5865180084119343E-3</v>
      </c>
      <c r="R42" s="12">
        <v>1728049</v>
      </c>
      <c r="S42" s="12">
        <v>796702</v>
      </c>
      <c r="T42" s="13">
        <v>0.46100000000000002</v>
      </c>
      <c r="U42" s="11">
        <f>(S42/H42)*1000</f>
        <v>2.3821317326252135E-3</v>
      </c>
    </row>
    <row r="43" spans="2:21" ht="15.75" customHeight="1" x14ac:dyDescent="0.25">
      <c r="B43" s="49"/>
      <c r="C43" s="9">
        <v>3</v>
      </c>
      <c r="D43" s="10" t="s">
        <v>15</v>
      </c>
      <c r="E43" s="11">
        <v>33.349024323999998</v>
      </c>
      <c r="F43" s="11"/>
      <c r="G43" s="11">
        <v>135869105839</v>
      </c>
      <c r="H43" s="10">
        <v>334448839445</v>
      </c>
      <c r="I43" s="11">
        <v>2.46</v>
      </c>
      <c r="J43" s="12">
        <v>130982885386</v>
      </c>
      <c r="K43" s="12">
        <v>627011958</v>
      </c>
      <c r="L43" s="13">
        <v>4.7999999999999996E-3</v>
      </c>
      <c r="M43" s="11">
        <f>(K43/H43)*1000</f>
        <v>1.8747619487646987</v>
      </c>
      <c r="N43" s="12">
        <v>506706998</v>
      </c>
      <c r="O43" s="12">
        <v>1202969</v>
      </c>
      <c r="P43" s="12">
        <f>(O43/N43)*100</f>
        <v>0.23740919402103858</v>
      </c>
      <c r="Q43" s="11">
        <f>(O43/H43)*1000</f>
        <v>3.5968700085677167E-3</v>
      </c>
      <c r="R43" s="12">
        <v>1677587</v>
      </c>
      <c r="S43" s="12">
        <v>747747</v>
      </c>
      <c r="T43" s="13">
        <v>0.44569999999999999</v>
      </c>
      <c r="U43" s="11">
        <f>(S43/H43)*1000</f>
        <v>2.2357589915421631E-3</v>
      </c>
    </row>
    <row r="44" spans="2:21" ht="15.75" customHeight="1" x14ac:dyDescent="0.25">
      <c r="B44" s="50"/>
      <c r="C44" s="21" t="s">
        <v>17</v>
      </c>
      <c r="D44" s="22"/>
      <c r="E44" s="23">
        <f>(E41+E42+E43)/3</f>
        <v>33.34855379133333</v>
      </c>
      <c r="F44" s="22">
        <v>1</v>
      </c>
      <c r="G44" s="23">
        <f t="shared" ref="G44:U44" si="12">(G41+G42+G43)/3</f>
        <v>135874878252</v>
      </c>
      <c r="H44" s="23">
        <f t="shared" si="12"/>
        <v>334449099768.33331</v>
      </c>
      <c r="I44" s="23">
        <f t="shared" si="12"/>
        <v>2.46</v>
      </c>
      <c r="J44" s="23">
        <f t="shared" si="12"/>
        <v>130982810669.66667</v>
      </c>
      <c r="K44" s="23">
        <f t="shared" si="12"/>
        <v>627451969.33333337</v>
      </c>
      <c r="L44" s="23">
        <f>((L41+L42+L43)/3)*100</f>
        <v>0.48</v>
      </c>
      <c r="M44" s="23">
        <f t="shared" si="12"/>
        <v>1.8760761192951552</v>
      </c>
      <c r="N44" s="23">
        <f t="shared" si="12"/>
        <v>507143226</v>
      </c>
      <c r="O44" s="23">
        <f t="shared" si="12"/>
        <v>1194603.6666666667</v>
      </c>
      <c r="P44" s="23">
        <f t="shared" si="12"/>
        <v>0.23555637258205311</v>
      </c>
      <c r="Q44" s="23">
        <f t="shared" si="12"/>
        <v>3.5718549450118489E-3</v>
      </c>
      <c r="R44" s="23">
        <f t="shared" si="12"/>
        <v>1841876.6666666667</v>
      </c>
      <c r="S44" s="23">
        <f t="shared" si="12"/>
        <v>846130</v>
      </c>
      <c r="T44" s="23">
        <f>((T41+T42+T43)/3)*100</f>
        <v>45.849999999999994</v>
      </c>
      <c r="U44" s="23">
        <f t="shared" si="12"/>
        <v>2.5299214502302308E-3</v>
      </c>
    </row>
    <row r="45" spans="2:21" ht="15.75" customHeight="1" x14ac:dyDescent="0.25">
      <c r="B45" s="48">
        <v>2</v>
      </c>
      <c r="C45" s="9">
        <v>1</v>
      </c>
      <c r="D45" s="10" t="s">
        <v>15</v>
      </c>
      <c r="E45" s="11">
        <v>17.542723835</v>
      </c>
      <c r="F45" s="11"/>
      <c r="G45" s="11">
        <v>136805896696</v>
      </c>
      <c r="H45" s="10">
        <v>334461155615</v>
      </c>
      <c r="I45" s="11">
        <v>2.44</v>
      </c>
      <c r="J45" s="12">
        <v>130985682990</v>
      </c>
      <c r="K45" s="12">
        <v>635730090</v>
      </c>
      <c r="L45" s="13">
        <v>4.8999999999999998E-3</v>
      </c>
      <c r="M45" s="11">
        <f t="shared" ref="M45:M67" si="13">(K45/H45)*1000</f>
        <v>1.9007591145555696</v>
      </c>
      <c r="N45" s="12">
        <v>508566357</v>
      </c>
      <c r="O45" s="12">
        <v>5322959</v>
      </c>
      <c r="P45" s="12">
        <f t="shared" ref="P45:P67" si="14">(O45/N45)*100</f>
        <v>1.0466596790632772</v>
      </c>
      <c r="Q45" s="11">
        <f t="shared" ref="Q45:Q67" si="15">(O45/H45)*1000</f>
        <v>1.5915029026950099E-2</v>
      </c>
      <c r="R45" s="12">
        <v>6352470</v>
      </c>
      <c r="S45" s="12">
        <v>870931</v>
      </c>
      <c r="T45" s="13">
        <v>0.1371</v>
      </c>
      <c r="U45" s="11">
        <f t="shared" ref="U45:U67" si="16">(S45/H45)*1000</f>
        <v>2.603982511507355E-3</v>
      </c>
    </row>
    <row r="46" spans="2:21" ht="15.75" customHeight="1" x14ac:dyDescent="0.25">
      <c r="B46" s="49"/>
      <c r="C46" s="9">
        <v>2</v>
      </c>
      <c r="D46" s="10" t="s">
        <v>15</v>
      </c>
      <c r="E46" s="11">
        <v>17.517693942000001</v>
      </c>
      <c r="F46" s="11"/>
      <c r="G46" s="11">
        <v>136738417105</v>
      </c>
      <c r="H46" s="10">
        <v>334460674541</v>
      </c>
      <c r="I46" s="11">
        <v>2.4500000000000002</v>
      </c>
      <c r="J46" s="12">
        <v>130985577393</v>
      </c>
      <c r="K46" s="12">
        <v>635237646</v>
      </c>
      <c r="L46" s="13">
        <v>4.7999999999999996E-3</v>
      </c>
      <c r="M46" s="11">
        <f>(K46/H46)*1000</f>
        <v>1.899289496057418</v>
      </c>
      <c r="N46" s="12">
        <v>507886367</v>
      </c>
      <c r="O46" s="12">
        <v>5291978</v>
      </c>
      <c r="P46" s="12">
        <f>(O46/N46)*100</f>
        <v>1.0419610259001104</v>
      </c>
      <c r="Q46" s="11">
        <f>(O46/H46)*1000</f>
        <v>1.5822422194365578E-2</v>
      </c>
      <c r="R46" s="12">
        <v>6196483</v>
      </c>
      <c r="S46" s="12">
        <v>845159</v>
      </c>
      <c r="T46" s="13">
        <v>0.13639999999999999</v>
      </c>
      <c r="U46" s="11">
        <f>(S46/H46)*1000</f>
        <v>2.5269308601373278E-3</v>
      </c>
    </row>
    <row r="47" spans="2:21" ht="15.75" customHeight="1" x14ac:dyDescent="0.25">
      <c r="B47" s="49"/>
      <c r="C47" s="9">
        <v>3</v>
      </c>
      <c r="D47" s="10" t="s">
        <v>15</v>
      </c>
      <c r="E47" s="11">
        <v>17.542919074</v>
      </c>
      <c r="F47" s="11"/>
      <c r="G47" s="11">
        <v>136806813543</v>
      </c>
      <c r="H47" s="10">
        <v>334460749095</v>
      </c>
      <c r="I47" s="11">
        <v>2.44</v>
      </c>
      <c r="J47" s="12">
        <v>130985712205</v>
      </c>
      <c r="K47" s="12">
        <v>635692549</v>
      </c>
      <c r="L47" s="13">
        <v>4.8999999999999998E-3</v>
      </c>
      <c r="M47" s="11">
        <f>(K47/H47)*1000</f>
        <v>1.9006491814662485</v>
      </c>
      <c r="N47" s="12">
        <v>509292342</v>
      </c>
      <c r="O47" s="12">
        <v>5242223</v>
      </c>
      <c r="P47" s="12">
        <f>(O47/N47)*100</f>
        <v>1.0293151040547159</v>
      </c>
      <c r="Q47" s="11">
        <f>(O47/H47)*1000</f>
        <v>1.5673656816785404E-2</v>
      </c>
      <c r="R47" s="12">
        <v>5991240</v>
      </c>
      <c r="S47" s="12">
        <v>779508</v>
      </c>
      <c r="T47" s="13">
        <v>0.13009999999999999</v>
      </c>
      <c r="U47" s="11">
        <f>(S47/H47)*1000</f>
        <v>2.3306411951454103E-3</v>
      </c>
    </row>
    <row r="48" spans="2:21" ht="15.75" customHeight="1" x14ac:dyDescent="0.25">
      <c r="B48" s="49"/>
      <c r="C48" s="21" t="s">
        <v>17</v>
      </c>
      <c r="D48" s="22"/>
      <c r="E48" s="23">
        <f>(E45+E46+E47)/3</f>
        <v>17.534445616999999</v>
      </c>
      <c r="F48" s="23">
        <f>E44/E48</f>
        <v>1.901888118949209</v>
      </c>
      <c r="G48" s="23">
        <f t="shared" ref="G48:U48" si="17">(G45+G46+G47)/3</f>
        <v>136783709114.66667</v>
      </c>
      <c r="H48" s="23">
        <f t="shared" si="17"/>
        <v>334460859750.33331</v>
      </c>
      <c r="I48" s="23">
        <f t="shared" si="17"/>
        <v>2.4433333333333334</v>
      </c>
      <c r="J48" s="23">
        <f t="shared" si="17"/>
        <v>130985657529.33333</v>
      </c>
      <c r="K48" s="23">
        <f t="shared" si="17"/>
        <v>635553428.33333337</v>
      </c>
      <c r="L48" s="23">
        <f>((L45+L46+L47)/3)*100</f>
        <v>0.48666666666666669</v>
      </c>
      <c r="M48" s="23">
        <f t="shared" si="17"/>
        <v>1.9002325973597454</v>
      </c>
      <c r="N48" s="23">
        <f t="shared" si="17"/>
        <v>508581688.66666669</v>
      </c>
      <c r="O48" s="23">
        <f t="shared" si="17"/>
        <v>5285720</v>
      </c>
      <c r="P48" s="23">
        <f t="shared" si="17"/>
        <v>1.0393119363393679</v>
      </c>
      <c r="Q48" s="23">
        <f t="shared" si="17"/>
        <v>1.5803702679367027E-2</v>
      </c>
      <c r="R48" s="23">
        <f t="shared" si="17"/>
        <v>6180064.333333333</v>
      </c>
      <c r="S48" s="23">
        <f t="shared" si="17"/>
        <v>831866</v>
      </c>
      <c r="T48" s="23">
        <f>((T45+T46+T47)/3)*100</f>
        <v>13.453333333333331</v>
      </c>
      <c r="U48" s="23">
        <f t="shared" si="17"/>
        <v>2.4871848555966976E-3</v>
      </c>
    </row>
    <row r="49" spans="2:21" ht="15.75" customHeight="1" x14ac:dyDescent="0.25">
      <c r="B49" s="49"/>
      <c r="C49" s="9">
        <v>1</v>
      </c>
      <c r="D49" s="10" t="s">
        <v>16</v>
      </c>
      <c r="E49" s="43">
        <v>28.510131077</v>
      </c>
      <c r="F49" s="11"/>
      <c r="G49" s="11">
        <v>135895585559</v>
      </c>
      <c r="H49" s="10">
        <v>334464209440</v>
      </c>
      <c r="I49" s="11">
        <v>2.46</v>
      </c>
      <c r="J49" s="12">
        <v>130986987035</v>
      </c>
      <c r="K49" s="12">
        <v>630389880</v>
      </c>
      <c r="L49" s="13">
        <v>4.7999999999999996E-3</v>
      </c>
      <c r="M49" s="11">
        <f t="shared" si="13"/>
        <v>1.8847752979473473</v>
      </c>
      <c r="N49" s="12">
        <v>506812676</v>
      </c>
      <c r="O49" s="12">
        <v>1228593</v>
      </c>
      <c r="P49" s="12">
        <f t="shared" si="14"/>
        <v>0.24241560209121524</v>
      </c>
      <c r="Q49" s="11">
        <f t="shared" si="15"/>
        <v>3.6733168013912683E-3</v>
      </c>
      <c r="R49" s="12">
        <v>1745026</v>
      </c>
      <c r="S49" s="12">
        <v>799137</v>
      </c>
      <c r="T49" s="13">
        <v>0.45800000000000002</v>
      </c>
      <c r="U49" s="11">
        <f t="shared" si="16"/>
        <v>2.3893049762723812E-3</v>
      </c>
    </row>
    <row r="50" spans="2:21" ht="15.75" customHeight="1" x14ac:dyDescent="0.25">
      <c r="B50" s="49"/>
      <c r="C50" s="9">
        <v>2</v>
      </c>
      <c r="D50" s="10" t="s">
        <v>16</v>
      </c>
      <c r="E50" s="43">
        <v>28.502312472</v>
      </c>
      <c r="F50" s="11"/>
      <c r="G50" s="11">
        <v>135877369075</v>
      </c>
      <c r="H50" s="10">
        <v>334463844217</v>
      </c>
      <c r="I50" s="11">
        <v>2.46</v>
      </c>
      <c r="J50" s="12">
        <v>130986931134</v>
      </c>
      <c r="K50" s="12">
        <v>628422903</v>
      </c>
      <c r="L50" s="13">
        <v>4.7999999999999996E-3</v>
      </c>
      <c r="M50" s="11">
        <f t="shared" si="13"/>
        <v>1.8788963706112267</v>
      </c>
      <c r="N50" s="12">
        <v>506543719</v>
      </c>
      <c r="O50" s="12">
        <v>1249478</v>
      </c>
      <c r="P50" s="12">
        <f t="shared" si="14"/>
        <v>0.24666735626821581</v>
      </c>
      <c r="Q50" s="11">
        <f t="shared" si="15"/>
        <v>3.7357640343012358E-3</v>
      </c>
      <c r="R50" s="12">
        <v>1728783</v>
      </c>
      <c r="S50" s="12">
        <v>797508</v>
      </c>
      <c r="T50" s="13">
        <v>0.46129999999999999</v>
      </c>
      <c r="U50" s="11">
        <f t="shared" si="16"/>
        <v>2.3844371037085167E-3</v>
      </c>
    </row>
    <row r="51" spans="2:21" ht="15.75" customHeight="1" x14ac:dyDescent="0.25">
      <c r="B51" s="49"/>
      <c r="C51" s="25">
        <v>3</v>
      </c>
      <c r="D51" s="10" t="s">
        <v>16</v>
      </c>
      <c r="E51" s="43">
        <v>28.449236511999999</v>
      </c>
      <c r="F51" s="11"/>
      <c r="G51" s="11">
        <v>135906974061</v>
      </c>
      <c r="H51" s="10">
        <v>334463980202</v>
      </c>
      <c r="I51" s="11">
        <v>2.46</v>
      </c>
      <c r="J51" s="16">
        <v>130987075113</v>
      </c>
      <c r="K51" s="16">
        <v>629142541</v>
      </c>
      <c r="L51" s="20">
        <v>4.7999999999999996E-3</v>
      </c>
      <c r="M51" s="11">
        <f t="shared" si="13"/>
        <v>1.8810472225440493</v>
      </c>
      <c r="N51" s="16">
        <v>506766754</v>
      </c>
      <c r="O51" s="16">
        <v>1209833</v>
      </c>
      <c r="P51" s="12">
        <f t="shared" si="14"/>
        <v>0.23873566891485543</v>
      </c>
      <c r="Q51" s="11">
        <f t="shared" si="15"/>
        <v>3.617229572133058E-3</v>
      </c>
      <c r="R51" s="16">
        <v>1730444</v>
      </c>
      <c r="S51" s="16">
        <v>754109</v>
      </c>
      <c r="T51" s="20">
        <v>0.43580000000000002</v>
      </c>
      <c r="U51" s="11">
        <f t="shared" si="16"/>
        <v>2.2546792618581969E-3</v>
      </c>
    </row>
    <row r="52" spans="2:21" ht="15.75" customHeight="1" x14ac:dyDescent="0.25">
      <c r="B52" s="50"/>
      <c r="C52" s="26" t="s">
        <v>17</v>
      </c>
      <c r="D52" s="22"/>
      <c r="E52" s="23">
        <f>(E49+E50+E51)/3</f>
        <v>28.487226687</v>
      </c>
      <c r="F52" s="23">
        <f>E44/E52</f>
        <v>1.1706493635813195</v>
      </c>
      <c r="G52" s="23">
        <f t="shared" ref="G52:U52" si="18">(G49+G50+G51)/3</f>
        <v>135893309565</v>
      </c>
      <c r="H52" s="23">
        <f t="shared" si="18"/>
        <v>334464011286.33331</v>
      </c>
      <c r="I52" s="23">
        <f t="shared" si="18"/>
        <v>2.46</v>
      </c>
      <c r="J52" s="23">
        <f t="shared" si="18"/>
        <v>130986997760.66667</v>
      </c>
      <c r="K52" s="23">
        <f t="shared" si="18"/>
        <v>629318441.33333337</v>
      </c>
      <c r="L52" s="23">
        <f>((L49+L50+L51)/3)*100</f>
        <v>0.48</v>
      </c>
      <c r="M52" s="23">
        <f t="shared" si="18"/>
        <v>1.8815729637008747</v>
      </c>
      <c r="N52" s="23">
        <f t="shared" si="18"/>
        <v>506707716.33333331</v>
      </c>
      <c r="O52" s="23">
        <f t="shared" si="18"/>
        <v>1229301.3333333333</v>
      </c>
      <c r="P52" s="23">
        <f t="shared" si="18"/>
        <v>0.24260620909142883</v>
      </c>
      <c r="Q52" s="23">
        <f t="shared" si="18"/>
        <v>3.6754368026085207E-3</v>
      </c>
      <c r="R52" s="23">
        <f t="shared" si="18"/>
        <v>1734751</v>
      </c>
      <c r="S52" s="23">
        <f t="shared" si="18"/>
        <v>783584.66666666663</v>
      </c>
      <c r="T52" s="23">
        <f>((T49+T50+T51)/3)*100</f>
        <v>45.17</v>
      </c>
      <c r="U52" s="23">
        <f t="shared" si="18"/>
        <v>2.3428071139463651E-3</v>
      </c>
    </row>
    <row r="53" spans="2:21" ht="15.75" customHeight="1" x14ac:dyDescent="0.25">
      <c r="B53" s="48">
        <v>4</v>
      </c>
      <c r="C53" s="9">
        <v>1</v>
      </c>
      <c r="D53" s="10" t="s">
        <v>15</v>
      </c>
      <c r="E53" s="11">
        <v>9.4378599879999996</v>
      </c>
      <c r="F53" s="11"/>
      <c r="G53" s="11">
        <v>136967897268</v>
      </c>
      <c r="H53" s="10">
        <v>334491899720</v>
      </c>
      <c r="I53" s="11">
        <v>2.44</v>
      </c>
      <c r="J53" s="12">
        <v>130993969096</v>
      </c>
      <c r="K53" s="12">
        <v>637584800</v>
      </c>
      <c r="L53" s="13">
        <v>4.8999999999999998E-3</v>
      </c>
      <c r="M53" s="11">
        <f t="shared" si="13"/>
        <v>1.9061292681039996</v>
      </c>
      <c r="N53" s="12">
        <v>511031103</v>
      </c>
      <c r="O53" s="12">
        <v>7422828</v>
      </c>
      <c r="P53" s="12">
        <f t="shared" si="14"/>
        <v>1.452519808760055</v>
      </c>
      <c r="Q53" s="11">
        <f t="shared" si="15"/>
        <v>2.219135353117244E-2</v>
      </c>
      <c r="R53" s="12">
        <v>8787597</v>
      </c>
      <c r="S53" s="12">
        <v>883659</v>
      </c>
      <c r="T53" s="13">
        <v>0.10059999999999999</v>
      </c>
      <c r="U53" s="11">
        <f t="shared" si="16"/>
        <v>2.6417949156308496E-3</v>
      </c>
    </row>
    <row r="54" spans="2:21" ht="15.75" customHeight="1" x14ac:dyDescent="0.25">
      <c r="B54" s="49"/>
      <c r="C54" s="9">
        <v>2</v>
      </c>
      <c r="D54" s="10" t="s">
        <v>15</v>
      </c>
      <c r="E54" s="11">
        <v>9.4205178309999997</v>
      </c>
      <c r="F54" s="11"/>
      <c r="G54" s="11">
        <v>137029033167</v>
      </c>
      <c r="H54" s="10">
        <v>334491204481</v>
      </c>
      <c r="I54" s="11">
        <v>2.44</v>
      </c>
      <c r="J54" s="12">
        <v>130993768341</v>
      </c>
      <c r="K54" s="12">
        <v>639474962</v>
      </c>
      <c r="L54" s="13">
        <v>4.8999999999999998E-3</v>
      </c>
      <c r="M54" s="11">
        <f>(K54/H54)*1000</f>
        <v>1.9117840870949536</v>
      </c>
      <c r="N54" s="12">
        <v>510561511</v>
      </c>
      <c r="O54" s="12">
        <v>7351504</v>
      </c>
      <c r="P54" s="12">
        <f>(O54/N54)*100</f>
        <v>1.4398860551789616</v>
      </c>
      <c r="Q54" s="11">
        <f>(O54/H54)*1000</f>
        <v>2.1978168339005115E-2</v>
      </c>
      <c r="R54" s="12">
        <v>7966898</v>
      </c>
      <c r="S54" s="12">
        <v>913515</v>
      </c>
      <c r="T54" s="13">
        <v>0.1147</v>
      </c>
      <c r="U54" s="11">
        <f>(S54/H54)*1000</f>
        <v>2.731058358970662E-3</v>
      </c>
    </row>
    <row r="55" spans="2:21" ht="15.75" customHeight="1" x14ac:dyDescent="0.25">
      <c r="B55" s="49"/>
      <c r="C55" s="9">
        <v>3</v>
      </c>
      <c r="D55" s="10" t="s">
        <v>15</v>
      </c>
      <c r="E55" s="11">
        <v>9.461343909</v>
      </c>
      <c r="F55" s="11"/>
      <c r="G55" s="11">
        <v>137056035244</v>
      </c>
      <c r="H55" s="10">
        <v>334491624712</v>
      </c>
      <c r="I55" s="11">
        <v>2.44</v>
      </c>
      <c r="J55" s="12">
        <v>130993992528</v>
      </c>
      <c r="K55" s="12">
        <v>639177058</v>
      </c>
      <c r="L55" s="13">
        <v>4.8999999999999998E-3</v>
      </c>
      <c r="M55" s="11">
        <f>(K55/H55)*1000</f>
        <v>1.9108910680509166</v>
      </c>
      <c r="N55" s="12">
        <v>511662219</v>
      </c>
      <c r="O55" s="12">
        <v>7568417</v>
      </c>
      <c r="P55" s="12">
        <f>(O55/N55)*100</f>
        <v>1.4791823040582952</v>
      </c>
      <c r="Q55" s="11">
        <f>(O55/H55)*1000</f>
        <v>2.2626626321410794E-2</v>
      </c>
      <c r="R55" s="12">
        <v>9206510</v>
      </c>
      <c r="S55" s="12">
        <v>808686</v>
      </c>
      <c r="T55" s="13">
        <v>8.7800000000000003E-2</v>
      </c>
      <c r="U55" s="11">
        <f>(S55/H55)*1000</f>
        <v>2.4176569464072089E-3</v>
      </c>
    </row>
    <row r="56" spans="2:21" ht="15.75" customHeight="1" x14ac:dyDescent="0.25">
      <c r="B56" s="49"/>
      <c r="C56" s="21" t="s">
        <v>17</v>
      </c>
      <c r="D56" s="22"/>
      <c r="E56" s="23">
        <f>(E53+E54+E55)/3</f>
        <v>9.4399072426666653</v>
      </c>
      <c r="F56" s="23">
        <f>E44/E56</f>
        <v>3.5327204954518967</v>
      </c>
      <c r="G56" s="23">
        <f t="shared" ref="G56:U56" si="19">(G53+G54+G55)/3</f>
        <v>137017655226.33333</v>
      </c>
      <c r="H56" s="23">
        <f t="shared" si="19"/>
        <v>334491576304.33331</v>
      </c>
      <c r="I56" s="23">
        <f t="shared" si="19"/>
        <v>2.44</v>
      </c>
      <c r="J56" s="23">
        <f t="shared" si="19"/>
        <v>130993909988.33333</v>
      </c>
      <c r="K56" s="23">
        <f t="shared" si="19"/>
        <v>638745606.66666663</v>
      </c>
      <c r="L56" s="23">
        <f>((L53+L54+L55)/3)*100</f>
        <v>0.49</v>
      </c>
      <c r="M56" s="23">
        <f t="shared" si="19"/>
        <v>1.9096014744166234</v>
      </c>
      <c r="N56" s="23">
        <f t="shared" si="19"/>
        <v>511084944.33333331</v>
      </c>
      <c r="O56" s="23">
        <f t="shared" si="19"/>
        <v>7447583</v>
      </c>
      <c r="P56" s="23">
        <f t="shared" si="19"/>
        <v>1.4571960559991037</v>
      </c>
      <c r="Q56" s="23">
        <f t="shared" si="19"/>
        <v>2.2265382730529453E-2</v>
      </c>
      <c r="R56" s="23">
        <f t="shared" si="19"/>
        <v>8653668.333333334</v>
      </c>
      <c r="S56" s="23">
        <f t="shared" si="19"/>
        <v>868620</v>
      </c>
      <c r="T56" s="23">
        <f>((T53+T54+T55)/3)*100</f>
        <v>10.103333333333332</v>
      </c>
      <c r="U56" s="23">
        <f t="shared" si="19"/>
        <v>2.5968367403362402E-3</v>
      </c>
    </row>
    <row r="57" spans="2:21" ht="15.75" customHeight="1" x14ac:dyDescent="0.25">
      <c r="B57" s="49"/>
      <c r="C57" s="9">
        <v>1</v>
      </c>
      <c r="D57" s="10" t="s">
        <v>16</v>
      </c>
      <c r="E57" s="43">
        <v>14.984729989</v>
      </c>
      <c r="F57" s="11"/>
      <c r="G57" s="11">
        <v>136549910168</v>
      </c>
      <c r="H57" s="10">
        <v>334494948400</v>
      </c>
      <c r="I57" s="11">
        <v>2.4500000000000002</v>
      </c>
      <c r="J57" s="12">
        <v>130994717766</v>
      </c>
      <c r="K57" s="12">
        <v>633938202</v>
      </c>
      <c r="L57" s="13">
        <v>4.7999999999999996E-3</v>
      </c>
      <c r="M57" s="11">
        <f t="shared" si="13"/>
        <v>1.8952100922071804</v>
      </c>
      <c r="N57" s="12">
        <v>508287020</v>
      </c>
      <c r="O57" s="12">
        <v>3520505</v>
      </c>
      <c r="P57" s="12">
        <f t="shared" si="14"/>
        <v>0.69262146414834669</v>
      </c>
      <c r="Q57" s="11">
        <f t="shared" si="15"/>
        <v>1.0524837570312317E-2</v>
      </c>
      <c r="R57" s="12">
        <v>4034968</v>
      </c>
      <c r="S57" s="12">
        <v>860914</v>
      </c>
      <c r="T57" s="13">
        <v>0.21340000000000001</v>
      </c>
      <c r="U57" s="11">
        <f t="shared" si="16"/>
        <v>2.5737728002112928E-3</v>
      </c>
    </row>
    <row r="58" spans="2:21" ht="15.75" customHeight="1" x14ac:dyDescent="0.25">
      <c r="B58" s="49"/>
      <c r="C58" s="9">
        <v>2</v>
      </c>
      <c r="D58" s="10" t="s">
        <v>16</v>
      </c>
      <c r="E58" s="43">
        <v>14.917671864000001</v>
      </c>
      <c r="F58" s="11"/>
      <c r="G58" s="11">
        <v>136562138255</v>
      </c>
      <c r="H58" s="10">
        <v>334495145498</v>
      </c>
      <c r="I58" s="11">
        <v>2.4500000000000002</v>
      </c>
      <c r="J58" s="12">
        <v>130994803520</v>
      </c>
      <c r="K58" s="12">
        <v>633824092</v>
      </c>
      <c r="L58" s="13">
        <v>4.7999999999999996E-3</v>
      </c>
      <c r="M58" s="11">
        <f t="shared" si="13"/>
        <v>1.8948678344983327</v>
      </c>
      <c r="N58" s="12">
        <v>509037534</v>
      </c>
      <c r="O58" s="12">
        <v>3513783</v>
      </c>
      <c r="P58" s="12">
        <f t="shared" si="14"/>
        <v>0.69027974664045111</v>
      </c>
      <c r="Q58" s="11">
        <f t="shared" si="15"/>
        <v>1.0504735411835773E-2</v>
      </c>
      <c r="R58" s="12">
        <v>4134513</v>
      </c>
      <c r="S58" s="12">
        <v>783035</v>
      </c>
      <c r="T58" s="13">
        <v>0.18940000000000001</v>
      </c>
      <c r="U58" s="11">
        <f t="shared" si="16"/>
        <v>2.3409457821404523E-3</v>
      </c>
    </row>
    <row r="59" spans="2:21" ht="15.75" customHeight="1" x14ac:dyDescent="0.25">
      <c r="B59" s="49"/>
      <c r="C59" s="25">
        <v>3</v>
      </c>
      <c r="D59" s="10" t="s">
        <v>16</v>
      </c>
      <c r="E59" s="43">
        <v>14.894164050000001</v>
      </c>
      <c r="F59" s="11"/>
      <c r="G59" s="11">
        <v>136609253481</v>
      </c>
      <c r="H59" s="10">
        <v>334493471424</v>
      </c>
      <c r="I59" s="11">
        <v>2.4500000000000002</v>
      </c>
      <c r="J59" s="16">
        <v>130994827825</v>
      </c>
      <c r="K59" s="16">
        <v>634388905</v>
      </c>
      <c r="L59" s="20">
        <v>4.7999999999999996E-3</v>
      </c>
      <c r="M59" s="11">
        <f t="shared" si="13"/>
        <v>1.8965658800433092</v>
      </c>
      <c r="N59" s="16">
        <v>509334772</v>
      </c>
      <c r="O59" s="16">
        <v>3509105</v>
      </c>
      <c r="P59" s="12">
        <f t="shared" si="14"/>
        <v>0.68895845972204695</v>
      </c>
      <c r="Q59" s="11">
        <f t="shared" si="15"/>
        <v>1.0490802660694982E-2</v>
      </c>
      <c r="R59" s="16">
        <v>4256091</v>
      </c>
      <c r="S59" s="16">
        <v>783123</v>
      </c>
      <c r="T59" s="20">
        <v>0.184</v>
      </c>
      <c r="U59" s="11">
        <f t="shared" si="16"/>
        <v>2.3412205824708682E-3</v>
      </c>
    </row>
    <row r="60" spans="2:21" ht="15.75" customHeight="1" x14ac:dyDescent="0.25">
      <c r="B60" s="50"/>
      <c r="C60" s="21" t="s">
        <v>17</v>
      </c>
      <c r="D60" s="22"/>
      <c r="E60" s="23">
        <f>(E57+E58+E59)/3</f>
        <v>14.932188634333334</v>
      </c>
      <c r="F60" s="23">
        <f>E44/E60</f>
        <v>2.2333332780604951</v>
      </c>
      <c r="G60" s="23">
        <f t="shared" ref="G60:U60" si="20">(G57+G58+G59)/3</f>
        <v>136573767301.33333</v>
      </c>
      <c r="H60" s="23">
        <f t="shared" si="20"/>
        <v>334494521774</v>
      </c>
      <c r="I60" s="23">
        <f t="shared" si="20"/>
        <v>2.4500000000000002</v>
      </c>
      <c r="J60" s="23">
        <f t="shared" si="20"/>
        <v>130994783037</v>
      </c>
      <c r="K60" s="23">
        <f t="shared" si="20"/>
        <v>634050399.66666663</v>
      </c>
      <c r="L60" s="23">
        <f>((L57+L58+L59)/3)*100</f>
        <v>0.48</v>
      </c>
      <c r="M60" s="23">
        <f t="shared" si="20"/>
        <v>1.8955479355829408</v>
      </c>
      <c r="N60" s="23">
        <f t="shared" si="20"/>
        <v>508886442</v>
      </c>
      <c r="O60" s="23">
        <f t="shared" si="20"/>
        <v>3514464.3333333335</v>
      </c>
      <c r="P60" s="23">
        <f t="shared" si="20"/>
        <v>0.69061989017028169</v>
      </c>
      <c r="Q60" s="23">
        <f t="shared" si="20"/>
        <v>1.0506791880947691E-2</v>
      </c>
      <c r="R60" s="23">
        <f t="shared" si="20"/>
        <v>4141857.3333333335</v>
      </c>
      <c r="S60" s="23">
        <f t="shared" si="20"/>
        <v>809024</v>
      </c>
      <c r="T60" s="23">
        <f>((T57+T58+T59)/3)*100</f>
        <v>19.559999999999999</v>
      </c>
      <c r="U60" s="23">
        <f t="shared" si="20"/>
        <v>2.4186463882742044E-3</v>
      </c>
    </row>
    <row r="61" spans="2:21" ht="15.75" customHeight="1" x14ac:dyDescent="0.25">
      <c r="B61" s="48">
        <v>8</v>
      </c>
      <c r="C61" s="9">
        <v>1</v>
      </c>
      <c r="D61" s="10" t="s">
        <v>15</v>
      </c>
      <c r="E61" s="11">
        <v>5.3482942199999997</v>
      </c>
      <c r="F61" s="11"/>
      <c r="G61" s="11">
        <v>138309368602</v>
      </c>
      <c r="H61" s="10">
        <v>334549329404</v>
      </c>
      <c r="I61" s="11">
        <v>2.42</v>
      </c>
      <c r="J61" s="12">
        <v>131009470195</v>
      </c>
      <c r="K61" s="12">
        <v>654783973</v>
      </c>
      <c r="L61" s="13">
        <v>5.0000000000000001E-3</v>
      </c>
      <c r="M61" s="11">
        <f t="shared" si="13"/>
        <v>1.9572120325767752</v>
      </c>
      <c r="N61" s="12">
        <v>520810163</v>
      </c>
      <c r="O61" s="12">
        <v>19069574</v>
      </c>
      <c r="P61" s="12">
        <f t="shared" si="14"/>
        <v>3.6615210982355579</v>
      </c>
      <c r="Q61" s="11">
        <f t="shared" si="15"/>
        <v>5.7000783812576956E-2</v>
      </c>
      <c r="R61" s="12">
        <v>22082347</v>
      </c>
      <c r="S61" s="12">
        <v>931858</v>
      </c>
      <c r="T61" s="13">
        <v>4.2200000000000001E-2</v>
      </c>
      <c r="U61" s="11">
        <f t="shared" si="16"/>
        <v>2.785412846769432E-3</v>
      </c>
    </row>
    <row r="62" spans="2:21" ht="15.75" customHeight="1" x14ac:dyDescent="0.25">
      <c r="B62" s="49"/>
      <c r="C62" s="9">
        <v>2</v>
      </c>
      <c r="D62" s="10" t="s">
        <v>15</v>
      </c>
      <c r="E62" s="11">
        <v>5.3680740330000001</v>
      </c>
      <c r="F62" s="11"/>
      <c r="G62" s="11">
        <v>138229852056</v>
      </c>
      <c r="H62" s="10">
        <v>334549851221</v>
      </c>
      <c r="I62" s="11">
        <v>2.42</v>
      </c>
      <c r="J62" s="12">
        <v>131009258156</v>
      </c>
      <c r="K62" s="12">
        <v>655110363</v>
      </c>
      <c r="L62" s="13">
        <v>5.0000000000000001E-3</v>
      </c>
      <c r="M62" s="11">
        <f>(K62/H62)*1000</f>
        <v>1.9581845892594381</v>
      </c>
      <c r="N62" s="12">
        <v>520426224</v>
      </c>
      <c r="O62" s="12">
        <v>19990611</v>
      </c>
      <c r="P62" s="12">
        <f>(O62/N62)*100</f>
        <v>3.8411997855050442</v>
      </c>
      <c r="Q62" s="11">
        <f>(O62/H62)*1000</f>
        <v>5.9753758451963616E-2</v>
      </c>
      <c r="R62" s="12">
        <v>23006768</v>
      </c>
      <c r="S62" s="12">
        <v>893739</v>
      </c>
      <c r="T62" s="13">
        <v>3.8800000000000001E-2</v>
      </c>
      <c r="U62" s="11">
        <f>(S62/H62)*1000</f>
        <v>2.671467336596141E-3</v>
      </c>
    </row>
    <row r="63" spans="2:21" ht="15.75" customHeight="1" x14ac:dyDescent="0.25">
      <c r="B63" s="49"/>
      <c r="C63" s="9">
        <v>3</v>
      </c>
      <c r="D63" s="10" t="s">
        <v>15</v>
      </c>
      <c r="E63" s="11">
        <v>5.3720108289999997</v>
      </c>
      <c r="F63" s="11"/>
      <c r="G63" s="11">
        <v>138375938939</v>
      </c>
      <c r="H63" s="10">
        <v>334549477966</v>
      </c>
      <c r="I63" s="11">
        <v>2.42</v>
      </c>
      <c r="J63" s="12">
        <v>131009364067</v>
      </c>
      <c r="K63" s="12">
        <v>654826294</v>
      </c>
      <c r="L63" s="13">
        <v>5.0000000000000001E-3</v>
      </c>
      <c r="M63" s="11">
        <f>(K63/H63)*1000</f>
        <v>1.9573376649134975</v>
      </c>
      <c r="N63" s="12">
        <v>520210582</v>
      </c>
      <c r="O63" s="12">
        <v>19513687</v>
      </c>
      <c r="P63" s="12">
        <f>(O63/N63)*100</f>
        <v>3.7511130444478349</v>
      </c>
      <c r="Q63" s="11">
        <f>(O63/H63)*1000</f>
        <v>5.8328254220092253E-2</v>
      </c>
      <c r="R63" s="12">
        <v>22530560</v>
      </c>
      <c r="S63" s="12">
        <v>834738</v>
      </c>
      <c r="T63" s="13">
        <v>3.6999999999999998E-2</v>
      </c>
      <c r="U63" s="11">
        <f>(S63/H63)*1000</f>
        <v>2.4951107533482198E-3</v>
      </c>
    </row>
    <row r="64" spans="2:21" ht="15.75" customHeight="1" x14ac:dyDescent="0.25">
      <c r="B64" s="49"/>
      <c r="C64" s="21" t="s">
        <v>17</v>
      </c>
      <c r="D64" s="22"/>
      <c r="E64" s="23">
        <f>(E61+E62+E63)/3</f>
        <v>5.3627930273333329</v>
      </c>
      <c r="F64" s="23">
        <f>E44/E64</f>
        <v>6.2185047271749756</v>
      </c>
      <c r="G64" s="23">
        <f t="shared" ref="G64:U64" si="21">(G61+G62+G63)/3</f>
        <v>138305053199</v>
      </c>
      <c r="H64" s="23">
        <f t="shared" si="21"/>
        <v>334549552863.66669</v>
      </c>
      <c r="I64" s="23">
        <f t="shared" si="21"/>
        <v>2.42</v>
      </c>
      <c r="J64" s="23">
        <f t="shared" si="21"/>
        <v>131009364139.33333</v>
      </c>
      <c r="K64" s="23">
        <f t="shared" si="21"/>
        <v>654906876.66666663</v>
      </c>
      <c r="L64" s="23">
        <f>((L61+L62+L63)/3)*100</f>
        <v>0.5</v>
      </c>
      <c r="M64" s="23">
        <f t="shared" si="21"/>
        <v>1.9575780955832369</v>
      </c>
      <c r="N64" s="23">
        <f t="shared" si="21"/>
        <v>520482323</v>
      </c>
      <c r="O64" s="23">
        <f t="shared" si="21"/>
        <v>19524624</v>
      </c>
      <c r="P64" s="23">
        <f t="shared" si="21"/>
        <v>3.7512779760628128</v>
      </c>
      <c r="Q64" s="23">
        <f t="shared" si="21"/>
        <v>5.8360932161544275E-2</v>
      </c>
      <c r="R64" s="23">
        <f t="shared" si="21"/>
        <v>22539891.666666668</v>
      </c>
      <c r="S64" s="23">
        <f t="shared" si="21"/>
        <v>886778.33333333337</v>
      </c>
      <c r="T64" s="23">
        <f>((T61+T62+T63)/3)*100</f>
        <v>3.9333333333333331</v>
      </c>
      <c r="U64" s="23">
        <f t="shared" si="21"/>
        <v>2.6506636455712641E-3</v>
      </c>
    </row>
    <row r="65" spans="2:21" ht="15.75" customHeight="1" x14ac:dyDescent="0.25">
      <c r="B65" s="49"/>
      <c r="C65" s="9">
        <v>1</v>
      </c>
      <c r="D65" s="10" t="s">
        <v>16</v>
      </c>
      <c r="E65" s="43">
        <v>8.2878348529999997</v>
      </c>
      <c r="F65" s="11"/>
      <c r="G65" s="11">
        <v>136987812255</v>
      </c>
      <c r="H65" s="10">
        <v>334560521100</v>
      </c>
      <c r="I65" s="11">
        <v>2.44</v>
      </c>
      <c r="J65" s="12">
        <v>131011903732</v>
      </c>
      <c r="K65" s="12">
        <v>640489731</v>
      </c>
      <c r="L65" s="13">
        <v>4.8999999999999998E-3</v>
      </c>
      <c r="M65" s="11">
        <f t="shared" si="13"/>
        <v>1.914421130425481</v>
      </c>
      <c r="N65" s="12">
        <v>510854892</v>
      </c>
      <c r="O65" s="12">
        <v>9313347</v>
      </c>
      <c r="P65" s="12">
        <f t="shared" si="14"/>
        <v>1.8230904990531049</v>
      </c>
      <c r="Q65" s="11">
        <f t="shared" si="15"/>
        <v>2.7837555278126327E-2</v>
      </c>
      <c r="R65" s="12">
        <v>10298931</v>
      </c>
      <c r="S65" s="12">
        <v>917967</v>
      </c>
      <c r="T65" s="13">
        <v>8.9099999999999999E-2</v>
      </c>
      <c r="U65" s="11">
        <f t="shared" si="16"/>
        <v>2.7437995283538549E-3</v>
      </c>
    </row>
    <row r="66" spans="2:21" ht="15.75" customHeight="1" x14ac:dyDescent="0.25">
      <c r="B66" s="49"/>
      <c r="C66" s="9">
        <v>2</v>
      </c>
      <c r="D66" s="10" t="s">
        <v>16</v>
      </c>
      <c r="E66" s="43">
        <v>8.2547165810000003</v>
      </c>
      <c r="F66" s="11"/>
      <c r="G66" s="11">
        <v>136994400920</v>
      </c>
      <c r="H66" s="10">
        <v>334558696946</v>
      </c>
      <c r="I66" s="11">
        <v>2.44</v>
      </c>
      <c r="J66" s="12">
        <v>131011858051</v>
      </c>
      <c r="K66" s="12">
        <v>641162318</v>
      </c>
      <c r="L66" s="13">
        <v>4.8999999999999998E-3</v>
      </c>
      <c r="M66" s="11">
        <f t="shared" si="13"/>
        <v>1.9164419393452141</v>
      </c>
      <c r="N66" s="12">
        <v>510607294</v>
      </c>
      <c r="O66" s="12">
        <v>8881825</v>
      </c>
      <c r="P66" s="12">
        <f t="shared" si="14"/>
        <v>1.7394630089244281</v>
      </c>
      <c r="Q66" s="11">
        <f t="shared" si="15"/>
        <v>2.6547882572108373E-2</v>
      </c>
      <c r="R66" s="12">
        <v>11309569</v>
      </c>
      <c r="S66" s="12">
        <v>815253</v>
      </c>
      <c r="T66" s="13">
        <v>7.2099999999999997E-2</v>
      </c>
      <c r="U66" s="11">
        <f t="shared" si="16"/>
        <v>2.4368010978103112E-3</v>
      </c>
    </row>
    <row r="67" spans="2:21" ht="15.75" customHeight="1" x14ac:dyDescent="0.25">
      <c r="B67" s="49"/>
      <c r="C67" s="25">
        <v>3</v>
      </c>
      <c r="D67" s="10" t="s">
        <v>16</v>
      </c>
      <c r="E67" s="43">
        <v>8.2406376310000002</v>
      </c>
      <c r="F67" s="11"/>
      <c r="G67" s="11">
        <v>136990008320</v>
      </c>
      <c r="H67" s="10">
        <v>334558927014</v>
      </c>
      <c r="I67" s="11">
        <v>2.44</v>
      </c>
      <c r="J67" s="16">
        <v>131012157826</v>
      </c>
      <c r="K67" s="16">
        <v>640094683</v>
      </c>
      <c r="L67" s="20">
        <v>4.8999999999999998E-3</v>
      </c>
      <c r="M67" s="11">
        <f t="shared" si="13"/>
        <v>1.9132494496947454</v>
      </c>
      <c r="N67" s="16">
        <v>510167970</v>
      </c>
      <c r="O67" s="16">
        <v>8750517</v>
      </c>
      <c r="P67" s="12">
        <f t="shared" si="14"/>
        <v>1.7152227334068033</v>
      </c>
      <c r="Q67" s="11">
        <f t="shared" si="15"/>
        <v>2.6155383382233961E-2</v>
      </c>
      <c r="R67" s="16">
        <v>10416911</v>
      </c>
      <c r="S67" s="16">
        <v>830221</v>
      </c>
      <c r="T67" s="20">
        <v>7.9699999999999993E-2</v>
      </c>
      <c r="U67" s="11">
        <f t="shared" si="16"/>
        <v>2.4815389247265802E-3</v>
      </c>
    </row>
    <row r="68" spans="2:21" ht="15.75" customHeight="1" x14ac:dyDescent="0.25">
      <c r="B68" s="50"/>
      <c r="C68" s="21" t="s">
        <v>17</v>
      </c>
      <c r="D68" s="22"/>
      <c r="E68" s="23">
        <f>(E65+E66+E67)/3</f>
        <v>8.2610630216666667</v>
      </c>
      <c r="F68" s="23">
        <f>E44/E68</f>
        <v>4.0368356595111985</v>
      </c>
      <c r="G68" s="23">
        <f t="shared" ref="G68:U68" si="22">(G65+G66+G67)/3</f>
        <v>136990740498.33333</v>
      </c>
      <c r="H68" s="23">
        <f t="shared" si="22"/>
        <v>334559381686.66669</v>
      </c>
      <c r="I68" s="23">
        <f t="shared" si="22"/>
        <v>2.44</v>
      </c>
      <c r="J68" s="23">
        <f t="shared" si="22"/>
        <v>131011973203</v>
      </c>
      <c r="K68" s="23">
        <f t="shared" si="22"/>
        <v>640582244</v>
      </c>
      <c r="L68" s="23">
        <f>((L65+L66+L67)/3)*100</f>
        <v>0.49</v>
      </c>
      <c r="M68" s="23">
        <f t="shared" si="22"/>
        <v>1.9147041731551468</v>
      </c>
      <c r="N68" s="23">
        <f t="shared" si="22"/>
        <v>510543385.33333331</v>
      </c>
      <c r="O68" s="23">
        <f t="shared" si="22"/>
        <v>8981896.333333334</v>
      </c>
      <c r="P68" s="23">
        <f t="shared" si="22"/>
        <v>1.7592587471281123</v>
      </c>
      <c r="Q68" s="23">
        <f t="shared" si="22"/>
        <v>2.6846940410822886E-2</v>
      </c>
      <c r="R68" s="23">
        <f t="shared" si="22"/>
        <v>10675137</v>
      </c>
      <c r="S68" s="23">
        <f t="shared" si="22"/>
        <v>854480.33333333337</v>
      </c>
      <c r="T68" s="23">
        <f>((T65+T66+T67)/3)*100</f>
        <v>8.0299999999999994</v>
      </c>
      <c r="U68" s="23">
        <f t="shared" si="22"/>
        <v>2.5540465169635821E-3</v>
      </c>
    </row>
    <row r="69" spans="2:21" ht="15.75" customHeight="1" x14ac:dyDescent="0.25">
      <c r="B69" s="48">
        <v>16</v>
      </c>
      <c r="C69" s="9">
        <v>1</v>
      </c>
      <c r="D69" s="10" t="s">
        <v>16</v>
      </c>
      <c r="E69" s="43">
        <v>4.7755981949999997</v>
      </c>
      <c r="F69" s="11"/>
      <c r="G69" s="11">
        <v>136974659145</v>
      </c>
      <c r="H69" s="10">
        <v>334666511448</v>
      </c>
      <c r="I69" s="11">
        <v>2.44</v>
      </c>
      <c r="J69" s="12">
        <v>131040564237</v>
      </c>
      <c r="K69" s="12">
        <v>642866326</v>
      </c>
      <c r="L69" s="13">
        <v>4.8999999999999998E-3</v>
      </c>
      <c r="M69" s="11">
        <f>(K69/H69)*1000</f>
        <v>1.9209162076555355</v>
      </c>
      <c r="N69" s="12">
        <v>514269812</v>
      </c>
      <c r="O69" s="12">
        <v>10249028</v>
      </c>
      <c r="P69" s="12">
        <f>(O69/N69)*100</f>
        <v>1.9929281791092182</v>
      </c>
      <c r="Q69" s="11">
        <f>(O69/H69)*1000</f>
        <v>3.0624599861084338E-2</v>
      </c>
      <c r="R69" s="12">
        <v>11752317</v>
      </c>
      <c r="S69" s="12">
        <v>921317</v>
      </c>
      <c r="T69" s="13">
        <v>7.8399999999999997E-2</v>
      </c>
      <c r="U69" s="11">
        <f>(S69/H69)*1000</f>
        <v>2.7529405198438951E-3</v>
      </c>
    </row>
    <row r="70" spans="2:21" ht="15.75" customHeight="1" x14ac:dyDescent="0.25">
      <c r="B70" s="49"/>
      <c r="C70" s="9">
        <v>2</v>
      </c>
      <c r="D70" s="10" t="s">
        <v>16</v>
      </c>
      <c r="E70" s="43">
        <v>4.7672050300000004</v>
      </c>
      <c r="F70" s="11"/>
      <c r="G70" s="11">
        <v>136999923837</v>
      </c>
      <c r="H70" s="10">
        <v>334666704557</v>
      </c>
      <c r="I70" s="11">
        <v>2.44</v>
      </c>
      <c r="J70" s="12">
        <v>131040720255</v>
      </c>
      <c r="K70" s="12">
        <v>643723617</v>
      </c>
      <c r="L70" s="13">
        <v>4.8999999999999998E-3</v>
      </c>
      <c r="M70" s="11">
        <f>(K70/H70)*1000</f>
        <v>1.9234767254546585</v>
      </c>
      <c r="N70" s="12">
        <v>513904682</v>
      </c>
      <c r="O70" s="12">
        <v>9654403</v>
      </c>
      <c r="P70" s="12">
        <f>(O70/N70)*100</f>
        <v>1.8786369025530694</v>
      </c>
      <c r="Q70" s="11">
        <f>(O70/H70)*1000</f>
        <v>2.884781446298813E-2</v>
      </c>
      <c r="R70" s="12">
        <v>12088355</v>
      </c>
      <c r="S70" s="12">
        <v>848715</v>
      </c>
      <c r="T70" s="13">
        <v>7.0199999999999999E-2</v>
      </c>
      <c r="U70" s="11">
        <f>(S70/H70)*1000</f>
        <v>2.5360007088946848E-3</v>
      </c>
    </row>
    <row r="71" spans="2:21" ht="15.75" customHeight="1" x14ac:dyDescent="0.25">
      <c r="B71" s="49"/>
      <c r="C71" s="7">
        <v>3</v>
      </c>
      <c r="D71" s="8" t="s">
        <v>16</v>
      </c>
      <c r="E71" s="43">
        <v>4.765587902</v>
      </c>
      <c r="F71" s="6"/>
      <c r="G71" s="6">
        <v>137033891606</v>
      </c>
      <c r="H71" s="8">
        <v>334666496147</v>
      </c>
      <c r="I71" s="6">
        <v>2.44</v>
      </c>
      <c r="J71" s="5">
        <v>131042154185</v>
      </c>
      <c r="K71" s="5">
        <v>646605909</v>
      </c>
      <c r="L71" s="15">
        <v>4.8999999999999998E-3</v>
      </c>
      <c r="M71" s="6">
        <f>(K71/H71)*1000</f>
        <v>1.93209035396236</v>
      </c>
      <c r="N71" s="5">
        <v>514320921</v>
      </c>
      <c r="O71" s="5">
        <v>9421744</v>
      </c>
      <c r="P71" s="5">
        <f>(O71/N71)*100</f>
        <v>1.8318803718272234</v>
      </c>
      <c r="Q71" s="6">
        <f>(O71/H71)*1000</f>
        <v>2.815263585830104E-2</v>
      </c>
      <c r="R71" s="5">
        <v>10305401</v>
      </c>
      <c r="S71" s="5">
        <v>838364</v>
      </c>
      <c r="T71" s="15">
        <v>8.14E-2</v>
      </c>
      <c r="U71" s="6">
        <f>(S71/H71)*1000</f>
        <v>2.5050729895344953E-3</v>
      </c>
    </row>
    <row r="72" spans="2:21" ht="15.75" customHeight="1" x14ac:dyDescent="0.25">
      <c r="B72" s="50"/>
      <c r="C72" s="21" t="s">
        <v>17</v>
      </c>
      <c r="D72" s="30"/>
      <c r="E72" s="24">
        <f>(E69+E70+E71)/3</f>
        <v>4.7694637090000001</v>
      </c>
      <c r="F72" s="24">
        <f>E44/E72</f>
        <v>6.9920971887058192</v>
      </c>
      <c r="G72" s="24">
        <f t="shared" ref="G72:U72" si="23">(G69+G70+G71)/3</f>
        <v>137002824862.66667</v>
      </c>
      <c r="H72" s="24">
        <f t="shared" si="23"/>
        <v>334666570717.33331</v>
      </c>
      <c r="I72" s="24">
        <f t="shared" si="23"/>
        <v>2.44</v>
      </c>
      <c r="J72" s="24">
        <f t="shared" si="23"/>
        <v>131041146225.66667</v>
      </c>
      <c r="K72" s="24">
        <f t="shared" si="23"/>
        <v>644398617.33333337</v>
      </c>
      <c r="L72" s="24">
        <f>((L69+L70+L71)/3)*100</f>
        <v>0.49</v>
      </c>
      <c r="M72" s="24">
        <f t="shared" si="23"/>
        <v>1.9254944290241847</v>
      </c>
      <c r="N72" s="24">
        <f t="shared" si="23"/>
        <v>514165138.33333331</v>
      </c>
      <c r="O72" s="24">
        <f t="shared" si="23"/>
        <v>9775058.333333334</v>
      </c>
      <c r="P72" s="24">
        <f t="shared" si="23"/>
        <v>1.9011484844965036</v>
      </c>
      <c r="Q72" s="24">
        <f t="shared" si="23"/>
        <v>2.9208350060791168E-2</v>
      </c>
      <c r="R72" s="24">
        <f t="shared" si="23"/>
        <v>11382024.333333334</v>
      </c>
      <c r="S72" s="24">
        <f t="shared" si="23"/>
        <v>869465.33333333337</v>
      </c>
      <c r="T72" s="24">
        <f>((T69+T70+T71)/3)*100</f>
        <v>7.6666666666666679</v>
      </c>
      <c r="U72" s="24">
        <f t="shared" si="23"/>
        <v>2.5980047394243582E-3</v>
      </c>
    </row>
    <row r="73" spans="2:21" ht="15.75" customHeight="1" x14ac:dyDescent="0.25"/>
    <row r="74" spans="2:21" ht="15.75" customHeight="1" x14ac:dyDescent="0.25"/>
    <row r="75" spans="2:21" ht="15.75" customHeight="1" x14ac:dyDescent="0.25"/>
    <row r="76" spans="2:21" ht="15.75" customHeight="1" x14ac:dyDescent="0.25"/>
    <row r="77" spans="2:21" ht="15.75" customHeight="1" x14ac:dyDescent="0.25"/>
    <row r="78" spans="2:21" ht="15.75" customHeight="1" x14ac:dyDescent="0.25"/>
    <row r="79" spans="2:21" ht="15.75" customHeight="1" x14ac:dyDescent="0.25"/>
    <row r="80" spans="2:21" ht="15.75" customHeight="1" x14ac:dyDescent="0.25">
      <c r="B80" s="1" t="s">
        <v>0</v>
      </c>
      <c r="C80" s="2" t="s">
        <v>1</v>
      </c>
      <c r="D80" s="46" t="s">
        <v>2</v>
      </c>
      <c r="E80" s="46" t="s">
        <v>3</v>
      </c>
      <c r="F80" s="46"/>
      <c r="G80" s="46" t="s">
        <v>4</v>
      </c>
      <c r="H80" s="46" t="s">
        <v>5</v>
      </c>
      <c r="I80" s="46" t="s">
        <v>6</v>
      </c>
      <c r="J80" s="51" t="s">
        <v>7</v>
      </c>
      <c r="K80" s="51"/>
      <c r="L80" s="51"/>
      <c r="M80" s="51"/>
      <c r="N80" s="51" t="s">
        <v>8</v>
      </c>
      <c r="O80" s="51"/>
      <c r="P80" s="51"/>
      <c r="Q80" s="51"/>
      <c r="R80" s="51" t="s">
        <v>9</v>
      </c>
      <c r="S80" s="51"/>
      <c r="T80" s="51"/>
      <c r="U80" s="51"/>
    </row>
    <row r="81" spans="2:21" ht="15.75" customHeight="1" x14ac:dyDescent="0.25">
      <c r="B81" s="4"/>
      <c r="C81" s="5"/>
      <c r="D81" s="6"/>
      <c r="E81" s="6"/>
      <c r="F81" s="6"/>
      <c r="G81" s="6"/>
      <c r="H81" s="6"/>
      <c r="I81" s="6"/>
      <c r="J81" s="7" t="s">
        <v>10</v>
      </c>
      <c r="K81" s="7" t="s">
        <v>11</v>
      </c>
      <c r="L81" s="7" t="s">
        <v>12</v>
      </c>
      <c r="M81" s="8" t="s">
        <v>13</v>
      </c>
      <c r="N81" s="7" t="s">
        <v>10</v>
      </c>
      <c r="O81" s="7" t="s">
        <v>11</v>
      </c>
      <c r="P81" s="7" t="s">
        <v>12</v>
      </c>
      <c r="Q81" s="8" t="s">
        <v>13</v>
      </c>
      <c r="R81" s="7" t="s">
        <v>10</v>
      </c>
      <c r="S81" s="7" t="s">
        <v>11</v>
      </c>
      <c r="T81" s="7" t="s">
        <v>12</v>
      </c>
      <c r="U81" s="8" t="s">
        <v>13</v>
      </c>
    </row>
    <row r="82" spans="2:21" ht="15.75" customHeight="1" x14ac:dyDescent="0.25">
      <c r="B82" s="48">
        <v>1</v>
      </c>
      <c r="C82" s="9">
        <v>1</v>
      </c>
      <c r="D82" s="10" t="s">
        <v>15</v>
      </c>
      <c r="E82" s="11">
        <v>69.350838363999998</v>
      </c>
      <c r="F82" s="11"/>
      <c r="G82" s="11">
        <v>282687642132</v>
      </c>
      <c r="H82" s="10">
        <v>492975716451</v>
      </c>
      <c r="I82" s="11">
        <v>1.74</v>
      </c>
      <c r="J82" s="12">
        <v>188906481193</v>
      </c>
      <c r="K82" s="12">
        <v>1717013993</v>
      </c>
      <c r="L82" s="13">
        <v>9.1000000000000004E-3</v>
      </c>
      <c r="M82" s="11">
        <f>(K82/H82)*1000</f>
        <v>3.482958563072883</v>
      </c>
      <c r="N82" s="12">
        <v>836521540</v>
      </c>
      <c r="O82" s="12">
        <v>205780220</v>
      </c>
      <c r="P82" s="12">
        <f>(O82/N82)*100</f>
        <v>24.599512404665635</v>
      </c>
      <c r="Q82" s="11">
        <f>(O82/H82)*1000</f>
        <v>0.41742465832077918</v>
      </c>
      <c r="R82" s="12">
        <v>206949156</v>
      </c>
      <c r="S82" s="12">
        <v>170162706</v>
      </c>
      <c r="T82" s="13">
        <v>0.82220000000000004</v>
      </c>
      <c r="U82" s="11">
        <f>(S82/H82)*1000</f>
        <v>0.34517462082113237</v>
      </c>
    </row>
    <row r="83" spans="2:21" ht="15.75" customHeight="1" x14ac:dyDescent="0.25">
      <c r="B83" s="49"/>
      <c r="C83" s="9">
        <v>2</v>
      </c>
      <c r="D83" s="10" t="s">
        <v>15</v>
      </c>
      <c r="E83" s="11">
        <v>69.387929170999996</v>
      </c>
      <c r="F83" s="11"/>
      <c r="G83" s="11">
        <v>282180224452</v>
      </c>
      <c r="H83" s="10">
        <v>492974886813</v>
      </c>
      <c r="I83" s="11">
        <v>1.75</v>
      </c>
      <c r="J83" s="12">
        <v>188906822123</v>
      </c>
      <c r="K83" s="12">
        <v>1718620531</v>
      </c>
      <c r="L83" s="13">
        <v>9.1000000000000004E-3</v>
      </c>
      <c r="M83" s="11">
        <f>(K83/H83)*1000</f>
        <v>3.4862232883922211</v>
      </c>
      <c r="N83" s="12">
        <v>836042804</v>
      </c>
      <c r="O83" s="12">
        <v>205961964</v>
      </c>
      <c r="P83" s="12">
        <f>(O83/N83)*100</f>
        <v>24.635337211753576</v>
      </c>
      <c r="Q83" s="11">
        <f>(O83/H83)*1000</f>
        <v>0.41779402868066884</v>
      </c>
      <c r="R83" s="12">
        <v>207114807</v>
      </c>
      <c r="S83" s="12">
        <v>170445535</v>
      </c>
      <c r="T83" s="13">
        <v>0.82299999999999995</v>
      </c>
      <c r="U83" s="11">
        <f>(S83/H83)*1000</f>
        <v>0.34574892060303886</v>
      </c>
    </row>
    <row r="84" spans="2:21" ht="15.75" customHeight="1" x14ac:dyDescent="0.25">
      <c r="B84" s="49"/>
      <c r="C84" s="9">
        <v>3</v>
      </c>
      <c r="D84" s="10" t="s">
        <v>15</v>
      </c>
      <c r="E84" s="11">
        <v>69.088783761000002</v>
      </c>
      <c r="F84" s="11"/>
      <c r="G84" s="11">
        <v>281699954723</v>
      </c>
      <c r="H84" s="10">
        <v>492974781029</v>
      </c>
      <c r="I84" s="11">
        <v>1.75</v>
      </c>
      <c r="J84" s="12">
        <v>188906670338</v>
      </c>
      <c r="K84" s="12">
        <v>1719590171</v>
      </c>
      <c r="L84" s="13">
        <v>9.1000000000000004E-3</v>
      </c>
      <c r="M84" s="11">
        <f>(K84/H84)*1000</f>
        <v>3.4881909525080603</v>
      </c>
      <c r="N84" s="12">
        <v>837848612</v>
      </c>
      <c r="O84" s="12">
        <v>206235896</v>
      </c>
      <c r="P84" s="12">
        <f>(O84/N84)*100</f>
        <v>24.614935567858886</v>
      </c>
      <c r="Q84" s="11">
        <f>(O84/H84)*1000</f>
        <v>0.4183497897590584</v>
      </c>
      <c r="R84" s="12">
        <v>207375585</v>
      </c>
      <c r="S84" s="12">
        <v>170455158</v>
      </c>
      <c r="T84" s="13">
        <v>0.82199999999999995</v>
      </c>
      <c r="U84" s="11">
        <f>(S84/H84)*1000</f>
        <v>0.34576851506319289</v>
      </c>
    </row>
    <row r="85" spans="2:21" ht="15.75" customHeight="1" x14ac:dyDescent="0.25">
      <c r="B85" s="50"/>
      <c r="C85" s="30" t="s">
        <v>17</v>
      </c>
      <c r="D85" s="22"/>
      <c r="E85" s="23">
        <f>(E82+E83+E84)/3</f>
        <v>69.275850431999999</v>
      </c>
      <c r="F85" s="22">
        <v>1</v>
      </c>
      <c r="G85" s="23">
        <f t="shared" ref="G85:U85" si="24">(G82+G83+G84)/3</f>
        <v>282189273769</v>
      </c>
      <c r="H85" s="23">
        <f t="shared" si="24"/>
        <v>492975128097.66669</v>
      </c>
      <c r="I85" s="23">
        <f t="shared" si="24"/>
        <v>1.7466666666666668</v>
      </c>
      <c r="J85" s="23">
        <f t="shared" si="24"/>
        <v>188906657884.66666</v>
      </c>
      <c r="K85" s="23">
        <f t="shared" si="24"/>
        <v>1718408231.6666667</v>
      </c>
      <c r="L85" s="13">
        <f>((L82+L83+L84)/3)</f>
        <v>9.1000000000000004E-3</v>
      </c>
      <c r="M85" s="23">
        <f t="shared" si="24"/>
        <v>3.4857909346577216</v>
      </c>
      <c r="N85" s="12">
        <f t="shared" si="24"/>
        <v>836804318.66666663</v>
      </c>
      <c r="O85" s="12">
        <f t="shared" si="24"/>
        <v>205992693.33333334</v>
      </c>
      <c r="P85" s="23">
        <f t="shared" si="24"/>
        <v>24.616595061426029</v>
      </c>
      <c r="Q85" s="23">
        <f t="shared" si="24"/>
        <v>0.41785615892016881</v>
      </c>
      <c r="R85" s="12">
        <f t="shared" si="24"/>
        <v>207146516</v>
      </c>
      <c r="S85" s="23">
        <f t="shared" si="24"/>
        <v>170354466.33333334</v>
      </c>
      <c r="T85" s="13">
        <f>((T82+T83+T84)/3)</f>
        <v>0.82240000000000002</v>
      </c>
      <c r="U85" s="23">
        <f t="shared" si="24"/>
        <v>0.34556401882912136</v>
      </c>
    </row>
    <row r="86" spans="2:21" ht="15.75" customHeight="1" x14ac:dyDescent="0.25">
      <c r="B86" s="48">
        <v>2</v>
      </c>
      <c r="C86" s="30">
        <v>1</v>
      </c>
      <c r="D86" s="10" t="s">
        <v>15</v>
      </c>
      <c r="E86" s="11">
        <v>37.462325479999997</v>
      </c>
      <c r="F86" s="11"/>
      <c r="G86" s="11">
        <v>293079646747</v>
      </c>
      <c r="H86" s="10">
        <v>502429964913</v>
      </c>
      <c r="I86" s="11">
        <v>1.71</v>
      </c>
      <c r="J86" s="12">
        <v>195177248647</v>
      </c>
      <c r="K86" s="12">
        <v>1764252137</v>
      </c>
      <c r="L86" s="13">
        <v>8.9999999999999993E-3</v>
      </c>
      <c r="M86" s="11">
        <f t="shared" ref="M86:M108" si="25">(K86/H86)*1000</f>
        <v>3.5114389272253996</v>
      </c>
      <c r="N86" s="12">
        <v>851886792</v>
      </c>
      <c r="O86" s="12">
        <v>250216972</v>
      </c>
      <c r="P86" s="12">
        <f t="shared" ref="P86:P108" si="26">(O86/N86)*100</f>
        <v>29.372091966886604</v>
      </c>
      <c r="Q86" s="11">
        <f t="shared" ref="Q86:Q108" si="27">(O86/H86)*1000</f>
        <v>0.49801363269272203</v>
      </c>
      <c r="R86" s="12">
        <v>251343272</v>
      </c>
      <c r="S86" s="12">
        <v>175080893</v>
      </c>
      <c r="T86" s="13">
        <v>0.6966</v>
      </c>
      <c r="U86" s="11">
        <f t="shared" ref="U86:U108" si="28">(S86/H86)*1000</f>
        <v>0.34846825473539728</v>
      </c>
    </row>
    <row r="87" spans="2:21" ht="15.75" customHeight="1" x14ac:dyDescent="0.25">
      <c r="B87" s="49"/>
      <c r="C87" s="30">
        <v>2</v>
      </c>
      <c r="D87" s="10" t="s">
        <v>15</v>
      </c>
      <c r="E87" s="11">
        <v>37.525807866000001</v>
      </c>
      <c r="F87" s="11"/>
      <c r="G87" s="11">
        <v>292873436114</v>
      </c>
      <c r="H87" s="10">
        <v>503803491754</v>
      </c>
      <c r="I87" s="11">
        <v>1.72</v>
      </c>
      <c r="J87" s="12">
        <v>195961442636</v>
      </c>
      <c r="K87" s="12">
        <v>1762621007</v>
      </c>
      <c r="L87" s="13">
        <v>8.9999999999999993E-3</v>
      </c>
      <c r="M87" s="11">
        <f>(K87/H87)*1000</f>
        <v>3.4986280084391761</v>
      </c>
      <c r="N87" s="12">
        <v>850363372</v>
      </c>
      <c r="O87" s="12">
        <v>250274056</v>
      </c>
      <c r="P87" s="12">
        <f>(O87/N87)*100</f>
        <v>29.431424758026854</v>
      </c>
      <c r="Q87" s="11">
        <f>(O87/H87)*1000</f>
        <v>0.49676919691180943</v>
      </c>
      <c r="R87" s="12">
        <v>251748855</v>
      </c>
      <c r="S87" s="12">
        <v>177157079</v>
      </c>
      <c r="T87" s="13">
        <v>0.70369999999999999</v>
      </c>
      <c r="U87" s="11">
        <f>(S87/H87)*1000</f>
        <v>0.35163924406959701</v>
      </c>
    </row>
    <row r="88" spans="2:21" ht="15.75" customHeight="1" x14ac:dyDescent="0.25">
      <c r="B88" s="49"/>
      <c r="C88" s="30">
        <v>3</v>
      </c>
      <c r="D88" s="10" t="s">
        <v>15</v>
      </c>
      <c r="E88" s="11">
        <v>37.489860634000003</v>
      </c>
      <c r="F88" s="11"/>
      <c r="G88" s="11">
        <v>293309445435</v>
      </c>
      <c r="H88" s="10">
        <v>502350125459</v>
      </c>
      <c r="I88" s="11">
        <v>1.71</v>
      </c>
      <c r="J88" s="12">
        <v>195749918080</v>
      </c>
      <c r="K88" s="12">
        <v>1761346882</v>
      </c>
      <c r="L88" s="13">
        <v>8.9999999999999993E-3</v>
      </c>
      <c r="M88" s="11">
        <f>(K88/H88)*1000</f>
        <v>3.5062136799321943</v>
      </c>
      <c r="N88" s="12">
        <v>852531580</v>
      </c>
      <c r="O88" s="12">
        <v>250715934</v>
      </c>
      <c r="P88" s="12">
        <f>(O88/N88)*100</f>
        <v>29.408404319755522</v>
      </c>
      <c r="Q88" s="11">
        <f>(O88/H88)*1000</f>
        <v>0.4990860383898969</v>
      </c>
      <c r="R88" s="12">
        <v>251806057</v>
      </c>
      <c r="S88" s="12">
        <v>175161040</v>
      </c>
      <c r="T88" s="13">
        <v>0.6956</v>
      </c>
      <c r="U88" s="11">
        <f>(S88/H88)*1000</f>
        <v>0.34868318155580119</v>
      </c>
    </row>
    <row r="89" spans="2:21" ht="15.75" customHeight="1" x14ac:dyDescent="0.25">
      <c r="B89" s="49"/>
      <c r="C89" s="30" t="s">
        <v>17</v>
      </c>
      <c r="D89" s="22"/>
      <c r="E89" s="11">
        <f>(E86+E87+E88)/3</f>
        <v>37.492664660000003</v>
      </c>
      <c r="F89" s="23">
        <f>E85/E89</f>
        <v>1.8477174418042548</v>
      </c>
      <c r="G89" s="11">
        <f t="shared" ref="G89:U89" si="29">(G86+G87+G88)/3</f>
        <v>293087509432</v>
      </c>
      <c r="H89" s="10">
        <f t="shared" si="29"/>
        <v>502861194042</v>
      </c>
      <c r="I89" s="23">
        <f t="shared" si="29"/>
        <v>1.7133333333333332</v>
      </c>
      <c r="J89" s="12">
        <f t="shared" si="29"/>
        <v>195629536454.33334</v>
      </c>
      <c r="K89" s="12">
        <f t="shared" si="29"/>
        <v>1762740008.6666667</v>
      </c>
      <c r="L89" s="13">
        <f>((L86+L87+L88)/3)</f>
        <v>8.9999999999999993E-3</v>
      </c>
      <c r="M89" s="23">
        <f t="shared" si="29"/>
        <v>3.5054268718655899</v>
      </c>
      <c r="N89" s="12">
        <f t="shared" si="29"/>
        <v>851593914.66666663</v>
      </c>
      <c r="O89" s="12">
        <f t="shared" si="29"/>
        <v>250402320.66666666</v>
      </c>
      <c r="P89" s="23">
        <f t="shared" si="29"/>
        <v>29.403973681556327</v>
      </c>
      <c r="Q89" s="23">
        <f t="shared" si="29"/>
        <v>0.49795628933147612</v>
      </c>
      <c r="R89" s="12">
        <f t="shared" si="29"/>
        <v>251632728</v>
      </c>
      <c r="S89" s="12">
        <f t="shared" si="29"/>
        <v>175799670.66666666</v>
      </c>
      <c r="T89" s="13">
        <f>((T86+T87+T88)/3)</f>
        <v>0.69863333333333344</v>
      </c>
      <c r="U89" s="23">
        <f t="shared" si="29"/>
        <v>0.34959689345359846</v>
      </c>
    </row>
    <row r="90" spans="2:21" ht="15.75" customHeight="1" x14ac:dyDescent="0.25">
      <c r="B90" s="49"/>
      <c r="C90" s="30">
        <v>1</v>
      </c>
      <c r="D90" s="10" t="s">
        <v>16</v>
      </c>
      <c r="E90" s="11">
        <v>52.588881381999997</v>
      </c>
      <c r="F90" s="23"/>
      <c r="G90" s="11">
        <v>2361490145686</v>
      </c>
      <c r="H90" s="10">
        <v>499813507428</v>
      </c>
      <c r="I90" s="11">
        <v>2.99</v>
      </c>
      <c r="J90" s="12">
        <v>193244339175</v>
      </c>
      <c r="K90" s="12">
        <v>2740270084</v>
      </c>
      <c r="L90" s="13">
        <v>1.4200000000000001E-2</v>
      </c>
      <c r="M90" s="11">
        <f t="shared" si="25"/>
        <v>5.4825850907895806</v>
      </c>
      <c r="N90" s="12">
        <v>1517778907</v>
      </c>
      <c r="O90" s="12">
        <v>232274530</v>
      </c>
      <c r="P90" s="12">
        <f t="shared" si="26"/>
        <v>15.303581366742502</v>
      </c>
      <c r="Q90" s="23">
        <f t="shared" si="27"/>
        <v>0.46472239454925096</v>
      </c>
      <c r="R90" s="12">
        <v>233669379</v>
      </c>
      <c r="S90" s="12">
        <v>195463544</v>
      </c>
      <c r="T90" s="13">
        <v>0.83650000000000002</v>
      </c>
      <c r="U90" s="11">
        <f t="shared" si="28"/>
        <v>0.391072952401466</v>
      </c>
    </row>
    <row r="91" spans="2:21" ht="15.75" customHeight="1" x14ac:dyDescent="0.25">
      <c r="B91" s="49"/>
      <c r="C91" s="30">
        <v>2</v>
      </c>
      <c r="D91" s="10" t="s">
        <v>16</v>
      </c>
      <c r="E91" s="11">
        <v>52.427506911999998</v>
      </c>
      <c r="F91" s="23"/>
      <c r="G91" s="11">
        <v>2365149557958</v>
      </c>
      <c r="H91" s="10">
        <v>499759789584</v>
      </c>
      <c r="I91" s="11">
        <v>2.99</v>
      </c>
      <c r="J91" s="12">
        <v>193157213564</v>
      </c>
      <c r="K91" s="12">
        <v>2738502463</v>
      </c>
      <c r="L91" s="13">
        <v>1.4200000000000001E-2</v>
      </c>
      <c r="M91" s="11">
        <f t="shared" si="25"/>
        <v>5.479637457986624</v>
      </c>
      <c r="N91" s="12">
        <v>1514611959</v>
      </c>
      <c r="O91" s="12">
        <v>232362477</v>
      </c>
      <c r="P91" s="12">
        <f t="shared" si="26"/>
        <v>15.341386658099138</v>
      </c>
      <c r="Q91" s="23">
        <f t="shared" si="27"/>
        <v>0.4649483248610668</v>
      </c>
      <c r="R91" s="12">
        <v>233691679</v>
      </c>
      <c r="S91" s="12">
        <v>194424155</v>
      </c>
      <c r="T91" s="13">
        <v>0.83199999999999996</v>
      </c>
      <c r="U91" s="11">
        <f t="shared" si="28"/>
        <v>0.38903521061956314</v>
      </c>
    </row>
    <row r="92" spans="2:21" ht="15.75" customHeight="1" x14ac:dyDescent="0.25">
      <c r="B92" s="49"/>
      <c r="C92" s="30">
        <v>3</v>
      </c>
      <c r="D92" s="10" t="s">
        <v>16</v>
      </c>
      <c r="E92" s="11">
        <v>52.539340781</v>
      </c>
      <c r="F92" s="23"/>
      <c r="G92" s="11">
        <v>2361495019713</v>
      </c>
      <c r="H92" s="10">
        <v>499928687923</v>
      </c>
      <c r="I92" s="11">
        <v>2.99</v>
      </c>
      <c r="J92" s="12">
        <v>193233726678</v>
      </c>
      <c r="K92" s="12">
        <v>2738781122</v>
      </c>
      <c r="L92" s="13">
        <v>1.4200000000000001E-2</v>
      </c>
      <c r="M92" s="11">
        <f t="shared" si="25"/>
        <v>5.4783435881195768</v>
      </c>
      <c r="N92" s="12">
        <v>1513142211</v>
      </c>
      <c r="O92" s="12">
        <v>232618835</v>
      </c>
      <c r="P92" s="12">
        <f t="shared" si="26"/>
        <v>15.373230176842908</v>
      </c>
      <c r="Q92" s="23">
        <f t="shared" si="27"/>
        <v>0.46530403359414418</v>
      </c>
      <c r="R92" s="12">
        <v>233523089</v>
      </c>
      <c r="S92" s="12">
        <v>194472002</v>
      </c>
      <c r="T92" s="13">
        <v>0.83279999999999998</v>
      </c>
      <c r="U92" s="11">
        <f t="shared" si="28"/>
        <v>0.38899948472241497</v>
      </c>
    </row>
    <row r="93" spans="2:21" ht="15.75" customHeight="1" x14ac:dyDescent="0.25">
      <c r="B93" s="50"/>
      <c r="C93" s="30" t="s">
        <v>17</v>
      </c>
      <c r="D93" s="22"/>
      <c r="E93" s="11">
        <f>(E90+E91+E92)/3</f>
        <v>52.518576358333327</v>
      </c>
      <c r="F93" s="23">
        <f>E85/E93</f>
        <v>1.3190732734134316</v>
      </c>
      <c r="G93" s="11">
        <f t="shared" ref="G93:U93" si="30">(G90+G91+G92)/3</f>
        <v>2362711574452.3335</v>
      </c>
      <c r="H93" s="10">
        <f t="shared" si="30"/>
        <v>499833994978.33331</v>
      </c>
      <c r="I93" s="23">
        <f t="shared" si="30"/>
        <v>2.99</v>
      </c>
      <c r="J93" s="12">
        <f t="shared" si="30"/>
        <v>193211759805.66666</v>
      </c>
      <c r="K93" s="12">
        <f t="shared" si="30"/>
        <v>2739184556.3333335</v>
      </c>
      <c r="L93" s="13">
        <f>((L90+L91+L92)/3)</f>
        <v>1.4199999999999999E-2</v>
      </c>
      <c r="M93" s="23">
        <f t="shared" si="30"/>
        <v>5.4801887122985944</v>
      </c>
      <c r="N93" s="12">
        <f t="shared" si="30"/>
        <v>1515177692.3333333</v>
      </c>
      <c r="O93" s="12">
        <f t="shared" si="30"/>
        <v>232418614</v>
      </c>
      <c r="P93" s="23">
        <f t="shared" si="30"/>
        <v>15.339399400561517</v>
      </c>
      <c r="Q93" s="23">
        <f t="shared" si="30"/>
        <v>0.46499158433482063</v>
      </c>
      <c r="R93" s="12">
        <f t="shared" si="30"/>
        <v>233628049</v>
      </c>
      <c r="S93" s="12">
        <f t="shared" si="30"/>
        <v>194786567</v>
      </c>
      <c r="T93" s="13">
        <f>((T90+T91+T92)/3)</f>
        <v>0.83376666666666654</v>
      </c>
      <c r="U93" s="23">
        <f t="shared" si="30"/>
        <v>0.38970254924781472</v>
      </c>
    </row>
    <row r="94" spans="2:21" ht="15.75" customHeight="1" x14ac:dyDescent="0.25">
      <c r="B94" s="48">
        <v>4</v>
      </c>
      <c r="C94" s="30">
        <v>1</v>
      </c>
      <c r="D94" s="10" t="s">
        <v>15</v>
      </c>
      <c r="E94" s="11">
        <v>21.149992108999999</v>
      </c>
      <c r="F94" s="23"/>
      <c r="G94" s="11">
        <v>305509778214</v>
      </c>
      <c r="H94" s="10">
        <v>523289576381</v>
      </c>
      <c r="I94" s="11">
        <v>1.71</v>
      </c>
      <c r="J94" s="12">
        <v>206167577888</v>
      </c>
      <c r="K94" s="12">
        <v>1812273232</v>
      </c>
      <c r="L94" s="13">
        <v>8.8000000000000005E-3</v>
      </c>
      <c r="M94" s="11">
        <f t="shared" si="25"/>
        <v>3.4632320493242705</v>
      </c>
      <c r="N94" s="12">
        <v>865957802</v>
      </c>
      <c r="O94" s="12">
        <v>301703382</v>
      </c>
      <c r="P94" s="12">
        <f t="shared" si="26"/>
        <v>34.840425399851064</v>
      </c>
      <c r="Q94" s="23">
        <f t="shared" si="27"/>
        <v>0.57655148433595749</v>
      </c>
      <c r="R94" s="12">
        <v>303749904</v>
      </c>
      <c r="S94" s="12">
        <v>173835277</v>
      </c>
      <c r="T94" s="13">
        <v>0.57230000000000003</v>
      </c>
      <c r="U94" s="11">
        <f t="shared" si="28"/>
        <v>0.33219709477536569</v>
      </c>
    </row>
    <row r="95" spans="2:21" ht="15.75" customHeight="1" x14ac:dyDescent="0.25">
      <c r="B95" s="49"/>
      <c r="C95" s="30">
        <v>2</v>
      </c>
      <c r="D95" s="10" t="s">
        <v>15</v>
      </c>
      <c r="E95" s="11">
        <v>21.174203541000001</v>
      </c>
      <c r="F95" s="23"/>
      <c r="G95" s="11">
        <v>305644759880</v>
      </c>
      <c r="H95" s="10">
        <v>521477756779</v>
      </c>
      <c r="I95" s="11">
        <v>1.71</v>
      </c>
      <c r="J95" s="12">
        <v>205088198643</v>
      </c>
      <c r="K95" s="12">
        <v>1814786624</v>
      </c>
      <c r="L95" s="13">
        <v>8.8000000000000005E-3</v>
      </c>
      <c r="M95" s="11">
        <f>(K95/H95)*1000</f>
        <v>3.4800844339159394</v>
      </c>
      <c r="N95" s="12">
        <v>865614863</v>
      </c>
      <c r="O95" s="12">
        <v>301773418</v>
      </c>
      <c r="P95" s="12">
        <f>(O95/N95)*100</f>
        <v>34.862319363848535</v>
      </c>
      <c r="Q95" s="23">
        <f>(O95/H95)*1000</f>
        <v>0.57868895475802673</v>
      </c>
      <c r="R95" s="12">
        <v>303505652</v>
      </c>
      <c r="S95" s="12">
        <v>173883176</v>
      </c>
      <c r="T95" s="13">
        <v>0.57289999999999996</v>
      </c>
      <c r="U95" s="11">
        <f>(S95/H95)*1000</f>
        <v>0.33344313106280954</v>
      </c>
    </row>
    <row r="96" spans="2:21" ht="15.75" customHeight="1" x14ac:dyDescent="0.25">
      <c r="B96" s="49"/>
      <c r="C96" s="30">
        <v>3</v>
      </c>
      <c r="D96" s="10" t="s">
        <v>15</v>
      </c>
      <c r="E96" s="11">
        <v>20.977649038999999</v>
      </c>
      <c r="F96" s="23"/>
      <c r="G96" s="11">
        <v>302961311955</v>
      </c>
      <c r="H96" s="10">
        <v>516914824236</v>
      </c>
      <c r="I96" s="11">
        <v>1.71</v>
      </c>
      <c r="J96" s="12">
        <v>205487750402</v>
      </c>
      <c r="K96" s="12">
        <v>1815857056</v>
      </c>
      <c r="L96" s="13">
        <v>8.8000000000000005E-3</v>
      </c>
      <c r="M96" s="11">
        <f>(K96/H96)*1000</f>
        <v>3.5128747926388768</v>
      </c>
      <c r="N96" s="12">
        <v>865945064</v>
      </c>
      <c r="O96" s="12">
        <v>302399434</v>
      </c>
      <c r="P96" s="12">
        <f>(O96/N96)*100</f>
        <v>34.921318519115665</v>
      </c>
      <c r="Q96" s="23">
        <f>(O96/H96)*1000</f>
        <v>0.58500824472764212</v>
      </c>
      <c r="R96" s="12">
        <v>303688991</v>
      </c>
      <c r="S96" s="12">
        <v>173973702</v>
      </c>
      <c r="T96" s="13">
        <v>0.57289999999999996</v>
      </c>
      <c r="U96" s="11">
        <f>(S96/H96)*1000</f>
        <v>0.33656164196322497</v>
      </c>
    </row>
    <row r="97" spans="2:21" ht="15.75" customHeight="1" x14ac:dyDescent="0.25">
      <c r="B97" s="49"/>
      <c r="C97" s="30" t="s">
        <v>17</v>
      </c>
      <c r="D97" s="22"/>
      <c r="E97" s="11">
        <f>(E94+E95+E96)/3</f>
        <v>21.100614896333333</v>
      </c>
      <c r="F97" s="23">
        <f>E85/E97</f>
        <v>3.2831199835810523</v>
      </c>
      <c r="G97" s="11">
        <f t="shared" ref="G97:S97" si="31">(G94+G95+G96)/3</f>
        <v>304705283349.66669</v>
      </c>
      <c r="H97" s="10">
        <f t="shared" si="31"/>
        <v>520560719132</v>
      </c>
      <c r="I97" s="23">
        <f t="shared" si="31"/>
        <v>1.71</v>
      </c>
      <c r="J97" s="12">
        <f t="shared" si="31"/>
        <v>205581175644.33334</v>
      </c>
      <c r="K97" s="12">
        <f t="shared" si="31"/>
        <v>1814305637.3333333</v>
      </c>
      <c r="L97" s="13">
        <f>((L94+L95+L96)/3)</f>
        <v>8.8000000000000005E-3</v>
      </c>
      <c r="M97" s="23">
        <f t="shared" si="31"/>
        <v>3.4853970919596957</v>
      </c>
      <c r="N97" s="12">
        <f t="shared" si="31"/>
        <v>865839243</v>
      </c>
      <c r="O97" s="12">
        <f t="shared" si="31"/>
        <v>301958744.66666669</v>
      </c>
      <c r="P97" s="12">
        <f t="shared" si="31"/>
        <v>34.874687760938421</v>
      </c>
      <c r="Q97" s="23">
        <f t="shared" si="31"/>
        <v>0.58008289460720885</v>
      </c>
      <c r="R97" s="12">
        <f t="shared" si="31"/>
        <v>303648182.33333331</v>
      </c>
      <c r="S97" s="12">
        <f t="shared" si="31"/>
        <v>173897385</v>
      </c>
      <c r="T97" s="13">
        <f>((T94+T95+T96)/3)</f>
        <v>0.57269999999999999</v>
      </c>
      <c r="U97" s="23">
        <f>(U94+U95+U96)/3</f>
        <v>0.33406728926713342</v>
      </c>
    </row>
    <row r="98" spans="2:21" ht="15.75" customHeight="1" x14ac:dyDescent="0.25">
      <c r="B98" s="49"/>
      <c r="C98" s="30">
        <v>1</v>
      </c>
      <c r="D98" s="10" t="s">
        <v>16</v>
      </c>
      <c r="E98" s="11">
        <v>28.271163628</v>
      </c>
      <c r="F98" s="23"/>
      <c r="G98" s="11">
        <v>4622339286326</v>
      </c>
      <c r="H98" s="10">
        <v>511808629531</v>
      </c>
      <c r="I98" s="11">
        <v>3.07</v>
      </c>
      <c r="J98" s="12">
        <v>2834773823</v>
      </c>
      <c r="K98" s="12">
        <v>2834773823</v>
      </c>
      <c r="L98" s="13">
        <v>1.41E-2</v>
      </c>
      <c r="M98" s="11">
        <f t="shared" si="25"/>
        <v>5.5387378395664566</v>
      </c>
      <c r="N98" s="12">
        <v>1550832949</v>
      </c>
      <c r="O98" s="12">
        <v>266459897</v>
      </c>
      <c r="P98" s="12">
        <f t="shared" si="26"/>
        <v>17.181727869002092</v>
      </c>
      <c r="Q98" s="23">
        <f t="shared" si="27"/>
        <v>0.52062408022344742</v>
      </c>
      <c r="R98" s="12">
        <v>267580602</v>
      </c>
      <c r="S98" s="12">
        <v>189404756</v>
      </c>
      <c r="T98" s="13">
        <v>0.70779999999999998</v>
      </c>
      <c r="U98" s="11">
        <f t="shared" si="28"/>
        <v>0.37006948509946497</v>
      </c>
    </row>
    <row r="99" spans="2:21" ht="15.75" customHeight="1" x14ac:dyDescent="0.25">
      <c r="B99" s="49"/>
      <c r="C99" s="30">
        <v>2</v>
      </c>
      <c r="D99" s="10" t="s">
        <v>16</v>
      </c>
      <c r="E99" s="11">
        <v>28.290119422</v>
      </c>
      <c r="F99" s="23"/>
      <c r="G99" s="11">
        <v>4670078857499</v>
      </c>
      <c r="H99" s="10">
        <v>514499225491</v>
      </c>
      <c r="I99" s="11">
        <v>3.07</v>
      </c>
      <c r="J99" s="12">
        <v>2838648580</v>
      </c>
      <c r="K99" s="12">
        <v>2838648580</v>
      </c>
      <c r="L99" s="13">
        <v>1.41E-2</v>
      </c>
      <c r="M99" s="11">
        <f t="shared" si="25"/>
        <v>5.5173038934917811</v>
      </c>
      <c r="N99" s="12">
        <v>1548652253</v>
      </c>
      <c r="O99" s="12">
        <v>267672242</v>
      </c>
      <c r="P99" s="12">
        <f t="shared" si="26"/>
        <v>17.284205765463089</v>
      </c>
      <c r="Q99" s="23">
        <f t="shared" si="27"/>
        <v>0.52025781330293241</v>
      </c>
      <c r="R99" s="12">
        <v>267738771</v>
      </c>
      <c r="S99" s="12">
        <v>189261705</v>
      </c>
      <c r="T99" s="13">
        <v>0.70689999999999997</v>
      </c>
      <c r="U99" s="11">
        <f t="shared" si="28"/>
        <v>0.36785615142448974</v>
      </c>
    </row>
    <row r="100" spans="2:21" ht="15.75" customHeight="1" x14ac:dyDescent="0.25">
      <c r="B100" s="49"/>
      <c r="C100" s="30">
        <v>3</v>
      </c>
      <c r="D100" s="10" t="s">
        <v>16</v>
      </c>
      <c r="E100" s="11">
        <v>28.333569103999999</v>
      </c>
      <c r="F100" s="23"/>
      <c r="G100" s="11">
        <v>4753127390757</v>
      </c>
      <c r="H100" s="10">
        <v>511412459331</v>
      </c>
      <c r="I100" s="11">
        <v>3.07</v>
      </c>
      <c r="J100" s="12">
        <v>2833850427</v>
      </c>
      <c r="K100" s="12">
        <v>2833850427</v>
      </c>
      <c r="L100" s="13">
        <v>1.4E-2</v>
      </c>
      <c r="M100" s="11">
        <f t="shared" si="25"/>
        <v>5.5412228921975784</v>
      </c>
      <c r="N100" s="12">
        <v>1548227161</v>
      </c>
      <c r="O100" s="12">
        <v>266926666</v>
      </c>
      <c r="P100" s="12">
        <f t="shared" si="26"/>
        <v>17.240794679483084</v>
      </c>
      <c r="Q100" s="23">
        <f t="shared" si="27"/>
        <v>0.5219400918569288</v>
      </c>
      <c r="R100" s="12">
        <v>266921947</v>
      </c>
      <c r="S100" s="12">
        <v>189648252</v>
      </c>
      <c r="T100" s="13">
        <v>0.71050000000000002</v>
      </c>
      <c r="U100" s="11">
        <f t="shared" si="28"/>
        <v>0.37083228720725109</v>
      </c>
    </row>
    <row r="101" spans="2:21" ht="15.75" customHeight="1" x14ac:dyDescent="0.25">
      <c r="B101" s="50"/>
      <c r="C101" s="30" t="s">
        <v>17</v>
      </c>
      <c r="D101" s="22"/>
      <c r="E101" s="11">
        <f>(E98+E99+E100)/3</f>
        <v>28.298284051333336</v>
      </c>
      <c r="F101" s="23">
        <f>E85/E101</f>
        <v>2.4480583453870559</v>
      </c>
      <c r="G101" s="11">
        <f t="shared" ref="G101:U101" si="32">(G98+G99+G100)/3</f>
        <v>4681848511527.333</v>
      </c>
      <c r="H101" s="10">
        <f t="shared" si="32"/>
        <v>512573438117.66669</v>
      </c>
      <c r="I101" s="23">
        <f t="shared" si="32"/>
        <v>3.07</v>
      </c>
      <c r="J101" s="12">
        <f t="shared" si="32"/>
        <v>2835757610</v>
      </c>
      <c r="K101" s="12">
        <f t="shared" si="32"/>
        <v>2835757610</v>
      </c>
      <c r="L101" s="13">
        <f>((L98+L99+L100)/3)</f>
        <v>1.4066666666666667E-2</v>
      </c>
      <c r="M101" s="23">
        <f>(M98+M99+M100)/3</f>
        <v>5.5324215417519378</v>
      </c>
      <c r="N101" s="12">
        <f t="shared" si="32"/>
        <v>1549237454.3333333</v>
      </c>
      <c r="O101" s="12">
        <f t="shared" si="32"/>
        <v>267019601.66666666</v>
      </c>
      <c r="P101" s="12">
        <f t="shared" si="32"/>
        <v>17.235576104649422</v>
      </c>
      <c r="Q101" s="23">
        <f t="shared" si="32"/>
        <v>0.52094066179443621</v>
      </c>
      <c r="R101" s="12">
        <f t="shared" si="32"/>
        <v>267413773.33333334</v>
      </c>
      <c r="S101" s="12">
        <f t="shared" si="32"/>
        <v>189438237.66666666</v>
      </c>
      <c r="T101" s="13">
        <f>((T98+T99+T100)/3)</f>
        <v>0.70840000000000003</v>
      </c>
      <c r="U101" s="23">
        <f t="shared" si="32"/>
        <v>0.3695859745770686</v>
      </c>
    </row>
    <row r="102" spans="2:21" ht="15.75" customHeight="1" x14ac:dyDescent="0.25">
      <c r="B102" s="48">
        <v>8</v>
      </c>
      <c r="C102" s="30">
        <v>1</v>
      </c>
      <c r="D102" s="10" t="s">
        <v>15</v>
      </c>
      <c r="E102" s="11">
        <v>10.404573424000001</v>
      </c>
      <c r="F102" s="23"/>
      <c r="G102" s="11">
        <v>307227757238</v>
      </c>
      <c r="H102" s="10">
        <v>518148806453</v>
      </c>
      <c r="I102" s="11">
        <v>1.69</v>
      </c>
      <c r="J102" s="12">
        <v>203844551673</v>
      </c>
      <c r="K102" s="12">
        <v>1828921339</v>
      </c>
      <c r="L102" s="13">
        <v>8.9999999999999993E-3</v>
      </c>
      <c r="M102" s="11">
        <f t="shared" si="25"/>
        <v>3.5297221883418484</v>
      </c>
      <c r="N102" s="12">
        <v>867905284</v>
      </c>
      <c r="O102" s="12">
        <v>311330287</v>
      </c>
      <c r="P102" s="12">
        <f t="shared" si="26"/>
        <v>35.87145887223334</v>
      </c>
      <c r="Q102" s="23">
        <f t="shared" si="27"/>
        <v>0.60085111289017323</v>
      </c>
      <c r="R102" s="12">
        <v>313209847</v>
      </c>
      <c r="S102" s="12">
        <v>171205918</v>
      </c>
      <c r="T102" s="13">
        <v>0.54659999999999997</v>
      </c>
      <c r="U102" s="11">
        <f t="shared" si="28"/>
        <v>0.33041843553012151</v>
      </c>
    </row>
    <row r="103" spans="2:21" ht="15.75" customHeight="1" x14ac:dyDescent="0.25">
      <c r="B103" s="49"/>
      <c r="C103" s="30">
        <v>2</v>
      </c>
      <c r="D103" s="10" t="s">
        <v>15</v>
      </c>
      <c r="E103" s="11">
        <v>10.379104149</v>
      </c>
      <c r="F103" s="23"/>
      <c r="G103" s="11">
        <v>306341807669</v>
      </c>
      <c r="H103" s="10">
        <v>520608203152</v>
      </c>
      <c r="I103" s="11">
        <v>1.7</v>
      </c>
      <c r="J103" s="12">
        <v>205854125139</v>
      </c>
      <c r="K103" s="12">
        <v>1828331208</v>
      </c>
      <c r="L103" s="13">
        <v>8.8999999999999999E-3</v>
      </c>
      <c r="M103" s="11">
        <f>(K103/H103)*1000</f>
        <v>3.511913943980228</v>
      </c>
      <c r="N103" s="12">
        <v>868599511</v>
      </c>
      <c r="O103" s="12">
        <v>311802372</v>
      </c>
      <c r="P103" s="12">
        <f>(O103/N103)*100</f>
        <v>35.897138790813806</v>
      </c>
      <c r="Q103" s="23">
        <f>(O103/H103)*1000</f>
        <v>0.59891943713565388</v>
      </c>
      <c r="R103" s="12">
        <v>314788572</v>
      </c>
      <c r="S103" s="12">
        <v>171388183</v>
      </c>
      <c r="T103" s="13">
        <v>0.54449999999999998</v>
      </c>
      <c r="U103" s="11">
        <f>(S103/H103)*1000</f>
        <v>0.32920761133293253</v>
      </c>
    </row>
    <row r="104" spans="2:21" ht="15.75" customHeight="1" x14ac:dyDescent="0.25">
      <c r="B104" s="49"/>
      <c r="C104" s="30">
        <v>3</v>
      </c>
      <c r="D104" s="10" t="s">
        <v>15</v>
      </c>
      <c r="E104" s="11">
        <v>10.325379074000001</v>
      </c>
      <c r="F104" s="23"/>
      <c r="G104" s="11">
        <v>305087054340</v>
      </c>
      <c r="H104" s="10">
        <v>515920271727</v>
      </c>
      <c r="I104" s="11">
        <v>1.69</v>
      </c>
      <c r="J104" s="12">
        <v>207377566511</v>
      </c>
      <c r="K104" s="12">
        <v>1827999348</v>
      </c>
      <c r="L104" s="13">
        <v>8.8000000000000005E-3</v>
      </c>
      <c r="M104" s="11">
        <f>(K104/H104)*1000</f>
        <v>3.5431818600205895</v>
      </c>
      <c r="N104" s="12">
        <v>867382677</v>
      </c>
      <c r="O104" s="12">
        <v>311712627</v>
      </c>
      <c r="P104" s="12">
        <f>(O104/N104)*100</f>
        <v>35.937151532483277</v>
      </c>
      <c r="Q104" s="23">
        <f>(O104/H104)*1000</f>
        <v>0.60418759270025968</v>
      </c>
      <c r="R104" s="12">
        <v>312569899</v>
      </c>
      <c r="S104" s="12">
        <v>171379377</v>
      </c>
      <c r="T104" s="13">
        <v>0.54830000000000001</v>
      </c>
      <c r="U104" s="11">
        <f>(S104/H104)*1000</f>
        <v>0.33218190172353929</v>
      </c>
    </row>
    <row r="105" spans="2:21" ht="15.75" customHeight="1" x14ac:dyDescent="0.25">
      <c r="B105" s="49"/>
      <c r="C105" s="30" t="s">
        <v>17</v>
      </c>
      <c r="D105" s="22"/>
      <c r="E105" s="11">
        <f>(E102+E103+E104)/3</f>
        <v>10.369685549</v>
      </c>
      <c r="F105" s="23">
        <f>E85/E105</f>
        <v>6.6806124548955692</v>
      </c>
      <c r="G105" s="11">
        <f t="shared" ref="G105:U105" si="33">(G102+G103+G104)/3</f>
        <v>306218873082.33331</v>
      </c>
      <c r="H105" s="10">
        <f>(H102+H103+H104)/3</f>
        <v>518225760444</v>
      </c>
      <c r="I105" s="23">
        <f t="shared" si="33"/>
        <v>1.6933333333333334</v>
      </c>
      <c r="J105" s="12">
        <f t="shared" si="33"/>
        <v>205692081107.66666</v>
      </c>
      <c r="K105" s="12">
        <f t="shared" si="33"/>
        <v>1828417298.3333333</v>
      </c>
      <c r="L105" s="13">
        <f>((L102+L103+L104)/3)</f>
        <v>8.8999999999999999E-3</v>
      </c>
      <c r="M105" s="23">
        <f>(M102+M103+M104)/3</f>
        <v>3.5282726641142221</v>
      </c>
      <c r="N105" s="12">
        <f t="shared" si="33"/>
        <v>867962490.66666663</v>
      </c>
      <c r="O105" s="12">
        <f t="shared" si="33"/>
        <v>311615095.33333331</v>
      </c>
      <c r="P105" s="12">
        <f t="shared" si="33"/>
        <v>35.901916398510139</v>
      </c>
      <c r="Q105" s="23">
        <f t="shared" si="33"/>
        <v>0.60131938090869552</v>
      </c>
      <c r="R105" s="12">
        <f t="shared" si="33"/>
        <v>313522772.66666669</v>
      </c>
      <c r="S105" s="12">
        <f t="shared" si="33"/>
        <v>171324492.66666666</v>
      </c>
      <c r="T105" s="13">
        <f>((T102+T103+T104)/3)</f>
        <v>0.54646666666666666</v>
      </c>
      <c r="U105" s="23">
        <f t="shared" si="33"/>
        <v>0.33060264952886448</v>
      </c>
    </row>
    <row r="106" spans="2:21" ht="15.75" customHeight="1" x14ac:dyDescent="0.25">
      <c r="B106" s="49"/>
      <c r="C106" s="30">
        <v>1</v>
      </c>
      <c r="D106" s="10" t="s">
        <v>16</v>
      </c>
      <c r="E106" s="11">
        <v>14.434354424</v>
      </c>
      <c r="F106" s="23"/>
      <c r="G106" s="11">
        <v>6077501174877</v>
      </c>
      <c r="H106" s="10">
        <v>515449292385</v>
      </c>
      <c r="I106" s="11">
        <v>3.09</v>
      </c>
      <c r="J106" s="12">
        <v>203813740094</v>
      </c>
      <c r="K106" s="12">
        <v>2877237052</v>
      </c>
      <c r="L106" s="13">
        <v>1.41E-2</v>
      </c>
      <c r="M106" s="11">
        <f t="shared" si="25"/>
        <v>5.5819982576500093</v>
      </c>
      <c r="N106" s="12">
        <v>1572195138</v>
      </c>
      <c r="O106" s="12">
        <v>291641394</v>
      </c>
      <c r="P106" s="12">
        <f t="shared" si="26"/>
        <v>18.549948855012932</v>
      </c>
      <c r="Q106" s="23">
        <f t="shared" si="27"/>
        <v>0.56580035768516845</v>
      </c>
      <c r="R106" s="12">
        <v>291857544</v>
      </c>
      <c r="S106" s="12">
        <v>182250847</v>
      </c>
      <c r="T106" s="13">
        <v>0.62450000000000006</v>
      </c>
      <c r="U106" s="11">
        <f t="shared" si="28"/>
        <v>0.35357667513077695</v>
      </c>
    </row>
    <row r="107" spans="2:21" ht="13.8" x14ac:dyDescent="0.25">
      <c r="B107" s="49"/>
      <c r="C107" s="30">
        <v>2</v>
      </c>
      <c r="D107" s="10" t="s">
        <v>16</v>
      </c>
      <c r="E107" s="11">
        <v>14.361172463999999</v>
      </c>
      <c r="F107" s="23"/>
      <c r="G107" s="11">
        <v>6048192100146</v>
      </c>
      <c r="H107" s="10">
        <v>513504340168</v>
      </c>
      <c r="I107" s="11">
        <v>3.09</v>
      </c>
      <c r="J107" s="12">
        <v>202419992058</v>
      </c>
      <c r="K107" s="12">
        <v>2885161046</v>
      </c>
      <c r="L107" s="13">
        <v>1.43E-2</v>
      </c>
      <c r="M107" s="11">
        <f t="shared" si="25"/>
        <v>5.6185718801443434</v>
      </c>
      <c r="N107" s="12">
        <v>1569483230</v>
      </c>
      <c r="O107" s="12">
        <v>290987874</v>
      </c>
      <c r="P107" s="12">
        <f t="shared" si="26"/>
        <v>18.540362103773482</v>
      </c>
      <c r="Q107" s="23">
        <f t="shared" si="27"/>
        <v>0.56667071967648674</v>
      </c>
      <c r="R107" s="12">
        <v>296697977</v>
      </c>
      <c r="S107" s="12">
        <v>182528539</v>
      </c>
      <c r="T107" s="13">
        <v>0.61519999999999997</v>
      </c>
      <c r="U107" s="11">
        <f t="shared" si="28"/>
        <v>0.35545666262583736</v>
      </c>
    </row>
    <row r="108" spans="2:21" ht="13.8" x14ac:dyDescent="0.25">
      <c r="B108" s="49"/>
      <c r="C108" s="30">
        <v>3</v>
      </c>
      <c r="D108" s="10" t="s">
        <v>16</v>
      </c>
      <c r="E108" s="11">
        <v>14.405217014</v>
      </c>
      <c r="F108" s="23"/>
      <c r="G108" s="11">
        <v>6179856837776</v>
      </c>
      <c r="H108" s="10">
        <v>514008382687</v>
      </c>
      <c r="I108" s="11">
        <v>3.09</v>
      </c>
      <c r="J108" s="12">
        <v>201524531794</v>
      </c>
      <c r="K108" s="12">
        <v>2882605491</v>
      </c>
      <c r="L108" s="13">
        <v>1.43E-2</v>
      </c>
      <c r="M108" s="11">
        <f t="shared" si="25"/>
        <v>5.6080904282748483</v>
      </c>
      <c r="N108" s="12">
        <v>1569847392</v>
      </c>
      <c r="O108" s="12">
        <v>293198345</v>
      </c>
      <c r="P108" s="12">
        <f t="shared" si="26"/>
        <v>18.676869260932595</v>
      </c>
      <c r="Q108" s="23">
        <f t="shared" si="27"/>
        <v>0.5704154929678259</v>
      </c>
      <c r="R108" s="12">
        <v>291512586</v>
      </c>
      <c r="S108" s="12">
        <v>182211386</v>
      </c>
      <c r="T108" s="13">
        <v>0.62509999999999999</v>
      </c>
      <c r="U108" s="11">
        <f t="shared" si="28"/>
        <v>0.35449107862304208</v>
      </c>
    </row>
    <row r="109" spans="2:21" ht="13.8" x14ac:dyDescent="0.25">
      <c r="B109" s="50"/>
      <c r="C109" s="30" t="s">
        <v>17</v>
      </c>
      <c r="D109" s="22"/>
      <c r="E109" s="11">
        <f>(E106+E107+E108)/3</f>
        <v>14.400247967333334</v>
      </c>
      <c r="F109" s="23">
        <f>E85/E109</f>
        <v>4.8107401059447614</v>
      </c>
      <c r="G109" s="11">
        <f t="shared" ref="G109:U109" si="34">(G106+G107+G108)/3</f>
        <v>6101850037599.667</v>
      </c>
      <c r="H109" s="10">
        <f t="shared" si="34"/>
        <v>514320671746.66669</v>
      </c>
      <c r="I109" s="23">
        <f t="shared" si="34"/>
        <v>3.09</v>
      </c>
      <c r="J109" s="12">
        <f t="shared" si="34"/>
        <v>202586087982</v>
      </c>
      <c r="K109" s="12">
        <f t="shared" si="34"/>
        <v>2881667863</v>
      </c>
      <c r="L109" s="13">
        <f>((L106+L107+L108)/3)</f>
        <v>1.4233333333333334E-2</v>
      </c>
      <c r="M109" s="23">
        <f t="shared" si="34"/>
        <v>5.6028868553563997</v>
      </c>
      <c r="N109" s="12">
        <f t="shared" si="34"/>
        <v>1570508586.6666667</v>
      </c>
      <c r="O109" s="12">
        <f t="shared" si="34"/>
        <v>291942537.66666669</v>
      </c>
      <c r="P109" s="12">
        <f t="shared" si="34"/>
        <v>18.589060073239668</v>
      </c>
      <c r="Q109" s="23">
        <f t="shared" si="34"/>
        <v>0.56762885677649366</v>
      </c>
      <c r="R109" s="12">
        <f t="shared" si="34"/>
        <v>293356035.66666669</v>
      </c>
      <c r="S109" s="12">
        <f t="shared" si="34"/>
        <v>182330257.33333334</v>
      </c>
      <c r="T109" s="13">
        <f>((T106+T107+T108)/3)</f>
        <v>0.62160000000000004</v>
      </c>
      <c r="U109" s="23">
        <f t="shared" si="34"/>
        <v>0.35450813879321874</v>
      </c>
    </row>
    <row r="110" spans="2:21" ht="13.8" x14ac:dyDescent="0.25">
      <c r="B110" s="48">
        <v>16</v>
      </c>
      <c r="C110" s="30">
        <v>1</v>
      </c>
      <c r="D110" s="10" t="s">
        <v>16</v>
      </c>
      <c r="E110" s="11">
        <v>7.3275885430000001</v>
      </c>
      <c r="F110" s="23"/>
      <c r="G110" s="11">
        <v>11656647353684</v>
      </c>
      <c r="H110" s="10">
        <v>513372117036</v>
      </c>
      <c r="I110" s="11">
        <v>3.13</v>
      </c>
      <c r="J110" s="12">
        <v>201489618796</v>
      </c>
      <c r="K110" s="12">
        <v>2929378583</v>
      </c>
      <c r="L110" s="13">
        <v>1.4500000000000001E-2</v>
      </c>
      <c r="M110" s="11">
        <f>(K110/H110)*1000</f>
        <v>5.7061505403001433</v>
      </c>
      <c r="N110" s="12">
        <v>1595851649</v>
      </c>
      <c r="O110" s="12">
        <v>316158671</v>
      </c>
      <c r="P110" s="12">
        <f>(O110/N110)*100</f>
        <v>19.81128203226865</v>
      </c>
      <c r="Q110" s="23">
        <f>(O110/H110)*1000</f>
        <v>0.61584698605247679</v>
      </c>
      <c r="R110" s="12">
        <v>316696073</v>
      </c>
      <c r="S110" s="12">
        <v>178535452</v>
      </c>
      <c r="T110" s="13">
        <v>0.56369999999999998</v>
      </c>
      <c r="U110" s="11">
        <f>(S110/H110)*1000</f>
        <v>0.34777006010920586</v>
      </c>
    </row>
    <row r="111" spans="2:21" ht="13.8" x14ac:dyDescent="0.25">
      <c r="B111" s="49"/>
      <c r="C111" s="30">
        <v>2</v>
      </c>
      <c r="D111" s="10" t="s">
        <v>16</v>
      </c>
      <c r="E111" s="11">
        <v>7.2851523580000004</v>
      </c>
      <c r="F111" s="23"/>
      <c r="G111" s="11">
        <v>11969519681400</v>
      </c>
      <c r="H111" s="10">
        <v>514606090821</v>
      </c>
      <c r="I111" s="11">
        <v>3.13</v>
      </c>
      <c r="J111" s="12">
        <v>202065795889</v>
      </c>
      <c r="K111" s="12">
        <v>2917837839</v>
      </c>
      <c r="L111" s="13">
        <v>1.44E-2</v>
      </c>
      <c r="M111" s="11">
        <f>(K111/H111)*1000</f>
        <v>5.6700413987422813</v>
      </c>
      <c r="N111" s="12">
        <v>1582353233</v>
      </c>
      <c r="O111" s="12">
        <v>305239793</v>
      </c>
      <c r="P111" s="12">
        <f>(O111/N111)*100</f>
        <v>19.290243583684074</v>
      </c>
      <c r="Q111" s="23">
        <f>(O111/H111)*1000</f>
        <v>0.59315231289435755</v>
      </c>
      <c r="R111" s="12">
        <v>307864376</v>
      </c>
      <c r="S111" s="12">
        <v>178055646</v>
      </c>
      <c r="T111" s="13">
        <v>0.57840000000000003</v>
      </c>
      <c r="U111" s="11">
        <f>(S111/H111)*1000</f>
        <v>0.34600376710646957</v>
      </c>
    </row>
    <row r="112" spans="2:21" ht="13.8" x14ac:dyDescent="0.25">
      <c r="B112" s="49"/>
      <c r="C112" s="30">
        <v>3</v>
      </c>
      <c r="D112" s="8" t="s">
        <v>16</v>
      </c>
      <c r="E112" s="11">
        <v>7.292937931</v>
      </c>
      <c r="F112" s="23"/>
      <c r="G112" s="11">
        <v>11726667160295</v>
      </c>
      <c r="H112" s="10">
        <v>511465115730</v>
      </c>
      <c r="I112" s="6">
        <v>3.13</v>
      </c>
      <c r="J112" s="12">
        <v>200210704191</v>
      </c>
      <c r="K112" s="12">
        <v>2936351451</v>
      </c>
      <c r="L112" s="13">
        <v>1.47E-2</v>
      </c>
      <c r="M112" s="6">
        <f>(K112/H112)*1000</f>
        <v>5.7410590882801991</v>
      </c>
      <c r="N112" s="12">
        <v>1590872888</v>
      </c>
      <c r="O112" s="12">
        <v>312201975</v>
      </c>
      <c r="P112" s="12">
        <f>(O112/N112)*100</f>
        <v>19.624570721831297</v>
      </c>
      <c r="Q112" s="23">
        <f>(O112/H112)*1000</f>
        <v>0.61040717225534091</v>
      </c>
      <c r="R112" s="12">
        <v>314094356</v>
      </c>
      <c r="S112" s="12">
        <v>178727666</v>
      </c>
      <c r="T112" s="13">
        <v>0.56899999999999995</v>
      </c>
      <c r="U112" s="6">
        <f>(S112/H112)*1000</f>
        <v>0.34944253381759371</v>
      </c>
    </row>
    <row r="113" spans="2:21" ht="13.8" x14ac:dyDescent="0.25">
      <c r="B113" s="50"/>
      <c r="C113" s="30" t="s">
        <v>17</v>
      </c>
      <c r="D113" s="47"/>
      <c r="E113" s="11">
        <f>(E110+E111+E112)/3</f>
        <v>7.3018929439999996</v>
      </c>
      <c r="F113" s="23">
        <f>E85/E113</f>
        <v>9.4873823765006442</v>
      </c>
      <c r="G113" s="11">
        <f t="shared" ref="G113:U113" si="35">(G110+G111+G112)/3</f>
        <v>11784278065126.334</v>
      </c>
      <c r="H113" s="10">
        <f t="shared" si="35"/>
        <v>513147774529</v>
      </c>
      <c r="I113" s="47">
        <f t="shared" si="35"/>
        <v>3.1300000000000003</v>
      </c>
      <c r="J113" s="12">
        <f t="shared" si="35"/>
        <v>201255372958.66666</v>
      </c>
      <c r="K113" s="12">
        <f t="shared" si="35"/>
        <v>2927855957.6666665</v>
      </c>
      <c r="L113" s="13">
        <f>((L110+L111+L112)/3)</f>
        <v>1.4533333333333334E-2</v>
      </c>
      <c r="M113" s="47">
        <f t="shared" si="35"/>
        <v>5.7057503424408749</v>
      </c>
      <c r="N113" s="12">
        <f t="shared" si="35"/>
        <v>1589692590</v>
      </c>
      <c r="O113" s="12">
        <f t="shared" si="35"/>
        <v>311200146.33333331</v>
      </c>
      <c r="P113" s="12">
        <f t="shared" si="35"/>
        <v>19.575365445928007</v>
      </c>
      <c r="Q113" s="23">
        <f t="shared" si="35"/>
        <v>0.60646882373405842</v>
      </c>
      <c r="R113" s="12">
        <f t="shared" si="35"/>
        <v>312884935</v>
      </c>
      <c r="S113" s="12">
        <f t="shared" si="35"/>
        <v>178439588</v>
      </c>
      <c r="T113" s="13">
        <f>((T110+T111+T112)/3)</f>
        <v>0.57036666666666669</v>
      </c>
      <c r="U113" s="47">
        <f t="shared" si="35"/>
        <v>0.34773878701108973</v>
      </c>
    </row>
    <row r="114" spans="2:21" ht="13.8" thickBot="1" x14ac:dyDescent="0.3"/>
    <row r="115" spans="2:21" ht="13.8" thickBot="1" x14ac:dyDescent="0.3">
      <c r="I115" s="32"/>
      <c r="J115" s="33"/>
      <c r="K115" s="37"/>
      <c r="L115" s="37"/>
      <c r="M115" s="34"/>
    </row>
    <row r="116" spans="2:21" ht="14.4" thickBot="1" x14ac:dyDescent="0.3">
      <c r="I116" s="35"/>
      <c r="J116" s="27" t="s">
        <v>23</v>
      </c>
      <c r="K116" s="38" t="s">
        <v>24</v>
      </c>
      <c r="L116" s="38" t="s">
        <v>25</v>
      </c>
      <c r="M116" s="27" t="s">
        <v>26</v>
      </c>
    </row>
    <row r="117" spans="2:21" ht="23.4" thickBot="1" x14ac:dyDescent="0.3">
      <c r="I117" s="35" t="s">
        <v>44</v>
      </c>
      <c r="J117" s="28">
        <v>77.036666666666676</v>
      </c>
      <c r="K117" s="28"/>
      <c r="L117" s="28"/>
      <c r="M117" s="23">
        <v>7.2987570938704019E-2</v>
      </c>
    </row>
    <row r="118" spans="2:21" ht="22.8" x14ac:dyDescent="0.25">
      <c r="I118" s="41" t="s">
        <v>37</v>
      </c>
      <c r="J118" s="29">
        <v>70.400000000000006</v>
      </c>
      <c r="K118" s="29"/>
      <c r="L118" s="29"/>
      <c r="M118" s="23">
        <v>7.3797780714415284E-2</v>
      </c>
    </row>
    <row r="119" spans="2:21" ht="23.4" thickBot="1" x14ac:dyDescent="0.3">
      <c r="I119" s="42" t="s">
        <v>38</v>
      </c>
      <c r="J119" s="28">
        <v>77.7</v>
      </c>
      <c r="K119" s="28"/>
      <c r="L119" s="28"/>
      <c r="M119" s="23">
        <v>8.2436163553382902E-2</v>
      </c>
    </row>
    <row r="120" spans="2:21" ht="22.8" x14ac:dyDescent="0.25">
      <c r="I120" s="41" t="s">
        <v>39</v>
      </c>
      <c r="J120" s="28">
        <v>71.523333333333341</v>
      </c>
      <c r="K120" s="28"/>
      <c r="L120" s="28"/>
      <c r="M120" s="23">
        <v>7.7053333134586427E-2</v>
      </c>
    </row>
    <row r="121" spans="2:21" ht="23.4" thickBot="1" x14ac:dyDescent="0.3">
      <c r="I121" s="42" t="s">
        <v>40</v>
      </c>
      <c r="J121" s="28">
        <v>78.203333333333319</v>
      </c>
      <c r="K121" s="28"/>
      <c r="L121" s="28"/>
      <c r="M121" s="23">
        <v>8.5755291198205019E-2</v>
      </c>
    </row>
    <row r="122" spans="2:21" ht="22.8" x14ac:dyDescent="0.25">
      <c r="I122" s="41" t="s">
        <v>41</v>
      </c>
      <c r="J122" s="28">
        <v>67.39</v>
      </c>
      <c r="K122" s="28"/>
      <c r="L122" s="28"/>
      <c r="M122" s="23">
        <v>8.3083464204800353E-2</v>
      </c>
    </row>
    <row r="123" spans="2:21" ht="23.4" thickBot="1" x14ac:dyDescent="0.3">
      <c r="I123" s="42" t="s">
        <v>42</v>
      </c>
      <c r="J123" s="28">
        <v>71.993333333333325</v>
      </c>
      <c r="K123" s="28"/>
      <c r="L123" s="28"/>
      <c r="M123" s="23">
        <v>8.8230643278724166E-2</v>
      </c>
    </row>
    <row r="124" spans="2:21" ht="23.4" thickBot="1" x14ac:dyDescent="0.3">
      <c r="I124" s="36" t="s">
        <v>43</v>
      </c>
      <c r="J124" s="28">
        <v>70.756666666666661</v>
      </c>
      <c r="K124" s="28"/>
      <c r="L124" s="28"/>
      <c r="M124" s="28">
        <v>9.2519168969553922E-2</v>
      </c>
    </row>
    <row r="152" spans="9:13" ht="13.8" thickBot="1" x14ac:dyDescent="0.3"/>
    <row r="153" spans="9:13" ht="13.8" thickBot="1" x14ac:dyDescent="0.3">
      <c r="I153" s="32"/>
      <c r="J153" s="33"/>
      <c r="K153" s="37"/>
      <c r="L153" s="37"/>
      <c r="M153" s="34"/>
    </row>
    <row r="154" spans="9:13" ht="14.4" thickBot="1" x14ac:dyDescent="0.3">
      <c r="I154" s="35"/>
      <c r="J154" s="27" t="s">
        <v>23</v>
      </c>
      <c r="K154" s="38" t="s">
        <v>24</v>
      </c>
      <c r="L154" s="38" t="s">
        <v>25</v>
      </c>
      <c r="M154" s="27" t="s">
        <v>26</v>
      </c>
    </row>
    <row r="155" spans="9:13" ht="23.4" thickBot="1" x14ac:dyDescent="0.3">
      <c r="I155" s="35" t="s">
        <v>44</v>
      </c>
      <c r="J155" s="23">
        <v>82.240000000000009</v>
      </c>
      <c r="K155" s="28"/>
      <c r="L155" s="28"/>
      <c r="M155" s="23">
        <v>0.34556401882912136</v>
      </c>
    </row>
    <row r="156" spans="9:13" ht="22.8" x14ac:dyDescent="0.25">
      <c r="I156" s="41" t="s">
        <v>37</v>
      </c>
      <c r="J156" s="23">
        <v>69.863333333333344</v>
      </c>
      <c r="K156" s="29"/>
      <c r="L156" s="29"/>
      <c r="M156" s="23">
        <v>0.34959689345359846</v>
      </c>
    </row>
    <row r="157" spans="9:13" ht="23.4" thickBot="1" x14ac:dyDescent="0.3">
      <c r="I157" s="42" t="s">
        <v>38</v>
      </c>
      <c r="J157" s="23">
        <v>83.376666666666651</v>
      </c>
      <c r="K157" s="28"/>
      <c r="L157" s="28"/>
      <c r="M157" s="23">
        <v>0.38970254924781472</v>
      </c>
    </row>
    <row r="158" spans="9:13" ht="22.8" x14ac:dyDescent="0.25">
      <c r="I158" s="41" t="s">
        <v>39</v>
      </c>
      <c r="J158" s="23">
        <v>57.269999999999996</v>
      </c>
      <c r="K158" s="28"/>
      <c r="L158" s="28"/>
      <c r="M158" s="23">
        <v>0.33406728926713342</v>
      </c>
    </row>
    <row r="159" spans="9:13" ht="23.4" thickBot="1" x14ac:dyDescent="0.3">
      <c r="I159" s="42" t="s">
        <v>40</v>
      </c>
      <c r="J159" s="23">
        <v>70.84</v>
      </c>
      <c r="K159" s="28"/>
      <c r="L159" s="28"/>
      <c r="M159" s="23">
        <v>0.3695859745770686</v>
      </c>
    </row>
    <row r="160" spans="9:13" ht="22.8" x14ac:dyDescent="0.25">
      <c r="I160" s="41" t="s">
        <v>41</v>
      </c>
      <c r="J160" s="23">
        <v>54.646666666666668</v>
      </c>
      <c r="K160" s="28"/>
      <c r="L160" s="28"/>
      <c r="M160" s="23">
        <v>0.33060264952886448</v>
      </c>
    </row>
    <row r="161" spans="9:13" ht="23.4" thickBot="1" x14ac:dyDescent="0.3">
      <c r="I161" s="42" t="s">
        <v>42</v>
      </c>
      <c r="J161" s="23">
        <v>62.160000000000004</v>
      </c>
      <c r="K161" s="28"/>
      <c r="L161" s="28"/>
      <c r="M161" s="23">
        <v>0.35450813879321874</v>
      </c>
    </row>
    <row r="162" spans="9:13" ht="23.4" thickBot="1" x14ac:dyDescent="0.3">
      <c r="I162" s="36" t="s">
        <v>43</v>
      </c>
      <c r="J162" s="31">
        <v>57.036666666666669</v>
      </c>
      <c r="K162" s="28"/>
      <c r="L162" s="28"/>
      <c r="M162" s="31">
        <v>0.34773878701108973</v>
      </c>
    </row>
    <row r="203" spans="9:13" ht="13.8" thickBot="1" x14ac:dyDescent="0.3"/>
    <row r="204" spans="9:13" ht="13.8" thickBot="1" x14ac:dyDescent="0.3">
      <c r="I204" s="32"/>
      <c r="J204" s="33"/>
      <c r="K204" s="37"/>
      <c r="L204" s="37"/>
      <c r="M204" s="34"/>
    </row>
    <row r="205" spans="9:13" ht="14.4" thickBot="1" x14ac:dyDescent="0.3">
      <c r="I205" s="35"/>
      <c r="J205" s="27" t="s">
        <v>23</v>
      </c>
      <c r="K205" s="38" t="s">
        <v>24</v>
      </c>
      <c r="L205" s="38" t="s">
        <v>25</v>
      </c>
      <c r="M205" s="27" t="s">
        <v>26</v>
      </c>
    </row>
    <row r="206" spans="9:13" ht="23.4" thickBot="1" x14ac:dyDescent="0.3">
      <c r="I206" s="35" t="s">
        <v>44</v>
      </c>
      <c r="J206" s="23">
        <v>45.849999999999994</v>
      </c>
      <c r="K206" s="28"/>
      <c r="L206" s="28"/>
      <c r="M206" s="23">
        <v>2.5299214502302308E-3</v>
      </c>
    </row>
    <row r="207" spans="9:13" ht="22.8" x14ac:dyDescent="0.25">
      <c r="I207" s="41" t="s">
        <v>37</v>
      </c>
      <c r="J207" s="23">
        <v>13.453333333333331</v>
      </c>
      <c r="K207" s="29"/>
      <c r="L207" s="29"/>
      <c r="M207" s="23">
        <v>2.4871848555966976E-3</v>
      </c>
    </row>
    <row r="208" spans="9:13" ht="23.4" thickBot="1" x14ac:dyDescent="0.3">
      <c r="I208" s="42" t="s">
        <v>38</v>
      </c>
      <c r="J208" s="23">
        <v>45.17</v>
      </c>
      <c r="K208" s="28"/>
      <c r="L208" s="28"/>
      <c r="M208" s="23">
        <v>2.3428071139463651E-3</v>
      </c>
    </row>
    <row r="209" spans="9:13" ht="22.8" x14ac:dyDescent="0.25">
      <c r="I209" s="41" t="s">
        <v>39</v>
      </c>
      <c r="J209" s="23">
        <v>10.103333333333332</v>
      </c>
      <c r="K209" s="28"/>
      <c r="L209" s="28"/>
      <c r="M209" s="23">
        <v>2.5968367403362402E-3</v>
      </c>
    </row>
    <row r="210" spans="9:13" ht="23.4" thickBot="1" x14ac:dyDescent="0.3">
      <c r="I210" s="42" t="s">
        <v>40</v>
      </c>
      <c r="J210" s="23">
        <v>19.559999999999999</v>
      </c>
      <c r="K210" s="28"/>
      <c r="L210" s="28"/>
      <c r="M210" s="23">
        <v>2.4186463882742044E-3</v>
      </c>
    </row>
    <row r="211" spans="9:13" ht="22.8" x14ac:dyDescent="0.25">
      <c r="I211" s="41" t="s">
        <v>41</v>
      </c>
      <c r="J211" s="23">
        <v>3.9333333333333331</v>
      </c>
      <c r="K211" s="28"/>
      <c r="L211" s="28"/>
      <c r="M211" s="23">
        <v>2.6506636455712641E-3</v>
      </c>
    </row>
    <row r="212" spans="9:13" ht="23.4" thickBot="1" x14ac:dyDescent="0.3">
      <c r="I212" s="42" t="s">
        <v>42</v>
      </c>
      <c r="J212" s="23">
        <v>8.0299999999999994</v>
      </c>
      <c r="K212" s="28"/>
      <c r="L212" s="28"/>
      <c r="M212" s="23">
        <v>2.5540465169635821E-3</v>
      </c>
    </row>
    <row r="213" spans="9:13" ht="23.4" thickBot="1" x14ac:dyDescent="0.3">
      <c r="I213" s="36" t="s">
        <v>43</v>
      </c>
      <c r="J213" s="24">
        <v>7.6666666666666679</v>
      </c>
      <c r="K213" s="28"/>
      <c r="L213" s="28"/>
      <c r="M213" s="24">
        <v>2.5980047394243582E-3</v>
      </c>
    </row>
    <row r="255" spans="9:13" ht="13.8" thickBot="1" x14ac:dyDescent="0.3"/>
    <row r="256" spans="9:13" ht="13.8" thickBot="1" x14ac:dyDescent="0.3">
      <c r="I256" s="32"/>
      <c r="J256" s="33"/>
      <c r="K256" s="37"/>
      <c r="L256" s="37"/>
      <c r="M256" s="34"/>
    </row>
    <row r="257" spans="9:13" ht="14.4" thickBot="1" x14ac:dyDescent="0.3">
      <c r="I257" s="35"/>
      <c r="J257" s="27" t="s">
        <v>27</v>
      </c>
      <c r="K257" s="38" t="s">
        <v>28</v>
      </c>
      <c r="L257" s="38" t="s">
        <v>29</v>
      </c>
      <c r="M257" s="27" t="s">
        <v>30</v>
      </c>
    </row>
    <row r="258" spans="9:13" ht="23.4" thickBot="1" x14ac:dyDescent="0.3">
      <c r="I258" s="35" t="s">
        <v>44</v>
      </c>
      <c r="J258" s="23">
        <v>0.16</v>
      </c>
      <c r="K258" s="28"/>
      <c r="L258" s="28"/>
      <c r="M258" s="23">
        <v>0.6051302453323435</v>
      </c>
    </row>
    <row r="259" spans="9:13" ht="22.8" x14ac:dyDescent="0.25">
      <c r="I259" s="41" t="s">
        <v>37</v>
      </c>
      <c r="J259" s="23">
        <v>0.16999999999999998</v>
      </c>
      <c r="K259" s="29"/>
      <c r="L259" s="29"/>
      <c r="M259" s="23">
        <v>0.62797391554879067</v>
      </c>
    </row>
    <row r="260" spans="9:13" ht="23.4" thickBot="1" x14ac:dyDescent="0.3">
      <c r="I260" s="42" t="s">
        <v>38</v>
      </c>
      <c r="J260" s="23">
        <v>0.16999999999999998</v>
      </c>
      <c r="K260" s="28"/>
      <c r="L260" s="28"/>
      <c r="M260" s="23">
        <v>0.62314505429185196</v>
      </c>
    </row>
    <row r="261" spans="9:13" ht="22.8" x14ac:dyDescent="0.25">
      <c r="I261" s="41" t="s">
        <v>39</v>
      </c>
      <c r="J261" s="23">
        <v>0.16999999999999998</v>
      </c>
      <c r="K261" s="28"/>
      <c r="L261" s="28"/>
      <c r="M261" s="23">
        <v>0.64522084592912787</v>
      </c>
    </row>
    <row r="262" spans="9:13" ht="23.4" thickBot="1" x14ac:dyDescent="0.3">
      <c r="I262" s="42" t="s">
        <v>40</v>
      </c>
      <c r="J262" s="23">
        <v>0.16999999999999998</v>
      </c>
      <c r="K262" s="28"/>
      <c r="L262" s="28"/>
      <c r="M262" s="23">
        <v>0.64075402740430432</v>
      </c>
    </row>
    <row r="263" spans="9:13" ht="22.8" x14ac:dyDescent="0.25">
      <c r="I263" s="41" t="s">
        <v>41</v>
      </c>
      <c r="J263" s="23">
        <v>0.16999999999999998</v>
      </c>
      <c r="K263" s="28"/>
      <c r="L263" s="28"/>
      <c r="M263" s="23">
        <v>0.62516436195547354</v>
      </c>
    </row>
    <row r="264" spans="9:13" ht="23.4" thickBot="1" x14ac:dyDescent="0.3">
      <c r="I264" s="42" t="s">
        <v>42</v>
      </c>
      <c r="J264" s="23">
        <v>0.16999999999999998</v>
      </c>
      <c r="K264" s="28"/>
      <c r="L264" s="28"/>
      <c r="M264" s="23">
        <v>0.61410483744276145</v>
      </c>
    </row>
    <row r="265" spans="9:13" ht="23.4" thickBot="1" x14ac:dyDescent="0.3">
      <c r="I265" s="36" t="s">
        <v>43</v>
      </c>
      <c r="J265" s="24">
        <v>0.18000000000000002</v>
      </c>
      <c r="K265" s="28"/>
      <c r="L265" s="28"/>
      <c r="M265" s="24">
        <v>0.66424319057380166</v>
      </c>
    </row>
    <row r="306" spans="9:13" ht="13.8" thickBot="1" x14ac:dyDescent="0.3"/>
    <row r="307" spans="9:13" ht="13.8" thickBot="1" x14ac:dyDescent="0.3">
      <c r="I307" s="32"/>
      <c r="J307" s="33"/>
      <c r="K307" s="37"/>
      <c r="L307" s="37"/>
      <c r="M307" s="34"/>
    </row>
    <row r="308" spans="9:13" ht="14.4" thickBot="1" x14ac:dyDescent="0.3">
      <c r="I308" s="35"/>
      <c r="J308" s="27" t="s">
        <v>27</v>
      </c>
      <c r="K308" s="38" t="s">
        <v>28</v>
      </c>
      <c r="L308" s="38" t="s">
        <v>29</v>
      </c>
      <c r="M308" s="27" t="s">
        <v>30</v>
      </c>
    </row>
    <row r="309" spans="9:13" ht="23.4" thickBot="1" x14ac:dyDescent="0.3">
      <c r="I309" s="35" t="s">
        <v>44</v>
      </c>
      <c r="J309" s="23">
        <v>0.48</v>
      </c>
      <c r="K309" s="28"/>
      <c r="L309" s="28"/>
      <c r="M309" s="23">
        <v>1.8760761192951552</v>
      </c>
    </row>
    <row r="310" spans="9:13" ht="22.8" x14ac:dyDescent="0.25">
      <c r="I310" s="41" t="s">
        <v>37</v>
      </c>
      <c r="J310" s="23">
        <v>0.48666666666666669</v>
      </c>
      <c r="K310" s="29"/>
      <c r="L310" s="29"/>
      <c r="M310" s="23">
        <v>1.9002325973597454</v>
      </c>
    </row>
    <row r="311" spans="9:13" ht="23.4" thickBot="1" x14ac:dyDescent="0.3">
      <c r="I311" s="42" t="s">
        <v>38</v>
      </c>
      <c r="J311" s="23">
        <v>0.48</v>
      </c>
      <c r="K311" s="28"/>
      <c r="L311" s="28"/>
      <c r="M311" s="23">
        <v>1.8815729637008747</v>
      </c>
    </row>
    <row r="312" spans="9:13" ht="22.8" x14ac:dyDescent="0.25">
      <c r="I312" s="41" t="s">
        <v>39</v>
      </c>
      <c r="J312" s="23">
        <v>0.49</v>
      </c>
      <c r="K312" s="28"/>
      <c r="L312" s="28"/>
      <c r="M312" s="23">
        <v>1.9096014744166234</v>
      </c>
    </row>
    <row r="313" spans="9:13" ht="23.4" thickBot="1" x14ac:dyDescent="0.3">
      <c r="I313" s="42" t="s">
        <v>40</v>
      </c>
      <c r="J313" s="23">
        <v>0.48</v>
      </c>
      <c r="K313" s="28"/>
      <c r="L313" s="28"/>
      <c r="M313" s="23">
        <v>1.8955479355829408</v>
      </c>
    </row>
    <row r="314" spans="9:13" ht="22.8" x14ac:dyDescent="0.25">
      <c r="I314" s="41" t="s">
        <v>41</v>
      </c>
      <c r="J314" s="23">
        <v>0.5</v>
      </c>
      <c r="K314" s="28"/>
      <c r="L314" s="28"/>
      <c r="M314" s="23">
        <v>1.9575780955832369</v>
      </c>
    </row>
    <row r="315" spans="9:13" ht="23.4" thickBot="1" x14ac:dyDescent="0.3">
      <c r="I315" s="42" t="s">
        <v>42</v>
      </c>
      <c r="J315" s="23">
        <v>0.49</v>
      </c>
      <c r="K315" s="28"/>
      <c r="L315" s="28"/>
      <c r="M315" s="23">
        <v>1.9147041731551468</v>
      </c>
    </row>
    <row r="316" spans="9:13" ht="23.4" thickBot="1" x14ac:dyDescent="0.3">
      <c r="I316" s="36" t="s">
        <v>43</v>
      </c>
      <c r="J316" s="24">
        <v>0.49</v>
      </c>
      <c r="K316" s="28"/>
      <c r="L316" s="28"/>
      <c r="M316" s="24">
        <v>1.9254944290241847</v>
      </c>
    </row>
    <row r="355" spans="8:12" ht="13.8" thickBot="1" x14ac:dyDescent="0.3"/>
    <row r="356" spans="8:12" ht="13.8" thickBot="1" x14ac:dyDescent="0.3">
      <c r="H356" s="32"/>
      <c r="I356" s="33"/>
      <c r="J356" s="37"/>
      <c r="K356" s="37"/>
      <c r="L356" s="34"/>
    </row>
    <row r="357" spans="8:12" ht="14.4" thickBot="1" x14ac:dyDescent="0.3">
      <c r="H357" s="35"/>
      <c r="I357" s="27" t="s">
        <v>27</v>
      </c>
      <c r="J357" s="38" t="s">
        <v>28</v>
      </c>
      <c r="K357" s="38" t="s">
        <v>29</v>
      </c>
      <c r="L357" s="27" t="s">
        <v>30</v>
      </c>
    </row>
    <row r="358" spans="8:12" ht="23.4" thickBot="1" x14ac:dyDescent="0.3">
      <c r="H358" s="35" t="s">
        <v>44</v>
      </c>
      <c r="I358" s="23">
        <v>0.91</v>
      </c>
      <c r="J358" s="28"/>
      <c r="K358" s="28"/>
      <c r="L358" s="23">
        <v>3.4857909346577216</v>
      </c>
    </row>
    <row r="359" spans="8:12" ht="22.8" x14ac:dyDescent="0.25">
      <c r="H359" s="41" t="s">
        <v>37</v>
      </c>
      <c r="I359" s="23">
        <v>0.89999999999999991</v>
      </c>
      <c r="J359" s="29"/>
      <c r="K359" s="29"/>
      <c r="L359" s="23">
        <v>3.5054268718655899</v>
      </c>
    </row>
    <row r="360" spans="8:12" ht="23.4" thickBot="1" x14ac:dyDescent="0.3">
      <c r="H360" s="42" t="s">
        <v>38</v>
      </c>
      <c r="I360" s="23">
        <v>1.42</v>
      </c>
      <c r="J360" s="28"/>
      <c r="K360" s="28"/>
      <c r="L360" s="23">
        <v>5.4801887122985944</v>
      </c>
    </row>
    <row r="361" spans="8:12" ht="22.8" x14ac:dyDescent="0.25">
      <c r="H361" s="41" t="s">
        <v>39</v>
      </c>
      <c r="I361" s="23">
        <v>0.88</v>
      </c>
      <c r="J361" s="28"/>
      <c r="K361" s="28"/>
      <c r="L361" s="23">
        <v>3.4853970919596957</v>
      </c>
    </row>
    <row r="362" spans="8:12" ht="23.4" thickBot="1" x14ac:dyDescent="0.3">
      <c r="H362" s="42" t="s">
        <v>40</v>
      </c>
      <c r="I362" s="23">
        <v>1.4066666666666667</v>
      </c>
      <c r="J362" s="28"/>
      <c r="K362" s="28"/>
      <c r="L362" s="23">
        <v>5.5341199999999997</v>
      </c>
    </row>
    <row r="363" spans="8:12" ht="22.8" x14ac:dyDescent="0.25">
      <c r="H363" s="41" t="s">
        <v>41</v>
      </c>
      <c r="I363" s="23">
        <v>0.89</v>
      </c>
      <c r="J363" s="28"/>
      <c r="K363" s="28"/>
      <c r="L363" s="23">
        <v>3.5282726641142221</v>
      </c>
    </row>
    <row r="364" spans="8:12" ht="23.4" thickBot="1" x14ac:dyDescent="0.3">
      <c r="H364" s="42" t="s">
        <v>42</v>
      </c>
      <c r="I364" s="23">
        <v>1.4233333333333333</v>
      </c>
      <c r="J364" s="28"/>
      <c r="K364" s="28"/>
      <c r="L364" s="23">
        <v>5.6028868553563997</v>
      </c>
    </row>
    <row r="365" spans="8:12" ht="23.4" thickBot="1" x14ac:dyDescent="0.3">
      <c r="H365" s="36" t="s">
        <v>43</v>
      </c>
      <c r="I365" s="31">
        <v>1.4533333333333334</v>
      </c>
      <c r="J365" s="28"/>
      <c r="K365" s="28"/>
      <c r="L365" s="31">
        <v>5.7057503424408749</v>
      </c>
    </row>
    <row r="402" spans="8:12" ht="13.8" thickBot="1" x14ac:dyDescent="0.3"/>
    <row r="403" spans="8:12" ht="13.8" thickBot="1" x14ac:dyDescent="0.3">
      <c r="H403" s="32"/>
      <c r="I403" s="33"/>
      <c r="J403" s="37"/>
      <c r="K403" s="37"/>
      <c r="L403" s="34"/>
    </row>
    <row r="404" spans="8:12" ht="14.4" thickBot="1" x14ac:dyDescent="0.3">
      <c r="H404" s="35"/>
      <c r="I404" s="27" t="s">
        <v>31</v>
      </c>
      <c r="J404" s="38" t="s">
        <v>32</v>
      </c>
      <c r="K404" s="38" t="s">
        <v>33</v>
      </c>
      <c r="L404" s="27" t="s">
        <v>34</v>
      </c>
    </row>
    <row r="405" spans="8:12" ht="23.4" thickBot="1" x14ac:dyDescent="0.3">
      <c r="H405" s="35" t="s">
        <v>44</v>
      </c>
      <c r="I405" s="23">
        <v>28.776865066475576</v>
      </c>
      <c r="J405" s="28"/>
      <c r="K405" s="28"/>
      <c r="L405" s="23">
        <v>8.5361173976541582E-2</v>
      </c>
    </row>
    <row r="406" spans="8:12" ht="22.8" x14ac:dyDescent="0.25">
      <c r="H406" s="41" t="s">
        <v>37</v>
      </c>
      <c r="I406" s="23">
        <v>30.912787377468778</v>
      </c>
      <c r="J406" s="29"/>
      <c r="K406" s="29"/>
      <c r="L406" s="23">
        <v>9.5011756767583069E-2</v>
      </c>
    </row>
    <row r="407" spans="8:12" ht="23.4" thickBot="1" x14ac:dyDescent="0.3">
      <c r="H407" s="42" t="s">
        <v>38</v>
      </c>
      <c r="I407" s="23">
        <v>30.94836631465726</v>
      </c>
      <c r="J407" s="28"/>
      <c r="K407" s="28"/>
      <c r="L407" s="23">
        <v>9.5470202656285849E-2</v>
      </c>
    </row>
    <row r="408" spans="8:12" ht="22.8" x14ac:dyDescent="0.25">
      <c r="H408" s="41" t="s">
        <v>39</v>
      </c>
      <c r="I408" s="23">
        <v>31.314360893976232</v>
      </c>
      <c r="J408" s="28"/>
      <c r="K408" s="28"/>
      <c r="L408" s="23">
        <v>9.767577766373059E-2</v>
      </c>
    </row>
    <row r="409" spans="8:12" ht="23.4" thickBot="1" x14ac:dyDescent="0.3">
      <c r="H409" s="42" t="s">
        <v>40</v>
      </c>
      <c r="I409" s="23">
        <v>31.698060437207072</v>
      </c>
      <c r="J409" s="28"/>
      <c r="K409" s="28"/>
      <c r="L409" s="23">
        <v>9.9407792280158377E-2</v>
      </c>
    </row>
    <row r="410" spans="8:12" ht="22.8" x14ac:dyDescent="0.25">
      <c r="H410" s="41" t="s">
        <v>41</v>
      </c>
      <c r="I410" s="23">
        <v>38.802083821441926</v>
      </c>
      <c r="J410" s="28"/>
      <c r="K410" s="28"/>
      <c r="L410" s="23">
        <v>0.1114946255165512</v>
      </c>
    </row>
    <row r="411" spans="8:12" ht="23.4" thickBot="1" x14ac:dyDescent="0.3">
      <c r="H411" s="42" t="s">
        <v>42</v>
      </c>
      <c r="I411" s="23">
        <v>39.005667343337215</v>
      </c>
      <c r="J411" s="28"/>
      <c r="K411" s="28"/>
      <c r="L411" s="23">
        <v>0.11295069232050481</v>
      </c>
    </row>
    <row r="412" spans="8:12" ht="23.4" thickBot="1" x14ac:dyDescent="0.3">
      <c r="H412" s="36" t="s">
        <v>43</v>
      </c>
      <c r="I412" s="24">
        <v>39.755223491603708</v>
      </c>
      <c r="J412" s="28"/>
      <c r="K412" s="28"/>
      <c r="L412" s="24">
        <v>0.12043969289663232</v>
      </c>
    </row>
    <row r="444" spans="8:12" ht="13.8" thickBot="1" x14ac:dyDescent="0.3"/>
    <row r="445" spans="8:12" ht="13.8" thickBot="1" x14ac:dyDescent="0.3">
      <c r="H445" s="32"/>
      <c r="I445" s="33"/>
      <c r="J445" s="37"/>
      <c r="K445" s="37"/>
      <c r="L445" s="34"/>
    </row>
    <row r="446" spans="8:12" ht="14.4" thickBot="1" x14ac:dyDescent="0.3">
      <c r="H446" s="35"/>
      <c r="I446" s="27" t="s">
        <v>31</v>
      </c>
      <c r="J446" s="38" t="s">
        <v>32</v>
      </c>
      <c r="K446" s="38" t="s">
        <v>33</v>
      </c>
      <c r="L446" s="27" t="s">
        <v>34</v>
      </c>
    </row>
    <row r="447" spans="8:12" ht="23.4" thickBot="1" x14ac:dyDescent="0.3">
      <c r="H447" s="35" t="s">
        <v>44</v>
      </c>
      <c r="I447" s="23">
        <v>0.23555637258205311</v>
      </c>
      <c r="J447" s="28"/>
      <c r="K447" s="28"/>
      <c r="L447" s="23">
        <v>3.5718549450118489E-3</v>
      </c>
    </row>
    <row r="448" spans="8:12" ht="22.8" x14ac:dyDescent="0.25">
      <c r="H448" s="41" t="s">
        <v>37</v>
      </c>
      <c r="I448" s="23">
        <v>1.0393119363393679</v>
      </c>
      <c r="J448" s="29"/>
      <c r="K448" s="29"/>
      <c r="L448" s="23">
        <v>1.5803702679367027E-2</v>
      </c>
    </row>
    <row r="449" spans="8:12" ht="23.4" thickBot="1" x14ac:dyDescent="0.3">
      <c r="H449" s="42" t="s">
        <v>38</v>
      </c>
      <c r="I449" s="23">
        <v>0.24260620909142883</v>
      </c>
      <c r="J449" s="28"/>
      <c r="K449" s="28"/>
      <c r="L449" s="23">
        <v>3.6754368026085207E-3</v>
      </c>
    </row>
    <row r="450" spans="8:12" ht="22.8" x14ac:dyDescent="0.25">
      <c r="H450" s="41" t="s">
        <v>39</v>
      </c>
      <c r="I450" s="23">
        <v>1.4571960559991037</v>
      </c>
      <c r="J450" s="28"/>
      <c r="K450" s="28"/>
      <c r="L450" s="23">
        <v>2.2265382730529453E-2</v>
      </c>
    </row>
    <row r="451" spans="8:12" ht="23.4" thickBot="1" x14ac:dyDescent="0.3">
      <c r="H451" s="42" t="s">
        <v>40</v>
      </c>
      <c r="I451" s="23">
        <v>0.69061989017028169</v>
      </c>
      <c r="J451" s="28"/>
      <c r="K451" s="28"/>
      <c r="L451" s="23">
        <v>1.0506791880947691E-2</v>
      </c>
    </row>
    <row r="452" spans="8:12" ht="22.8" x14ac:dyDescent="0.25">
      <c r="H452" s="41" t="s">
        <v>41</v>
      </c>
      <c r="I452" s="23">
        <v>3.7512779760628128</v>
      </c>
      <c r="J452" s="28"/>
      <c r="K452" s="28"/>
      <c r="L452" s="23">
        <v>5.8360932161544275E-2</v>
      </c>
    </row>
    <row r="453" spans="8:12" ht="23.4" thickBot="1" x14ac:dyDescent="0.3">
      <c r="H453" s="42" t="s">
        <v>42</v>
      </c>
      <c r="I453" s="23">
        <v>1.7592587471281123</v>
      </c>
      <c r="J453" s="28"/>
      <c r="K453" s="28"/>
      <c r="L453" s="23">
        <v>2.6846940410822886E-2</v>
      </c>
    </row>
    <row r="454" spans="8:12" ht="23.4" thickBot="1" x14ac:dyDescent="0.3">
      <c r="H454" s="36" t="s">
        <v>43</v>
      </c>
      <c r="I454" s="24">
        <v>1.9011484844965036</v>
      </c>
      <c r="J454" s="28"/>
      <c r="K454" s="28"/>
      <c r="L454" s="24">
        <v>2.9208350060791168E-2</v>
      </c>
    </row>
    <row r="495" spans="8:12" ht="13.8" thickBot="1" x14ac:dyDescent="0.3"/>
    <row r="496" spans="8:12" ht="13.8" thickBot="1" x14ac:dyDescent="0.3">
      <c r="H496" s="32"/>
      <c r="I496" s="33"/>
      <c r="J496" s="37"/>
      <c r="K496" s="37"/>
      <c r="L496" s="34"/>
    </row>
    <row r="497" spans="8:12" ht="14.4" thickBot="1" x14ac:dyDescent="0.3">
      <c r="H497" s="35"/>
      <c r="I497" s="27" t="s">
        <v>31</v>
      </c>
      <c r="J497" s="38" t="s">
        <v>32</v>
      </c>
      <c r="K497" s="38" t="s">
        <v>33</v>
      </c>
      <c r="L497" s="27" t="s">
        <v>34</v>
      </c>
    </row>
    <row r="498" spans="8:12" ht="23.4" thickBot="1" x14ac:dyDescent="0.3">
      <c r="H498" s="35" t="s">
        <v>44</v>
      </c>
      <c r="I498" s="23">
        <v>24.616595061426029</v>
      </c>
      <c r="J498" s="28"/>
      <c r="K498" s="28"/>
      <c r="L498" s="23">
        <v>0.41785615892016881</v>
      </c>
    </row>
    <row r="499" spans="8:12" ht="22.8" x14ac:dyDescent="0.25">
      <c r="H499" s="41" t="s">
        <v>37</v>
      </c>
      <c r="I499" s="23">
        <v>29.403973681556327</v>
      </c>
      <c r="J499" s="29"/>
      <c r="K499" s="29"/>
      <c r="L499" s="23">
        <v>0.49795628933147612</v>
      </c>
    </row>
    <row r="500" spans="8:12" ht="23.4" thickBot="1" x14ac:dyDescent="0.3">
      <c r="H500" s="42" t="s">
        <v>38</v>
      </c>
      <c r="I500" s="23">
        <v>15.339399400561517</v>
      </c>
      <c r="J500" s="28"/>
      <c r="K500" s="28"/>
      <c r="L500" s="23">
        <v>0.46499158433482063</v>
      </c>
    </row>
    <row r="501" spans="8:12" ht="22.8" x14ac:dyDescent="0.25">
      <c r="H501" s="41" t="s">
        <v>39</v>
      </c>
      <c r="I501" s="23">
        <v>34.874687760938421</v>
      </c>
      <c r="J501" s="28"/>
      <c r="K501" s="28"/>
      <c r="L501" s="23">
        <v>0.58008289460720885</v>
      </c>
    </row>
    <row r="502" spans="8:12" ht="23.4" thickBot="1" x14ac:dyDescent="0.3">
      <c r="H502" s="42" t="s">
        <v>40</v>
      </c>
      <c r="I502" s="23">
        <v>17.235576104649422</v>
      </c>
      <c r="J502" s="28"/>
      <c r="K502" s="28"/>
      <c r="L502" s="23">
        <v>0.52094066179443621</v>
      </c>
    </row>
    <row r="503" spans="8:12" ht="22.8" x14ac:dyDescent="0.25">
      <c r="H503" s="41" t="s">
        <v>41</v>
      </c>
      <c r="I503" s="23">
        <v>35.901916398510139</v>
      </c>
      <c r="J503" s="28"/>
      <c r="K503" s="28"/>
      <c r="L503" s="23">
        <v>0.60131938090869552</v>
      </c>
    </row>
    <row r="504" spans="8:12" ht="23.4" thickBot="1" x14ac:dyDescent="0.3">
      <c r="H504" s="42" t="s">
        <v>42</v>
      </c>
      <c r="I504" s="23">
        <v>18.589060073239668</v>
      </c>
      <c r="J504" s="28"/>
      <c r="K504" s="28"/>
      <c r="L504" s="23">
        <v>0.56762885677649366</v>
      </c>
    </row>
    <row r="505" spans="8:12" ht="23.4" thickBot="1" x14ac:dyDescent="0.3">
      <c r="H505" s="36" t="s">
        <v>43</v>
      </c>
      <c r="I505" s="31">
        <v>19.575365445928007</v>
      </c>
      <c r="J505" s="28"/>
      <c r="K505" s="28"/>
      <c r="L505" s="31">
        <v>8.9356597540361932E-3</v>
      </c>
    </row>
    <row r="547" spans="9:11" ht="13.8" thickBot="1" x14ac:dyDescent="0.3"/>
    <row r="548" spans="9:11" ht="13.8" thickBot="1" x14ac:dyDescent="0.3">
      <c r="I548" s="32"/>
      <c r="J548" s="33"/>
      <c r="K548" s="33"/>
    </row>
    <row r="549" spans="9:11" ht="14.4" thickBot="1" x14ac:dyDescent="0.3">
      <c r="I549" s="35"/>
      <c r="J549" s="38" t="s">
        <v>35</v>
      </c>
      <c r="K549" s="38" t="s">
        <v>36</v>
      </c>
    </row>
    <row r="550" spans="9:11" ht="14.4" thickBot="1" x14ac:dyDescent="0.3">
      <c r="I550" s="35" t="s">
        <v>18</v>
      </c>
      <c r="J550" s="22">
        <v>1</v>
      </c>
      <c r="K550" s="22"/>
    </row>
    <row r="551" spans="9:11" ht="13.8" x14ac:dyDescent="0.25">
      <c r="I551" s="41" t="s">
        <v>19</v>
      </c>
      <c r="J551" s="23">
        <v>1.9232318974169655</v>
      </c>
      <c r="K551" s="23">
        <v>1.4751721166290068</v>
      </c>
    </row>
    <row r="552" spans="9:11" ht="14.4" thickBot="1" x14ac:dyDescent="0.3">
      <c r="I552" s="42"/>
      <c r="K552" s="23"/>
    </row>
    <row r="553" spans="9:11" ht="13.8" x14ac:dyDescent="0.25">
      <c r="I553" s="41" t="s">
        <v>20</v>
      </c>
      <c r="J553" s="23">
        <v>3.6904254597571562</v>
      </c>
      <c r="K553" s="23">
        <v>2.8367824584443881</v>
      </c>
    </row>
    <row r="554" spans="9:11" ht="14.4" thickBot="1" x14ac:dyDescent="0.3">
      <c r="I554" s="42"/>
      <c r="K554" s="23"/>
    </row>
    <row r="555" spans="9:11" ht="13.8" x14ac:dyDescent="0.25">
      <c r="I555" s="52" t="s">
        <v>21</v>
      </c>
      <c r="J555" s="23">
        <v>6.7603873287166794</v>
      </c>
      <c r="K555" s="23">
        <v>5.2467664610384581</v>
      </c>
    </row>
    <row r="556" spans="9:11" ht="14.4" thickBot="1" x14ac:dyDescent="0.3">
      <c r="I556" s="53"/>
      <c r="K556" s="23"/>
    </row>
    <row r="557" spans="9:11" ht="14.4" thickBot="1" x14ac:dyDescent="0.3">
      <c r="I557" s="36" t="s">
        <v>22</v>
      </c>
      <c r="J557" s="24"/>
      <c r="K557" s="24">
        <f>E7/E35</f>
        <v>9.3941282635356576</v>
      </c>
    </row>
    <row r="597" spans="9:11" ht="13.8" thickBot="1" x14ac:dyDescent="0.3"/>
    <row r="598" spans="9:11" ht="13.8" thickBot="1" x14ac:dyDescent="0.3">
      <c r="I598" s="32"/>
      <c r="J598" s="33"/>
      <c r="K598" s="33"/>
    </row>
    <row r="599" spans="9:11" ht="14.4" thickBot="1" x14ac:dyDescent="0.3">
      <c r="I599" s="35"/>
      <c r="J599" s="38" t="s">
        <v>35</v>
      </c>
      <c r="K599" s="38" t="s">
        <v>36</v>
      </c>
    </row>
    <row r="600" spans="9:11" ht="14.4" thickBot="1" x14ac:dyDescent="0.3">
      <c r="I600" s="35" t="s">
        <v>18</v>
      </c>
      <c r="J600" s="22">
        <v>1</v>
      </c>
      <c r="K600" s="22"/>
    </row>
    <row r="601" spans="9:11" ht="13.8" x14ac:dyDescent="0.25">
      <c r="I601" s="39" t="s">
        <v>19</v>
      </c>
      <c r="J601" s="23">
        <v>1.901888118949209</v>
      </c>
      <c r="K601" s="23">
        <v>1.1706493635813195</v>
      </c>
    </row>
    <row r="602" spans="9:11" ht="14.4" thickBot="1" x14ac:dyDescent="0.3">
      <c r="I602" s="42"/>
      <c r="K602" s="23"/>
    </row>
    <row r="603" spans="9:11" ht="13.8" x14ac:dyDescent="0.25">
      <c r="I603" s="39" t="s">
        <v>20</v>
      </c>
      <c r="J603" s="23">
        <v>3.5327204954518967</v>
      </c>
      <c r="K603" s="23">
        <v>2.2333332780604951</v>
      </c>
    </row>
    <row r="604" spans="9:11" ht="14.4" thickBot="1" x14ac:dyDescent="0.3">
      <c r="I604" s="42"/>
      <c r="K604" s="23"/>
    </row>
    <row r="605" spans="9:11" ht="13.8" x14ac:dyDescent="0.25">
      <c r="I605" s="39" t="s">
        <v>21</v>
      </c>
      <c r="J605" s="23">
        <v>6.2185047271749756</v>
      </c>
      <c r="K605" s="23">
        <v>4.0368356595111985</v>
      </c>
    </row>
    <row r="606" spans="9:11" ht="14.4" thickBot="1" x14ac:dyDescent="0.3">
      <c r="I606" s="42"/>
      <c r="K606" s="23"/>
    </row>
    <row r="607" spans="9:11" ht="14.4" thickBot="1" x14ac:dyDescent="0.3">
      <c r="I607" s="36" t="s">
        <v>22</v>
      </c>
      <c r="K607" s="24">
        <v>6.9920971887058192</v>
      </c>
    </row>
    <row r="653" spans="9:11" ht="13.8" thickBot="1" x14ac:dyDescent="0.3"/>
    <row r="654" spans="9:11" ht="13.8" thickBot="1" x14ac:dyDescent="0.3">
      <c r="I654" s="32"/>
      <c r="J654" s="33"/>
      <c r="K654" s="33"/>
    </row>
    <row r="655" spans="9:11" ht="14.4" thickBot="1" x14ac:dyDescent="0.3">
      <c r="I655" s="35"/>
      <c r="J655" s="38" t="s">
        <v>35</v>
      </c>
      <c r="K655" s="38" t="s">
        <v>36</v>
      </c>
    </row>
    <row r="656" spans="9:11" ht="14.4" thickBot="1" x14ac:dyDescent="0.3">
      <c r="I656" s="35" t="s">
        <v>18</v>
      </c>
      <c r="J656" s="22">
        <v>1</v>
      </c>
      <c r="K656" s="22"/>
    </row>
    <row r="657" spans="9:11" ht="14.4" thickBot="1" x14ac:dyDescent="0.3">
      <c r="I657" s="39" t="s">
        <v>19</v>
      </c>
      <c r="J657" s="23">
        <v>1.8477174418042548</v>
      </c>
      <c r="K657" s="23">
        <v>1.3190732734134316</v>
      </c>
    </row>
    <row r="658" spans="9:11" ht="14.4" thickBot="1" x14ac:dyDescent="0.3">
      <c r="I658" s="45"/>
      <c r="K658" s="23"/>
    </row>
    <row r="659" spans="9:11" ht="14.4" thickBot="1" x14ac:dyDescent="0.3">
      <c r="I659" s="39" t="s">
        <v>20</v>
      </c>
      <c r="J659" s="23">
        <v>3.2831199835810523</v>
      </c>
      <c r="K659" s="23">
        <v>2.4480583453870559</v>
      </c>
    </row>
    <row r="660" spans="9:11" ht="14.4" thickBot="1" x14ac:dyDescent="0.3">
      <c r="I660" s="45"/>
      <c r="K660" s="23"/>
    </row>
    <row r="661" spans="9:11" ht="14.4" thickBot="1" x14ac:dyDescent="0.3">
      <c r="I661" s="39" t="s">
        <v>21</v>
      </c>
      <c r="J661" s="23">
        <v>6.6806124548955692</v>
      </c>
      <c r="K661" s="23">
        <v>4.8107401059447614</v>
      </c>
    </row>
    <row r="662" spans="9:11" ht="14.4" thickBot="1" x14ac:dyDescent="0.3">
      <c r="I662" s="45"/>
      <c r="K662" s="24"/>
    </row>
    <row r="663" spans="9:11" ht="13.8" thickBot="1" x14ac:dyDescent="0.3">
      <c r="I663" s="36" t="s">
        <v>22</v>
      </c>
      <c r="K663" s="31">
        <v>9.4873823765006442</v>
      </c>
    </row>
  </sheetData>
  <mergeCells count="25">
    <mergeCell ref="J2:M2"/>
    <mergeCell ref="N2:Q2"/>
    <mergeCell ref="R2:U2"/>
    <mergeCell ref="R39:U39"/>
    <mergeCell ref="J39:M39"/>
    <mergeCell ref="N39:Q39"/>
    <mergeCell ref="R80:U80"/>
    <mergeCell ref="I555:I556"/>
    <mergeCell ref="B4:B7"/>
    <mergeCell ref="B86:B93"/>
    <mergeCell ref="B94:B101"/>
    <mergeCell ref="B82:B85"/>
    <mergeCell ref="B8:B15"/>
    <mergeCell ref="B16:B23"/>
    <mergeCell ref="B24:B31"/>
    <mergeCell ref="B32:B35"/>
    <mergeCell ref="B41:B44"/>
    <mergeCell ref="B102:B109"/>
    <mergeCell ref="B110:B113"/>
    <mergeCell ref="B61:B68"/>
    <mergeCell ref="B69:B72"/>
    <mergeCell ref="B45:B52"/>
    <mergeCell ref="B53:B60"/>
    <mergeCell ref="J80:M80"/>
    <mergeCell ref="N80:Q80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  <ignoredErrors>
    <ignoredError sqref="U85 U89 U93 U97 U101 U105 U109 T44:U44 T48:U48 T52:U52 T56:U56 T60:U60 T64:U64 T68:U68 T7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Raunak raunak</dc:creator>
  <dc:description/>
  <cp:lastModifiedBy>Raunak raunak</cp:lastModifiedBy>
  <cp:revision>18</cp:revision>
  <dcterms:created xsi:type="dcterms:W3CDTF">2020-02-15T13:35:15Z</dcterms:created>
  <dcterms:modified xsi:type="dcterms:W3CDTF">2020-02-15T13:35:15Z</dcterms:modified>
  <dc:language>en-US</dc:language>
</cp:coreProperties>
</file>