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vi\Personal\"/>
    </mc:Choice>
  </mc:AlternateContent>
  <xr:revisionPtr revIDLastSave="0" documentId="13_ncr:1_{D2D47A08-086A-4DA8-BAB4-8D478B2351D1}" xr6:coauthVersionLast="44" xr6:coauthVersionMax="44" xr10:uidLastSave="{00000000-0000-0000-0000-000000000000}"/>
  <bookViews>
    <workbookView xWindow="-110" yWindow="-110" windowWidth="19420" windowHeight="10420" activeTab="1" xr2:uid="{8DA8CC7F-A90B-4BBE-9F39-C3253A522279}"/>
  </bookViews>
  <sheets>
    <sheet name="Jan" sheetId="1" r:id="rId1"/>
    <sheet name="Feb" sheetId="3" r:id="rId2"/>
    <sheet name="References" sheetId="2" r:id="rId3"/>
  </sheets>
  <definedNames>
    <definedName name="Categories">References!$G$3:$G$27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3" l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3" i="3"/>
  <c r="Q3" i="1" l="1"/>
  <c r="P25" i="3" l="1"/>
  <c r="Q25" i="3" s="1"/>
  <c r="P26" i="3"/>
  <c r="Q26" i="3" s="1"/>
  <c r="P27" i="3"/>
  <c r="Q27" i="3" s="1"/>
  <c r="P28" i="3"/>
  <c r="Q28" i="3" s="1"/>
  <c r="P29" i="3"/>
  <c r="Q29" i="3" s="1"/>
  <c r="P30" i="3"/>
  <c r="Q30" i="3" s="1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Q6" i="1"/>
  <c r="Q5" i="1"/>
  <c r="L68" i="1" l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Q24" i="3" l="1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B27" i="3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C8" i="3"/>
  <c r="D8" i="3" s="1"/>
  <c r="C7" i="3"/>
  <c r="D7" i="3" s="1"/>
  <c r="C6" i="3"/>
  <c r="D6" i="3" s="1"/>
  <c r="C5" i="3"/>
  <c r="D5" i="3" s="1"/>
  <c r="C4" i="3"/>
  <c r="D4" i="3" s="1"/>
  <c r="D3" i="3"/>
  <c r="C27" i="3" l="1"/>
  <c r="D9" i="3"/>
  <c r="D27" i="3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3" i="1"/>
  <c r="P63" i="1" l="1"/>
  <c r="Q29" i="1"/>
  <c r="R29" i="1" s="1"/>
  <c r="Q28" i="1"/>
  <c r="R28" i="1" s="1"/>
  <c r="B27" i="1"/>
  <c r="Q27" i="1"/>
  <c r="R27" i="1" s="1"/>
  <c r="C26" i="1"/>
  <c r="D26" i="1" s="1"/>
  <c r="Q26" i="1"/>
  <c r="R26" i="1" s="1"/>
  <c r="C25" i="1"/>
  <c r="D25" i="1" s="1"/>
  <c r="Q25" i="1"/>
  <c r="R25" i="1" s="1"/>
  <c r="C24" i="1"/>
  <c r="D24" i="1" s="1"/>
  <c r="Q24" i="1"/>
  <c r="R24" i="1" s="1"/>
  <c r="C23" i="1"/>
  <c r="D23" i="1" s="1"/>
  <c r="Q23" i="1"/>
  <c r="R23" i="1" s="1"/>
  <c r="C22" i="1"/>
  <c r="D22" i="1" s="1"/>
  <c r="Q22" i="1"/>
  <c r="R22" i="1" s="1"/>
  <c r="C21" i="1"/>
  <c r="D21" i="1" s="1"/>
  <c r="Q21" i="1"/>
  <c r="R21" i="1" s="1"/>
  <c r="C20" i="1"/>
  <c r="D20" i="1" s="1"/>
  <c r="Q20" i="1"/>
  <c r="R20" i="1" s="1"/>
  <c r="C19" i="1"/>
  <c r="D19" i="1" s="1"/>
  <c r="Q19" i="1"/>
  <c r="R19" i="1" s="1"/>
  <c r="Q18" i="1"/>
  <c r="R18" i="1" s="1"/>
  <c r="C18" i="1"/>
  <c r="D18" i="1" s="1"/>
  <c r="Q17" i="1"/>
  <c r="R17" i="1" s="1"/>
  <c r="C17" i="1"/>
  <c r="D17" i="1" s="1"/>
  <c r="R16" i="1"/>
  <c r="C16" i="1"/>
  <c r="D16" i="1" s="1"/>
  <c r="Q15" i="1"/>
  <c r="R15" i="1" s="1"/>
  <c r="C15" i="1"/>
  <c r="D15" i="1" s="1"/>
  <c r="Q14" i="1"/>
  <c r="R14" i="1" s="1"/>
  <c r="C14" i="1"/>
  <c r="D14" i="1" s="1"/>
  <c r="R13" i="1"/>
  <c r="C13" i="1"/>
  <c r="D13" i="1" s="1"/>
  <c r="R12" i="1"/>
  <c r="C12" i="1"/>
  <c r="D12" i="1" s="1"/>
  <c r="Q11" i="1"/>
  <c r="R11" i="1" s="1"/>
  <c r="C11" i="1"/>
  <c r="D11" i="1" s="1"/>
  <c r="Q10" i="1"/>
  <c r="R10" i="1" s="1"/>
  <c r="C10" i="1"/>
  <c r="D10" i="1" s="1"/>
  <c r="Q9" i="1"/>
  <c r="R9" i="1" s="1"/>
  <c r="C9" i="1"/>
  <c r="D9" i="1" s="1"/>
  <c r="Q8" i="1"/>
  <c r="R8" i="1" s="1"/>
  <c r="C8" i="1"/>
  <c r="D8" i="1" s="1"/>
  <c r="Q7" i="1"/>
  <c r="R7" i="1" s="1"/>
  <c r="C7" i="1"/>
  <c r="D7" i="1" s="1"/>
  <c r="R6" i="1"/>
  <c r="C6" i="1"/>
  <c r="D6" i="1" s="1"/>
  <c r="R5" i="1"/>
  <c r="C5" i="1"/>
  <c r="D5" i="1" s="1"/>
  <c r="Q4" i="1"/>
  <c r="R4" i="1" s="1"/>
  <c r="C4" i="1"/>
  <c r="D4" i="1" s="1"/>
  <c r="R3" i="1"/>
  <c r="D3" i="1"/>
  <c r="C27" i="1" l="1"/>
  <c r="D27" i="1"/>
  <c r="D11" i="2"/>
</calcChain>
</file>

<file path=xl/sharedStrings.xml><?xml version="1.0" encoding="utf-8"?>
<sst xmlns="http://schemas.openxmlformats.org/spreadsheetml/2006/main" count="572" uniqueCount="160">
  <si>
    <t>Category</t>
  </si>
  <si>
    <t>Description</t>
  </si>
  <si>
    <t>Payment</t>
  </si>
  <si>
    <t>Amount</t>
  </si>
  <si>
    <t>Categories</t>
  </si>
  <si>
    <t>Entertainment</t>
  </si>
  <si>
    <t>Tata Sky Renewal</t>
  </si>
  <si>
    <t>Annual</t>
  </si>
  <si>
    <t>Annual Insurance</t>
  </si>
  <si>
    <t>Bills</t>
  </si>
  <si>
    <t>LIC Term Insurance</t>
  </si>
  <si>
    <t>Half Yearly</t>
  </si>
  <si>
    <t>Two Wheeler Insurance</t>
  </si>
  <si>
    <t>Charges</t>
  </si>
  <si>
    <t>HDFC Pension Plan</t>
  </si>
  <si>
    <t>Quarterly</t>
  </si>
  <si>
    <t>Commute</t>
  </si>
  <si>
    <t>Aviva Pension Plan</t>
  </si>
  <si>
    <t>Dividend Income</t>
  </si>
  <si>
    <t>Four Wheeler Insurance</t>
  </si>
  <si>
    <t>Education</t>
  </si>
  <si>
    <t>Medical Insurance</t>
  </si>
  <si>
    <t>Bi Annual</t>
  </si>
  <si>
    <t>Maintenance</t>
  </si>
  <si>
    <t>Akshaya Maintenance</t>
  </si>
  <si>
    <t>Food</t>
  </si>
  <si>
    <t>Fuel</t>
  </si>
  <si>
    <t>Groceries</t>
  </si>
  <si>
    <t>Health Care</t>
  </si>
  <si>
    <t>Home Expenses</t>
  </si>
  <si>
    <t>Home Loan</t>
  </si>
  <si>
    <t>Income</t>
  </si>
  <si>
    <t>Interest</t>
  </si>
  <si>
    <t>Investments</t>
  </si>
  <si>
    <t>Loans</t>
  </si>
  <si>
    <t>Miscellaneous</t>
  </si>
  <si>
    <t>Other Income</t>
  </si>
  <si>
    <t>Personal Care</t>
  </si>
  <si>
    <t>Personal Loan</t>
  </si>
  <si>
    <t>Top Up Loan</t>
  </si>
  <si>
    <t>Vegetables &amp; Fruits</t>
  </si>
  <si>
    <t>Wardrobe</t>
  </si>
  <si>
    <t>Daily Tracker</t>
  </si>
  <si>
    <t>Planned</t>
  </si>
  <si>
    <t>Actual</t>
  </si>
  <si>
    <t>Difference</t>
  </si>
  <si>
    <t>Date</t>
  </si>
  <si>
    <t>Header</t>
  </si>
  <si>
    <t>Mode</t>
  </si>
  <si>
    <t>Debit</t>
  </si>
  <si>
    <t>Credit</t>
  </si>
  <si>
    <t>Balance</t>
  </si>
  <si>
    <t>Item</t>
  </si>
  <si>
    <t>To be Paid</t>
  </si>
  <si>
    <t>Paid</t>
  </si>
  <si>
    <t>Citi credit card</t>
  </si>
  <si>
    <t>National Pension Fund</t>
  </si>
  <si>
    <t>American Express credit card</t>
  </si>
  <si>
    <t>SBI credit card</t>
  </si>
  <si>
    <t>IndusInd credit card</t>
  </si>
  <si>
    <t>ICICI credit card</t>
  </si>
  <si>
    <t>Airtel Broadband</t>
  </si>
  <si>
    <t>airtel Broadband HH</t>
  </si>
  <si>
    <t>Airtel Mobile</t>
  </si>
  <si>
    <t>Vodafone Mobile</t>
  </si>
  <si>
    <t>HDFC Topup Loan</t>
  </si>
  <si>
    <t>ICICI Prulife</t>
  </si>
  <si>
    <t>Birla Sunlife Frontline MF</t>
  </si>
  <si>
    <t>Birla Sunlife Insurance</t>
  </si>
  <si>
    <t>Quantum Long Term</t>
  </si>
  <si>
    <t>Franklin Prima Fund</t>
  </si>
  <si>
    <t>Sundaram Select Mid Cap</t>
  </si>
  <si>
    <t>IDFC Multi Cap Fund</t>
  </si>
  <si>
    <t>IDFC Dynamic Bond Fund</t>
  </si>
  <si>
    <t>Franklin India Equity Advantage</t>
  </si>
  <si>
    <t>TMB NMD</t>
  </si>
  <si>
    <t>Quarterly Insurance</t>
  </si>
  <si>
    <t>Axis ELSS</t>
  </si>
  <si>
    <t>Franklin Smaller Companies</t>
  </si>
  <si>
    <t>IDFC ELSS</t>
  </si>
  <si>
    <t>Received Rs. 21000/- from Rayan on Dec 11, 2019 i.e. Rs. 700/- for 30 people</t>
  </si>
  <si>
    <t>Paid Rs. 500/- to Hari on Dec 12, 2019</t>
  </si>
  <si>
    <t>Paid Rs. 4964/- paid for Credit card on Dec 12, 2019</t>
  </si>
  <si>
    <t>Balance amount is Rs. 15536/- as of Dec 12, 2019</t>
  </si>
  <si>
    <t>SBI Credit card</t>
  </si>
  <si>
    <t>Loan pay back</t>
  </si>
  <si>
    <t>Vijetha account</t>
  </si>
  <si>
    <t>Property tax Akshaya</t>
  </si>
  <si>
    <t>Salary for the month of Dec</t>
  </si>
  <si>
    <t>Bank</t>
  </si>
  <si>
    <t>NPS for the month of Dec</t>
  </si>
  <si>
    <t>Shuttle fee</t>
  </si>
  <si>
    <t>Cash deposit charges</t>
  </si>
  <si>
    <t>Part rent for Akshaya</t>
  </si>
  <si>
    <t>Card</t>
  </si>
  <si>
    <t>Dresses for self</t>
  </si>
  <si>
    <t>ESOP 2014 returns</t>
  </si>
  <si>
    <t>Raymond and Rane Engine Valve share</t>
  </si>
  <si>
    <t>Cash</t>
  </si>
  <si>
    <t>Toll fee &amp; auto fare</t>
  </si>
  <si>
    <t>Renault Duster maintenance</t>
  </si>
  <si>
    <t>Tissue box</t>
  </si>
  <si>
    <t>Meals &amp; café</t>
  </si>
  <si>
    <t>Paid to Amma and Appa</t>
  </si>
  <si>
    <t>Paid to Amma</t>
  </si>
  <si>
    <t>Repaid loan to Amma</t>
  </si>
  <si>
    <t>Traveling from house to office &amp; back</t>
  </si>
  <si>
    <t>Repaid loan to Divya</t>
  </si>
  <si>
    <t>Auto fare for various locations</t>
  </si>
  <si>
    <t>airtel Broadband</t>
  </si>
  <si>
    <t>Movie at PVR</t>
  </si>
  <si>
    <t>Rayban glasses</t>
  </si>
  <si>
    <t>Spectacles cost</t>
  </si>
  <si>
    <t>airtel Mobile</t>
  </si>
  <si>
    <t>Franklin Prima fund</t>
  </si>
  <si>
    <t>Stocks of Rane, Godrej, Tata Power &amp; Ashok Leyland</t>
  </si>
  <si>
    <t>Udemy course fee</t>
  </si>
  <si>
    <t>Netflix renewal</t>
  </si>
  <si>
    <t>Banana</t>
  </si>
  <si>
    <t>Petrol for Thunderbird</t>
  </si>
  <si>
    <t>Repaid to Amma by buying Screen rods</t>
  </si>
  <si>
    <t>Naptha Balls and room spray</t>
  </si>
  <si>
    <t>Appa mobile</t>
  </si>
  <si>
    <t>IDFC Multi Cap fund</t>
  </si>
  <si>
    <t>Dress</t>
  </si>
  <si>
    <t>iTunes renewal</t>
  </si>
  <si>
    <t>IDFC Dynamic Bond fund</t>
  </si>
  <si>
    <t>EMI for the month of Jan</t>
  </si>
  <si>
    <t>Soaps and Peanut butter</t>
  </si>
  <si>
    <t>iPhone advance</t>
  </si>
  <si>
    <t>Traveling to service center &amp; back</t>
  </si>
  <si>
    <t xml:space="preserve">Thunderbird service </t>
  </si>
  <si>
    <t>IDFC First Bank and PNB share</t>
  </si>
  <si>
    <t>Watch battery &amp; strap</t>
  </si>
  <si>
    <t>Candid B cream</t>
  </si>
  <si>
    <t>Shaving</t>
  </si>
  <si>
    <t>Sweets at Kamarakkattu</t>
  </si>
  <si>
    <t>Toll fee</t>
  </si>
  <si>
    <t>IDFC Fastag reload</t>
  </si>
  <si>
    <t>UPI</t>
  </si>
  <si>
    <t>iPhone for Vijetha</t>
  </si>
  <si>
    <t>Insurance for Vijetha iPhone</t>
  </si>
  <si>
    <t xml:space="preserve">Dermatologist </t>
  </si>
  <si>
    <t>Fuel for Duster</t>
  </si>
  <si>
    <t>Lunch at Venu &amp; snacks</t>
  </si>
  <si>
    <t>Popcorn and others at Theater</t>
  </si>
  <si>
    <t>Snacks at Theater</t>
  </si>
  <si>
    <t>Auto fare</t>
  </si>
  <si>
    <t>Dinner at Vasanta Bhavan</t>
  </si>
  <si>
    <t>Diesel for Duster</t>
  </si>
  <si>
    <t>Guava</t>
  </si>
  <si>
    <t>Auto fare from service center</t>
  </si>
  <si>
    <t>Ironing of cloths</t>
  </si>
  <si>
    <t>Mirae Asset Emerging Bluechip Fund</t>
  </si>
  <si>
    <t>DSP Equity Fund</t>
  </si>
  <si>
    <t>Salary for the month of Jan 2020</t>
  </si>
  <si>
    <t>Shuttle fee for Capgemini</t>
  </si>
  <si>
    <t>Home expenses for the month of Feb</t>
  </si>
  <si>
    <t>Loan from Sajja</t>
  </si>
  <si>
    <t>Duster Fuel Injector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</si>
</sst>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₹-4009]\ #,##0.00;[$₹-4009]\ \-#,##0.00"/>
    <numFmt numFmtId="165" formatCode="[$₹-4009]\ #,##0.00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0" fontId="2" fillId="0" borderId="0" xfId="0" applyFont="1"/>
    <xf numFmtId="0" fontId="1" fillId="2" borderId="1" xfId="0" applyFont="1" applyFill="1" applyBorder="1"/>
    <xf numFmtId="165" fontId="1" fillId="2" borderId="1" xfId="0" applyNumberFormat="1" applyFont="1" applyFill="1" applyBorder="1"/>
    <xf numFmtId="0" fontId="1" fillId="3" borderId="1" xfId="0" applyFont="1" applyFill="1" applyBorder="1"/>
    <xf numFmtId="165" fontId="2" fillId="0" borderId="1" xfId="0" applyNumberFormat="1" applyFont="1" applyBorder="1"/>
    <xf numFmtId="15" fontId="2" fillId="0" borderId="1" xfId="0" applyNumberFormat="1" applyFont="1" applyBorder="1"/>
    <xf numFmtId="0" fontId="3" fillId="0" borderId="1" xfId="0" applyFont="1" applyBorder="1"/>
    <xf numFmtId="165" fontId="3" fillId="0" borderId="1" xfId="0" applyNumberFormat="1" applyFont="1" applyBorder="1"/>
    <xf numFmtId="166" fontId="2" fillId="0" borderId="1" xfId="0" applyNumberFormat="1" applyFont="1" applyBorder="1"/>
  </cellXfs>
  <cellStyles count="1">
    <cellStyle name="Normal" xfId="0" builtinId="0"/>
  </cellStyles>
  <dxfs count="6">
    <dxf>
      <font>
        <condense val="0"/>
        <extend val="0"/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6F67-0805-4095-888D-9AAD222B2562}">
  <dimension ref="A1:R123"/>
  <sheetViews>
    <sheetView topLeftCell="A100" zoomScale="71" zoomScaleNormal="71" workbookViewId="0">
      <selection activeCell="J118" sqref="J118"/>
    </sheetView>
  </sheetViews>
  <sheetFormatPr defaultRowHeight="14.5" x14ac:dyDescent="0.35"/>
  <cols>
    <col min="1" max="1" width="14.54296875" bestFit="1" customWidth="1"/>
    <col min="2" max="3" width="10.08984375" bestFit="1" customWidth="1"/>
    <col min="4" max="4" width="10.54296875" bestFit="1" customWidth="1"/>
    <col min="6" max="6" width="9.7265625" bestFit="1" customWidth="1"/>
    <col min="7" max="7" width="14.54296875" bestFit="1" customWidth="1"/>
    <col min="8" max="8" width="29.1796875" bestFit="1" customWidth="1"/>
    <col min="10" max="10" width="9.1796875" bestFit="1" customWidth="1"/>
    <col min="11" max="12" width="10.08984375" bestFit="1" customWidth="1"/>
    <col min="15" max="15" width="23.6328125" bestFit="1" customWidth="1"/>
    <col min="16" max="17" width="9.1796875" bestFit="1" customWidth="1"/>
    <col min="18" max="18" width="9.7265625" bestFit="1" customWidth="1"/>
  </cols>
  <sheetData>
    <row r="1" spans="1:18" x14ac:dyDescent="0.35">
      <c r="A1" s="5"/>
      <c r="B1" s="5"/>
      <c r="C1" s="5"/>
      <c r="D1" s="5"/>
      <c r="E1" s="5"/>
      <c r="F1" s="1" t="s">
        <v>42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35">
      <c r="A2" s="6" t="s">
        <v>1</v>
      </c>
      <c r="B2" s="7" t="s">
        <v>43</v>
      </c>
      <c r="C2" s="7" t="s">
        <v>44</v>
      </c>
      <c r="D2" s="7" t="s">
        <v>45</v>
      </c>
      <c r="E2" s="5"/>
      <c r="F2" s="8" t="s">
        <v>46</v>
      </c>
      <c r="G2" s="8" t="s">
        <v>0</v>
      </c>
      <c r="H2" s="8" t="s">
        <v>47</v>
      </c>
      <c r="I2" s="8" t="s">
        <v>48</v>
      </c>
      <c r="J2" s="8" t="s">
        <v>49</v>
      </c>
      <c r="K2" s="8" t="s">
        <v>50</v>
      </c>
      <c r="L2" s="8" t="s">
        <v>51</v>
      </c>
      <c r="M2" s="5"/>
      <c r="N2" s="5"/>
      <c r="O2" s="1" t="s">
        <v>52</v>
      </c>
      <c r="P2" s="1" t="s">
        <v>53</v>
      </c>
      <c r="Q2" s="1" t="s">
        <v>54</v>
      </c>
      <c r="R2" s="1" t="s">
        <v>51</v>
      </c>
    </row>
    <row r="3" spans="1:18" x14ac:dyDescent="0.35">
      <c r="A3" s="3" t="s">
        <v>31</v>
      </c>
      <c r="B3" s="9">
        <v>132403</v>
      </c>
      <c r="C3" s="9">
        <v>132403</v>
      </c>
      <c r="D3" s="9">
        <f t="shared" ref="D3:D18" si="0">C3-B3</f>
        <v>0</v>
      </c>
      <c r="E3" s="5"/>
      <c r="F3" s="10">
        <v>43830</v>
      </c>
      <c r="G3" s="3" t="s">
        <v>31</v>
      </c>
      <c r="H3" s="3" t="s">
        <v>88</v>
      </c>
      <c r="I3" s="3" t="s">
        <v>89</v>
      </c>
      <c r="J3" s="9"/>
      <c r="K3" s="9">
        <v>132403</v>
      </c>
      <c r="L3" s="9">
        <f t="shared" ref="L3:L66" si="1">(SUM(L2,K3) - J3)</f>
        <v>132403</v>
      </c>
      <c r="M3" s="5"/>
      <c r="N3" s="5"/>
      <c r="O3" s="11" t="s">
        <v>55</v>
      </c>
      <c r="P3" s="12">
        <v>3327</v>
      </c>
      <c r="Q3" s="12">
        <f>SUMIFS($J$3:$J$150, $H$3:$H$150, O3)</f>
        <v>18327</v>
      </c>
      <c r="R3" s="12">
        <f>P3-Q3</f>
        <v>-15000</v>
      </c>
    </row>
    <row r="4" spans="1:18" x14ac:dyDescent="0.35">
      <c r="A4" s="3" t="s">
        <v>36</v>
      </c>
      <c r="B4" s="9">
        <v>23000</v>
      </c>
      <c r="C4" s="9">
        <f>SUMIFS($K$3:$K$101, $G$3:$G$101, A4)</f>
        <v>234023</v>
      </c>
      <c r="D4" s="9">
        <f t="shared" si="0"/>
        <v>211023</v>
      </c>
      <c r="E4" s="5"/>
      <c r="F4" s="10">
        <v>43830</v>
      </c>
      <c r="G4" s="3" t="s">
        <v>36</v>
      </c>
      <c r="H4" s="3" t="s">
        <v>96</v>
      </c>
      <c r="I4" s="3" t="s">
        <v>89</v>
      </c>
      <c r="J4" s="9"/>
      <c r="K4" s="9">
        <v>211023</v>
      </c>
      <c r="L4" s="9">
        <f t="shared" si="1"/>
        <v>343426</v>
      </c>
      <c r="M4" s="5"/>
      <c r="N4" s="5"/>
      <c r="O4" s="11" t="s">
        <v>57</v>
      </c>
      <c r="P4" s="12">
        <v>14706.1</v>
      </c>
      <c r="Q4" s="12">
        <f>SUMIFS($J$3:$J$101, $H$3:$H$101, O4)</f>
        <v>26642</v>
      </c>
      <c r="R4" s="12">
        <f>P4-Q4</f>
        <v>-11935.9</v>
      </c>
    </row>
    <row r="5" spans="1:18" x14ac:dyDescent="0.35">
      <c r="A5" s="3" t="s">
        <v>18</v>
      </c>
      <c r="B5" s="9">
        <v>0</v>
      </c>
      <c r="C5" s="9">
        <f>SUMIFS($K$3:$K$101, $G$3:$G$101, A5)</f>
        <v>0</v>
      </c>
      <c r="D5" s="9">
        <f t="shared" si="0"/>
        <v>0</v>
      </c>
      <c r="E5" s="5"/>
      <c r="F5" s="10">
        <v>43831</v>
      </c>
      <c r="G5" s="3" t="s">
        <v>33</v>
      </c>
      <c r="H5" s="3" t="s">
        <v>90</v>
      </c>
      <c r="I5" s="3" t="s">
        <v>89</v>
      </c>
      <c r="J5" s="9">
        <v>6000</v>
      </c>
      <c r="K5" s="9"/>
      <c r="L5" s="9">
        <f t="shared" si="1"/>
        <v>337426</v>
      </c>
      <c r="M5" s="5"/>
      <c r="N5" s="5"/>
      <c r="O5" s="11" t="s">
        <v>58</v>
      </c>
      <c r="P5" s="12">
        <v>0</v>
      </c>
      <c r="Q5" s="12">
        <f>SUMIFS($J$3:$J$150, $H$3:$H$150, O5)</f>
        <v>16980</v>
      </c>
      <c r="R5" s="12">
        <f>P5-Q5</f>
        <v>-16980</v>
      </c>
    </row>
    <row r="6" spans="1:18" x14ac:dyDescent="0.35">
      <c r="A6" s="3" t="s">
        <v>34</v>
      </c>
      <c r="B6" s="9">
        <v>0</v>
      </c>
      <c r="C6" s="9">
        <f t="shared" ref="C6:C18" si="2">SUMIFS($J$3:$J$101, $G$3:$G$101, A6)</f>
        <v>50000</v>
      </c>
      <c r="D6" s="9">
        <f t="shared" si="0"/>
        <v>50000</v>
      </c>
      <c r="E6" s="5"/>
      <c r="F6" s="10">
        <v>43831</v>
      </c>
      <c r="G6" s="3" t="s">
        <v>16</v>
      </c>
      <c r="H6" s="3" t="s">
        <v>91</v>
      </c>
      <c r="I6" s="3" t="s">
        <v>89</v>
      </c>
      <c r="J6" s="9">
        <v>400</v>
      </c>
      <c r="K6" s="9"/>
      <c r="L6" s="9">
        <f t="shared" si="1"/>
        <v>337026</v>
      </c>
      <c r="M6" s="5"/>
      <c r="N6" s="5"/>
      <c r="O6" s="11" t="s">
        <v>59</v>
      </c>
      <c r="P6" s="12">
        <v>11268</v>
      </c>
      <c r="Q6" s="12">
        <f>SUMIFS($J$3:$J$101, $H$3:$H$101, O6)</f>
        <v>11268</v>
      </c>
      <c r="R6" s="12">
        <f t="shared" ref="R6:R29" si="3">P6-Q6</f>
        <v>0</v>
      </c>
    </row>
    <row r="7" spans="1:18" x14ac:dyDescent="0.35">
      <c r="A7" s="3" t="s">
        <v>32</v>
      </c>
      <c r="B7" s="9">
        <v>0</v>
      </c>
      <c r="C7" s="9">
        <f t="shared" si="2"/>
        <v>0</v>
      </c>
      <c r="D7" s="9">
        <f t="shared" si="0"/>
        <v>0</v>
      </c>
      <c r="E7" s="5"/>
      <c r="F7" s="10">
        <v>43831</v>
      </c>
      <c r="G7" s="3" t="s">
        <v>9</v>
      </c>
      <c r="H7" s="3" t="s">
        <v>57</v>
      </c>
      <c r="I7" s="3" t="s">
        <v>89</v>
      </c>
      <c r="J7" s="9">
        <v>14707</v>
      </c>
      <c r="K7" s="9"/>
      <c r="L7" s="9">
        <f t="shared" si="1"/>
        <v>322319</v>
      </c>
      <c r="M7" s="5"/>
      <c r="N7" s="5"/>
      <c r="O7" s="11" t="s">
        <v>60</v>
      </c>
      <c r="P7" s="12">
        <v>17999</v>
      </c>
      <c r="Q7" s="12">
        <f t="shared" ref="Q7:Q29" si="4">SUMIFS($J$3:$J$101, $H$3:$H$101, O7)</f>
        <v>17999</v>
      </c>
      <c r="R7" s="12">
        <f t="shared" si="3"/>
        <v>0</v>
      </c>
    </row>
    <row r="8" spans="1:18" x14ac:dyDescent="0.35">
      <c r="A8" s="3" t="s">
        <v>16</v>
      </c>
      <c r="B8" s="9">
        <v>5000</v>
      </c>
      <c r="C8" s="9">
        <f t="shared" si="2"/>
        <v>4028.44</v>
      </c>
      <c r="D8" s="9">
        <f t="shared" si="0"/>
        <v>-971.56</v>
      </c>
      <c r="E8" s="5"/>
      <c r="F8" s="10">
        <v>43831</v>
      </c>
      <c r="G8" s="3" t="s">
        <v>9</v>
      </c>
      <c r="H8" s="3" t="s">
        <v>55</v>
      </c>
      <c r="I8" s="3" t="s">
        <v>89</v>
      </c>
      <c r="J8" s="9">
        <v>3327</v>
      </c>
      <c r="K8" s="9"/>
      <c r="L8" s="9">
        <f t="shared" si="1"/>
        <v>318992</v>
      </c>
      <c r="M8" s="5"/>
      <c r="N8" s="5"/>
      <c r="O8" s="11" t="s">
        <v>61</v>
      </c>
      <c r="P8" s="12">
        <v>1296.82</v>
      </c>
      <c r="Q8" s="12">
        <f t="shared" si="4"/>
        <v>1296.82</v>
      </c>
      <c r="R8" s="12">
        <f t="shared" si="3"/>
        <v>0</v>
      </c>
    </row>
    <row r="9" spans="1:18" x14ac:dyDescent="0.35">
      <c r="A9" s="3" t="s">
        <v>25</v>
      </c>
      <c r="B9" s="9">
        <v>1500</v>
      </c>
      <c r="C9" s="9">
        <f t="shared" si="2"/>
        <v>9323</v>
      </c>
      <c r="D9" s="9">
        <f t="shared" si="0"/>
        <v>7823</v>
      </c>
      <c r="E9" s="5"/>
      <c r="F9" s="10">
        <v>43831</v>
      </c>
      <c r="G9" s="3" t="s">
        <v>29</v>
      </c>
      <c r="H9" s="3" t="s">
        <v>104</v>
      </c>
      <c r="I9" s="3" t="s">
        <v>89</v>
      </c>
      <c r="J9" s="9">
        <v>4000</v>
      </c>
      <c r="K9" s="9"/>
      <c r="L9" s="9">
        <f t="shared" si="1"/>
        <v>314992</v>
      </c>
      <c r="M9" s="5"/>
      <c r="N9" s="5"/>
      <c r="O9" s="11" t="s">
        <v>62</v>
      </c>
      <c r="P9" s="12">
        <v>942.82</v>
      </c>
      <c r="Q9" s="12">
        <f t="shared" si="4"/>
        <v>942.82</v>
      </c>
      <c r="R9" s="12">
        <f t="shared" si="3"/>
        <v>0</v>
      </c>
    </row>
    <row r="10" spans="1:18" x14ac:dyDescent="0.35">
      <c r="A10" s="3" t="s">
        <v>29</v>
      </c>
      <c r="B10" s="9">
        <v>22000</v>
      </c>
      <c r="C10" s="9">
        <f t="shared" si="2"/>
        <v>12000</v>
      </c>
      <c r="D10" s="9">
        <f t="shared" si="0"/>
        <v>-10000</v>
      </c>
      <c r="E10" s="5"/>
      <c r="F10" s="10">
        <v>43831</v>
      </c>
      <c r="G10" s="3" t="s">
        <v>13</v>
      </c>
      <c r="H10" s="3" t="s">
        <v>92</v>
      </c>
      <c r="I10" s="3" t="s">
        <v>89</v>
      </c>
      <c r="J10" s="9">
        <v>25</v>
      </c>
      <c r="K10" s="9"/>
      <c r="L10" s="9">
        <f t="shared" si="1"/>
        <v>314967</v>
      </c>
      <c r="M10" s="5"/>
      <c r="N10" s="5"/>
      <c r="O10" s="11" t="s">
        <v>63</v>
      </c>
      <c r="P10" s="12">
        <v>1478.54</v>
      </c>
      <c r="Q10" s="12">
        <f t="shared" si="4"/>
        <v>1478.54</v>
      </c>
      <c r="R10" s="12">
        <f t="shared" si="3"/>
        <v>0</v>
      </c>
    </row>
    <row r="11" spans="1:18" x14ac:dyDescent="0.35">
      <c r="A11" s="3" t="s">
        <v>27</v>
      </c>
      <c r="B11" s="9">
        <v>1000</v>
      </c>
      <c r="C11" s="9">
        <f t="shared" si="2"/>
        <v>816</v>
      </c>
      <c r="D11" s="9">
        <f t="shared" si="0"/>
        <v>-184</v>
      </c>
      <c r="E11" s="5"/>
      <c r="F11" s="10">
        <v>43831</v>
      </c>
      <c r="G11" s="3" t="s">
        <v>36</v>
      </c>
      <c r="H11" s="3" t="s">
        <v>93</v>
      </c>
      <c r="I11" s="3" t="s">
        <v>89</v>
      </c>
      <c r="J11" s="9"/>
      <c r="K11" s="9">
        <v>11500</v>
      </c>
      <c r="L11" s="9">
        <f t="shared" si="1"/>
        <v>326467</v>
      </c>
      <c r="M11" s="5"/>
      <c r="N11" s="5"/>
      <c r="O11" s="11" t="s">
        <v>64</v>
      </c>
      <c r="P11" s="12">
        <v>353.26</v>
      </c>
      <c r="Q11" s="12">
        <f t="shared" si="4"/>
        <v>706.52</v>
      </c>
      <c r="R11" s="12">
        <f t="shared" si="3"/>
        <v>-353.26</v>
      </c>
    </row>
    <row r="12" spans="1:18" x14ac:dyDescent="0.35">
      <c r="A12" s="3" t="s">
        <v>40</v>
      </c>
      <c r="B12" s="9">
        <v>500</v>
      </c>
      <c r="C12" s="9">
        <f t="shared" si="2"/>
        <v>140</v>
      </c>
      <c r="D12" s="9">
        <f t="shared" si="0"/>
        <v>-360</v>
      </c>
      <c r="E12" s="5"/>
      <c r="F12" s="10">
        <v>43831</v>
      </c>
      <c r="G12" s="3" t="s">
        <v>41</v>
      </c>
      <c r="H12" s="3" t="s">
        <v>95</v>
      </c>
      <c r="I12" s="3" t="s">
        <v>94</v>
      </c>
      <c r="J12" s="9">
        <v>3299</v>
      </c>
      <c r="K12" s="9">
        <v>3299</v>
      </c>
      <c r="L12" s="9">
        <f t="shared" si="1"/>
        <v>326467</v>
      </c>
      <c r="M12" s="5"/>
      <c r="N12" s="5"/>
      <c r="O12" s="11" t="s">
        <v>30</v>
      </c>
      <c r="P12" s="12">
        <v>45516</v>
      </c>
      <c r="Q12" s="12">
        <v>45516</v>
      </c>
      <c r="R12" s="12">
        <f t="shared" si="3"/>
        <v>0</v>
      </c>
    </row>
    <row r="13" spans="1:18" x14ac:dyDescent="0.35">
      <c r="A13" s="3" t="s">
        <v>33</v>
      </c>
      <c r="B13" s="9">
        <v>22805.8</v>
      </c>
      <c r="C13" s="9">
        <f t="shared" si="2"/>
        <v>23052.69</v>
      </c>
      <c r="D13" s="9">
        <f t="shared" si="0"/>
        <v>246.88999999999942</v>
      </c>
      <c r="E13" s="5"/>
      <c r="F13" s="10">
        <v>43831</v>
      </c>
      <c r="G13" s="3" t="s">
        <v>33</v>
      </c>
      <c r="H13" s="3" t="s">
        <v>97</v>
      </c>
      <c r="I13" s="3" t="s">
        <v>89</v>
      </c>
      <c r="J13" s="9">
        <v>1030.53</v>
      </c>
      <c r="K13" s="9"/>
      <c r="L13" s="9">
        <f t="shared" si="1"/>
        <v>325436.46999999997</v>
      </c>
      <c r="M13" s="5"/>
      <c r="N13" s="5"/>
      <c r="O13" s="11" t="s">
        <v>65</v>
      </c>
      <c r="P13" s="12">
        <v>12368</v>
      </c>
      <c r="Q13" s="12">
        <v>12368</v>
      </c>
      <c r="R13" s="12">
        <f t="shared" si="3"/>
        <v>0</v>
      </c>
    </row>
    <row r="14" spans="1:18" x14ac:dyDescent="0.35">
      <c r="A14" s="3" t="s">
        <v>9</v>
      </c>
      <c r="B14" s="9">
        <v>40000</v>
      </c>
      <c r="C14" s="9">
        <f t="shared" si="2"/>
        <v>64013.520000000004</v>
      </c>
      <c r="D14" s="9">
        <f t="shared" si="0"/>
        <v>24013.520000000004</v>
      </c>
      <c r="E14" s="5"/>
      <c r="F14" s="10">
        <v>43832</v>
      </c>
      <c r="G14" s="3" t="s">
        <v>16</v>
      </c>
      <c r="H14" s="3" t="s">
        <v>99</v>
      </c>
      <c r="I14" s="3" t="s">
        <v>98</v>
      </c>
      <c r="J14" s="9">
        <v>154</v>
      </c>
      <c r="K14" s="9"/>
      <c r="L14" s="9">
        <f t="shared" si="1"/>
        <v>325282.46999999997</v>
      </c>
      <c r="M14" s="5"/>
      <c r="N14" s="5"/>
      <c r="O14" s="11" t="s">
        <v>66</v>
      </c>
      <c r="P14" s="12">
        <v>834</v>
      </c>
      <c r="Q14" s="12">
        <f t="shared" si="4"/>
        <v>834</v>
      </c>
      <c r="R14" s="12">
        <f t="shared" si="3"/>
        <v>0</v>
      </c>
    </row>
    <row r="15" spans="1:18" x14ac:dyDescent="0.35">
      <c r="A15" s="3" t="s">
        <v>5</v>
      </c>
      <c r="B15" s="9">
        <v>840</v>
      </c>
      <c r="C15" s="9">
        <f t="shared" si="2"/>
        <v>1236</v>
      </c>
      <c r="D15" s="9">
        <f t="shared" si="0"/>
        <v>396</v>
      </c>
      <c r="E15" s="5"/>
      <c r="F15" s="10">
        <v>43832</v>
      </c>
      <c r="G15" s="3" t="s">
        <v>23</v>
      </c>
      <c r="H15" s="3" t="s">
        <v>100</v>
      </c>
      <c r="I15" s="3" t="s">
        <v>94</v>
      </c>
      <c r="J15" s="9">
        <v>24779</v>
      </c>
      <c r="K15" s="9">
        <v>24799</v>
      </c>
      <c r="L15" s="9">
        <f t="shared" si="1"/>
        <v>325302.46999999997</v>
      </c>
      <c r="M15" s="5"/>
      <c r="N15" s="5"/>
      <c r="O15" s="11" t="s">
        <v>67</v>
      </c>
      <c r="P15" s="12">
        <v>2500</v>
      </c>
      <c r="Q15" s="12">
        <f t="shared" si="4"/>
        <v>2500</v>
      </c>
      <c r="R15" s="12">
        <f t="shared" si="3"/>
        <v>0</v>
      </c>
    </row>
    <row r="16" spans="1:18" x14ac:dyDescent="0.35">
      <c r="A16" s="3" t="s">
        <v>28</v>
      </c>
      <c r="B16" s="9">
        <v>0</v>
      </c>
      <c r="C16" s="9">
        <f t="shared" si="2"/>
        <v>14615</v>
      </c>
      <c r="D16" s="9">
        <f t="shared" si="0"/>
        <v>14615</v>
      </c>
      <c r="E16" s="5"/>
      <c r="F16" s="10">
        <v>43832</v>
      </c>
      <c r="G16" s="3" t="s">
        <v>35</v>
      </c>
      <c r="H16" s="3" t="s">
        <v>101</v>
      </c>
      <c r="I16" s="3" t="s">
        <v>94</v>
      </c>
      <c r="J16" s="9">
        <v>248</v>
      </c>
      <c r="K16" s="9">
        <v>248</v>
      </c>
      <c r="L16" s="9">
        <f t="shared" si="1"/>
        <v>325302.46999999997</v>
      </c>
      <c r="M16" s="5"/>
      <c r="N16" s="5"/>
      <c r="O16" s="11" t="s">
        <v>56</v>
      </c>
      <c r="P16" s="12">
        <v>6000</v>
      </c>
      <c r="Q16" s="12">
        <v>6000</v>
      </c>
      <c r="R16" s="12">
        <f t="shared" si="3"/>
        <v>0</v>
      </c>
    </row>
    <row r="17" spans="1:18" x14ac:dyDescent="0.35">
      <c r="A17" s="3" t="s">
        <v>30</v>
      </c>
      <c r="B17" s="9">
        <v>45516</v>
      </c>
      <c r="C17" s="9">
        <f t="shared" si="2"/>
        <v>45516</v>
      </c>
      <c r="D17" s="9">
        <f t="shared" si="0"/>
        <v>0</v>
      </c>
      <c r="E17" s="5"/>
      <c r="F17" s="10">
        <v>43832</v>
      </c>
      <c r="G17" s="3" t="s">
        <v>25</v>
      </c>
      <c r="H17" s="3" t="s">
        <v>102</v>
      </c>
      <c r="I17" s="3" t="s">
        <v>98</v>
      </c>
      <c r="J17" s="9">
        <v>77</v>
      </c>
      <c r="K17" s="9"/>
      <c r="L17" s="9">
        <f t="shared" si="1"/>
        <v>325225.46999999997</v>
      </c>
      <c r="M17" s="5"/>
      <c r="N17" s="5"/>
      <c r="O17" s="11" t="s">
        <v>68</v>
      </c>
      <c r="P17" s="12">
        <v>2506.8000000000002</v>
      </c>
      <c r="Q17" s="12">
        <f t="shared" si="4"/>
        <v>2506.8000000000002</v>
      </c>
      <c r="R17" s="12">
        <f t="shared" si="3"/>
        <v>0</v>
      </c>
    </row>
    <row r="18" spans="1:18" x14ac:dyDescent="0.35">
      <c r="A18" s="3" t="s">
        <v>39</v>
      </c>
      <c r="B18" s="9">
        <v>12368</v>
      </c>
      <c r="C18" s="9">
        <f t="shared" si="2"/>
        <v>12368</v>
      </c>
      <c r="D18" s="9">
        <f t="shared" si="0"/>
        <v>0</v>
      </c>
      <c r="E18" s="5"/>
      <c r="F18" s="10">
        <v>43832</v>
      </c>
      <c r="G18" s="3" t="s">
        <v>9</v>
      </c>
      <c r="H18" s="3" t="s">
        <v>59</v>
      </c>
      <c r="I18" s="3" t="s">
        <v>89</v>
      </c>
      <c r="J18" s="9">
        <v>11268</v>
      </c>
      <c r="K18" s="9"/>
      <c r="L18" s="9">
        <f t="shared" si="1"/>
        <v>313957.46999999997</v>
      </c>
      <c r="M18" s="5"/>
      <c r="N18" s="5"/>
      <c r="O18" s="11" t="s">
        <v>69</v>
      </c>
      <c r="P18" s="12">
        <v>0</v>
      </c>
      <c r="Q18" s="12">
        <f t="shared" si="4"/>
        <v>0</v>
      </c>
      <c r="R18" s="12">
        <f t="shared" si="3"/>
        <v>0</v>
      </c>
    </row>
    <row r="19" spans="1:18" x14ac:dyDescent="0.35">
      <c r="A19" s="3" t="s">
        <v>26</v>
      </c>
      <c r="B19" s="9">
        <v>500</v>
      </c>
      <c r="C19" s="9">
        <f t="shared" ref="C19:C26" si="5">SUMIFS($J$3:$J$101, $G$3:$G$101, A19)</f>
        <v>3001.26</v>
      </c>
      <c r="D19" s="9">
        <f t="shared" ref="D19:D26" si="6">C19-B19</f>
        <v>2501.2600000000002</v>
      </c>
      <c r="E19" s="5"/>
      <c r="F19" s="10">
        <v>43832</v>
      </c>
      <c r="G19" s="3" t="s">
        <v>29</v>
      </c>
      <c r="H19" s="3" t="s">
        <v>103</v>
      </c>
      <c r="I19" s="3" t="s">
        <v>89</v>
      </c>
      <c r="J19" s="9">
        <v>8000</v>
      </c>
      <c r="K19" s="9"/>
      <c r="L19" s="9">
        <f t="shared" si="1"/>
        <v>305957.46999999997</v>
      </c>
      <c r="M19" s="5"/>
      <c r="N19" s="5"/>
      <c r="O19" s="11" t="s">
        <v>70</v>
      </c>
      <c r="P19" s="12">
        <v>1500</v>
      </c>
      <c r="Q19" s="12">
        <f t="shared" si="4"/>
        <v>1500</v>
      </c>
      <c r="R19" s="12">
        <f t="shared" si="3"/>
        <v>0</v>
      </c>
    </row>
    <row r="20" spans="1:18" x14ac:dyDescent="0.35">
      <c r="A20" s="3" t="s">
        <v>20</v>
      </c>
      <c r="B20" s="9">
        <v>1000</v>
      </c>
      <c r="C20" s="9">
        <f t="shared" si="5"/>
        <v>399</v>
      </c>
      <c r="D20" s="9">
        <f t="shared" si="6"/>
        <v>-601</v>
      </c>
      <c r="E20" s="5"/>
      <c r="F20" s="10">
        <v>43832</v>
      </c>
      <c r="G20" s="3" t="s">
        <v>34</v>
      </c>
      <c r="H20" s="3" t="s">
        <v>105</v>
      </c>
      <c r="I20" s="3" t="s">
        <v>89</v>
      </c>
      <c r="J20" s="9">
        <v>13000</v>
      </c>
      <c r="K20" s="9"/>
      <c r="L20" s="9">
        <f t="shared" si="1"/>
        <v>292957.46999999997</v>
      </c>
      <c r="M20" s="5"/>
      <c r="N20" s="5"/>
      <c r="O20" s="11" t="s">
        <v>71</v>
      </c>
      <c r="P20" s="12">
        <v>500</v>
      </c>
      <c r="Q20" s="12">
        <f t="shared" si="4"/>
        <v>500</v>
      </c>
      <c r="R20" s="12">
        <f t="shared" si="3"/>
        <v>0</v>
      </c>
    </row>
    <row r="21" spans="1:18" x14ac:dyDescent="0.35">
      <c r="A21" s="3" t="s">
        <v>41</v>
      </c>
      <c r="B21" s="9">
        <v>0</v>
      </c>
      <c r="C21" s="9">
        <f t="shared" si="5"/>
        <v>16081</v>
      </c>
      <c r="D21" s="9">
        <f t="shared" si="6"/>
        <v>16081</v>
      </c>
      <c r="E21" s="5"/>
      <c r="F21" s="10">
        <v>43832</v>
      </c>
      <c r="G21" s="3" t="s">
        <v>36</v>
      </c>
      <c r="H21" s="3" t="s">
        <v>93</v>
      </c>
      <c r="I21" s="3" t="s">
        <v>89</v>
      </c>
      <c r="J21" s="9"/>
      <c r="K21" s="9">
        <v>11500</v>
      </c>
      <c r="L21" s="9">
        <f t="shared" si="1"/>
        <v>304457.46999999997</v>
      </c>
      <c r="M21" s="5"/>
      <c r="N21" s="5"/>
      <c r="O21" s="11" t="s">
        <v>72</v>
      </c>
      <c r="P21" s="12">
        <v>2500</v>
      </c>
      <c r="Q21" s="12">
        <f t="shared" si="4"/>
        <v>2500</v>
      </c>
      <c r="R21" s="12">
        <f t="shared" si="3"/>
        <v>0</v>
      </c>
    </row>
    <row r="22" spans="1:18" x14ac:dyDescent="0.35">
      <c r="A22" s="3" t="s">
        <v>37</v>
      </c>
      <c r="B22" s="9">
        <v>250</v>
      </c>
      <c r="C22" s="9">
        <f t="shared" si="5"/>
        <v>70</v>
      </c>
      <c r="D22" s="9">
        <f t="shared" si="6"/>
        <v>-180</v>
      </c>
      <c r="E22" s="5"/>
      <c r="F22" s="10">
        <v>43833</v>
      </c>
      <c r="G22" s="3" t="s">
        <v>16</v>
      </c>
      <c r="H22" s="3" t="s">
        <v>106</v>
      </c>
      <c r="I22" s="3" t="s">
        <v>98</v>
      </c>
      <c r="J22" s="9">
        <v>221</v>
      </c>
      <c r="K22" s="9"/>
      <c r="L22" s="9">
        <f t="shared" si="1"/>
        <v>304236.46999999997</v>
      </c>
      <c r="M22" s="5"/>
      <c r="N22" s="5"/>
      <c r="O22" s="11" t="s">
        <v>73</v>
      </c>
      <c r="P22" s="12">
        <v>1000</v>
      </c>
      <c r="Q22" s="12">
        <f t="shared" si="4"/>
        <v>1000</v>
      </c>
      <c r="R22" s="12">
        <f t="shared" si="3"/>
        <v>0</v>
      </c>
    </row>
    <row r="23" spans="1:18" x14ac:dyDescent="0.35">
      <c r="A23" s="3" t="s">
        <v>35</v>
      </c>
      <c r="B23" s="9">
        <v>3000</v>
      </c>
      <c r="C23" s="9">
        <f t="shared" si="5"/>
        <v>76338</v>
      </c>
      <c r="D23" s="9">
        <f t="shared" si="6"/>
        <v>73338</v>
      </c>
      <c r="E23" s="5"/>
      <c r="F23" s="10">
        <v>43833</v>
      </c>
      <c r="G23" s="3" t="s">
        <v>25</v>
      </c>
      <c r="H23" s="3" t="s">
        <v>102</v>
      </c>
      <c r="I23" s="3" t="s">
        <v>98</v>
      </c>
      <c r="J23" s="9">
        <v>179</v>
      </c>
      <c r="K23" s="9"/>
      <c r="L23" s="9">
        <f t="shared" si="1"/>
        <v>304057.46999999997</v>
      </c>
      <c r="M23" s="5"/>
      <c r="N23" s="5"/>
      <c r="O23" s="11" t="s">
        <v>74</v>
      </c>
      <c r="P23" s="12">
        <v>500</v>
      </c>
      <c r="Q23" s="12">
        <f t="shared" si="4"/>
        <v>500</v>
      </c>
      <c r="R23" s="12">
        <f t="shared" si="3"/>
        <v>0</v>
      </c>
    </row>
    <row r="24" spans="1:18" x14ac:dyDescent="0.35">
      <c r="A24" s="3" t="s">
        <v>8</v>
      </c>
      <c r="B24" s="9">
        <v>6530</v>
      </c>
      <c r="C24" s="9">
        <f t="shared" si="5"/>
        <v>0</v>
      </c>
      <c r="D24" s="9">
        <f t="shared" si="6"/>
        <v>-6530</v>
      </c>
      <c r="E24" s="5"/>
      <c r="F24" s="10">
        <v>43833</v>
      </c>
      <c r="G24" s="3" t="s">
        <v>33</v>
      </c>
      <c r="H24" s="3" t="s">
        <v>66</v>
      </c>
      <c r="I24" s="3" t="s">
        <v>89</v>
      </c>
      <c r="J24" s="9">
        <v>834</v>
      </c>
      <c r="K24" s="9"/>
      <c r="L24" s="9">
        <f t="shared" si="1"/>
        <v>303223.46999999997</v>
      </c>
      <c r="M24" s="5"/>
      <c r="N24" s="5"/>
      <c r="O24" s="11" t="s">
        <v>75</v>
      </c>
      <c r="P24" s="12">
        <v>2180</v>
      </c>
      <c r="Q24" s="12">
        <f t="shared" si="4"/>
        <v>2180</v>
      </c>
      <c r="R24" s="12">
        <f t="shared" si="3"/>
        <v>0</v>
      </c>
    </row>
    <row r="25" spans="1:18" x14ac:dyDescent="0.35">
      <c r="A25" s="3" t="s">
        <v>23</v>
      </c>
      <c r="B25" s="9">
        <v>2000</v>
      </c>
      <c r="C25" s="9">
        <f t="shared" si="5"/>
        <v>28450.35</v>
      </c>
      <c r="D25" s="9">
        <f t="shared" si="6"/>
        <v>26450.35</v>
      </c>
      <c r="E25" s="5"/>
      <c r="F25" s="10">
        <v>43833</v>
      </c>
      <c r="G25" s="3" t="s">
        <v>34</v>
      </c>
      <c r="H25" s="3" t="s">
        <v>107</v>
      </c>
      <c r="I25" s="3" t="s">
        <v>89</v>
      </c>
      <c r="J25" s="9">
        <v>27000</v>
      </c>
      <c r="K25" s="9"/>
      <c r="L25" s="9">
        <f t="shared" si="1"/>
        <v>276223.46999999997</v>
      </c>
      <c r="M25" s="5"/>
      <c r="N25" s="5"/>
      <c r="O25" s="3" t="s">
        <v>76</v>
      </c>
      <c r="P25" s="9">
        <v>0</v>
      </c>
      <c r="Q25" s="9">
        <f t="shared" si="4"/>
        <v>0</v>
      </c>
      <c r="R25" s="9">
        <f t="shared" si="3"/>
        <v>0</v>
      </c>
    </row>
    <row r="26" spans="1:18" x14ac:dyDescent="0.35">
      <c r="A26" s="3" t="s">
        <v>13</v>
      </c>
      <c r="B26" s="9">
        <v>0</v>
      </c>
      <c r="C26" s="9">
        <f t="shared" si="5"/>
        <v>25</v>
      </c>
      <c r="D26" s="9">
        <f t="shared" si="6"/>
        <v>25</v>
      </c>
      <c r="E26" s="5"/>
      <c r="F26" s="10">
        <v>43833</v>
      </c>
      <c r="G26" s="3" t="s">
        <v>20</v>
      </c>
      <c r="H26" s="3" t="s">
        <v>116</v>
      </c>
      <c r="I26" s="3" t="s">
        <v>94</v>
      </c>
      <c r="J26" s="9">
        <v>399</v>
      </c>
      <c r="K26" s="9">
        <v>399</v>
      </c>
      <c r="L26" s="9">
        <f t="shared" si="1"/>
        <v>276223.46999999997</v>
      </c>
      <c r="M26" s="5"/>
      <c r="N26" s="5"/>
      <c r="O26" s="3" t="s">
        <v>29</v>
      </c>
      <c r="P26" s="9">
        <v>25000</v>
      </c>
      <c r="Q26" s="9">
        <f t="shared" si="4"/>
        <v>0</v>
      </c>
      <c r="R26" s="9">
        <f t="shared" si="3"/>
        <v>25000</v>
      </c>
    </row>
    <row r="27" spans="1:18" x14ac:dyDescent="0.35">
      <c r="A27" s="3"/>
      <c r="B27" s="9">
        <f>SUM(B9:B26)</f>
        <v>159809.79999999999</v>
      </c>
      <c r="C27" s="9">
        <f>SUM(C9:C26)</f>
        <v>307444.82</v>
      </c>
      <c r="D27" s="9">
        <f>SUM(D9:D26)</f>
        <v>147635.02000000002</v>
      </c>
      <c r="E27" s="5"/>
      <c r="F27" s="10">
        <v>43834</v>
      </c>
      <c r="G27" s="3" t="s">
        <v>16</v>
      </c>
      <c r="H27" s="3" t="s">
        <v>108</v>
      </c>
      <c r="I27" s="3" t="s">
        <v>98</v>
      </c>
      <c r="J27" s="9">
        <v>500</v>
      </c>
      <c r="K27" s="9"/>
      <c r="L27" s="9">
        <f t="shared" si="1"/>
        <v>275723.46999999997</v>
      </c>
      <c r="M27" s="5"/>
      <c r="N27" s="5"/>
      <c r="O27" s="3" t="s">
        <v>77</v>
      </c>
      <c r="P27" s="9">
        <v>4000</v>
      </c>
      <c r="Q27" s="9">
        <f t="shared" si="4"/>
        <v>0</v>
      </c>
      <c r="R27" s="9">
        <f t="shared" si="3"/>
        <v>4000</v>
      </c>
    </row>
    <row r="28" spans="1:18" x14ac:dyDescent="0.35">
      <c r="E28" s="5"/>
      <c r="F28" s="10">
        <v>43834</v>
      </c>
      <c r="G28" s="3" t="s">
        <v>25</v>
      </c>
      <c r="H28" s="3" t="s">
        <v>102</v>
      </c>
      <c r="I28" s="3" t="s">
        <v>94</v>
      </c>
      <c r="J28" s="9">
        <v>2528</v>
      </c>
      <c r="K28" s="9">
        <v>2498</v>
      </c>
      <c r="L28" s="9">
        <f t="shared" si="1"/>
        <v>275693.46999999997</v>
      </c>
      <c r="M28" s="5"/>
      <c r="N28" s="5"/>
      <c r="O28" s="3" t="s">
        <v>78</v>
      </c>
      <c r="P28" s="9">
        <v>1000</v>
      </c>
      <c r="Q28" s="9">
        <f t="shared" si="4"/>
        <v>0</v>
      </c>
      <c r="R28" s="9">
        <f t="shared" si="3"/>
        <v>1000</v>
      </c>
    </row>
    <row r="29" spans="1:18" x14ac:dyDescent="0.35">
      <c r="A29" s="5"/>
      <c r="B29" s="5"/>
      <c r="C29" s="5"/>
      <c r="D29" s="5"/>
      <c r="E29" s="5"/>
      <c r="F29" s="10">
        <v>43834</v>
      </c>
      <c r="G29" s="3" t="s">
        <v>9</v>
      </c>
      <c r="H29" s="3" t="s">
        <v>109</v>
      </c>
      <c r="I29" s="3" t="s">
        <v>89</v>
      </c>
      <c r="J29" s="9">
        <v>1296.82</v>
      </c>
      <c r="K29" s="9"/>
      <c r="L29" s="9">
        <f t="shared" si="1"/>
        <v>274396.64999999997</v>
      </c>
      <c r="M29" s="5"/>
      <c r="N29" s="5"/>
      <c r="O29" s="3" t="s">
        <v>79</v>
      </c>
      <c r="P29" s="9">
        <v>3000</v>
      </c>
      <c r="Q29" s="9">
        <f t="shared" si="4"/>
        <v>0</v>
      </c>
      <c r="R29" s="9">
        <f t="shared" si="3"/>
        <v>3000</v>
      </c>
    </row>
    <row r="30" spans="1:18" x14ac:dyDescent="0.35">
      <c r="A30" s="5"/>
      <c r="B30" s="5"/>
      <c r="C30" s="5"/>
      <c r="D30" s="5"/>
      <c r="E30" s="5"/>
      <c r="F30" s="10">
        <v>43835</v>
      </c>
      <c r="G30" s="3" t="s">
        <v>25</v>
      </c>
      <c r="H30" s="3" t="s">
        <v>102</v>
      </c>
      <c r="I30" s="3" t="s">
        <v>50</v>
      </c>
      <c r="J30" s="9">
        <v>555</v>
      </c>
      <c r="K30" s="9">
        <v>210</v>
      </c>
      <c r="L30" s="9">
        <f t="shared" si="1"/>
        <v>274051.64999999997</v>
      </c>
      <c r="M30" s="5"/>
      <c r="N30" s="5"/>
      <c r="O30" s="5"/>
      <c r="P30" s="5"/>
      <c r="Q30" s="5"/>
      <c r="R30" s="5"/>
    </row>
    <row r="31" spans="1:18" x14ac:dyDescent="0.35">
      <c r="A31" s="5"/>
      <c r="B31" s="5"/>
      <c r="C31" s="5"/>
      <c r="D31" s="5"/>
      <c r="E31" s="5"/>
      <c r="F31" s="10">
        <v>43835</v>
      </c>
      <c r="G31" s="3" t="s">
        <v>5</v>
      </c>
      <c r="H31" s="3" t="s">
        <v>110</v>
      </c>
      <c r="I31" s="3" t="s">
        <v>94</v>
      </c>
      <c r="J31" s="9">
        <v>438</v>
      </c>
      <c r="K31" s="9">
        <v>438</v>
      </c>
      <c r="L31" s="9">
        <f t="shared" si="1"/>
        <v>274051.64999999997</v>
      </c>
      <c r="M31" s="5"/>
      <c r="N31" s="5"/>
      <c r="O31" s="5"/>
      <c r="P31" s="5"/>
      <c r="Q31" s="5"/>
      <c r="R31" s="5"/>
    </row>
    <row r="32" spans="1:18" x14ac:dyDescent="0.35">
      <c r="A32" s="5"/>
      <c r="B32" s="5"/>
      <c r="C32" s="5"/>
      <c r="D32" s="5"/>
      <c r="E32" s="5"/>
      <c r="F32" s="10">
        <v>43835</v>
      </c>
      <c r="G32" s="3" t="s">
        <v>16</v>
      </c>
      <c r="H32" s="3" t="s">
        <v>108</v>
      </c>
      <c r="I32" s="3" t="s">
        <v>98</v>
      </c>
      <c r="J32" s="9">
        <v>610</v>
      </c>
      <c r="K32" s="9"/>
      <c r="L32" s="9">
        <f t="shared" si="1"/>
        <v>273441.64999999997</v>
      </c>
      <c r="M32" s="5"/>
      <c r="N32" s="5"/>
      <c r="O32" s="5"/>
      <c r="P32" s="5"/>
      <c r="Q32" s="5"/>
      <c r="R32" s="5"/>
    </row>
    <row r="33" spans="1:18" x14ac:dyDescent="0.35">
      <c r="A33" s="5"/>
      <c r="B33" s="5"/>
      <c r="C33" s="5"/>
      <c r="D33" s="5"/>
      <c r="E33" s="5"/>
      <c r="F33" s="10">
        <v>43835</v>
      </c>
      <c r="G33" s="3" t="s">
        <v>41</v>
      </c>
      <c r="H33" s="3" t="s">
        <v>111</v>
      </c>
      <c r="I33" s="3" t="s">
        <v>94</v>
      </c>
      <c r="J33" s="9">
        <v>10283</v>
      </c>
      <c r="K33" s="9">
        <v>10283</v>
      </c>
      <c r="L33" s="9">
        <f t="shared" si="1"/>
        <v>273441.64999999997</v>
      </c>
      <c r="M33" s="5"/>
      <c r="N33" s="5"/>
      <c r="O33" s="5"/>
      <c r="P33" s="5"/>
      <c r="Q33" s="5"/>
      <c r="R33" s="5"/>
    </row>
    <row r="34" spans="1:18" x14ac:dyDescent="0.35">
      <c r="A34" s="5"/>
      <c r="B34" s="5"/>
      <c r="C34" s="5"/>
      <c r="D34" s="5"/>
      <c r="E34" s="5"/>
      <c r="F34" s="10">
        <v>43836</v>
      </c>
      <c r="G34" s="3" t="s">
        <v>9</v>
      </c>
      <c r="H34" s="3" t="s">
        <v>60</v>
      </c>
      <c r="I34" s="3" t="s">
        <v>89</v>
      </c>
      <c r="J34" s="9">
        <v>17999</v>
      </c>
      <c r="K34" s="9"/>
      <c r="L34" s="9">
        <f t="shared" si="1"/>
        <v>255442.64999999997</v>
      </c>
      <c r="M34" s="5"/>
      <c r="N34" s="5"/>
      <c r="O34" s="5"/>
      <c r="P34" s="5"/>
      <c r="Q34" s="5"/>
      <c r="R34" s="5"/>
    </row>
    <row r="35" spans="1:18" x14ac:dyDescent="0.35">
      <c r="A35" s="5"/>
      <c r="B35" s="5"/>
      <c r="C35" s="5"/>
      <c r="D35" s="5"/>
      <c r="E35" s="5"/>
      <c r="F35" s="10">
        <v>43836</v>
      </c>
      <c r="G35" s="3" t="s">
        <v>28</v>
      </c>
      <c r="H35" s="3" t="s">
        <v>112</v>
      </c>
      <c r="I35" s="3" t="s">
        <v>98</v>
      </c>
      <c r="J35" s="9">
        <v>5000</v>
      </c>
      <c r="K35" s="9"/>
      <c r="L35" s="9">
        <f t="shared" si="1"/>
        <v>250442.64999999997</v>
      </c>
      <c r="M35" s="5"/>
      <c r="N35" s="5"/>
      <c r="O35" s="5"/>
      <c r="P35" s="5"/>
      <c r="Q35" s="5"/>
      <c r="R35" s="5"/>
    </row>
    <row r="36" spans="1:18" x14ac:dyDescent="0.35">
      <c r="A36" s="5"/>
      <c r="B36" s="5"/>
      <c r="C36" s="5"/>
      <c r="D36" s="5"/>
      <c r="E36" s="5"/>
      <c r="F36" s="10">
        <v>43836</v>
      </c>
      <c r="G36" s="3" t="s">
        <v>25</v>
      </c>
      <c r="H36" s="3" t="s">
        <v>102</v>
      </c>
      <c r="I36" s="3" t="s">
        <v>98</v>
      </c>
      <c r="J36" s="9">
        <v>415</v>
      </c>
      <c r="K36" s="9"/>
      <c r="L36" s="9">
        <f t="shared" si="1"/>
        <v>250027.64999999997</v>
      </c>
      <c r="M36" s="5"/>
      <c r="N36" s="5"/>
      <c r="O36" s="5"/>
      <c r="P36" s="5"/>
      <c r="Q36" s="5"/>
      <c r="R36" s="5"/>
    </row>
    <row r="37" spans="1:18" x14ac:dyDescent="0.35">
      <c r="A37" s="5"/>
      <c r="B37" s="5"/>
      <c r="C37" s="5"/>
      <c r="D37" s="5"/>
      <c r="E37" s="5"/>
      <c r="F37" s="10">
        <v>43837</v>
      </c>
      <c r="G37" s="3" t="s">
        <v>16</v>
      </c>
      <c r="H37" s="3" t="s">
        <v>106</v>
      </c>
      <c r="I37" s="3" t="s">
        <v>98</v>
      </c>
      <c r="J37" s="9">
        <v>209</v>
      </c>
      <c r="K37" s="9"/>
      <c r="L37" s="9">
        <f t="shared" si="1"/>
        <v>249818.64999999997</v>
      </c>
      <c r="M37" s="5"/>
      <c r="N37" s="5"/>
      <c r="O37" s="5"/>
      <c r="P37" s="5"/>
      <c r="Q37" s="5"/>
      <c r="R37" s="5"/>
    </row>
    <row r="38" spans="1:18" x14ac:dyDescent="0.35">
      <c r="A38" s="5"/>
      <c r="B38" s="5"/>
      <c r="C38" s="5"/>
      <c r="D38" s="5"/>
      <c r="E38" s="5"/>
      <c r="F38" s="10">
        <v>43837</v>
      </c>
      <c r="G38" s="3" t="s">
        <v>25</v>
      </c>
      <c r="H38" s="3" t="s">
        <v>102</v>
      </c>
      <c r="I38" s="3" t="s">
        <v>98</v>
      </c>
      <c r="J38" s="9">
        <v>206</v>
      </c>
      <c r="K38" s="9"/>
      <c r="L38" s="9">
        <f t="shared" si="1"/>
        <v>249612.64999999997</v>
      </c>
      <c r="M38" s="5"/>
      <c r="N38" s="5"/>
      <c r="O38" s="5"/>
      <c r="P38" s="5"/>
      <c r="Q38" s="5"/>
      <c r="R38" s="5"/>
    </row>
    <row r="39" spans="1:18" x14ac:dyDescent="0.35">
      <c r="A39" s="5"/>
      <c r="B39" s="5"/>
      <c r="C39" s="5"/>
      <c r="D39" s="5"/>
      <c r="E39" s="5"/>
      <c r="F39" s="10">
        <v>43837</v>
      </c>
      <c r="G39" s="3" t="s">
        <v>9</v>
      </c>
      <c r="H39" s="3" t="s">
        <v>113</v>
      </c>
      <c r="I39" s="3" t="s">
        <v>49</v>
      </c>
      <c r="J39" s="9">
        <v>1478.54</v>
      </c>
      <c r="K39" s="9"/>
      <c r="L39" s="9">
        <f t="shared" si="1"/>
        <v>248134.10999999996</v>
      </c>
      <c r="M39" s="5"/>
      <c r="N39" s="5"/>
      <c r="O39" s="5"/>
      <c r="P39" s="5"/>
      <c r="Q39" s="5"/>
      <c r="R39" s="5"/>
    </row>
    <row r="40" spans="1:18" x14ac:dyDescent="0.35">
      <c r="A40" s="5"/>
      <c r="B40" s="5"/>
      <c r="C40" s="5"/>
      <c r="D40" s="5"/>
      <c r="E40" s="5"/>
      <c r="F40" s="10">
        <v>43837</v>
      </c>
      <c r="G40" s="3" t="s">
        <v>33</v>
      </c>
      <c r="H40" s="3" t="s">
        <v>114</v>
      </c>
      <c r="I40" s="3" t="s">
        <v>89</v>
      </c>
      <c r="J40" s="9">
        <v>1500</v>
      </c>
      <c r="K40" s="9"/>
      <c r="L40" s="9">
        <f t="shared" si="1"/>
        <v>246634.10999999996</v>
      </c>
      <c r="M40" s="5"/>
      <c r="N40" s="5"/>
      <c r="O40" s="5"/>
      <c r="P40" s="5"/>
      <c r="Q40" s="5"/>
      <c r="R40" s="5"/>
    </row>
    <row r="41" spans="1:18" x14ac:dyDescent="0.35">
      <c r="A41" s="5"/>
      <c r="B41" s="5"/>
      <c r="C41" s="5"/>
      <c r="D41" s="5"/>
      <c r="E41" s="5"/>
      <c r="F41" s="10">
        <v>43837</v>
      </c>
      <c r="G41" s="3" t="s">
        <v>33</v>
      </c>
      <c r="H41" s="3" t="s">
        <v>115</v>
      </c>
      <c r="I41" s="3" t="s">
        <v>89</v>
      </c>
      <c r="J41" s="9">
        <v>1762.8</v>
      </c>
      <c r="K41" s="9"/>
      <c r="L41" s="9">
        <f t="shared" si="1"/>
        <v>244871.30999999997</v>
      </c>
      <c r="M41" s="5"/>
      <c r="N41" s="5"/>
      <c r="O41" s="5"/>
      <c r="P41" s="5"/>
      <c r="Q41" s="5"/>
      <c r="R41" s="5"/>
    </row>
    <row r="42" spans="1:18" x14ac:dyDescent="0.35">
      <c r="A42" s="5"/>
      <c r="B42" s="5"/>
      <c r="C42" s="5"/>
      <c r="D42" s="5"/>
      <c r="E42" s="5"/>
      <c r="F42" s="10">
        <v>43838</v>
      </c>
      <c r="G42" s="3" t="s">
        <v>5</v>
      </c>
      <c r="H42" s="3" t="s">
        <v>117</v>
      </c>
      <c r="I42" s="3" t="s">
        <v>94</v>
      </c>
      <c r="J42" s="9">
        <v>649</v>
      </c>
      <c r="K42" s="9">
        <v>649</v>
      </c>
      <c r="L42" s="9">
        <f t="shared" si="1"/>
        <v>244871.30999999997</v>
      </c>
      <c r="M42" s="5"/>
      <c r="N42" s="5"/>
      <c r="O42" s="5"/>
      <c r="P42" s="5"/>
      <c r="Q42" s="5"/>
      <c r="R42" s="5"/>
    </row>
    <row r="43" spans="1:18" x14ac:dyDescent="0.35">
      <c r="A43" s="5"/>
      <c r="B43" s="5"/>
      <c r="C43" s="5"/>
      <c r="D43" s="5"/>
      <c r="E43" s="5"/>
      <c r="F43" s="10">
        <v>43839</v>
      </c>
      <c r="G43" s="3" t="s">
        <v>16</v>
      </c>
      <c r="H43" s="3" t="s">
        <v>106</v>
      </c>
      <c r="I43" s="3" t="s">
        <v>98</v>
      </c>
      <c r="J43" s="9">
        <v>200</v>
      </c>
      <c r="K43" s="9"/>
      <c r="L43" s="9">
        <f t="shared" si="1"/>
        <v>244671.30999999997</v>
      </c>
      <c r="M43" s="5"/>
      <c r="N43" s="5"/>
      <c r="O43" s="5"/>
      <c r="P43" s="5"/>
      <c r="Q43" s="5"/>
      <c r="R43" s="5"/>
    </row>
    <row r="44" spans="1:18" x14ac:dyDescent="0.35">
      <c r="A44" s="5"/>
      <c r="B44" s="5"/>
      <c r="C44" s="5"/>
      <c r="D44" s="5"/>
      <c r="E44" s="5"/>
      <c r="F44" s="10">
        <v>43839</v>
      </c>
      <c r="G44" s="3" t="s">
        <v>25</v>
      </c>
      <c r="H44" s="3" t="s">
        <v>102</v>
      </c>
      <c r="I44" s="3" t="s">
        <v>98</v>
      </c>
      <c r="J44" s="9">
        <v>232</v>
      </c>
      <c r="K44" s="9"/>
      <c r="L44" s="9">
        <f t="shared" si="1"/>
        <v>244439.30999999997</v>
      </c>
      <c r="M44" s="5"/>
      <c r="N44" s="5"/>
      <c r="O44" s="5"/>
      <c r="P44" s="5"/>
      <c r="Q44" s="5"/>
      <c r="R44" s="5"/>
    </row>
    <row r="45" spans="1:18" x14ac:dyDescent="0.35">
      <c r="A45" s="5"/>
      <c r="B45" s="5"/>
      <c r="C45" s="5"/>
      <c r="D45" s="5"/>
      <c r="E45" s="5"/>
      <c r="F45" s="10">
        <v>43839</v>
      </c>
      <c r="G45" s="3" t="s">
        <v>40</v>
      </c>
      <c r="H45" s="3" t="s">
        <v>118</v>
      </c>
      <c r="I45" s="3" t="s">
        <v>98</v>
      </c>
      <c r="J45" s="9">
        <v>20</v>
      </c>
      <c r="K45" s="9"/>
      <c r="L45" s="9">
        <f t="shared" si="1"/>
        <v>244419.30999999997</v>
      </c>
      <c r="M45" s="5"/>
      <c r="N45" s="5" t="s">
        <v>80</v>
      </c>
      <c r="O45" s="5"/>
      <c r="P45" s="5"/>
      <c r="Q45" s="5"/>
      <c r="R45" s="5"/>
    </row>
    <row r="46" spans="1:18" x14ac:dyDescent="0.35">
      <c r="A46" s="5"/>
      <c r="B46" s="5"/>
      <c r="C46" s="5"/>
      <c r="D46" s="5"/>
      <c r="E46" s="5"/>
      <c r="F46" s="10">
        <v>43840</v>
      </c>
      <c r="G46" s="3" t="s">
        <v>26</v>
      </c>
      <c r="H46" s="3" t="s">
        <v>119</v>
      </c>
      <c r="I46" s="3" t="s">
        <v>49</v>
      </c>
      <c r="J46" s="9">
        <v>500</v>
      </c>
      <c r="K46" s="9"/>
      <c r="L46" s="9">
        <f t="shared" si="1"/>
        <v>243919.30999999997</v>
      </c>
      <c r="M46" s="5"/>
      <c r="N46" s="5" t="s">
        <v>81</v>
      </c>
      <c r="O46" s="5"/>
      <c r="P46" s="5"/>
      <c r="Q46" s="5"/>
      <c r="R46" s="5"/>
    </row>
    <row r="47" spans="1:18" x14ac:dyDescent="0.35">
      <c r="A47" s="5"/>
      <c r="B47" s="5"/>
      <c r="C47" s="5"/>
      <c r="D47" s="5"/>
      <c r="E47" s="5"/>
      <c r="F47" s="10">
        <v>43840</v>
      </c>
      <c r="G47" s="3" t="s">
        <v>33</v>
      </c>
      <c r="H47" s="3" t="s">
        <v>75</v>
      </c>
      <c r="I47" s="3" t="s">
        <v>89</v>
      </c>
      <c r="J47" s="9">
        <v>2180</v>
      </c>
      <c r="K47" s="9"/>
      <c r="L47" s="9">
        <f t="shared" si="1"/>
        <v>241739.30999999997</v>
      </c>
      <c r="M47" s="5"/>
      <c r="N47" s="5" t="s">
        <v>82</v>
      </c>
      <c r="O47" s="5"/>
      <c r="P47" s="5"/>
      <c r="Q47" s="5"/>
      <c r="R47" s="5"/>
    </row>
    <row r="48" spans="1:18" x14ac:dyDescent="0.35">
      <c r="A48" s="5"/>
      <c r="B48" s="5"/>
      <c r="C48" s="5"/>
      <c r="D48" s="5"/>
      <c r="E48" s="5"/>
      <c r="F48" s="10">
        <v>43840</v>
      </c>
      <c r="G48" s="3" t="s">
        <v>33</v>
      </c>
      <c r="H48" s="3" t="s">
        <v>123</v>
      </c>
      <c r="I48" s="3" t="s">
        <v>89</v>
      </c>
      <c r="J48" s="9">
        <v>2500</v>
      </c>
      <c r="K48" s="9"/>
      <c r="L48" s="9">
        <f t="shared" si="1"/>
        <v>239239.30999999997</v>
      </c>
      <c r="M48" s="5"/>
      <c r="N48" s="5" t="s">
        <v>83</v>
      </c>
      <c r="O48" s="5"/>
      <c r="P48" s="5"/>
      <c r="Q48" s="5"/>
      <c r="R48" s="5"/>
    </row>
    <row r="49" spans="1:18" x14ac:dyDescent="0.35">
      <c r="A49" s="5"/>
      <c r="B49" s="5"/>
      <c r="C49" s="5"/>
      <c r="D49" s="5"/>
      <c r="E49" s="5"/>
      <c r="F49" s="10">
        <v>43840</v>
      </c>
      <c r="G49" s="3" t="s">
        <v>5</v>
      </c>
      <c r="H49" s="3" t="s">
        <v>125</v>
      </c>
      <c r="I49" s="3" t="s">
        <v>94</v>
      </c>
      <c r="J49" s="9">
        <v>149</v>
      </c>
      <c r="K49" s="9">
        <v>149</v>
      </c>
      <c r="L49" s="9">
        <f t="shared" si="1"/>
        <v>239239.30999999997</v>
      </c>
      <c r="M49" s="5"/>
      <c r="N49" s="5"/>
      <c r="O49" s="5"/>
      <c r="P49" s="5"/>
      <c r="Q49" s="5"/>
      <c r="R49" s="5"/>
    </row>
    <row r="50" spans="1:18" x14ac:dyDescent="0.35">
      <c r="A50" s="5"/>
      <c r="B50" s="5"/>
      <c r="C50" s="5"/>
      <c r="D50" s="5"/>
      <c r="E50" s="5"/>
      <c r="F50" s="10">
        <v>43841</v>
      </c>
      <c r="G50" s="3" t="s">
        <v>34</v>
      </c>
      <c r="H50" s="3" t="s">
        <v>120</v>
      </c>
      <c r="I50" s="3" t="s">
        <v>94</v>
      </c>
      <c r="J50" s="9">
        <v>10000</v>
      </c>
      <c r="K50" s="9">
        <v>10000</v>
      </c>
      <c r="L50" s="9">
        <f t="shared" si="1"/>
        <v>239239.30999999997</v>
      </c>
      <c r="M50" s="5"/>
      <c r="N50" s="5"/>
      <c r="O50" s="5"/>
      <c r="P50" s="5"/>
      <c r="Q50" s="5"/>
      <c r="R50" s="5"/>
    </row>
    <row r="51" spans="1:18" x14ac:dyDescent="0.35">
      <c r="A51" s="5"/>
      <c r="B51" s="5"/>
      <c r="C51" s="5"/>
      <c r="D51" s="5"/>
      <c r="E51" s="5"/>
      <c r="F51" s="10">
        <v>43841</v>
      </c>
      <c r="G51" s="3" t="s">
        <v>35</v>
      </c>
      <c r="H51" s="3" t="s">
        <v>121</v>
      </c>
      <c r="I51" s="3" t="s">
        <v>94</v>
      </c>
      <c r="J51" s="9">
        <v>199</v>
      </c>
      <c r="K51" s="9">
        <v>199</v>
      </c>
      <c r="L51" s="9">
        <f t="shared" si="1"/>
        <v>239239.30999999997</v>
      </c>
      <c r="M51" s="5"/>
      <c r="N51" s="5"/>
      <c r="O51" s="5"/>
      <c r="P51" s="5"/>
      <c r="Q51" s="5"/>
      <c r="R51" s="5"/>
    </row>
    <row r="52" spans="1:18" x14ac:dyDescent="0.35">
      <c r="A52" s="5"/>
      <c r="B52" s="5"/>
      <c r="C52" s="5"/>
      <c r="D52" s="5"/>
      <c r="E52" s="5"/>
      <c r="F52" s="10">
        <v>43841</v>
      </c>
      <c r="G52" s="3" t="s">
        <v>25</v>
      </c>
      <c r="H52" s="3" t="s">
        <v>102</v>
      </c>
      <c r="I52" s="3" t="s">
        <v>94</v>
      </c>
      <c r="J52" s="9">
        <v>327</v>
      </c>
      <c r="K52" s="9">
        <v>327</v>
      </c>
      <c r="L52" s="9">
        <f t="shared" si="1"/>
        <v>239239.30999999997</v>
      </c>
      <c r="M52" s="5"/>
      <c r="N52" s="5"/>
      <c r="O52" s="5"/>
      <c r="P52" s="5">
        <v>122681.88</v>
      </c>
      <c r="Q52" s="5"/>
      <c r="R52" s="5"/>
    </row>
    <row r="53" spans="1:18" x14ac:dyDescent="0.35">
      <c r="A53" s="5"/>
      <c r="B53" s="5"/>
      <c r="C53" s="5"/>
      <c r="D53" s="5"/>
      <c r="E53" s="5"/>
      <c r="F53" s="10">
        <v>43841</v>
      </c>
      <c r="G53" s="3" t="s">
        <v>9</v>
      </c>
      <c r="H53" s="3" t="s">
        <v>62</v>
      </c>
      <c r="I53" s="3" t="s">
        <v>49</v>
      </c>
      <c r="J53" s="9">
        <v>942.82</v>
      </c>
      <c r="K53" s="9"/>
      <c r="L53" s="9">
        <f t="shared" si="1"/>
        <v>238296.48999999996</v>
      </c>
      <c r="M53" s="5"/>
      <c r="N53" s="5"/>
      <c r="O53" s="5" t="s">
        <v>84</v>
      </c>
      <c r="P53" s="5">
        <v>-40000</v>
      </c>
      <c r="Q53" s="5"/>
      <c r="R53" s="5"/>
    </row>
    <row r="54" spans="1:18" x14ac:dyDescent="0.35">
      <c r="A54" s="5"/>
      <c r="B54" s="5"/>
      <c r="C54" s="5"/>
      <c r="D54" s="5"/>
      <c r="E54" s="5"/>
      <c r="F54" s="10">
        <v>43841</v>
      </c>
      <c r="G54" s="3" t="s">
        <v>9</v>
      </c>
      <c r="H54" s="3" t="s">
        <v>122</v>
      </c>
      <c r="I54" s="3" t="s">
        <v>49</v>
      </c>
      <c r="J54" s="9">
        <v>352.82</v>
      </c>
      <c r="K54" s="9"/>
      <c r="L54" s="9">
        <f t="shared" si="1"/>
        <v>237943.66999999995</v>
      </c>
      <c r="M54" s="5"/>
      <c r="N54" s="5"/>
      <c r="O54" s="5" t="s">
        <v>85</v>
      </c>
      <c r="P54" s="5">
        <v>-20000</v>
      </c>
      <c r="Q54" s="5"/>
      <c r="R54" s="5"/>
    </row>
    <row r="55" spans="1:18" x14ac:dyDescent="0.35">
      <c r="A55" s="5"/>
      <c r="B55" s="5"/>
      <c r="C55" s="5"/>
      <c r="D55" s="5"/>
      <c r="E55" s="5"/>
      <c r="F55" s="10">
        <v>43842</v>
      </c>
      <c r="G55" s="3" t="s">
        <v>41</v>
      </c>
      <c r="H55" s="3" t="s">
        <v>124</v>
      </c>
      <c r="I55" s="3" t="s">
        <v>94</v>
      </c>
      <c r="J55" s="9">
        <v>2499</v>
      </c>
      <c r="K55" s="9">
        <v>2499</v>
      </c>
      <c r="L55" s="9">
        <f t="shared" si="1"/>
        <v>237943.66999999995</v>
      </c>
      <c r="M55" s="5"/>
      <c r="N55" s="5"/>
      <c r="O55" s="5" t="s">
        <v>60</v>
      </c>
      <c r="P55" s="5">
        <v>-7000</v>
      </c>
      <c r="Q55" s="5"/>
      <c r="R55" s="5"/>
    </row>
    <row r="56" spans="1:18" x14ac:dyDescent="0.35">
      <c r="A56" s="5"/>
      <c r="B56" s="5"/>
      <c r="C56" s="5"/>
      <c r="D56" s="5"/>
      <c r="E56" s="5"/>
      <c r="F56" s="10">
        <v>43843</v>
      </c>
      <c r="G56" s="3" t="s">
        <v>16</v>
      </c>
      <c r="H56" s="3" t="s">
        <v>106</v>
      </c>
      <c r="I56" s="3" t="s">
        <v>98</v>
      </c>
      <c r="J56" s="9">
        <v>123</v>
      </c>
      <c r="K56" s="9"/>
      <c r="L56" s="9">
        <f t="shared" si="1"/>
        <v>237820.66999999995</v>
      </c>
      <c r="M56" s="5"/>
      <c r="N56" s="5"/>
      <c r="O56" s="5" t="s">
        <v>26</v>
      </c>
      <c r="P56" s="5">
        <v>-2000</v>
      </c>
      <c r="Q56" s="5"/>
      <c r="R56" s="5"/>
    </row>
    <row r="57" spans="1:18" x14ac:dyDescent="0.35">
      <c r="A57" s="5"/>
      <c r="B57" s="5"/>
      <c r="C57" s="5"/>
      <c r="D57" s="5"/>
      <c r="E57" s="5"/>
      <c r="F57" s="10">
        <v>43843</v>
      </c>
      <c r="G57" s="3" t="s">
        <v>25</v>
      </c>
      <c r="H57" s="3" t="s">
        <v>102</v>
      </c>
      <c r="I57" s="3" t="s">
        <v>98</v>
      </c>
      <c r="J57" s="9">
        <v>155</v>
      </c>
      <c r="K57" s="9"/>
      <c r="L57" s="9">
        <f t="shared" si="1"/>
        <v>237665.66999999995</v>
      </c>
      <c r="M57" s="5"/>
      <c r="N57" s="5"/>
      <c r="O57" s="5" t="s">
        <v>57</v>
      </c>
      <c r="P57" s="5">
        <v>-793.6</v>
      </c>
      <c r="Q57" s="5"/>
      <c r="R57" s="5"/>
    </row>
    <row r="58" spans="1:18" x14ac:dyDescent="0.35">
      <c r="A58" s="5"/>
      <c r="B58" s="5"/>
      <c r="C58" s="5"/>
      <c r="D58" s="5"/>
      <c r="E58" s="5"/>
      <c r="F58" s="10">
        <v>43843</v>
      </c>
      <c r="G58" s="3" t="s">
        <v>33</v>
      </c>
      <c r="H58" s="3" t="s">
        <v>68</v>
      </c>
      <c r="I58" s="3" t="s">
        <v>94</v>
      </c>
      <c r="J58" s="9">
        <v>2506.8000000000002</v>
      </c>
      <c r="K58" s="9">
        <v>2506.8000000000002</v>
      </c>
      <c r="L58" s="9">
        <f t="shared" si="1"/>
        <v>237665.66999999995</v>
      </c>
      <c r="M58" s="5"/>
      <c r="N58" s="5"/>
      <c r="O58" s="5" t="s">
        <v>86</v>
      </c>
      <c r="P58" s="5">
        <v>-25000</v>
      </c>
      <c r="Q58" s="5"/>
      <c r="R58" s="5"/>
    </row>
    <row r="59" spans="1:18" x14ac:dyDescent="0.35">
      <c r="A59" s="5"/>
      <c r="B59" s="5"/>
      <c r="C59" s="5"/>
      <c r="D59" s="5"/>
      <c r="E59" s="5"/>
      <c r="F59" s="10">
        <v>43843</v>
      </c>
      <c r="G59" s="3" t="s">
        <v>33</v>
      </c>
      <c r="H59" s="3" t="s">
        <v>126</v>
      </c>
      <c r="I59" s="3" t="s">
        <v>89</v>
      </c>
      <c r="J59" s="9">
        <v>1000</v>
      </c>
      <c r="K59" s="9"/>
      <c r="L59" s="9">
        <f t="shared" si="1"/>
        <v>236665.66999999995</v>
      </c>
      <c r="M59" s="5"/>
      <c r="N59" s="5"/>
      <c r="O59" s="5" t="s">
        <v>87</v>
      </c>
      <c r="P59" s="5">
        <v>-3858</v>
      </c>
      <c r="Q59" s="5"/>
      <c r="R59" s="5"/>
    </row>
    <row r="60" spans="1:18" x14ac:dyDescent="0.35">
      <c r="A60" s="5"/>
      <c r="B60" s="5"/>
      <c r="C60" s="5"/>
      <c r="D60" s="5"/>
      <c r="E60" s="5"/>
      <c r="F60" s="10">
        <v>43844</v>
      </c>
      <c r="G60" s="3" t="s">
        <v>33</v>
      </c>
      <c r="H60" s="3" t="s">
        <v>71</v>
      </c>
      <c r="I60" s="3" t="s">
        <v>89</v>
      </c>
      <c r="J60" s="9">
        <v>500</v>
      </c>
      <c r="K60" s="9"/>
      <c r="L60" s="9">
        <f t="shared" si="1"/>
        <v>236165.66999999995</v>
      </c>
      <c r="M60" s="5"/>
      <c r="N60" s="5"/>
      <c r="O60" s="5"/>
      <c r="P60" s="5"/>
      <c r="Q60" s="5"/>
      <c r="R60" s="5"/>
    </row>
    <row r="61" spans="1:18" x14ac:dyDescent="0.35">
      <c r="A61" s="5"/>
      <c r="B61" s="5"/>
      <c r="C61" s="5"/>
      <c r="D61" s="5"/>
      <c r="E61" s="5"/>
      <c r="F61" s="10">
        <v>43844</v>
      </c>
      <c r="G61" s="3" t="s">
        <v>16</v>
      </c>
      <c r="H61" s="3" t="s">
        <v>106</v>
      </c>
      <c r="I61" s="3" t="s">
        <v>98</v>
      </c>
      <c r="J61" s="9">
        <v>192</v>
      </c>
      <c r="K61" s="9"/>
      <c r="L61" s="9">
        <f t="shared" si="1"/>
        <v>235973.66999999995</v>
      </c>
      <c r="M61" s="5"/>
      <c r="N61" s="5"/>
      <c r="O61" s="5"/>
      <c r="P61" s="5"/>
      <c r="Q61" s="5"/>
      <c r="R61" s="5"/>
    </row>
    <row r="62" spans="1:18" x14ac:dyDescent="0.35">
      <c r="A62" s="5"/>
      <c r="B62" s="5"/>
      <c r="C62" s="5"/>
      <c r="D62" s="5"/>
      <c r="E62" s="5"/>
      <c r="F62" s="10">
        <v>43844</v>
      </c>
      <c r="G62" s="3" t="s">
        <v>25</v>
      </c>
      <c r="H62" s="3" t="s">
        <v>102</v>
      </c>
      <c r="I62" s="3" t="s">
        <v>98</v>
      </c>
      <c r="J62" s="9">
        <v>111</v>
      </c>
      <c r="K62" s="9"/>
      <c r="L62" s="9">
        <f t="shared" si="1"/>
        <v>235862.66999999995</v>
      </c>
      <c r="M62" s="5"/>
      <c r="N62" s="5"/>
      <c r="O62" s="5"/>
      <c r="P62" s="5"/>
      <c r="Q62" s="5"/>
      <c r="R62" s="5"/>
    </row>
    <row r="63" spans="1:18" x14ac:dyDescent="0.35">
      <c r="A63" s="5"/>
      <c r="B63" s="5"/>
      <c r="C63" s="5"/>
      <c r="D63" s="5"/>
      <c r="E63" s="5"/>
      <c r="F63" s="10">
        <v>43845</v>
      </c>
      <c r="G63" s="3" t="s">
        <v>30</v>
      </c>
      <c r="H63" s="3" t="s">
        <v>127</v>
      </c>
      <c r="I63" s="3" t="s">
        <v>89</v>
      </c>
      <c r="J63" s="9">
        <v>45516</v>
      </c>
      <c r="K63" s="9"/>
      <c r="L63" s="9">
        <f t="shared" si="1"/>
        <v>190346.66999999995</v>
      </c>
      <c r="M63" s="5"/>
      <c r="N63" s="5"/>
      <c r="O63" s="5"/>
      <c r="P63" s="5">
        <f>SUM(P52:P59)</f>
        <v>24030.280000000006</v>
      </c>
      <c r="Q63" s="5"/>
      <c r="R63" s="5"/>
    </row>
    <row r="64" spans="1:18" x14ac:dyDescent="0.35">
      <c r="A64" s="5"/>
      <c r="B64" s="5"/>
      <c r="C64" s="5"/>
      <c r="D64" s="5"/>
      <c r="E64" s="5"/>
      <c r="F64" s="10">
        <v>43845</v>
      </c>
      <c r="G64" s="3" t="s">
        <v>39</v>
      </c>
      <c r="H64" s="3" t="s">
        <v>127</v>
      </c>
      <c r="I64" s="3" t="s">
        <v>89</v>
      </c>
      <c r="J64" s="9">
        <v>12368</v>
      </c>
      <c r="K64" s="9"/>
      <c r="L64" s="9">
        <f t="shared" si="1"/>
        <v>177978.66999999995</v>
      </c>
      <c r="M64" s="5"/>
      <c r="N64" s="5"/>
      <c r="O64" s="5"/>
      <c r="P64" s="5"/>
      <c r="Q64" s="5"/>
      <c r="R64" s="5"/>
    </row>
    <row r="65" spans="1:18" x14ac:dyDescent="0.35">
      <c r="A65" s="5"/>
      <c r="B65" s="5"/>
      <c r="C65" s="5"/>
      <c r="D65" s="5"/>
      <c r="E65" s="5"/>
      <c r="F65" s="10">
        <v>43845</v>
      </c>
      <c r="G65" s="3" t="s">
        <v>9</v>
      </c>
      <c r="H65" s="3" t="s">
        <v>64</v>
      </c>
      <c r="I65" s="3" t="s">
        <v>89</v>
      </c>
      <c r="J65" s="9">
        <v>353.26</v>
      </c>
      <c r="K65" s="9"/>
      <c r="L65" s="9">
        <f t="shared" si="1"/>
        <v>177625.40999999995</v>
      </c>
      <c r="M65" s="5"/>
      <c r="N65" s="5"/>
      <c r="O65" s="5"/>
      <c r="P65" s="5"/>
      <c r="Q65" s="5"/>
      <c r="R65" s="5"/>
    </row>
    <row r="66" spans="1:18" x14ac:dyDescent="0.35">
      <c r="A66" s="5"/>
      <c r="B66" s="5"/>
      <c r="C66" s="5"/>
      <c r="D66" s="5"/>
      <c r="E66" s="5"/>
      <c r="F66" s="10">
        <v>43845</v>
      </c>
      <c r="G66" s="3" t="s">
        <v>27</v>
      </c>
      <c r="H66" s="3" t="s">
        <v>128</v>
      </c>
      <c r="I66" s="3" t="s">
        <v>98</v>
      </c>
      <c r="J66" s="9">
        <v>816</v>
      </c>
      <c r="K66" s="9"/>
      <c r="L66" s="9">
        <f t="shared" si="1"/>
        <v>176809.40999999995</v>
      </c>
      <c r="M66" s="5"/>
      <c r="N66" s="5"/>
      <c r="O66" s="5"/>
      <c r="P66" s="5"/>
      <c r="Q66" s="5"/>
      <c r="R66" s="5"/>
    </row>
    <row r="67" spans="1:18" x14ac:dyDescent="0.35">
      <c r="A67" s="5"/>
      <c r="B67" s="5"/>
      <c r="C67" s="5"/>
      <c r="D67" s="5"/>
      <c r="E67" s="5"/>
      <c r="F67" s="10">
        <v>43845</v>
      </c>
      <c r="G67" s="3" t="s">
        <v>35</v>
      </c>
      <c r="H67" s="3" t="s">
        <v>129</v>
      </c>
      <c r="I67" s="3" t="s">
        <v>94</v>
      </c>
      <c r="J67" s="9">
        <v>1000</v>
      </c>
      <c r="K67" s="9">
        <v>1000</v>
      </c>
      <c r="L67" s="9">
        <f t="shared" ref="L67:L119" si="7">(SUM(L66,K67) - J67)</f>
        <v>176809.40999999995</v>
      </c>
      <c r="M67" s="5"/>
      <c r="N67" s="5"/>
      <c r="O67" s="5"/>
      <c r="P67" s="5"/>
      <c r="Q67" s="5"/>
      <c r="R67" s="5"/>
    </row>
    <row r="68" spans="1:18" x14ac:dyDescent="0.35">
      <c r="A68" s="5"/>
      <c r="B68" s="5"/>
      <c r="C68" s="5"/>
      <c r="D68" s="5"/>
      <c r="E68" s="5"/>
      <c r="F68" s="10">
        <v>43845</v>
      </c>
      <c r="G68" s="3" t="s">
        <v>33</v>
      </c>
      <c r="H68" s="3" t="s">
        <v>67</v>
      </c>
      <c r="I68" s="3" t="s">
        <v>89</v>
      </c>
      <c r="J68" s="9">
        <v>2500</v>
      </c>
      <c r="K68" s="9"/>
      <c r="L68" s="9">
        <f t="shared" si="7"/>
        <v>174309.40999999995</v>
      </c>
      <c r="M68" s="5"/>
      <c r="N68" s="5"/>
      <c r="O68" s="5"/>
      <c r="P68" s="5"/>
      <c r="Q68" s="5"/>
      <c r="R68" s="5"/>
    </row>
    <row r="69" spans="1:18" x14ac:dyDescent="0.35">
      <c r="A69" s="5"/>
      <c r="B69" s="5"/>
      <c r="C69" s="5"/>
      <c r="D69" s="5"/>
      <c r="E69" s="5"/>
      <c r="F69" s="10">
        <v>43846</v>
      </c>
      <c r="G69" s="3" t="s">
        <v>16</v>
      </c>
      <c r="H69" s="3" t="s">
        <v>106</v>
      </c>
      <c r="I69" s="3" t="s">
        <v>98</v>
      </c>
      <c r="J69" s="9">
        <v>201</v>
      </c>
      <c r="K69" s="9"/>
      <c r="L69" s="9">
        <f t="shared" si="7"/>
        <v>174108.40999999995</v>
      </c>
      <c r="M69" s="5"/>
      <c r="N69" s="5"/>
      <c r="O69" s="5"/>
      <c r="P69" s="5"/>
      <c r="Q69" s="5"/>
      <c r="R69" s="5"/>
    </row>
    <row r="70" spans="1:18" x14ac:dyDescent="0.35">
      <c r="A70" s="5"/>
      <c r="B70" s="5"/>
      <c r="C70" s="5"/>
      <c r="D70" s="5"/>
      <c r="E70" s="5"/>
      <c r="F70" s="10">
        <v>43846</v>
      </c>
      <c r="G70" s="3" t="s">
        <v>25</v>
      </c>
      <c r="H70" s="3" t="s">
        <v>102</v>
      </c>
      <c r="I70" s="3" t="s">
        <v>98</v>
      </c>
      <c r="J70" s="9">
        <v>157</v>
      </c>
      <c r="K70" s="9"/>
      <c r="L70" s="9">
        <f t="shared" si="7"/>
        <v>173951.40999999995</v>
      </c>
      <c r="M70" s="5"/>
      <c r="N70" s="5"/>
      <c r="O70" s="5"/>
      <c r="P70" s="5"/>
      <c r="Q70" s="5"/>
      <c r="R70" s="5"/>
    </row>
    <row r="71" spans="1:18" x14ac:dyDescent="0.35">
      <c r="A71" s="5"/>
      <c r="B71" s="5"/>
      <c r="C71" s="5"/>
      <c r="D71" s="5"/>
      <c r="E71" s="5"/>
      <c r="F71" s="10">
        <v>43846</v>
      </c>
      <c r="G71" s="3" t="s">
        <v>9</v>
      </c>
      <c r="H71" s="3" t="s">
        <v>64</v>
      </c>
      <c r="I71" s="3" t="s">
        <v>89</v>
      </c>
      <c r="J71" s="9">
        <v>353.26</v>
      </c>
      <c r="K71" s="9"/>
      <c r="L71" s="9">
        <f t="shared" si="7"/>
        <v>173598.14999999994</v>
      </c>
      <c r="M71" s="5"/>
      <c r="N71" s="5"/>
      <c r="O71" s="5"/>
      <c r="P71" s="5"/>
      <c r="Q71" s="5"/>
      <c r="R71" s="5"/>
    </row>
    <row r="72" spans="1:18" x14ac:dyDescent="0.35">
      <c r="A72" s="5"/>
      <c r="B72" s="5"/>
      <c r="C72" s="5"/>
      <c r="D72" s="5"/>
      <c r="E72" s="5"/>
      <c r="F72" s="10">
        <v>43847</v>
      </c>
      <c r="G72" s="3" t="s">
        <v>25</v>
      </c>
      <c r="H72" s="3" t="s">
        <v>102</v>
      </c>
      <c r="I72" s="3" t="s">
        <v>98</v>
      </c>
      <c r="J72" s="9">
        <v>21</v>
      </c>
      <c r="K72" s="9"/>
      <c r="L72" s="9">
        <f t="shared" si="7"/>
        <v>173577.14999999994</v>
      </c>
      <c r="M72" s="5"/>
      <c r="N72" s="5"/>
      <c r="O72" s="5"/>
      <c r="P72" s="5"/>
      <c r="Q72" s="5"/>
      <c r="R72" s="5"/>
    </row>
    <row r="73" spans="1:18" x14ac:dyDescent="0.35">
      <c r="A73" s="5"/>
      <c r="B73" s="5"/>
      <c r="C73" s="5"/>
      <c r="D73" s="5"/>
      <c r="E73" s="5"/>
      <c r="F73" s="10">
        <v>43847</v>
      </c>
      <c r="G73" s="3" t="s">
        <v>16</v>
      </c>
      <c r="H73" s="3" t="s">
        <v>130</v>
      </c>
      <c r="I73" s="3" t="s">
        <v>98</v>
      </c>
      <c r="J73" s="9">
        <v>159</v>
      </c>
      <c r="K73" s="9"/>
      <c r="L73" s="9">
        <f t="shared" si="7"/>
        <v>173418.14999999994</v>
      </c>
      <c r="M73" s="5"/>
      <c r="N73" s="5"/>
      <c r="O73" s="5"/>
      <c r="P73" s="5"/>
      <c r="Q73" s="5"/>
      <c r="R73" s="5"/>
    </row>
    <row r="74" spans="1:18" x14ac:dyDescent="0.35">
      <c r="A74" s="5"/>
      <c r="B74" s="5"/>
      <c r="C74" s="5"/>
      <c r="D74" s="5"/>
      <c r="E74" s="5"/>
      <c r="F74" s="10">
        <v>43847</v>
      </c>
      <c r="G74" s="3" t="s">
        <v>23</v>
      </c>
      <c r="H74" s="3" t="s">
        <v>131</v>
      </c>
      <c r="I74" s="3" t="s">
        <v>49</v>
      </c>
      <c r="J74" s="9">
        <v>2576.35</v>
      </c>
      <c r="K74" s="9"/>
      <c r="L74" s="9">
        <f t="shared" si="7"/>
        <v>170841.79999999993</v>
      </c>
      <c r="M74" s="5"/>
      <c r="N74" s="5"/>
      <c r="O74" s="5"/>
      <c r="P74" s="5"/>
      <c r="Q74" s="5"/>
      <c r="R74" s="5"/>
    </row>
    <row r="75" spans="1:18" x14ac:dyDescent="0.35">
      <c r="A75" s="5"/>
      <c r="B75" s="5"/>
      <c r="C75" s="5"/>
      <c r="D75" s="5"/>
      <c r="E75" s="5"/>
      <c r="F75" s="10">
        <v>43847</v>
      </c>
      <c r="G75" s="3" t="s">
        <v>33</v>
      </c>
      <c r="H75" s="3" t="s">
        <v>132</v>
      </c>
      <c r="I75" s="3" t="s">
        <v>89</v>
      </c>
      <c r="J75" s="9">
        <v>238.56</v>
      </c>
      <c r="K75" s="9"/>
      <c r="L75" s="9">
        <f t="shared" si="7"/>
        <v>170603.23999999993</v>
      </c>
      <c r="M75" s="5"/>
      <c r="N75" s="5"/>
      <c r="O75" s="5"/>
      <c r="P75" s="5"/>
      <c r="Q75" s="5"/>
      <c r="R75" s="5"/>
    </row>
    <row r="76" spans="1:18" x14ac:dyDescent="0.35">
      <c r="A76" s="5"/>
      <c r="B76" s="5"/>
      <c r="C76" s="5"/>
      <c r="D76" s="5"/>
      <c r="E76" s="5"/>
      <c r="F76" s="10">
        <v>43848</v>
      </c>
      <c r="G76" s="3" t="s">
        <v>9</v>
      </c>
      <c r="H76" s="3" t="s">
        <v>57</v>
      </c>
      <c r="I76" s="3" t="s">
        <v>89</v>
      </c>
      <c r="J76" s="9">
        <v>2500</v>
      </c>
      <c r="K76" s="9"/>
      <c r="L76" s="9">
        <f t="shared" si="7"/>
        <v>168103.23999999993</v>
      </c>
      <c r="M76" s="5"/>
      <c r="N76" s="5"/>
      <c r="O76" s="5"/>
      <c r="P76" s="5"/>
      <c r="Q76" s="5"/>
      <c r="R76" s="5"/>
    </row>
    <row r="77" spans="1:18" x14ac:dyDescent="0.35">
      <c r="A77" s="5"/>
      <c r="B77" s="5"/>
      <c r="C77" s="5"/>
      <c r="D77" s="5"/>
      <c r="E77" s="5"/>
      <c r="F77" s="10">
        <v>43848</v>
      </c>
      <c r="G77" s="3" t="s">
        <v>23</v>
      </c>
      <c r="H77" s="3" t="s">
        <v>133</v>
      </c>
      <c r="I77" s="3" t="s">
        <v>49</v>
      </c>
      <c r="J77" s="9">
        <v>1095</v>
      </c>
      <c r="K77" s="9"/>
      <c r="L77" s="9">
        <f t="shared" si="7"/>
        <v>167008.23999999993</v>
      </c>
      <c r="M77" s="5"/>
      <c r="N77" s="5"/>
      <c r="O77" s="5"/>
      <c r="P77" s="5"/>
      <c r="Q77" s="5"/>
      <c r="R77" s="5"/>
    </row>
    <row r="78" spans="1:18" x14ac:dyDescent="0.35">
      <c r="A78" s="5"/>
      <c r="B78" s="5"/>
      <c r="C78" s="5"/>
      <c r="D78" s="5"/>
      <c r="E78" s="5"/>
      <c r="F78" s="10">
        <v>43848</v>
      </c>
      <c r="G78" s="3" t="s">
        <v>28</v>
      </c>
      <c r="H78" s="3" t="s">
        <v>134</v>
      </c>
      <c r="I78" s="3" t="s">
        <v>98</v>
      </c>
      <c r="J78" s="9">
        <v>122</v>
      </c>
      <c r="K78" s="9"/>
      <c r="L78" s="9">
        <f t="shared" si="7"/>
        <v>166886.23999999993</v>
      </c>
      <c r="M78" s="5"/>
      <c r="N78" s="5"/>
      <c r="O78" s="5"/>
      <c r="P78" s="5"/>
      <c r="Q78" s="5"/>
      <c r="R78" s="5"/>
    </row>
    <row r="79" spans="1:18" x14ac:dyDescent="0.35">
      <c r="A79" s="5"/>
      <c r="B79" s="5"/>
      <c r="C79" s="5"/>
      <c r="D79" s="5"/>
      <c r="E79" s="5"/>
      <c r="F79" s="10">
        <v>43848</v>
      </c>
      <c r="G79" s="3" t="s">
        <v>33</v>
      </c>
      <c r="H79" s="3" t="s">
        <v>74</v>
      </c>
      <c r="I79" s="3" t="s">
        <v>89</v>
      </c>
      <c r="J79" s="9">
        <v>500</v>
      </c>
      <c r="K79" s="9"/>
      <c r="L79" s="9">
        <f t="shared" si="7"/>
        <v>166386.23999999993</v>
      </c>
      <c r="M79" s="5"/>
      <c r="N79" s="5"/>
      <c r="O79" s="5"/>
      <c r="P79" s="5"/>
      <c r="Q79" s="5"/>
      <c r="R79" s="5"/>
    </row>
    <row r="80" spans="1:18" x14ac:dyDescent="0.35">
      <c r="A80" s="5"/>
      <c r="B80" s="5"/>
      <c r="C80" s="5"/>
      <c r="D80" s="5"/>
      <c r="E80" s="5"/>
      <c r="F80" s="10">
        <v>43849</v>
      </c>
      <c r="G80" s="3" t="s">
        <v>40</v>
      </c>
      <c r="H80" s="3" t="s">
        <v>118</v>
      </c>
      <c r="I80" s="3" t="s">
        <v>98</v>
      </c>
      <c r="J80" s="9">
        <v>90</v>
      </c>
      <c r="K80" s="9"/>
      <c r="L80" s="9">
        <f t="shared" si="7"/>
        <v>166296.23999999993</v>
      </c>
      <c r="M80" s="5"/>
      <c r="N80" s="5"/>
      <c r="O80" s="5"/>
      <c r="P80" s="5"/>
      <c r="Q80" s="5"/>
      <c r="R80" s="5"/>
    </row>
    <row r="81" spans="1:18" x14ac:dyDescent="0.35">
      <c r="A81" s="5"/>
      <c r="B81" s="5"/>
      <c r="C81" s="5"/>
      <c r="D81" s="5"/>
      <c r="E81" s="5"/>
      <c r="F81" s="10">
        <v>43849</v>
      </c>
      <c r="G81" s="3" t="s">
        <v>25</v>
      </c>
      <c r="H81" s="3" t="s">
        <v>136</v>
      </c>
      <c r="I81" s="3" t="s">
        <v>98</v>
      </c>
      <c r="J81" s="9">
        <v>263</v>
      </c>
      <c r="K81" s="9"/>
      <c r="L81" s="9">
        <f t="shared" si="7"/>
        <v>166033.23999999993</v>
      </c>
      <c r="M81" s="5"/>
      <c r="N81" s="5"/>
      <c r="O81" s="5"/>
      <c r="P81" s="5"/>
      <c r="Q81" s="5"/>
      <c r="R81" s="5"/>
    </row>
    <row r="82" spans="1:18" x14ac:dyDescent="0.35">
      <c r="A82" s="5"/>
      <c r="B82" s="5"/>
      <c r="C82" s="5"/>
      <c r="D82" s="5"/>
      <c r="E82" s="5"/>
      <c r="F82" s="10">
        <v>43849</v>
      </c>
      <c r="G82" s="3" t="s">
        <v>37</v>
      </c>
      <c r="H82" s="3" t="s">
        <v>135</v>
      </c>
      <c r="I82" s="3" t="s">
        <v>98</v>
      </c>
      <c r="J82" s="9">
        <v>70</v>
      </c>
      <c r="K82" s="9"/>
      <c r="L82" s="9">
        <f t="shared" si="7"/>
        <v>165963.23999999993</v>
      </c>
      <c r="M82" s="5"/>
      <c r="N82" s="5"/>
      <c r="O82" s="5"/>
      <c r="P82" s="5"/>
      <c r="Q82" s="5"/>
      <c r="R82" s="5"/>
    </row>
    <row r="83" spans="1:18" x14ac:dyDescent="0.35">
      <c r="A83" s="5"/>
      <c r="B83" s="5"/>
      <c r="C83" s="5"/>
      <c r="D83" s="5"/>
      <c r="E83" s="5"/>
      <c r="F83" s="10">
        <v>43850</v>
      </c>
      <c r="G83" s="3" t="s">
        <v>25</v>
      </c>
      <c r="H83" s="3" t="s">
        <v>102</v>
      </c>
      <c r="I83" s="3" t="s">
        <v>98</v>
      </c>
      <c r="J83" s="9">
        <v>360</v>
      </c>
      <c r="K83" s="9"/>
      <c r="L83" s="9">
        <f t="shared" si="7"/>
        <v>165603.23999999993</v>
      </c>
      <c r="M83" s="5"/>
      <c r="N83" s="5"/>
      <c r="O83" s="5"/>
      <c r="P83" s="5"/>
      <c r="Q83" s="5"/>
      <c r="R83" s="5"/>
    </row>
    <row r="84" spans="1:18" x14ac:dyDescent="0.35">
      <c r="A84" s="5"/>
      <c r="B84" s="5"/>
      <c r="C84" s="5"/>
      <c r="D84" s="5"/>
      <c r="E84" s="5"/>
      <c r="F84" s="10">
        <v>43851</v>
      </c>
      <c r="G84" s="3" t="s">
        <v>16</v>
      </c>
      <c r="H84" s="3" t="s">
        <v>137</v>
      </c>
      <c r="I84" s="3" t="s">
        <v>98</v>
      </c>
      <c r="J84" s="9">
        <v>54</v>
      </c>
      <c r="K84" s="9"/>
      <c r="L84" s="9">
        <f t="shared" si="7"/>
        <v>165549.23999999993</v>
      </c>
      <c r="M84" s="5"/>
      <c r="N84" s="5"/>
      <c r="O84" s="5"/>
      <c r="P84" s="5"/>
      <c r="Q84" s="5"/>
      <c r="R84" s="5"/>
    </row>
    <row r="85" spans="1:18" x14ac:dyDescent="0.35">
      <c r="A85" s="5"/>
      <c r="B85" s="5"/>
      <c r="C85" s="5"/>
      <c r="D85" s="5"/>
      <c r="E85" s="5"/>
      <c r="F85" s="10">
        <v>43851</v>
      </c>
      <c r="G85" s="3" t="s">
        <v>25</v>
      </c>
      <c r="H85" s="3" t="s">
        <v>102</v>
      </c>
      <c r="I85" s="3" t="s">
        <v>98</v>
      </c>
      <c r="J85" s="9">
        <v>137</v>
      </c>
      <c r="K85" s="9"/>
      <c r="L85" s="9">
        <f t="shared" si="7"/>
        <v>165412.23999999993</v>
      </c>
      <c r="M85" s="5"/>
      <c r="N85" s="5"/>
      <c r="O85" s="5"/>
      <c r="P85" s="5"/>
      <c r="Q85" s="5"/>
      <c r="R85" s="5"/>
    </row>
    <row r="86" spans="1:18" x14ac:dyDescent="0.35">
      <c r="A86" s="5"/>
      <c r="B86" s="5"/>
      <c r="C86" s="5"/>
      <c r="D86" s="5"/>
      <c r="E86" s="5"/>
      <c r="F86" s="10">
        <v>43852</v>
      </c>
      <c r="G86" s="3" t="s">
        <v>16</v>
      </c>
      <c r="H86" s="3" t="s">
        <v>106</v>
      </c>
      <c r="I86" s="3" t="s">
        <v>98</v>
      </c>
      <c r="J86" s="9">
        <v>192</v>
      </c>
      <c r="K86" s="9"/>
      <c r="L86" s="9">
        <f t="shared" si="7"/>
        <v>165220.23999999993</v>
      </c>
      <c r="M86" s="5"/>
      <c r="N86" s="5"/>
      <c r="O86" s="5"/>
      <c r="P86" s="5"/>
      <c r="Q86" s="5"/>
      <c r="R86" s="5"/>
    </row>
    <row r="87" spans="1:18" x14ac:dyDescent="0.35">
      <c r="A87" s="5"/>
      <c r="B87" s="5"/>
      <c r="C87" s="5"/>
      <c r="D87" s="5"/>
      <c r="E87" s="5"/>
      <c r="F87" s="10">
        <v>43852</v>
      </c>
      <c r="G87" s="3" t="s">
        <v>25</v>
      </c>
      <c r="H87" s="3" t="s">
        <v>102</v>
      </c>
      <c r="I87" s="3" t="s">
        <v>98</v>
      </c>
      <c r="J87" s="9">
        <v>117</v>
      </c>
      <c r="K87" s="9"/>
      <c r="L87" s="9">
        <f t="shared" si="7"/>
        <v>165103.23999999993</v>
      </c>
      <c r="M87" s="5"/>
      <c r="N87" s="5"/>
      <c r="O87" s="5"/>
      <c r="P87" s="5"/>
      <c r="Q87" s="5"/>
      <c r="R87" s="5"/>
    </row>
    <row r="88" spans="1:18" x14ac:dyDescent="0.35">
      <c r="A88" s="5"/>
      <c r="B88" s="5"/>
      <c r="C88" s="5"/>
      <c r="D88" s="5"/>
      <c r="E88" s="5"/>
      <c r="F88" s="10">
        <v>43852</v>
      </c>
      <c r="G88" s="3" t="s">
        <v>16</v>
      </c>
      <c r="H88" s="3" t="s">
        <v>138</v>
      </c>
      <c r="I88" s="3" t="s">
        <v>89</v>
      </c>
      <c r="J88" s="9">
        <v>509.44</v>
      </c>
      <c r="K88" s="9"/>
      <c r="L88" s="9">
        <f t="shared" si="7"/>
        <v>164593.79999999993</v>
      </c>
      <c r="M88" s="5"/>
      <c r="N88" s="5"/>
      <c r="O88" s="5"/>
      <c r="P88" s="5"/>
      <c r="Q88" s="5"/>
      <c r="R88" s="5"/>
    </row>
    <row r="89" spans="1:18" x14ac:dyDescent="0.35">
      <c r="A89" s="5"/>
      <c r="B89" s="5"/>
      <c r="C89" s="5"/>
      <c r="D89" s="5"/>
      <c r="E89" s="5"/>
      <c r="F89" s="10">
        <v>43852</v>
      </c>
      <c r="G89" s="3" t="s">
        <v>40</v>
      </c>
      <c r="H89" s="3" t="s">
        <v>118</v>
      </c>
      <c r="I89" s="3" t="s">
        <v>98</v>
      </c>
      <c r="J89" s="9">
        <v>30</v>
      </c>
      <c r="K89" s="9"/>
      <c r="L89" s="9">
        <f t="shared" si="7"/>
        <v>164563.79999999993</v>
      </c>
      <c r="M89" s="5"/>
      <c r="N89" s="5"/>
      <c r="O89" s="5"/>
      <c r="P89" s="5"/>
      <c r="Q89" s="5"/>
      <c r="R89" s="5"/>
    </row>
    <row r="90" spans="1:18" x14ac:dyDescent="0.35">
      <c r="A90" s="5"/>
      <c r="B90" s="5"/>
      <c r="C90" s="5"/>
      <c r="D90" s="5"/>
      <c r="E90" s="5"/>
      <c r="F90" s="10">
        <v>43853</v>
      </c>
      <c r="G90" s="3" t="s">
        <v>9</v>
      </c>
      <c r="H90" s="3" t="s">
        <v>57</v>
      </c>
      <c r="I90" s="3" t="s">
        <v>139</v>
      </c>
      <c r="J90" s="9">
        <v>9435</v>
      </c>
      <c r="K90" s="9"/>
      <c r="L90" s="9">
        <f t="shared" si="7"/>
        <v>155128.79999999993</v>
      </c>
      <c r="M90" s="5"/>
      <c r="N90" s="5"/>
      <c r="O90" s="5"/>
      <c r="P90" s="5"/>
      <c r="Q90" s="5"/>
      <c r="R90" s="5"/>
    </row>
    <row r="91" spans="1:18" x14ac:dyDescent="0.35">
      <c r="A91" s="5"/>
      <c r="B91" s="5"/>
      <c r="C91" s="5"/>
      <c r="D91" s="5"/>
      <c r="E91" s="5"/>
      <c r="F91" s="10">
        <v>43853</v>
      </c>
      <c r="G91" s="3" t="s">
        <v>35</v>
      </c>
      <c r="H91" s="3" t="s">
        <v>140</v>
      </c>
      <c r="I91" s="3" t="s">
        <v>94</v>
      </c>
      <c r="J91" s="9">
        <v>68900</v>
      </c>
      <c r="K91" s="9">
        <v>68900</v>
      </c>
      <c r="L91" s="9">
        <f t="shared" si="7"/>
        <v>155128.79999999993</v>
      </c>
      <c r="M91" s="5"/>
      <c r="N91" s="5"/>
      <c r="O91" s="5"/>
      <c r="P91" s="5"/>
      <c r="Q91" s="5"/>
      <c r="R91" s="5"/>
    </row>
    <row r="92" spans="1:18" x14ac:dyDescent="0.35">
      <c r="A92" s="5"/>
      <c r="B92" s="5"/>
      <c r="C92" s="5"/>
      <c r="D92" s="5"/>
      <c r="E92" s="5"/>
      <c r="F92" s="10">
        <v>43853</v>
      </c>
      <c r="G92" s="3" t="s">
        <v>35</v>
      </c>
      <c r="H92" s="3" t="s">
        <v>141</v>
      </c>
      <c r="I92" s="3" t="s">
        <v>94</v>
      </c>
      <c r="J92" s="9">
        <v>5991</v>
      </c>
      <c r="K92" s="9">
        <v>5991</v>
      </c>
      <c r="L92" s="9">
        <f t="shared" si="7"/>
        <v>155128.79999999993</v>
      </c>
      <c r="M92" s="5"/>
      <c r="N92" s="5"/>
      <c r="O92" s="5"/>
      <c r="P92" s="5"/>
      <c r="Q92" s="5"/>
      <c r="R92" s="5"/>
    </row>
    <row r="93" spans="1:18" x14ac:dyDescent="0.35">
      <c r="A93" s="5"/>
      <c r="B93" s="5"/>
      <c r="C93" s="5"/>
      <c r="D93" s="5"/>
      <c r="E93" s="5"/>
      <c r="F93" s="10">
        <v>43853</v>
      </c>
      <c r="G93" s="3" t="s">
        <v>28</v>
      </c>
      <c r="H93" s="3" t="s">
        <v>142</v>
      </c>
      <c r="I93" s="3" t="s">
        <v>94</v>
      </c>
      <c r="J93" s="9">
        <v>9493</v>
      </c>
      <c r="K93" s="9">
        <v>9493</v>
      </c>
      <c r="L93" s="9">
        <f t="shared" si="7"/>
        <v>155128.79999999993</v>
      </c>
      <c r="M93" s="5"/>
      <c r="N93" s="5"/>
      <c r="O93" s="5"/>
      <c r="P93" s="5"/>
      <c r="Q93" s="5"/>
      <c r="R93" s="5"/>
    </row>
    <row r="94" spans="1:18" x14ac:dyDescent="0.35">
      <c r="A94" s="5"/>
      <c r="B94" s="5"/>
      <c r="C94" s="5"/>
      <c r="D94" s="5"/>
      <c r="E94" s="5"/>
      <c r="F94" s="10">
        <v>43854</v>
      </c>
      <c r="G94" s="3" t="s">
        <v>16</v>
      </c>
      <c r="H94" s="3" t="s">
        <v>106</v>
      </c>
      <c r="I94" s="3" t="s">
        <v>98</v>
      </c>
      <c r="J94" s="9">
        <v>130</v>
      </c>
      <c r="K94" s="9"/>
      <c r="L94" s="9">
        <f t="shared" si="7"/>
        <v>154998.79999999993</v>
      </c>
      <c r="M94" s="5"/>
      <c r="N94" s="5"/>
      <c r="O94" s="5"/>
      <c r="P94" s="5"/>
      <c r="Q94" s="5"/>
      <c r="R94" s="5"/>
    </row>
    <row r="95" spans="1:18" x14ac:dyDescent="0.35">
      <c r="A95" s="5"/>
      <c r="B95" s="5"/>
      <c r="C95" s="5"/>
      <c r="D95" s="5"/>
      <c r="E95" s="5"/>
      <c r="F95" s="10">
        <v>43854</v>
      </c>
      <c r="G95" s="3" t="s">
        <v>25</v>
      </c>
      <c r="H95" s="3" t="s">
        <v>102</v>
      </c>
      <c r="I95" s="3" t="s">
        <v>98</v>
      </c>
      <c r="J95" s="9">
        <v>90</v>
      </c>
      <c r="K95" s="9"/>
      <c r="L95" s="9">
        <f t="shared" si="7"/>
        <v>154908.79999999993</v>
      </c>
      <c r="M95" s="5"/>
      <c r="N95" s="5"/>
      <c r="O95" s="5"/>
      <c r="P95" s="5"/>
      <c r="Q95" s="5"/>
      <c r="R95" s="5"/>
    </row>
    <row r="96" spans="1:18" x14ac:dyDescent="0.35">
      <c r="A96" s="5"/>
      <c r="B96" s="5"/>
      <c r="C96" s="5"/>
      <c r="D96" s="5"/>
      <c r="E96" s="5"/>
      <c r="F96" s="10">
        <v>43855</v>
      </c>
      <c r="G96" s="3" t="s">
        <v>16</v>
      </c>
      <c r="H96" s="3" t="s">
        <v>137</v>
      </c>
      <c r="I96" s="3" t="s">
        <v>98</v>
      </c>
      <c r="J96" s="9">
        <v>34</v>
      </c>
      <c r="K96" s="9"/>
      <c r="L96" s="9">
        <f t="shared" si="7"/>
        <v>154874.79999999993</v>
      </c>
      <c r="M96" s="5"/>
      <c r="N96" s="5"/>
      <c r="O96" s="5"/>
      <c r="P96" s="5"/>
      <c r="Q96" s="5"/>
      <c r="R96" s="5"/>
    </row>
    <row r="97" spans="1:18" x14ac:dyDescent="0.35">
      <c r="A97" s="5"/>
      <c r="B97" s="5"/>
      <c r="C97" s="5"/>
      <c r="D97" s="5"/>
      <c r="E97" s="5"/>
      <c r="F97" s="10">
        <v>43855</v>
      </c>
      <c r="G97" s="3" t="s">
        <v>25</v>
      </c>
      <c r="H97" s="3" t="s">
        <v>144</v>
      </c>
      <c r="I97" s="3" t="s">
        <v>94</v>
      </c>
      <c r="J97" s="9">
        <v>2593</v>
      </c>
      <c r="K97" s="9">
        <v>2593</v>
      </c>
      <c r="L97" s="9">
        <f t="shared" si="7"/>
        <v>154874.79999999993</v>
      </c>
      <c r="M97" s="5"/>
      <c r="N97" s="5"/>
      <c r="O97" s="5"/>
      <c r="P97" s="5"/>
      <c r="Q97" s="5"/>
      <c r="R97" s="5"/>
    </row>
    <row r="98" spans="1:18" x14ac:dyDescent="0.35">
      <c r="A98" s="5"/>
      <c r="B98" s="5"/>
      <c r="C98" s="5"/>
      <c r="D98" s="5"/>
      <c r="E98" s="5"/>
      <c r="F98" s="10">
        <v>43855</v>
      </c>
      <c r="G98" s="3" t="s">
        <v>26</v>
      </c>
      <c r="H98" s="3" t="s">
        <v>143</v>
      </c>
      <c r="I98" s="3" t="s">
        <v>94</v>
      </c>
      <c r="J98" s="9">
        <v>2501.2600000000002</v>
      </c>
      <c r="K98" s="9">
        <v>2501.2600000000002</v>
      </c>
      <c r="L98" s="9">
        <f t="shared" si="7"/>
        <v>154874.79999999993</v>
      </c>
      <c r="M98" s="5"/>
      <c r="N98" s="5"/>
      <c r="O98" s="5"/>
      <c r="P98" s="5"/>
      <c r="Q98" s="5"/>
      <c r="R98" s="5"/>
    </row>
    <row r="99" spans="1:18" x14ac:dyDescent="0.35">
      <c r="A99" s="5"/>
      <c r="B99" s="5"/>
      <c r="C99" s="5"/>
      <c r="D99" s="5"/>
      <c r="E99" s="5"/>
      <c r="F99" s="10">
        <v>43855</v>
      </c>
      <c r="G99" s="3" t="s">
        <v>25</v>
      </c>
      <c r="H99" s="3" t="s">
        <v>145</v>
      </c>
      <c r="I99" s="3" t="s">
        <v>98</v>
      </c>
      <c r="J99" s="9">
        <v>500</v>
      </c>
      <c r="K99" s="9"/>
      <c r="L99" s="9">
        <f t="shared" si="7"/>
        <v>154374.79999999993</v>
      </c>
      <c r="M99" s="5"/>
      <c r="N99" s="5"/>
      <c r="O99" s="5"/>
      <c r="P99" s="5"/>
      <c r="Q99" s="5"/>
      <c r="R99" s="5"/>
    </row>
    <row r="100" spans="1:18" x14ac:dyDescent="0.35">
      <c r="A100" s="5"/>
      <c r="B100" s="5"/>
      <c r="C100" s="5"/>
      <c r="D100" s="5"/>
      <c r="E100" s="5"/>
      <c r="F100" s="10">
        <v>43856</v>
      </c>
      <c r="G100" s="3" t="s">
        <v>25</v>
      </c>
      <c r="H100" s="3" t="s">
        <v>146</v>
      </c>
      <c r="I100" s="3" t="s">
        <v>98</v>
      </c>
      <c r="J100" s="9">
        <v>300</v>
      </c>
      <c r="K100" s="9"/>
      <c r="L100" s="9">
        <f t="shared" si="7"/>
        <v>154074.79999999993</v>
      </c>
      <c r="M100" s="5"/>
      <c r="N100" s="5"/>
      <c r="O100" s="5"/>
      <c r="P100" s="5"/>
      <c r="Q100" s="5"/>
      <c r="R100" s="5"/>
    </row>
    <row r="101" spans="1:18" x14ac:dyDescent="0.35">
      <c r="A101" s="5"/>
      <c r="B101" s="5"/>
      <c r="C101" s="5"/>
      <c r="D101" s="5"/>
      <c r="E101" s="5"/>
      <c r="F101" s="10">
        <v>43856</v>
      </c>
      <c r="G101" s="3" t="s">
        <v>16</v>
      </c>
      <c r="H101" s="3" t="s">
        <v>147</v>
      </c>
      <c r="I101" s="3" t="s">
        <v>98</v>
      </c>
      <c r="J101" s="9">
        <v>140</v>
      </c>
      <c r="K101" s="9"/>
      <c r="L101" s="9">
        <f t="shared" si="7"/>
        <v>153934.79999999993</v>
      </c>
      <c r="M101" s="5"/>
      <c r="N101" s="5"/>
      <c r="O101" s="5"/>
      <c r="P101" s="5"/>
      <c r="Q101" s="5"/>
      <c r="R101" s="5"/>
    </row>
    <row r="102" spans="1:18" x14ac:dyDescent="0.35">
      <c r="A102" s="5"/>
      <c r="B102" s="5"/>
      <c r="C102" s="5"/>
      <c r="D102" s="5"/>
      <c r="E102" s="5"/>
      <c r="F102" s="10">
        <v>43856</v>
      </c>
      <c r="G102" s="3" t="s">
        <v>40</v>
      </c>
      <c r="H102" s="3" t="s">
        <v>118</v>
      </c>
      <c r="I102" s="3" t="s">
        <v>98</v>
      </c>
      <c r="J102" s="9">
        <v>60</v>
      </c>
      <c r="K102" s="9"/>
      <c r="L102" s="9">
        <f t="shared" si="7"/>
        <v>153874.79999999993</v>
      </c>
      <c r="M102" s="5"/>
      <c r="N102" s="5"/>
      <c r="O102" s="5"/>
      <c r="P102" s="5"/>
      <c r="Q102" s="5"/>
      <c r="R102" s="5"/>
    </row>
    <row r="103" spans="1:18" x14ac:dyDescent="0.35">
      <c r="A103" s="5"/>
      <c r="B103" s="5"/>
      <c r="C103" s="5"/>
      <c r="D103" s="5"/>
      <c r="E103" s="5"/>
      <c r="F103" s="10">
        <v>43857</v>
      </c>
      <c r="G103" s="3" t="s">
        <v>25</v>
      </c>
      <c r="H103" s="3" t="s">
        <v>148</v>
      </c>
      <c r="I103" s="3" t="s">
        <v>94</v>
      </c>
      <c r="J103" s="9">
        <v>1024</v>
      </c>
      <c r="K103" s="9">
        <v>1024</v>
      </c>
      <c r="L103" s="9">
        <f t="shared" si="7"/>
        <v>153874.79999999993</v>
      </c>
      <c r="M103" s="5"/>
      <c r="N103" s="5"/>
      <c r="O103" s="5"/>
      <c r="P103" s="5"/>
      <c r="Q103" s="5"/>
      <c r="R103" s="5"/>
    </row>
    <row r="104" spans="1:18" x14ac:dyDescent="0.35">
      <c r="A104" s="5"/>
      <c r="B104" s="5"/>
      <c r="C104" s="5"/>
      <c r="D104" s="5"/>
      <c r="E104" s="5"/>
      <c r="F104" s="10">
        <v>43857</v>
      </c>
      <c r="G104" s="3" t="s">
        <v>26</v>
      </c>
      <c r="H104" s="3" t="s">
        <v>149</v>
      </c>
      <c r="I104" s="3" t="s">
        <v>94</v>
      </c>
      <c r="J104" s="9">
        <v>2700</v>
      </c>
      <c r="K104" s="9">
        <v>2700</v>
      </c>
      <c r="L104" s="9">
        <f t="shared" si="7"/>
        <v>153874.79999999993</v>
      </c>
      <c r="M104" s="5"/>
      <c r="N104" s="5"/>
      <c r="O104" s="5"/>
      <c r="P104" s="5"/>
      <c r="Q104" s="5"/>
      <c r="R104" s="5"/>
    </row>
    <row r="105" spans="1:18" x14ac:dyDescent="0.35">
      <c r="A105" s="5"/>
      <c r="B105" s="5"/>
      <c r="C105" s="5"/>
      <c r="D105" s="5"/>
      <c r="E105" s="5"/>
      <c r="F105" s="10">
        <v>43857</v>
      </c>
      <c r="G105" s="3" t="s">
        <v>40</v>
      </c>
      <c r="H105" s="3" t="s">
        <v>150</v>
      </c>
      <c r="I105" s="3" t="s">
        <v>98</v>
      </c>
      <c r="J105" s="9">
        <v>50</v>
      </c>
      <c r="K105" s="9"/>
      <c r="L105" s="9">
        <f t="shared" si="7"/>
        <v>153824.79999999993</v>
      </c>
      <c r="M105" s="5"/>
      <c r="N105" s="5"/>
      <c r="O105" s="5"/>
      <c r="P105" s="5"/>
      <c r="Q105" s="5"/>
      <c r="R105" s="5"/>
    </row>
    <row r="106" spans="1:18" x14ac:dyDescent="0.35">
      <c r="A106" s="5"/>
      <c r="B106" s="5"/>
      <c r="C106" s="5"/>
      <c r="D106" s="5"/>
      <c r="E106" s="5"/>
      <c r="F106" s="10">
        <v>43857</v>
      </c>
      <c r="G106" s="3" t="s">
        <v>16</v>
      </c>
      <c r="H106" s="3" t="s">
        <v>137</v>
      </c>
      <c r="I106" s="3" t="s">
        <v>98</v>
      </c>
      <c r="J106" s="9">
        <v>34</v>
      </c>
      <c r="K106" s="9"/>
      <c r="L106" s="9">
        <f t="shared" si="7"/>
        <v>153790.79999999993</v>
      </c>
      <c r="M106" s="5"/>
      <c r="N106" s="5"/>
      <c r="O106" s="5"/>
      <c r="P106" s="5"/>
      <c r="Q106" s="5"/>
      <c r="R106" s="5"/>
    </row>
    <row r="107" spans="1:18" x14ac:dyDescent="0.35">
      <c r="A107" s="5"/>
      <c r="B107" s="5"/>
      <c r="C107" s="5"/>
      <c r="D107" s="5"/>
      <c r="E107" s="5"/>
      <c r="F107" s="10">
        <v>43858</v>
      </c>
      <c r="G107" s="3" t="s">
        <v>16</v>
      </c>
      <c r="H107" s="3" t="s">
        <v>151</v>
      </c>
      <c r="I107" s="3" t="s">
        <v>98</v>
      </c>
      <c r="J107" s="9">
        <v>100</v>
      </c>
      <c r="K107" s="9"/>
      <c r="L107" s="9">
        <f t="shared" si="7"/>
        <v>153690.79999999993</v>
      </c>
      <c r="M107" s="5"/>
      <c r="N107" s="5"/>
      <c r="O107" s="5"/>
      <c r="P107" s="5"/>
      <c r="Q107" s="5"/>
      <c r="R107" s="5"/>
    </row>
    <row r="108" spans="1:18" x14ac:dyDescent="0.35">
      <c r="A108" s="5"/>
      <c r="B108" s="5"/>
      <c r="C108" s="5"/>
      <c r="D108" s="5"/>
      <c r="E108" s="5"/>
      <c r="F108" s="10">
        <v>43858</v>
      </c>
      <c r="G108" s="3" t="s">
        <v>25</v>
      </c>
      <c r="H108" s="3" t="s">
        <v>102</v>
      </c>
      <c r="I108" s="3" t="s">
        <v>98</v>
      </c>
      <c r="J108" s="9">
        <v>80</v>
      </c>
      <c r="K108" s="9"/>
      <c r="L108" s="9">
        <f t="shared" si="7"/>
        <v>153610.79999999993</v>
      </c>
      <c r="M108" s="5"/>
      <c r="N108" s="5"/>
      <c r="O108" s="5"/>
      <c r="P108" s="5"/>
      <c r="Q108" s="5"/>
      <c r="R108" s="5"/>
    </row>
    <row r="109" spans="1:18" x14ac:dyDescent="0.35">
      <c r="A109" s="5"/>
      <c r="B109" s="5"/>
      <c r="C109" s="5"/>
      <c r="D109" s="5"/>
      <c r="E109" s="5"/>
      <c r="F109" s="10">
        <v>43858</v>
      </c>
      <c r="G109" s="3" t="s">
        <v>37</v>
      </c>
      <c r="H109" s="3" t="s">
        <v>152</v>
      </c>
      <c r="I109" s="3" t="s">
        <v>98</v>
      </c>
      <c r="J109" s="9">
        <v>125</v>
      </c>
      <c r="K109" s="9"/>
      <c r="L109" s="9">
        <f t="shared" si="7"/>
        <v>153485.79999999993</v>
      </c>
      <c r="M109" s="5"/>
      <c r="N109" s="5"/>
      <c r="O109" s="5"/>
      <c r="P109" s="5"/>
      <c r="Q109" s="5"/>
      <c r="R109" s="5"/>
    </row>
    <row r="110" spans="1:18" x14ac:dyDescent="0.35">
      <c r="A110" s="5"/>
      <c r="B110" s="5"/>
      <c r="C110" s="5"/>
      <c r="D110" s="5"/>
      <c r="E110" s="5"/>
      <c r="F110" s="10">
        <v>43859</v>
      </c>
      <c r="G110" s="3" t="s">
        <v>16</v>
      </c>
      <c r="H110" s="3" t="s">
        <v>106</v>
      </c>
      <c r="I110" s="3" t="s">
        <v>98</v>
      </c>
      <c r="J110" s="9">
        <v>210</v>
      </c>
      <c r="K110" s="9"/>
      <c r="L110" s="9">
        <f t="shared" si="7"/>
        <v>153275.79999999993</v>
      </c>
      <c r="M110" s="5"/>
      <c r="N110" s="5"/>
      <c r="O110" s="5"/>
      <c r="P110" s="5"/>
      <c r="Q110" s="5"/>
      <c r="R110" s="5"/>
    </row>
    <row r="111" spans="1:18" x14ac:dyDescent="0.35">
      <c r="A111" s="5"/>
      <c r="B111" s="5"/>
      <c r="C111" s="5"/>
      <c r="D111" s="5"/>
      <c r="E111" s="5"/>
      <c r="F111" s="10">
        <v>43859</v>
      </c>
      <c r="G111" s="3" t="s">
        <v>9</v>
      </c>
      <c r="H111" s="3" t="s">
        <v>58</v>
      </c>
      <c r="I111" s="3" t="s">
        <v>89</v>
      </c>
      <c r="J111" s="9">
        <v>8980</v>
      </c>
      <c r="K111" s="9"/>
      <c r="L111" s="9">
        <f t="shared" si="7"/>
        <v>144295.79999999993</v>
      </c>
      <c r="M111" s="5"/>
      <c r="N111" s="5"/>
      <c r="O111" s="5"/>
      <c r="P111" s="5"/>
      <c r="Q111" s="5"/>
      <c r="R111" s="5"/>
    </row>
    <row r="112" spans="1:18" x14ac:dyDescent="0.35">
      <c r="A112" s="5"/>
      <c r="B112" s="5"/>
      <c r="C112" s="5"/>
      <c r="D112" s="5"/>
      <c r="E112" s="5"/>
      <c r="F112" s="10">
        <v>43859</v>
      </c>
      <c r="G112" s="3" t="s">
        <v>25</v>
      </c>
      <c r="H112" s="3" t="s">
        <v>102</v>
      </c>
      <c r="I112" s="3" t="s">
        <v>98</v>
      </c>
      <c r="J112" s="9">
        <v>167</v>
      </c>
      <c r="K112" s="9"/>
      <c r="L112" s="9">
        <f t="shared" si="7"/>
        <v>144128.79999999993</v>
      </c>
      <c r="M112" s="5"/>
      <c r="N112" s="5"/>
      <c r="O112" s="5"/>
      <c r="P112" s="5"/>
      <c r="Q112" s="5"/>
      <c r="R112" s="5"/>
    </row>
    <row r="113" spans="1:18" x14ac:dyDescent="0.35">
      <c r="A113" s="5"/>
      <c r="B113" s="5"/>
      <c r="C113" s="5"/>
      <c r="D113" s="5"/>
      <c r="E113" s="5"/>
      <c r="F113" s="10">
        <v>43860</v>
      </c>
      <c r="G113" s="3" t="s">
        <v>16</v>
      </c>
      <c r="H113" s="3" t="s">
        <v>106</v>
      </c>
      <c r="I113" s="3" t="s">
        <v>98</v>
      </c>
      <c r="J113" s="9">
        <v>215</v>
      </c>
      <c r="K113" s="9"/>
      <c r="L113" s="9">
        <f t="shared" si="7"/>
        <v>143913.79999999993</v>
      </c>
      <c r="M113" s="5"/>
      <c r="N113" s="5"/>
      <c r="O113" s="5"/>
      <c r="P113" s="5"/>
      <c r="Q113" s="5"/>
      <c r="R113" s="5"/>
    </row>
    <row r="114" spans="1:18" x14ac:dyDescent="0.35">
      <c r="A114" s="5"/>
      <c r="B114" s="5"/>
      <c r="C114" s="5"/>
      <c r="D114" s="5"/>
      <c r="E114" s="5"/>
      <c r="F114" s="10">
        <v>43860</v>
      </c>
      <c r="G114" s="3" t="s">
        <v>25</v>
      </c>
      <c r="H114" s="3" t="s">
        <v>102</v>
      </c>
      <c r="I114" s="3" t="s">
        <v>98</v>
      </c>
      <c r="J114" s="9">
        <v>189</v>
      </c>
      <c r="K114" s="9"/>
      <c r="L114" s="9">
        <f t="shared" si="7"/>
        <v>143724.79999999993</v>
      </c>
      <c r="M114" s="5"/>
      <c r="N114" s="5"/>
      <c r="O114" s="5"/>
      <c r="P114" s="5"/>
      <c r="Q114" s="5"/>
      <c r="R114" s="5"/>
    </row>
    <row r="115" spans="1:18" x14ac:dyDescent="0.35">
      <c r="A115" s="5"/>
      <c r="B115" s="5"/>
      <c r="C115" s="5"/>
      <c r="D115" s="5"/>
      <c r="E115" s="5"/>
      <c r="F115" s="10">
        <v>43860</v>
      </c>
      <c r="G115" s="3" t="s">
        <v>9</v>
      </c>
      <c r="H115" s="3" t="s">
        <v>55</v>
      </c>
      <c r="I115" s="3" t="s">
        <v>89</v>
      </c>
      <c r="J115" s="9">
        <v>15000</v>
      </c>
      <c r="K115" s="9"/>
      <c r="L115" s="9">
        <f t="shared" si="7"/>
        <v>128724.79999999993</v>
      </c>
      <c r="M115" s="5"/>
      <c r="N115" s="5"/>
      <c r="O115" s="5"/>
      <c r="P115" s="5"/>
      <c r="Q115" s="5"/>
      <c r="R115" s="5"/>
    </row>
    <row r="116" spans="1:18" x14ac:dyDescent="0.35">
      <c r="A116" s="5"/>
      <c r="B116" s="5"/>
      <c r="C116" s="5"/>
      <c r="D116" s="5"/>
      <c r="E116" s="5"/>
      <c r="F116" s="10">
        <v>43860</v>
      </c>
      <c r="G116" s="3" t="s">
        <v>9</v>
      </c>
      <c r="H116" s="3" t="s">
        <v>58</v>
      </c>
      <c r="I116" s="3" t="s">
        <v>89</v>
      </c>
      <c r="J116" s="9">
        <v>8000</v>
      </c>
      <c r="K116" s="9"/>
      <c r="L116" s="9">
        <f t="shared" si="7"/>
        <v>120724.79999999993</v>
      </c>
      <c r="M116" s="5"/>
      <c r="N116" s="5"/>
      <c r="O116" s="5"/>
      <c r="P116" s="5"/>
      <c r="Q116" s="5"/>
      <c r="R116" s="5"/>
    </row>
    <row r="117" spans="1:18" x14ac:dyDescent="0.35">
      <c r="A117" s="5"/>
      <c r="B117" s="5"/>
      <c r="C117" s="5"/>
      <c r="D117" s="5"/>
      <c r="E117" s="5"/>
      <c r="F117" s="10">
        <v>43861</v>
      </c>
      <c r="G117" s="3" t="s">
        <v>16</v>
      </c>
      <c r="H117" s="3" t="s">
        <v>106</v>
      </c>
      <c r="I117" s="3" t="s">
        <v>98</v>
      </c>
      <c r="J117" s="9">
        <v>185</v>
      </c>
      <c r="K117" s="9"/>
      <c r="L117" s="9">
        <f t="shared" si="7"/>
        <v>120539.79999999993</v>
      </c>
      <c r="M117" s="5"/>
      <c r="N117" s="5"/>
      <c r="O117" s="5"/>
      <c r="P117" s="5"/>
      <c r="Q117" s="5"/>
      <c r="R117" s="5"/>
    </row>
    <row r="118" spans="1:18" x14ac:dyDescent="0.35">
      <c r="A118" s="5"/>
      <c r="B118" s="5"/>
      <c r="C118" s="5"/>
      <c r="D118" s="5"/>
      <c r="E118" s="5"/>
      <c r="F118" s="10">
        <v>43861</v>
      </c>
      <c r="G118" s="3" t="s">
        <v>25</v>
      </c>
      <c r="H118" s="3" t="s">
        <v>102</v>
      </c>
      <c r="I118" s="3" t="s">
        <v>98</v>
      </c>
      <c r="J118" s="9">
        <v>157</v>
      </c>
      <c r="K118" s="9"/>
      <c r="L118" s="9">
        <f t="shared" si="7"/>
        <v>120382.79999999993</v>
      </c>
      <c r="M118" s="5"/>
      <c r="N118" s="5"/>
      <c r="O118" s="5"/>
      <c r="P118" s="5"/>
      <c r="Q118" s="5"/>
      <c r="R118" s="5"/>
    </row>
    <row r="119" spans="1:18" x14ac:dyDescent="0.35">
      <c r="A119" s="5"/>
      <c r="B119" s="5"/>
      <c r="C119" s="5"/>
      <c r="D119" s="5"/>
      <c r="E119" s="5"/>
      <c r="F119" s="10"/>
      <c r="G119" s="3"/>
      <c r="H119" s="3"/>
      <c r="I119" s="3"/>
      <c r="J119" s="9"/>
      <c r="K119" s="9"/>
      <c r="L119" s="9">
        <f t="shared" si="7"/>
        <v>120382.79999999993</v>
      </c>
      <c r="M119" s="5"/>
      <c r="N119" s="5"/>
      <c r="O119" s="5"/>
      <c r="P119" s="5"/>
      <c r="Q119" s="5"/>
      <c r="R119" s="5"/>
    </row>
    <row r="120" spans="1:18" x14ac:dyDescent="0.35">
      <c r="A120" s="5"/>
      <c r="B120" s="5"/>
      <c r="C120" s="5"/>
      <c r="D120" s="5"/>
      <c r="E120" s="5"/>
      <c r="F120" s="3"/>
      <c r="G120" s="3"/>
      <c r="H120" s="3"/>
      <c r="I120" s="3"/>
      <c r="J120" s="9"/>
      <c r="K120" s="9"/>
      <c r="L120" s="9"/>
      <c r="M120" s="5"/>
      <c r="N120" s="5"/>
      <c r="O120" s="5"/>
      <c r="P120" s="5"/>
      <c r="Q120" s="5"/>
      <c r="R120" s="5"/>
    </row>
    <row r="121" spans="1:18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</sheetData>
  <conditionalFormatting sqref="D2:D26">
    <cfRule type="cellIs" dxfId="5" priority="2" operator="greaterThan">
      <formula>0</formula>
    </cfRule>
    <cfRule type="cellIs" dxfId="4" priority="3" operator="greaterThan">
      <formula>"₹ 2,026.50"</formula>
    </cfRule>
  </conditionalFormatting>
  <conditionalFormatting sqref="D3:D26">
    <cfRule type="cellIs" dxfId="3" priority="1" operator="greaterThan">
      <formula>0</formula>
    </cfRule>
  </conditionalFormatting>
  <dataValidations count="1">
    <dataValidation type="list" allowBlank="1" showInputMessage="1" showErrorMessage="1" sqref="G3:G39 G41:G43 G46:G75" xr:uid="{692322D4-E16E-4022-8210-36BAF627BE8B}">
      <formula1>Categories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5D6BC-6FB7-4EF5-B674-4B99246B26E6}">
  <dimension ref="A1:Q100"/>
  <sheetViews>
    <sheetView tabSelected="1" zoomScale="76" zoomScaleNormal="76" workbookViewId="0">
      <selection activeCell="G10" sqref="G10"/>
    </sheetView>
  </sheetViews>
  <sheetFormatPr defaultRowHeight="14.5" x14ac:dyDescent="0.35"/>
  <cols>
    <col min="1" max="1" width="14.08984375" bestFit="1" customWidth="1"/>
    <col min="2" max="3" width="9.6328125" bestFit="1" customWidth="1"/>
    <col min="4" max="4" width="10.1796875" bestFit="1" customWidth="1"/>
    <col min="6" max="6" width="9.90625" style="5" bestFit="1" customWidth="1"/>
    <col min="7" max="7" width="11.36328125" style="5" bestFit="1" customWidth="1"/>
    <col min="8" max="8" width="23" style="5" customWidth="1"/>
    <col min="9" max="10" width="8.7265625" style="5"/>
    <col min="11" max="12" width="9.6328125" style="5" bestFit="1" customWidth="1"/>
    <col min="14" max="14" width="25.7265625" bestFit="1" customWidth="1"/>
  </cols>
  <sheetData>
    <row r="1" spans="1:17" x14ac:dyDescent="0.35">
      <c r="F1" s="1" t="s">
        <v>42</v>
      </c>
    </row>
    <row r="2" spans="1:17" x14ac:dyDescent="0.35">
      <c r="A2" s="6" t="s">
        <v>1</v>
      </c>
      <c r="B2" s="7" t="s">
        <v>43</v>
      </c>
      <c r="C2" s="7" t="s">
        <v>44</v>
      </c>
      <c r="D2" s="7" t="s">
        <v>45</v>
      </c>
      <c r="F2" s="8" t="s">
        <v>46</v>
      </c>
      <c r="G2" s="8" t="s">
        <v>0</v>
      </c>
      <c r="H2" s="8" t="s">
        <v>47</v>
      </c>
      <c r="I2" s="8" t="s">
        <v>48</v>
      </c>
      <c r="J2" s="8" t="s">
        <v>49</v>
      </c>
      <c r="K2" s="8" t="s">
        <v>50</v>
      </c>
      <c r="L2" s="8" t="s">
        <v>51</v>
      </c>
      <c r="N2" s="1" t="s">
        <v>52</v>
      </c>
      <c r="O2" s="1" t="s">
        <v>53</v>
      </c>
      <c r="P2" s="1" t="s">
        <v>54</v>
      </c>
      <c r="Q2" s="1" t="s">
        <v>51</v>
      </c>
    </row>
    <row r="3" spans="1:17" x14ac:dyDescent="0.35">
      <c r="A3" s="3" t="s">
        <v>31</v>
      </c>
      <c r="B3" s="9">
        <v>131338</v>
      </c>
      <c r="C3" s="9">
        <v>131338</v>
      </c>
      <c r="D3" s="9">
        <f t="shared" ref="D3:D26" si="0">C3-B3</f>
        <v>0</v>
      </c>
      <c r="F3" s="13">
        <v>43861</v>
      </c>
      <c r="G3" s="3" t="s">
        <v>31</v>
      </c>
      <c r="H3" s="3" t="s">
        <v>155</v>
      </c>
      <c r="I3" s="3" t="s">
        <v>89</v>
      </c>
      <c r="J3" s="9"/>
      <c r="K3" s="9">
        <v>131338</v>
      </c>
      <c r="L3" s="9">
        <f t="shared" ref="L3:L49" si="1">(SUM(L2,K3) - J3)</f>
        <v>131338</v>
      </c>
      <c r="N3" s="11" t="s">
        <v>55</v>
      </c>
      <c r="O3" s="12">
        <v>40865</v>
      </c>
      <c r="P3" s="12">
        <f>SUMIFS($J$3:$J$150, $H$3:$H$150, N3)</f>
        <v>40865</v>
      </c>
      <c r="Q3" s="12">
        <f>O3-P3</f>
        <v>0</v>
      </c>
    </row>
    <row r="4" spans="1:17" x14ac:dyDescent="0.35">
      <c r="A4" s="3" t="s">
        <v>36</v>
      </c>
      <c r="B4" s="9">
        <v>23000</v>
      </c>
      <c r="C4" s="9">
        <f>SUMIFS($K$3:$K$101, $G$3:$G$101, A4)</f>
        <v>0</v>
      </c>
      <c r="D4" s="9">
        <f t="shared" si="0"/>
        <v>-23000</v>
      </c>
      <c r="F4" s="13">
        <v>43862</v>
      </c>
      <c r="G4" s="3" t="s">
        <v>33</v>
      </c>
      <c r="H4" s="3" t="s">
        <v>56</v>
      </c>
      <c r="I4" s="3" t="s">
        <v>89</v>
      </c>
      <c r="J4" s="9">
        <v>6000</v>
      </c>
      <c r="K4" s="9"/>
      <c r="L4" s="9">
        <f t="shared" si="1"/>
        <v>125338</v>
      </c>
      <c r="N4" s="11" t="s">
        <v>57</v>
      </c>
      <c r="O4" s="12">
        <v>0</v>
      </c>
      <c r="P4" s="12">
        <f t="shared" ref="P4:P24" si="2">SUMIFS($J$3:$J$150, $H$3:$H$150, N4)</f>
        <v>0</v>
      </c>
      <c r="Q4" s="12">
        <f>O4-P4</f>
        <v>0</v>
      </c>
    </row>
    <row r="5" spans="1:17" x14ac:dyDescent="0.35">
      <c r="A5" s="3" t="s">
        <v>18</v>
      </c>
      <c r="B5" s="9">
        <v>0</v>
      </c>
      <c r="C5" s="9">
        <f>SUMIFS($K$3:$K$101, $G$3:$G$101, A5)</f>
        <v>0</v>
      </c>
      <c r="D5" s="9">
        <f t="shared" si="0"/>
        <v>0</v>
      </c>
      <c r="F5" s="13">
        <v>43862</v>
      </c>
      <c r="G5" s="3" t="s">
        <v>16</v>
      </c>
      <c r="H5" s="3" t="s">
        <v>156</v>
      </c>
      <c r="I5" s="3" t="s">
        <v>89</v>
      </c>
      <c r="J5" s="9">
        <v>450</v>
      </c>
      <c r="K5" s="9"/>
      <c r="L5" s="9">
        <f t="shared" si="1"/>
        <v>124888</v>
      </c>
      <c r="N5" s="11" t="s">
        <v>58</v>
      </c>
      <c r="O5" s="12">
        <v>0</v>
      </c>
      <c r="P5" s="12">
        <f t="shared" si="2"/>
        <v>0</v>
      </c>
      <c r="Q5" s="12">
        <f>O5-P5</f>
        <v>0</v>
      </c>
    </row>
    <row r="6" spans="1:17" x14ac:dyDescent="0.35">
      <c r="A6" s="3" t="s">
        <v>34</v>
      </c>
      <c r="B6" s="9">
        <v>0</v>
      </c>
      <c r="C6" s="9">
        <f t="shared" ref="C6:C26" si="3">SUMIFS($J$3:$J$101, $G$3:$G$101, A6)</f>
        <v>0</v>
      </c>
      <c r="D6" s="9">
        <f t="shared" si="0"/>
        <v>0</v>
      </c>
      <c r="F6" s="13">
        <v>43862</v>
      </c>
      <c r="G6" s="3" t="s">
        <v>29</v>
      </c>
      <c r="H6" s="3" t="s">
        <v>157</v>
      </c>
      <c r="I6" s="3" t="s">
        <v>89</v>
      </c>
      <c r="J6" s="9">
        <v>12000</v>
      </c>
      <c r="K6" s="9"/>
      <c r="L6" s="9">
        <f t="shared" si="1"/>
        <v>112888</v>
      </c>
      <c r="N6" s="11" t="s">
        <v>59</v>
      </c>
      <c r="O6" s="12">
        <v>0</v>
      </c>
      <c r="P6" s="12">
        <f t="shared" si="2"/>
        <v>0</v>
      </c>
      <c r="Q6" s="12">
        <f t="shared" ref="Q6:Q24" si="4">O6-P6</f>
        <v>0</v>
      </c>
    </row>
    <row r="7" spans="1:17" x14ac:dyDescent="0.35">
      <c r="A7" s="3" t="s">
        <v>32</v>
      </c>
      <c r="B7" s="9">
        <v>0</v>
      </c>
      <c r="C7" s="9">
        <f t="shared" si="3"/>
        <v>0</v>
      </c>
      <c r="D7" s="9">
        <f t="shared" si="0"/>
        <v>0</v>
      </c>
      <c r="F7" s="13">
        <v>43862</v>
      </c>
      <c r="G7" s="3" t="s">
        <v>9</v>
      </c>
      <c r="H7" s="3" t="s">
        <v>60</v>
      </c>
      <c r="I7" s="3" t="s">
        <v>89</v>
      </c>
      <c r="J7" s="9">
        <v>15439</v>
      </c>
      <c r="K7" s="9"/>
      <c r="L7" s="9">
        <f t="shared" si="1"/>
        <v>97449</v>
      </c>
      <c r="N7" s="11" t="s">
        <v>60</v>
      </c>
      <c r="O7" s="12">
        <v>15439</v>
      </c>
      <c r="P7" s="12">
        <f t="shared" si="2"/>
        <v>15439</v>
      </c>
      <c r="Q7" s="12">
        <f t="shared" si="4"/>
        <v>0</v>
      </c>
    </row>
    <row r="8" spans="1:17" x14ac:dyDescent="0.35">
      <c r="A8" s="3" t="s">
        <v>16</v>
      </c>
      <c r="B8" s="9">
        <v>5000</v>
      </c>
      <c r="C8" s="9">
        <f t="shared" si="3"/>
        <v>450</v>
      </c>
      <c r="D8" s="9">
        <f t="shared" si="0"/>
        <v>-4550</v>
      </c>
      <c r="F8" s="13">
        <v>43862</v>
      </c>
      <c r="G8" s="3" t="s">
        <v>9</v>
      </c>
      <c r="H8" s="3" t="s">
        <v>55</v>
      </c>
      <c r="I8" s="3" t="s">
        <v>89</v>
      </c>
      <c r="J8" s="9">
        <v>40865</v>
      </c>
      <c r="K8" s="9"/>
      <c r="L8" s="9">
        <f t="shared" si="1"/>
        <v>56584</v>
      </c>
      <c r="N8" s="3" t="s">
        <v>61</v>
      </c>
      <c r="O8" s="9">
        <v>1296.82</v>
      </c>
      <c r="P8" s="9">
        <f t="shared" si="2"/>
        <v>0</v>
      </c>
      <c r="Q8" s="9">
        <f t="shared" si="4"/>
        <v>1296.82</v>
      </c>
    </row>
    <row r="9" spans="1:17" x14ac:dyDescent="0.35">
      <c r="A9" s="3" t="s">
        <v>25</v>
      </c>
      <c r="B9" s="9">
        <v>1500</v>
      </c>
      <c r="C9" s="9">
        <f t="shared" si="3"/>
        <v>0</v>
      </c>
      <c r="D9" s="9">
        <f t="shared" si="0"/>
        <v>-1500</v>
      </c>
      <c r="F9" s="13">
        <v>43862</v>
      </c>
      <c r="G9" s="3" t="s">
        <v>34</v>
      </c>
      <c r="H9" s="3" t="s">
        <v>158</v>
      </c>
      <c r="I9" s="3" t="s">
        <v>89</v>
      </c>
      <c r="J9" s="9"/>
      <c r="K9" s="9">
        <v>30007</v>
      </c>
      <c r="L9" s="9">
        <f t="shared" si="1"/>
        <v>86591</v>
      </c>
      <c r="N9" s="3" t="s">
        <v>62</v>
      </c>
      <c r="O9" s="9">
        <v>942.82</v>
      </c>
      <c r="P9" s="9">
        <f t="shared" si="2"/>
        <v>0</v>
      </c>
      <c r="Q9" s="9">
        <f t="shared" si="4"/>
        <v>942.82</v>
      </c>
    </row>
    <row r="10" spans="1:17" x14ac:dyDescent="0.35">
      <c r="A10" s="3" t="s">
        <v>29</v>
      </c>
      <c r="B10" s="9">
        <v>22000</v>
      </c>
      <c r="C10" s="9">
        <f t="shared" si="3"/>
        <v>12000</v>
      </c>
      <c r="D10" s="9">
        <f t="shared" si="0"/>
        <v>-10000</v>
      </c>
      <c r="F10" s="13">
        <v>43862</v>
      </c>
      <c r="G10" s="3" t="s">
        <v>23</v>
      </c>
      <c r="H10" s="3" t="s">
        <v>159</v>
      </c>
      <c r="I10" s="3" t="s">
        <v>94</v>
      </c>
      <c r="J10" s="9">
        <v>15143</v>
      </c>
      <c r="K10" s="9">
        <v>15143</v>
      </c>
      <c r="L10" s="9">
        <f t="shared" si="1"/>
        <v>86591</v>
      </c>
      <c r="N10" s="3" t="s">
        <v>63</v>
      </c>
      <c r="O10" s="9">
        <v>1478.54</v>
      </c>
      <c r="P10" s="9">
        <f t="shared" si="2"/>
        <v>0</v>
      </c>
      <c r="Q10" s="9">
        <f t="shared" si="4"/>
        <v>1478.54</v>
      </c>
    </row>
    <row r="11" spans="1:17" x14ac:dyDescent="0.35">
      <c r="A11" s="3" t="s">
        <v>27</v>
      </c>
      <c r="B11" s="9">
        <v>1000</v>
      </c>
      <c r="C11" s="9">
        <f t="shared" si="3"/>
        <v>0</v>
      </c>
      <c r="D11" s="9">
        <f t="shared" si="0"/>
        <v>-1000</v>
      </c>
      <c r="F11" s="13"/>
      <c r="G11" s="3"/>
      <c r="H11" s="3"/>
      <c r="I11" s="3"/>
      <c r="J11" s="9"/>
      <c r="K11" s="9"/>
      <c r="L11" s="9">
        <f t="shared" si="1"/>
        <v>86591</v>
      </c>
      <c r="N11" s="3" t="s">
        <v>64</v>
      </c>
      <c r="O11" s="9">
        <v>353.26</v>
      </c>
      <c r="P11" s="9">
        <f t="shared" si="2"/>
        <v>0</v>
      </c>
      <c r="Q11" s="9">
        <f t="shared" si="4"/>
        <v>353.26</v>
      </c>
    </row>
    <row r="12" spans="1:17" x14ac:dyDescent="0.35">
      <c r="A12" s="3" t="s">
        <v>40</v>
      </c>
      <c r="B12" s="9">
        <v>500</v>
      </c>
      <c r="C12" s="9">
        <f t="shared" si="3"/>
        <v>0</v>
      </c>
      <c r="D12" s="9">
        <f t="shared" si="0"/>
        <v>-500</v>
      </c>
      <c r="F12" s="13"/>
      <c r="G12" s="3"/>
      <c r="H12" s="3"/>
      <c r="I12" s="3"/>
      <c r="J12" s="9"/>
      <c r="K12" s="9"/>
      <c r="L12" s="9">
        <f t="shared" si="1"/>
        <v>86591</v>
      </c>
      <c r="N12" s="3" t="s">
        <v>30</v>
      </c>
      <c r="O12" s="9">
        <v>45516</v>
      </c>
      <c r="P12" s="9">
        <f t="shared" si="2"/>
        <v>0</v>
      </c>
      <c r="Q12" s="9">
        <f t="shared" si="4"/>
        <v>45516</v>
      </c>
    </row>
    <row r="13" spans="1:17" x14ac:dyDescent="0.35">
      <c r="A13" s="3" t="s">
        <v>33</v>
      </c>
      <c r="B13" s="9">
        <v>22805.8</v>
      </c>
      <c r="C13" s="9">
        <f t="shared" si="3"/>
        <v>6000</v>
      </c>
      <c r="D13" s="9">
        <f t="shared" si="0"/>
        <v>-16805.8</v>
      </c>
      <c r="F13" s="13"/>
      <c r="G13" s="3"/>
      <c r="H13" s="3"/>
      <c r="I13" s="3"/>
      <c r="J13" s="9"/>
      <c r="K13" s="9"/>
      <c r="L13" s="9">
        <f t="shared" si="1"/>
        <v>86591</v>
      </c>
      <c r="N13" s="3" t="s">
        <v>65</v>
      </c>
      <c r="O13" s="9">
        <v>12368</v>
      </c>
      <c r="P13" s="9">
        <f t="shared" si="2"/>
        <v>0</v>
      </c>
      <c r="Q13" s="9">
        <f t="shared" si="4"/>
        <v>12368</v>
      </c>
    </row>
    <row r="14" spans="1:17" x14ac:dyDescent="0.35">
      <c r="A14" s="3" t="s">
        <v>9</v>
      </c>
      <c r="B14" s="9">
        <v>40000</v>
      </c>
      <c r="C14" s="9">
        <f t="shared" si="3"/>
        <v>56304</v>
      </c>
      <c r="D14" s="9">
        <f t="shared" si="0"/>
        <v>16304</v>
      </c>
      <c r="F14" s="13"/>
      <c r="G14" s="3"/>
      <c r="H14" s="3"/>
      <c r="I14" s="3"/>
      <c r="J14" s="9"/>
      <c r="K14" s="9"/>
      <c r="L14" s="9">
        <f t="shared" si="1"/>
        <v>86591</v>
      </c>
      <c r="N14" s="3" t="s">
        <v>66</v>
      </c>
      <c r="O14" s="9">
        <v>834</v>
      </c>
      <c r="P14" s="9">
        <f t="shared" si="2"/>
        <v>0</v>
      </c>
      <c r="Q14" s="9">
        <f t="shared" si="4"/>
        <v>834</v>
      </c>
    </row>
    <row r="15" spans="1:17" x14ac:dyDescent="0.35">
      <c r="A15" s="3" t="s">
        <v>5</v>
      </c>
      <c r="B15" s="9">
        <v>840</v>
      </c>
      <c r="C15" s="9">
        <f t="shared" si="3"/>
        <v>0</v>
      </c>
      <c r="D15" s="9">
        <f t="shared" si="0"/>
        <v>-840</v>
      </c>
      <c r="F15" s="13"/>
      <c r="G15" s="3"/>
      <c r="H15" s="3"/>
      <c r="I15" s="3"/>
      <c r="J15" s="9"/>
      <c r="K15" s="9"/>
      <c r="L15" s="9">
        <f t="shared" si="1"/>
        <v>86591</v>
      </c>
      <c r="N15" s="3" t="s">
        <v>67</v>
      </c>
      <c r="O15" s="9">
        <v>2500</v>
      </c>
      <c r="P15" s="9">
        <f t="shared" si="2"/>
        <v>0</v>
      </c>
      <c r="Q15" s="9">
        <f t="shared" si="4"/>
        <v>2500</v>
      </c>
    </row>
    <row r="16" spans="1:17" x14ac:dyDescent="0.35">
      <c r="A16" s="3" t="s">
        <v>28</v>
      </c>
      <c r="B16" s="9">
        <v>0</v>
      </c>
      <c r="C16" s="9">
        <f t="shared" si="3"/>
        <v>0</v>
      </c>
      <c r="D16" s="9">
        <f t="shared" si="0"/>
        <v>0</v>
      </c>
      <c r="F16" s="13"/>
      <c r="G16" s="3"/>
      <c r="H16" s="3"/>
      <c r="I16" s="3"/>
      <c r="J16" s="9"/>
      <c r="K16" s="9"/>
      <c r="L16" s="9">
        <f t="shared" si="1"/>
        <v>86591</v>
      </c>
      <c r="N16" s="11" t="s">
        <v>56</v>
      </c>
      <c r="O16" s="12">
        <v>6000</v>
      </c>
      <c r="P16" s="12">
        <f t="shared" si="2"/>
        <v>6000</v>
      </c>
      <c r="Q16" s="12">
        <f t="shared" si="4"/>
        <v>0</v>
      </c>
    </row>
    <row r="17" spans="1:17" x14ac:dyDescent="0.35">
      <c r="A17" s="3" t="s">
        <v>30</v>
      </c>
      <c r="B17" s="9">
        <v>45516</v>
      </c>
      <c r="C17" s="9">
        <f t="shared" si="3"/>
        <v>0</v>
      </c>
      <c r="D17" s="9">
        <f t="shared" si="0"/>
        <v>-45516</v>
      </c>
      <c r="F17" s="13"/>
      <c r="G17" s="3"/>
      <c r="H17" s="3"/>
      <c r="I17" s="3"/>
      <c r="J17" s="9"/>
      <c r="K17" s="9"/>
      <c r="L17" s="9">
        <f t="shared" si="1"/>
        <v>86591</v>
      </c>
      <c r="N17" s="3" t="s">
        <v>68</v>
      </c>
      <c r="O17" s="9">
        <v>2506.8000000000002</v>
      </c>
      <c r="P17" s="9">
        <f t="shared" si="2"/>
        <v>0</v>
      </c>
      <c r="Q17" s="9">
        <f t="shared" si="4"/>
        <v>2506.8000000000002</v>
      </c>
    </row>
    <row r="18" spans="1:17" x14ac:dyDescent="0.35">
      <c r="A18" s="3" t="s">
        <v>39</v>
      </c>
      <c r="B18" s="9">
        <v>12368</v>
      </c>
      <c r="C18" s="9">
        <f t="shared" si="3"/>
        <v>0</v>
      </c>
      <c r="D18" s="9">
        <f t="shared" si="0"/>
        <v>-12368</v>
      </c>
      <c r="F18" s="13"/>
      <c r="G18" s="3"/>
      <c r="H18" s="3"/>
      <c r="I18" s="3"/>
      <c r="J18" s="9"/>
      <c r="K18" s="9"/>
      <c r="L18" s="9">
        <f t="shared" si="1"/>
        <v>86591</v>
      </c>
      <c r="N18" s="3" t="s">
        <v>153</v>
      </c>
      <c r="O18" s="9">
        <v>1000</v>
      </c>
      <c r="P18" s="9">
        <f t="shared" si="2"/>
        <v>0</v>
      </c>
      <c r="Q18" s="9">
        <f t="shared" si="4"/>
        <v>1000</v>
      </c>
    </row>
    <row r="19" spans="1:17" x14ac:dyDescent="0.35">
      <c r="A19" s="3" t="s">
        <v>26</v>
      </c>
      <c r="B19" s="9">
        <v>500</v>
      </c>
      <c r="C19" s="9">
        <f t="shared" si="3"/>
        <v>0</v>
      </c>
      <c r="D19" s="9">
        <f t="shared" si="0"/>
        <v>-500</v>
      </c>
      <c r="F19" s="13"/>
      <c r="G19" s="3"/>
      <c r="H19" s="3"/>
      <c r="I19" s="3"/>
      <c r="J19" s="9"/>
      <c r="K19" s="9"/>
      <c r="L19" s="9">
        <f t="shared" si="1"/>
        <v>86591</v>
      </c>
      <c r="N19" s="3" t="s">
        <v>70</v>
      </c>
      <c r="O19" s="9">
        <v>1500</v>
      </c>
      <c r="P19" s="9">
        <f t="shared" si="2"/>
        <v>0</v>
      </c>
      <c r="Q19" s="9">
        <f t="shared" si="4"/>
        <v>1500</v>
      </c>
    </row>
    <row r="20" spans="1:17" x14ac:dyDescent="0.35">
      <c r="A20" s="3" t="s">
        <v>20</v>
      </c>
      <c r="B20" s="9">
        <v>1000</v>
      </c>
      <c r="C20" s="9">
        <f t="shared" si="3"/>
        <v>0</v>
      </c>
      <c r="D20" s="9">
        <f t="shared" si="0"/>
        <v>-1000</v>
      </c>
      <c r="F20" s="13"/>
      <c r="G20" s="3"/>
      <c r="H20" s="3"/>
      <c r="I20" s="3"/>
      <c r="J20" s="9"/>
      <c r="K20" s="9"/>
      <c r="L20" s="9">
        <f t="shared" si="1"/>
        <v>86591</v>
      </c>
      <c r="N20" s="3" t="s">
        <v>71</v>
      </c>
      <c r="O20" s="9">
        <v>500</v>
      </c>
      <c r="P20" s="9">
        <f t="shared" si="2"/>
        <v>0</v>
      </c>
      <c r="Q20" s="9">
        <f t="shared" si="4"/>
        <v>500</v>
      </c>
    </row>
    <row r="21" spans="1:17" x14ac:dyDescent="0.35">
      <c r="A21" s="3" t="s">
        <v>41</v>
      </c>
      <c r="B21" s="9">
        <v>0</v>
      </c>
      <c r="C21" s="9">
        <f t="shared" si="3"/>
        <v>0</v>
      </c>
      <c r="D21" s="9">
        <f t="shared" si="0"/>
        <v>0</v>
      </c>
      <c r="F21" s="13"/>
      <c r="G21" s="3"/>
      <c r="H21" s="3"/>
      <c r="I21" s="3"/>
      <c r="J21" s="9"/>
      <c r="K21" s="9"/>
      <c r="L21" s="9">
        <f t="shared" si="1"/>
        <v>86591</v>
      </c>
      <c r="N21" s="3" t="s">
        <v>72</v>
      </c>
      <c r="O21" s="9">
        <v>2500</v>
      </c>
      <c r="P21" s="9">
        <f t="shared" si="2"/>
        <v>0</v>
      </c>
      <c r="Q21" s="9">
        <f t="shared" si="4"/>
        <v>2500</v>
      </c>
    </row>
    <row r="22" spans="1:17" x14ac:dyDescent="0.35">
      <c r="A22" s="3" t="s">
        <v>37</v>
      </c>
      <c r="B22" s="9">
        <v>250</v>
      </c>
      <c r="C22" s="9">
        <f t="shared" si="3"/>
        <v>0</v>
      </c>
      <c r="D22" s="9">
        <f t="shared" si="0"/>
        <v>-250</v>
      </c>
      <c r="F22" s="13"/>
      <c r="G22" s="3"/>
      <c r="H22" s="3"/>
      <c r="I22" s="3"/>
      <c r="J22" s="9"/>
      <c r="K22" s="9"/>
      <c r="L22" s="9">
        <f t="shared" si="1"/>
        <v>86591</v>
      </c>
      <c r="N22" s="3" t="s">
        <v>73</v>
      </c>
      <c r="O22" s="9">
        <v>1000</v>
      </c>
      <c r="P22" s="9">
        <f t="shared" si="2"/>
        <v>0</v>
      </c>
      <c r="Q22" s="9">
        <f t="shared" si="4"/>
        <v>1000</v>
      </c>
    </row>
    <row r="23" spans="1:17" x14ac:dyDescent="0.35">
      <c r="A23" s="3" t="s">
        <v>35</v>
      </c>
      <c r="B23" s="9">
        <v>3000</v>
      </c>
      <c r="C23" s="9">
        <f t="shared" si="3"/>
        <v>0</v>
      </c>
      <c r="D23" s="9">
        <f t="shared" si="0"/>
        <v>-3000</v>
      </c>
      <c r="F23" s="13"/>
      <c r="G23" s="3"/>
      <c r="H23" s="3"/>
      <c r="I23" s="3"/>
      <c r="J23" s="9"/>
      <c r="K23" s="9"/>
      <c r="L23" s="9">
        <f t="shared" si="1"/>
        <v>86591</v>
      </c>
      <c r="N23" s="3" t="s">
        <v>74</v>
      </c>
      <c r="O23" s="9">
        <v>500</v>
      </c>
      <c r="P23" s="9">
        <f t="shared" si="2"/>
        <v>0</v>
      </c>
      <c r="Q23" s="9">
        <f t="shared" si="4"/>
        <v>500</v>
      </c>
    </row>
    <row r="24" spans="1:17" x14ac:dyDescent="0.35">
      <c r="A24" s="3" t="s">
        <v>8</v>
      </c>
      <c r="B24" s="9">
        <v>6530</v>
      </c>
      <c r="C24" s="9">
        <f t="shared" si="3"/>
        <v>0</v>
      </c>
      <c r="D24" s="9">
        <f t="shared" si="0"/>
        <v>-6530</v>
      </c>
      <c r="F24" s="13"/>
      <c r="G24" s="3"/>
      <c r="H24" s="3"/>
      <c r="I24" s="3"/>
      <c r="J24" s="9"/>
      <c r="K24" s="9"/>
      <c r="L24" s="9">
        <f t="shared" si="1"/>
        <v>86591</v>
      </c>
      <c r="N24" s="3" t="s">
        <v>154</v>
      </c>
      <c r="O24" s="9">
        <v>1000</v>
      </c>
      <c r="P24" s="9">
        <f t="shared" si="2"/>
        <v>0</v>
      </c>
      <c r="Q24" s="9">
        <f t="shared" si="4"/>
        <v>1000</v>
      </c>
    </row>
    <row r="25" spans="1:17" x14ac:dyDescent="0.35">
      <c r="A25" s="3" t="s">
        <v>23</v>
      </c>
      <c r="B25" s="9">
        <v>2000</v>
      </c>
      <c r="C25" s="9">
        <f t="shared" si="3"/>
        <v>15143</v>
      </c>
      <c r="D25" s="9">
        <f t="shared" si="0"/>
        <v>13143</v>
      </c>
      <c r="F25" s="13"/>
      <c r="G25" s="3"/>
      <c r="H25" s="3"/>
      <c r="I25" s="3"/>
      <c r="J25" s="9"/>
      <c r="K25" s="9"/>
      <c r="L25" s="9">
        <f t="shared" si="1"/>
        <v>86591</v>
      </c>
      <c r="N25" s="3" t="s">
        <v>75</v>
      </c>
      <c r="O25" s="9">
        <v>2180</v>
      </c>
      <c r="P25" s="9">
        <f t="shared" ref="P25:P30" si="5">SUMIFS($J$3:$J$150, $H$3:$H$150, N25)</f>
        <v>0</v>
      </c>
      <c r="Q25" s="9">
        <f t="shared" ref="Q25:Q30" si="6">O25-P25</f>
        <v>2180</v>
      </c>
    </row>
    <row r="26" spans="1:17" x14ac:dyDescent="0.35">
      <c r="A26" s="3" t="s">
        <v>13</v>
      </c>
      <c r="B26" s="9">
        <v>0</v>
      </c>
      <c r="C26" s="9">
        <f t="shared" si="3"/>
        <v>0</v>
      </c>
      <c r="D26" s="9">
        <f t="shared" si="0"/>
        <v>0</v>
      </c>
      <c r="F26" s="13"/>
      <c r="G26" s="3"/>
      <c r="H26" s="3"/>
      <c r="I26" s="3"/>
      <c r="J26" s="9"/>
      <c r="K26" s="9"/>
      <c r="L26" s="9">
        <f t="shared" si="1"/>
        <v>86591</v>
      </c>
      <c r="N26" s="3" t="s">
        <v>76</v>
      </c>
      <c r="O26" s="9">
        <v>5000</v>
      </c>
      <c r="P26" s="9">
        <f t="shared" si="5"/>
        <v>0</v>
      </c>
      <c r="Q26" s="9">
        <f t="shared" si="6"/>
        <v>5000</v>
      </c>
    </row>
    <row r="27" spans="1:17" x14ac:dyDescent="0.35">
      <c r="A27" s="3"/>
      <c r="B27" s="9">
        <f>SUM(B9:B26)</f>
        <v>159809.79999999999</v>
      </c>
      <c r="C27" s="9">
        <f>SUM(C9:C26)</f>
        <v>89447</v>
      </c>
      <c r="D27" s="9">
        <f>SUM(D9:D26)</f>
        <v>-70362.8</v>
      </c>
      <c r="F27" s="13"/>
      <c r="G27" s="3"/>
      <c r="H27" s="3"/>
      <c r="I27" s="3"/>
      <c r="J27" s="9"/>
      <c r="K27" s="9"/>
      <c r="L27" s="9">
        <f t="shared" si="1"/>
        <v>86591</v>
      </c>
      <c r="N27" s="3" t="s">
        <v>29</v>
      </c>
      <c r="O27" s="9">
        <v>25000</v>
      </c>
      <c r="P27" s="9">
        <f t="shared" si="5"/>
        <v>0</v>
      </c>
      <c r="Q27" s="9">
        <f t="shared" si="6"/>
        <v>25000</v>
      </c>
    </row>
    <row r="28" spans="1:17" x14ac:dyDescent="0.35">
      <c r="F28" s="13"/>
      <c r="G28" s="3"/>
      <c r="H28" s="3"/>
      <c r="I28" s="3"/>
      <c r="J28" s="9"/>
      <c r="K28" s="9"/>
      <c r="L28" s="9">
        <f t="shared" si="1"/>
        <v>86591</v>
      </c>
      <c r="N28" s="3" t="s">
        <v>77</v>
      </c>
      <c r="O28" s="9">
        <v>4000</v>
      </c>
      <c r="P28" s="9">
        <f t="shared" si="5"/>
        <v>0</v>
      </c>
      <c r="Q28" s="9">
        <f t="shared" si="6"/>
        <v>4000</v>
      </c>
    </row>
    <row r="29" spans="1:17" x14ac:dyDescent="0.35">
      <c r="F29" s="13"/>
      <c r="G29" s="3"/>
      <c r="H29" s="3"/>
      <c r="I29" s="3"/>
      <c r="J29" s="9"/>
      <c r="K29" s="9"/>
      <c r="L29" s="9">
        <f t="shared" si="1"/>
        <v>86591</v>
      </c>
      <c r="N29" s="3" t="s">
        <v>78</v>
      </c>
      <c r="O29" s="9">
        <v>1000</v>
      </c>
      <c r="P29" s="9">
        <f t="shared" si="5"/>
        <v>0</v>
      </c>
      <c r="Q29" s="9">
        <f t="shared" si="6"/>
        <v>1000</v>
      </c>
    </row>
    <row r="30" spans="1:17" x14ac:dyDescent="0.35">
      <c r="F30" s="13"/>
      <c r="G30" s="3"/>
      <c r="H30" s="3"/>
      <c r="I30" s="3"/>
      <c r="J30" s="9"/>
      <c r="K30" s="9"/>
      <c r="L30" s="9">
        <f t="shared" si="1"/>
        <v>86591</v>
      </c>
      <c r="N30" s="3" t="s">
        <v>79</v>
      </c>
      <c r="O30" s="9">
        <v>3000</v>
      </c>
      <c r="P30" s="9">
        <f t="shared" si="5"/>
        <v>0</v>
      </c>
      <c r="Q30" s="9">
        <f t="shared" si="6"/>
        <v>3000</v>
      </c>
    </row>
    <row r="31" spans="1:17" x14ac:dyDescent="0.35">
      <c r="F31" s="13"/>
      <c r="G31" s="3"/>
      <c r="H31" s="3"/>
      <c r="I31" s="3"/>
      <c r="J31" s="9"/>
      <c r="K31" s="9"/>
      <c r="L31" s="9">
        <f t="shared" si="1"/>
        <v>86591</v>
      </c>
    </row>
    <row r="32" spans="1:17" x14ac:dyDescent="0.35">
      <c r="F32" s="13"/>
      <c r="G32" s="3"/>
      <c r="H32" s="3"/>
      <c r="I32" s="3"/>
      <c r="J32" s="9"/>
      <c r="K32" s="9"/>
      <c r="L32" s="9">
        <f t="shared" si="1"/>
        <v>86591</v>
      </c>
    </row>
    <row r="33" spans="6:12" x14ac:dyDescent="0.35">
      <c r="F33" s="13"/>
      <c r="G33" s="3"/>
      <c r="H33" s="3"/>
      <c r="I33" s="3"/>
      <c r="J33" s="9"/>
      <c r="K33" s="9"/>
      <c r="L33" s="9">
        <f t="shared" si="1"/>
        <v>86591</v>
      </c>
    </row>
    <row r="34" spans="6:12" x14ac:dyDescent="0.35">
      <c r="F34" s="13"/>
      <c r="G34" s="3"/>
      <c r="H34" s="3"/>
      <c r="I34" s="3"/>
      <c r="J34" s="9"/>
      <c r="K34" s="9"/>
      <c r="L34" s="9">
        <f t="shared" si="1"/>
        <v>86591</v>
      </c>
    </row>
    <row r="35" spans="6:12" x14ac:dyDescent="0.35">
      <c r="F35" s="13"/>
      <c r="G35" s="3"/>
      <c r="H35" s="3"/>
      <c r="I35" s="3"/>
      <c r="J35" s="9"/>
      <c r="K35" s="9"/>
      <c r="L35" s="9">
        <f t="shared" si="1"/>
        <v>86591</v>
      </c>
    </row>
    <row r="36" spans="6:12" x14ac:dyDescent="0.35">
      <c r="F36" s="13"/>
      <c r="G36" s="3"/>
      <c r="H36" s="3"/>
      <c r="I36" s="3"/>
      <c r="J36" s="9"/>
      <c r="K36" s="9"/>
      <c r="L36" s="9">
        <f t="shared" si="1"/>
        <v>86591</v>
      </c>
    </row>
    <row r="37" spans="6:12" x14ac:dyDescent="0.35">
      <c r="F37" s="13"/>
      <c r="G37" s="3"/>
      <c r="H37" s="3"/>
      <c r="I37" s="3"/>
      <c r="J37" s="9"/>
      <c r="K37" s="9"/>
      <c r="L37" s="9">
        <f t="shared" si="1"/>
        <v>86591</v>
      </c>
    </row>
    <row r="38" spans="6:12" x14ac:dyDescent="0.35">
      <c r="F38" s="13"/>
      <c r="G38" s="3"/>
      <c r="H38" s="3"/>
      <c r="I38" s="3"/>
      <c r="J38" s="9"/>
      <c r="K38" s="9"/>
      <c r="L38" s="9">
        <f t="shared" si="1"/>
        <v>86591</v>
      </c>
    </row>
    <row r="39" spans="6:12" x14ac:dyDescent="0.35">
      <c r="F39" s="13"/>
      <c r="G39" s="3"/>
      <c r="H39" s="3"/>
      <c r="I39" s="3"/>
      <c r="J39" s="9"/>
      <c r="K39" s="9"/>
      <c r="L39" s="9">
        <f t="shared" si="1"/>
        <v>86591</v>
      </c>
    </row>
    <row r="40" spans="6:12" x14ac:dyDescent="0.35">
      <c r="F40" s="13"/>
      <c r="G40" s="3"/>
      <c r="H40" s="3"/>
      <c r="I40" s="3"/>
      <c r="J40" s="9"/>
      <c r="K40" s="9"/>
      <c r="L40" s="9">
        <f t="shared" si="1"/>
        <v>86591</v>
      </c>
    </row>
    <row r="41" spans="6:12" x14ac:dyDescent="0.35">
      <c r="F41" s="13"/>
      <c r="G41" s="3"/>
      <c r="H41" s="3"/>
      <c r="I41" s="3"/>
      <c r="J41" s="9"/>
      <c r="K41" s="9"/>
      <c r="L41" s="9">
        <f t="shared" si="1"/>
        <v>86591</v>
      </c>
    </row>
    <row r="42" spans="6:12" x14ac:dyDescent="0.35">
      <c r="F42" s="13"/>
      <c r="G42" s="3"/>
      <c r="H42" s="3"/>
      <c r="I42" s="3"/>
      <c r="J42" s="9"/>
      <c r="K42" s="9"/>
      <c r="L42" s="9">
        <f t="shared" si="1"/>
        <v>86591</v>
      </c>
    </row>
    <row r="43" spans="6:12" x14ac:dyDescent="0.35">
      <c r="F43" s="13"/>
      <c r="G43" s="3"/>
      <c r="H43" s="3"/>
      <c r="I43" s="3"/>
      <c r="J43" s="9"/>
      <c r="K43" s="9"/>
      <c r="L43" s="9">
        <f t="shared" si="1"/>
        <v>86591</v>
      </c>
    </row>
    <row r="44" spans="6:12" x14ac:dyDescent="0.35">
      <c r="F44" s="13"/>
      <c r="G44" s="3"/>
      <c r="H44" s="3"/>
      <c r="I44" s="3"/>
      <c r="J44" s="9"/>
      <c r="K44" s="9"/>
      <c r="L44" s="9">
        <f t="shared" si="1"/>
        <v>86591</v>
      </c>
    </row>
    <row r="45" spans="6:12" x14ac:dyDescent="0.35">
      <c r="F45" s="13"/>
      <c r="G45" s="3"/>
      <c r="H45" s="3"/>
      <c r="I45" s="3"/>
      <c r="J45" s="9"/>
      <c r="K45" s="9"/>
      <c r="L45" s="9">
        <f t="shared" si="1"/>
        <v>86591</v>
      </c>
    </row>
    <row r="46" spans="6:12" x14ac:dyDescent="0.35">
      <c r="F46" s="13"/>
      <c r="G46" s="3"/>
      <c r="H46" s="3"/>
      <c r="I46" s="3"/>
      <c r="J46" s="9"/>
      <c r="K46" s="9"/>
      <c r="L46" s="9">
        <f t="shared" si="1"/>
        <v>86591</v>
      </c>
    </row>
    <row r="47" spans="6:12" x14ac:dyDescent="0.35">
      <c r="F47" s="13"/>
      <c r="G47" s="3"/>
      <c r="H47" s="3"/>
      <c r="I47" s="3"/>
      <c r="J47" s="9"/>
      <c r="K47" s="9"/>
      <c r="L47" s="9">
        <f t="shared" si="1"/>
        <v>86591</v>
      </c>
    </row>
    <row r="48" spans="6:12" x14ac:dyDescent="0.35">
      <c r="F48" s="13"/>
      <c r="G48" s="3"/>
      <c r="H48" s="3"/>
      <c r="I48" s="3"/>
      <c r="J48" s="9"/>
      <c r="K48" s="9"/>
      <c r="L48" s="9">
        <f t="shared" si="1"/>
        <v>86591</v>
      </c>
    </row>
    <row r="49" spans="6:12" x14ac:dyDescent="0.35">
      <c r="F49" s="13"/>
      <c r="G49" s="3"/>
      <c r="H49" s="3"/>
      <c r="I49" s="3"/>
      <c r="J49" s="9"/>
      <c r="K49" s="9"/>
      <c r="L49" s="9">
        <f t="shared" si="1"/>
        <v>86591</v>
      </c>
    </row>
    <row r="50" spans="6:12" x14ac:dyDescent="0.35">
      <c r="F50" s="13"/>
      <c r="G50" s="3"/>
      <c r="H50" s="3"/>
      <c r="I50" s="3"/>
      <c r="J50" s="9"/>
      <c r="K50" s="9"/>
      <c r="L50" s="9"/>
    </row>
    <row r="51" spans="6:12" x14ac:dyDescent="0.35">
      <c r="F51" s="13"/>
      <c r="G51" s="3"/>
      <c r="H51" s="3"/>
      <c r="I51" s="3"/>
      <c r="J51" s="9"/>
      <c r="K51" s="9"/>
      <c r="L51" s="9"/>
    </row>
    <row r="52" spans="6:12" x14ac:dyDescent="0.35">
      <c r="F52" s="13"/>
      <c r="G52" s="3"/>
      <c r="H52" s="3"/>
      <c r="I52" s="3"/>
      <c r="J52" s="9"/>
      <c r="K52" s="9"/>
      <c r="L52" s="9"/>
    </row>
    <row r="53" spans="6:12" x14ac:dyDescent="0.35">
      <c r="F53" s="13"/>
      <c r="G53" s="3"/>
      <c r="H53" s="3"/>
      <c r="I53" s="3"/>
      <c r="J53" s="9"/>
      <c r="K53" s="9"/>
      <c r="L53" s="9"/>
    </row>
    <row r="54" spans="6:12" x14ac:dyDescent="0.35">
      <c r="F54" s="13"/>
      <c r="G54" s="3"/>
      <c r="H54" s="3"/>
      <c r="I54" s="3"/>
      <c r="J54" s="9"/>
      <c r="K54" s="9"/>
      <c r="L54" s="9"/>
    </row>
    <row r="55" spans="6:12" x14ac:dyDescent="0.35">
      <c r="F55" s="13"/>
      <c r="G55" s="3"/>
      <c r="H55" s="3"/>
      <c r="I55" s="3"/>
      <c r="J55" s="9"/>
      <c r="K55" s="9"/>
      <c r="L55" s="9"/>
    </row>
    <row r="56" spans="6:12" x14ac:dyDescent="0.35">
      <c r="F56" s="13"/>
      <c r="G56" s="3"/>
      <c r="H56" s="3"/>
      <c r="I56" s="3"/>
      <c r="J56" s="9"/>
      <c r="K56" s="9"/>
      <c r="L56" s="9"/>
    </row>
    <row r="57" spans="6:12" x14ac:dyDescent="0.35">
      <c r="F57" s="13"/>
      <c r="G57" s="3"/>
      <c r="H57" s="3"/>
      <c r="I57" s="3"/>
      <c r="J57" s="9"/>
      <c r="K57" s="9"/>
      <c r="L57" s="9"/>
    </row>
    <row r="58" spans="6:12" x14ac:dyDescent="0.35">
      <c r="F58" s="13"/>
      <c r="G58" s="3"/>
      <c r="H58" s="3"/>
      <c r="I58" s="3"/>
      <c r="J58" s="9"/>
      <c r="K58" s="9"/>
      <c r="L58" s="9"/>
    </row>
    <row r="59" spans="6:12" x14ac:dyDescent="0.35">
      <c r="F59" s="13"/>
      <c r="G59" s="3"/>
      <c r="H59" s="3"/>
      <c r="I59" s="3"/>
      <c r="J59" s="9"/>
      <c r="K59" s="9"/>
      <c r="L59" s="9"/>
    </row>
    <row r="60" spans="6:12" x14ac:dyDescent="0.35">
      <c r="F60" s="13"/>
      <c r="G60" s="3"/>
      <c r="H60" s="3"/>
      <c r="I60" s="3"/>
      <c r="J60" s="9"/>
      <c r="K60" s="9"/>
      <c r="L60" s="9"/>
    </row>
    <row r="61" spans="6:12" x14ac:dyDescent="0.35">
      <c r="F61" s="13"/>
      <c r="G61" s="3"/>
      <c r="H61" s="3"/>
      <c r="I61" s="3"/>
      <c r="J61" s="9"/>
      <c r="K61" s="9"/>
      <c r="L61" s="9"/>
    </row>
    <row r="62" spans="6:12" x14ac:dyDescent="0.35">
      <c r="F62" s="13"/>
      <c r="G62" s="3"/>
      <c r="H62" s="3"/>
      <c r="I62" s="3"/>
      <c r="J62" s="9"/>
      <c r="K62" s="9"/>
      <c r="L62" s="9"/>
    </row>
    <row r="63" spans="6:12" x14ac:dyDescent="0.35">
      <c r="F63" s="13"/>
      <c r="G63" s="3"/>
      <c r="H63" s="3"/>
      <c r="I63" s="3"/>
      <c r="J63" s="9"/>
      <c r="K63" s="9"/>
      <c r="L63" s="9"/>
    </row>
    <row r="64" spans="6:12" x14ac:dyDescent="0.35">
      <c r="F64" s="13"/>
      <c r="G64" s="3"/>
      <c r="H64" s="3"/>
      <c r="I64" s="3"/>
      <c r="J64" s="9"/>
      <c r="K64" s="9"/>
      <c r="L64" s="9"/>
    </row>
    <row r="65" spans="6:12" x14ac:dyDescent="0.35">
      <c r="F65" s="13"/>
      <c r="G65" s="3"/>
      <c r="H65" s="3"/>
      <c r="I65" s="3"/>
      <c r="J65" s="9"/>
      <c r="K65" s="9"/>
      <c r="L65" s="9"/>
    </row>
    <row r="66" spans="6:12" x14ac:dyDescent="0.35">
      <c r="F66" s="13"/>
      <c r="G66" s="3"/>
      <c r="H66" s="3"/>
      <c r="I66" s="3"/>
      <c r="J66" s="9"/>
      <c r="K66" s="9"/>
      <c r="L66" s="9"/>
    </row>
    <row r="67" spans="6:12" x14ac:dyDescent="0.35">
      <c r="F67" s="13"/>
      <c r="G67" s="3"/>
      <c r="H67" s="3"/>
      <c r="I67" s="3"/>
      <c r="J67" s="9"/>
      <c r="K67" s="9"/>
      <c r="L67" s="9"/>
    </row>
    <row r="68" spans="6:12" x14ac:dyDescent="0.35">
      <c r="F68" s="13"/>
      <c r="G68" s="3"/>
      <c r="H68" s="3"/>
      <c r="I68" s="3"/>
      <c r="J68" s="9"/>
      <c r="K68" s="9"/>
      <c r="L68" s="9"/>
    </row>
    <row r="69" spans="6:12" x14ac:dyDescent="0.35">
      <c r="F69" s="13"/>
      <c r="G69" s="3"/>
      <c r="H69" s="3"/>
      <c r="I69" s="3"/>
      <c r="J69" s="9"/>
      <c r="K69" s="9"/>
      <c r="L69" s="9"/>
    </row>
    <row r="70" spans="6:12" x14ac:dyDescent="0.35">
      <c r="F70" s="13"/>
      <c r="G70" s="3"/>
      <c r="H70" s="3"/>
      <c r="I70" s="3"/>
      <c r="J70" s="9"/>
      <c r="K70" s="9"/>
      <c r="L70" s="9"/>
    </row>
    <row r="71" spans="6:12" x14ac:dyDescent="0.35">
      <c r="F71" s="13"/>
      <c r="G71" s="3"/>
      <c r="H71" s="3"/>
      <c r="I71" s="3"/>
      <c r="J71" s="9"/>
      <c r="K71" s="9"/>
      <c r="L71" s="9"/>
    </row>
    <row r="72" spans="6:12" x14ac:dyDescent="0.35">
      <c r="F72" s="13"/>
      <c r="G72" s="3"/>
      <c r="H72" s="3"/>
      <c r="I72" s="3"/>
      <c r="J72" s="9"/>
      <c r="K72" s="9"/>
      <c r="L72" s="9"/>
    </row>
    <row r="73" spans="6:12" x14ac:dyDescent="0.35">
      <c r="F73" s="13"/>
      <c r="G73" s="3"/>
      <c r="H73" s="3"/>
      <c r="I73" s="3"/>
      <c r="J73" s="9"/>
      <c r="K73" s="9"/>
      <c r="L73" s="9"/>
    </row>
    <row r="74" spans="6:12" x14ac:dyDescent="0.35">
      <c r="F74" s="13"/>
      <c r="G74" s="3"/>
      <c r="H74" s="3"/>
      <c r="I74" s="3"/>
      <c r="J74" s="9"/>
      <c r="K74" s="9"/>
      <c r="L74" s="9"/>
    </row>
    <row r="75" spans="6:12" x14ac:dyDescent="0.35">
      <c r="F75" s="13"/>
      <c r="G75" s="3"/>
      <c r="H75" s="3"/>
      <c r="I75" s="3"/>
      <c r="J75" s="9"/>
      <c r="K75" s="9"/>
      <c r="L75" s="9"/>
    </row>
    <row r="76" spans="6:12" x14ac:dyDescent="0.35">
      <c r="F76" s="13"/>
      <c r="G76" s="3"/>
      <c r="H76" s="3"/>
      <c r="I76" s="3"/>
      <c r="J76" s="9"/>
      <c r="K76" s="9"/>
      <c r="L76" s="9"/>
    </row>
    <row r="77" spans="6:12" x14ac:dyDescent="0.35">
      <c r="F77" s="13"/>
      <c r="G77" s="3"/>
      <c r="H77" s="3"/>
      <c r="I77" s="3"/>
      <c r="J77" s="9"/>
      <c r="K77" s="9"/>
      <c r="L77" s="9"/>
    </row>
    <row r="78" spans="6:12" x14ac:dyDescent="0.35">
      <c r="F78" s="13"/>
      <c r="G78" s="3"/>
      <c r="H78" s="3"/>
      <c r="I78" s="3"/>
      <c r="J78" s="9"/>
      <c r="K78" s="9"/>
      <c r="L78" s="9"/>
    </row>
    <row r="79" spans="6:12" x14ac:dyDescent="0.35">
      <c r="F79" s="13"/>
      <c r="G79" s="3"/>
      <c r="H79" s="3"/>
      <c r="I79" s="3"/>
      <c r="J79" s="9"/>
      <c r="K79" s="9"/>
      <c r="L79" s="9"/>
    </row>
    <row r="80" spans="6:12" x14ac:dyDescent="0.35">
      <c r="F80" s="13"/>
      <c r="G80" s="3"/>
      <c r="H80" s="3"/>
      <c r="I80" s="3"/>
      <c r="J80" s="9"/>
      <c r="K80" s="9"/>
      <c r="L80" s="9"/>
    </row>
    <row r="81" spans="6:12" x14ac:dyDescent="0.35">
      <c r="F81" s="13"/>
      <c r="G81" s="3"/>
      <c r="H81" s="3"/>
      <c r="I81" s="3"/>
      <c r="J81" s="9"/>
      <c r="K81" s="9"/>
      <c r="L81" s="9"/>
    </row>
    <row r="82" spans="6:12" x14ac:dyDescent="0.35">
      <c r="F82" s="13"/>
      <c r="G82" s="3"/>
      <c r="H82" s="3"/>
      <c r="I82" s="3"/>
      <c r="J82" s="9"/>
      <c r="K82" s="9"/>
      <c r="L82" s="9"/>
    </row>
    <row r="83" spans="6:12" x14ac:dyDescent="0.35">
      <c r="F83" s="13"/>
      <c r="G83" s="3"/>
      <c r="H83" s="3"/>
      <c r="I83" s="3"/>
      <c r="J83" s="9"/>
      <c r="K83" s="9"/>
      <c r="L83" s="9"/>
    </row>
    <row r="84" spans="6:12" x14ac:dyDescent="0.35">
      <c r="F84" s="13"/>
      <c r="G84" s="3"/>
      <c r="H84" s="3"/>
      <c r="I84" s="3"/>
      <c r="J84" s="9"/>
      <c r="K84" s="9"/>
      <c r="L84" s="9"/>
    </row>
    <row r="85" spans="6:12" x14ac:dyDescent="0.35">
      <c r="F85" s="13"/>
      <c r="G85" s="3"/>
      <c r="H85" s="3"/>
      <c r="I85" s="3"/>
      <c r="J85" s="9"/>
      <c r="K85" s="9"/>
      <c r="L85" s="9"/>
    </row>
    <row r="86" spans="6:12" x14ac:dyDescent="0.35">
      <c r="F86" s="13"/>
      <c r="G86" s="3"/>
      <c r="H86" s="3"/>
      <c r="I86" s="3"/>
      <c r="J86" s="9"/>
      <c r="K86" s="9"/>
      <c r="L86" s="9"/>
    </row>
    <row r="87" spans="6:12" x14ac:dyDescent="0.35">
      <c r="F87" s="13"/>
      <c r="G87" s="3"/>
      <c r="H87" s="3"/>
      <c r="I87" s="3"/>
      <c r="J87" s="9"/>
      <c r="K87" s="9"/>
      <c r="L87" s="9"/>
    </row>
    <row r="88" spans="6:12" x14ac:dyDescent="0.35">
      <c r="F88" s="13"/>
      <c r="G88" s="3"/>
      <c r="H88" s="3"/>
      <c r="I88" s="3"/>
      <c r="J88" s="9"/>
      <c r="K88" s="9"/>
      <c r="L88" s="9"/>
    </row>
    <row r="89" spans="6:12" x14ac:dyDescent="0.35">
      <c r="F89" s="13"/>
      <c r="G89" s="3"/>
      <c r="H89" s="3"/>
      <c r="I89" s="3"/>
      <c r="J89" s="9"/>
      <c r="K89" s="9"/>
      <c r="L89" s="9"/>
    </row>
    <row r="90" spans="6:12" x14ac:dyDescent="0.35">
      <c r="F90" s="13"/>
      <c r="G90" s="3"/>
      <c r="H90" s="3"/>
      <c r="I90" s="3"/>
      <c r="J90" s="9"/>
      <c r="K90" s="9"/>
      <c r="L90" s="9"/>
    </row>
    <row r="91" spans="6:12" x14ac:dyDescent="0.35">
      <c r="F91" s="13"/>
      <c r="G91" s="3"/>
      <c r="H91" s="3"/>
      <c r="I91" s="3"/>
      <c r="J91" s="9"/>
      <c r="K91" s="9"/>
      <c r="L91" s="9"/>
    </row>
    <row r="92" spans="6:12" x14ac:dyDescent="0.35">
      <c r="F92" s="13"/>
      <c r="G92" s="3"/>
      <c r="H92" s="3"/>
      <c r="I92" s="3"/>
      <c r="J92" s="9"/>
      <c r="K92" s="9"/>
      <c r="L92" s="9"/>
    </row>
    <row r="93" spans="6:12" x14ac:dyDescent="0.35">
      <c r="F93" s="13"/>
      <c r="G93" s="3"/>
      <c r="H93" s="3"/>
      <c r="I93" s="3"/>
      <c r="J93" s="9"/>
      <c r="K93" s="9"/>
      <c r="L93" s="9"/>
    </row>
    <row r="94" spans="6:12" x14ac:dyDescent="0.35">
      <c r="F94" s="13"/>
      <c r="G94" s="3"/>
      <c r="H94" s="3"/>
      <c r="I94" s="3"/>
      <c r="J94" s="9"/>
      <c r="K94" s="9"/>
      <c r="L94" s="9"/>
    </row>
    <row r="95" spans="6:12" x14ac:dyDescent="0.35">
      <c r="F95" s="13"/>
      <c r="G95" s="3"/>
      <c r="H95" s="3"/>
      <c r="I95" s="3"/>
      <c r="J95" s="9"/>
      <c r="K95" s="9"/>
      <c r="L95" s="9"/>
    </row>
    <row r="96" spans="6:12" x14ac:dyDescent="0.35">
      <c r="F96" s="13"/>
      <c r="G96" s="3"/>
      <c r="H96" s="3"/>
      <c r="I96" s="3"/>
      <c r="J96" s="9"/>
      <c r="K96" s="9"/>
      <c r="L96" s="9"/>
    </row>
    <row r="97" spans="6:12" x14ac:dyDescent="0.35">
      <c r="F97" s="13"/>
      <c r="G97" s="3"/>
      <c r="H97" s="3"/>
      <c r="I97" s="3"/>
      <c r="J97" s="9"/>
      <c r="K97" s="9"/>
      <c r="L97" s="9"/>
    </row>
    <row r="98" spans="6:12" x14ac:dyDescent="0.35">
      <c r="F98" s="13"/>
      <c r="G98" s="3"/>
      <c r="H98" s="3"/>
      <c r="I98" s="3"/>
      <c r="J98" s="9"/>
      <c r="K98" s="9"/>
      <c r="L98" s="9"/>
    </row>
    <row r="99" spans="6:12" x14ac:dyDescent="0.35">
      <c r="F99" s="13"/>
      <c r="G99" s="3"/>
      <c r="H99" s="3"/>
      <c r="I99" s="3"/>
      <c r="J99" s="9"/>
      <c r="K99" s="9"/>
      <c r="L99" s="9"/>
    </row>
    <row r="100" spans="6:12" x14ac:dyDescent="0.35">
      <c r="F100" s="13"/>
      <c r="G100" s="3"/>
      <c r="H100" s="3"/>
      <c r="I100" s="3"/>
      <c r="J100" s="9"/>
      <c r="K100" s="9"/>
      <c r="L100" s="9"/>
    </row>
  </sheetData>
  <conditionalFormatting sqref="D2:D26">
    <cfRule type="cellIs" dxfId="2" priority="2" operator="greaterThan">
      <formula>0</formula>
    </cfRule>
    <cfRule type="cellIs" dxfId="1" priority="3" operator="greaterThan">
      <formula>"₹ 2,026.50"</formula>
    </cfRule>
  </conditionalFormatting>
  <conditionalFormatting sqref="D3:D26">
    <cfRule type="cellIs" dxfId="0" priority="1" operator="greaterThan">
      <formula>0</formula>
    </cfRule>
  </conditionalFormatting>
  <dataValidations count="1">
    <dataValidation type="list" allowBlank="1" showInputMessage="1" showErrorMessage="1" sqref="G3:G100" xr:uid="{31C004F8-5F79-400D-A043-10C83219EFC5}">
      <formula1>Categories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3E0E-9782-4B6F-9807-BAA6BB988613}">
  <dimension ref="A2:G27"/>
  <sheetViews>
    <sheetView workbookViewId="0">
      <selection activeCell="G3" sqref="G3:G27"/>
    </sheetView>
  </sheetViews>
  <sheetFormatPr defaultRowHeight="14.5" x14ac:dyDescent="0.35"/>
  <cols>
    <col min="1" max="1" width="10.81640625" bestFit="1" customWidth="1"/>
    <col min="2" max="2" width="17.453125" bestFit="1" customWidth="1"/>
    <col min="4" max="4" width="9.36328125" bestFit="1" customWidth="1"/>
    <col min="7" max="7" width="14.36328125" bestFit="1" customWidth="1"/>
  </cols>
  <sheetData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G2" s="2" t="s">
        <v>4</v>
      </c>
    </row>
    <row r="3" spans="1:7" x14ac:dyDescent="0.35">
      <c r="A3" s="3" t="s">
        <v>5</v>
      </c>
      <c r="B3" s="3" t="s">
        <v>6</v>
      </c>
      <c r="C3" s="3" t="s">
        <v>7</v>
      </c>
      <c r="D3" s="4">
        <v>13365</v>
      </c>
      <c r="G3" s="5" t="s">
        <v>8</v>
      </c>
    </row>
    <row r="4" spans="1:7" x14ac:dyDescent="0.35">
      <c r="A4" s="3" t="s">
        <v>9</v>
      </c>
      <c r="B4" s="3" t="s">
        <v>10</v>
      </c>
      <c r="C4" s="3" t="s">
        <v>11</v>
      </c>
      <c r="D4" s="4">
        <v>13060</v>
      </c>
      <c r="G4" s="5" t="s">
        <v>9</v>
      </c>
    </row>
    <row r="5" spans="1:7" x14ac:dyDescent="0.35">
      <c r="A5" s="3" t="s">
        <v>9</v>
      </c>
      <c r="B5" s="3" t="s">
        <v>12</v>
      </c>
      <c r="C5" s="3" t="s">
        <v>7</v>
      </c>
      <c r="D5" s="4">
        <v>4000</v>
      </c>
      <c r="G5" s="5" t="s">
        <v>13</v>
      </c>
    </row>
    <row r="6" spans="1:7" x14ac:dyDescent="0.35">
      <c r="A6" s="3" t="s">
        <v>9</v>
      </c>
      <c r="B6" s="3" t="s">
        <v>14</v>
      </c>
      <c r="C6" s="3" t="s">
        <v>15</v>
      </c>
      <c r="D6" s="4">
        <v>20000</v>
      </c>
      <c r="G6" s="5" t="s">
        <v>16</v>
      </c>
    </row>
    <row r="7" spans="1:7" x14ac:dyDescent="0.35">
      <c r="A7" s="3" t="s">
        <v>9</v>
      </c>
      <c r="B7" s="3" t="s">
        <v>17</v>
      </c>
      <c r="C7" s="3" t="s">
        <v>15</v>
      </c>
      <c r="D7" s="4">
        <v>25000</v>
      </c>
      <c r="G7" s="5" t="s">
        <v>18</v>
      </c>
    </row>
    <row r="8" spans="1:7" x14ac:dyDescent="0.35">
      <c r="A8" s="3" t="s">
        <v>9</v>
      </c>
      <c r="B8" s="3" t="s">
        <v>19</v>
      </c>
      <c r="C8" s="3" t="s">
        <v>7</v>
      </c>
      <c r="D8" s="4">
        <v>27000</v>
      </c>
      <c r="G8" s="5" t="s">
        <v>20</v>
      </c>
    </row>
    <row r="9" spans="1:7" x14ac:dyDescent="0.35">
      <c r="A9" s="3" t="s">
        <v>9</v>
      </c>
      <c r="B9" s="3" t="s">
        <v>21</v>
      </c>
      <c r="C9" s="3" t="s">
        <v>22</v>
      </c>
      <c r="D9" s="4">
        <v>24000</v>
      </c>
      <c r="G9" s="5" t="s">
        <v>5</v>
      </c>
    </row>
    <row r="10" spans="1:7" x14ac:dyDescent="0.35">
      <c r="A10" s="3" t="s">
        <v>23</v>
      </c>
      <c r="B10" s="3" t="s">
        <v>24</v>
      </c>
      <c r="C10" s="3" t="s">
        <v>11</v>
      </c>
      <c r="D10" s="4">
        <v>60000</v>
      </c>
      <c r="G10" s="5" t="s">
        <v>25</v>
      </c>
    </row>
    <row r="11" spans="1:7" x14ac:dyDescent="0.35">
      <c r="A11" s="3"/>
      <c r="B11" s="3"/>
      <c r="C11" s="3"/>
      <c r="D11" s="4">
        <f>SUM(D3:D10)</f>
        <v>186425</v>
      </c>
      <c r="G11" s="5" t="s">
        <v>26</v>
      </c>
    </row>
    <row r="12" spans="1:7" x14ac:dyDescent="0.35">
      <c r="G12" s="5" t="s">
        <v>27</v>
      </c>
    </row>
    <row r="13" spans="1:7" x14ac:dyDescent="0.35">
      <c r="G13" s="5" t="s">
        <v>28</v>
      </c>
    </row>
    <row r="14" spans="1:7" x14ac:dyDescent="0.35">
      <c r="G14" s="5" t="s">
        <v>29</v>
      </c>
    </row>
    <row r="15" spans="1:7" x14ac:dyDescent="0.35">
      <c r="G15" s="5" t="s">
        <v>30</v>
      </c>
    </row>
    <row r="16" spans="1:7" x14ac:dyDescent="0.35">
      <c r="G16" s="5" t="s">
        <v>31</v>
      </c>
    </row>
    <row r="17" spans="7:7" x14ac:dyDescent="0.35">
      <c r="G17" s="5" t="s">
        <v>32</v>
      </c>
    </row>
    <row r="18" spans="7:7" x14ac:dyDescent="0.35">
      <c r="G18" s="5" t="s">
        <v>33</v>
      </c>
    </row>
    <row r="19" spans="7:7" x14ac:dyDescent="0.35">
      <c r="G19" s="5" t="s">
        <v>34</v>
      </c>
    </row>
    <row r="20" spans="7:7" x14ac:dyDescent="0.35">
      <c r="G20" s="5" t="s">
        <v>23</v>
      </c>
    </row>
    <row r="21" spans="7:7" x14ac:dyDescent="0.35">
      <c r="G21" s="5" t="s">
        <v>35</v>
      </c>
    </row>
    <row r="22" spans="7:7" x14ac:dyDescent="0.35">
      <c r="G22" s="5" t="s">
        <v>36</v>
      </c>
    </row>
    <row r="23" spans="7:7" x14ac:dyDescent="0.35">
      <c r="G23" s="5" t="s">
        <v>37</v>
      </c>
    </row>
    <row r="24" spans="7:7" x14ac:dyDescent="0.35">
      <c r="G24" s="5" t="s">
        <v>38</v>
      </c>
    </row>
    <row r="25" spans="7:7" x14ac:dyDescent="0.35">
      <c r="G25" s="5" t="s">
        <v>39</v>
      </c>
    </row>
    <row r="26" spans="7:7" x14ac:dyDescent="0.35">
      <c r="G26" s="5" t="s">
        <v>40</v>
      </c>
    </row>
    <row r="27" spans="7:7" x14ac:dyDescent="0.35">
      <c r="G27" s="5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Jan</vt:lpstr>
      <vt:lpstr>Feb</vt:lpstr>
      <vt:lpstr>References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Rajasekaran, Ravindran</dc:creator>
  <cp:lastModifiedBy>Rajasekaran, Ravindran</cp:lastModifiedBy>
  <dcterms:created xsi:type="dcterms:W3CDTF">2019-12-14T02:28:32Z</dcterms:created>
  <dcterms:modified xsi:type="dcterms:W3CDTF">2020-02-01T13:29:15Z</dcterms:modified>
</cp:coreProperties>
</file>