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5" yWindow="1845" windowWidth="16920" windowHeight="15105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Sheet1!$B$42:$B$49</definedName>
    <definedName name="solver_lhs2" localSheetId="0" hidden="1">Sheet1!$B$51</definedName>
    <definedName name="solver_lhs3" localSheetId="0" hidden="1">Sheet1!$B$53</definedName>
    <definedName name="solver_lhs4" localSheetId="0" hidden="1">Sheet1!$B$55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Sheet1!$D$42:$D$49</definedName>
    <definedName name="solver_rhs2" localSheetId="0" hidden="1">Sheet1!$D$51</definedName>
    <definedName name="solver_rhs3" localSheetId="0" hidden="1">Sheet1!$D$53</definedName>
    <definedName name="solver_rhs4" localSheetId="0" hidden="1">Sheet1!$D$55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55" i="1"/>
  <c r="B42" i="1"/>
  <c r="B51" i="1"/>
  <c r="B49" i="1"/>
  <c r="D49" i="1"/>
  <c r="B43" i="1"/>
  <c r="D43" i="1"/>
  <c r="B44" i="1"/>
  <c r="D44" i="1"/>
  <c r="B45" i="1"/>
  <c r="D45" i="1"/>
  <c r="B46" i="1"/>
  <c r="D46" i="1"/>
  <c r="B47" i="1"/>
  <c r="D47" i="1"/>
  <c r="B48" i="1"/>
  <c r="D48" i="1"/>
  <c r="D42" i="1"/>
  <c r="G27" i="1"/>
  <c r="G26" i="1"/>
  <c r="A37" i="1"/>
</calcChain>
</file>

<file path=xl/sharedStrings.xml><?xml version="1.0" encoding="utf-8"?>
<sst xmlns="http://schemas.openxmlformats.org/spreadsheetml/2006/main" count="63" uniqueCount="36">
  <si>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</si>
  <si>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</si>
  <si>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</si>
  <si>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</si>
  <si>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</si>
  <si>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</si>
  <si>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</si>
  <si>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</si>
  <si>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</si>
  <si>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</si>
  <si>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</si>
  <si>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</si>
  <si>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</si>
  <si>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</si>
  <si>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</si>
  <si>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</si>
  <si>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</si>
  <si>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</si>
  <si>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</si>
  <si>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</si>
  <si>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</si>
  <si>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</si>
  <si>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</si>
  <si>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</si>
  <si>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</si>
  <si>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</si>
  <si>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</si>
  <si>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&lt;=</t>
  </si>
  <si>
    <t>Total Variable Cost</t>
  </si>
  <si>
    <t>Restaurant Channel</t>
  </si>
  <si>
    <t>CSA Channel</t>
  </si>
  <si>
    <t>Cant sell more than he produces</t>
  </si>
  <si>
    <t>Number of cases sold at the farmers' market can't be more than 600</t>
  </si>
  <si>
    <t>Total Cases</t>
  </si>
  <si>
    <t>At most 20 restaurants will buy his produce</t>
  </si>
  <si>
    <t>90 CSA customers will buy his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</si>
</sst>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right"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8" fontId="1" fillId="0" borderId="7" xfId="0" applyNumberFormat="1" applyFont="1" applyBorder="1" applyAlignment="1">
      <alignment horizontal="right" vertical="center" wrapText="1"/>
    </xf>
    <xf numFmtId="8" fontId="1" fillId="0" borderId="8" xfId="0" applyNumberFormat="1" applyFont="1" applyBorder="1" applyAlignment="1">
      <alignment horizontal="right" vertical="center" wrapText="1"/>
    </xf>
    <xf numFmtId="8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4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right" vertical="center" wrapText="1"/>
    </xf>
    <xf numFmtId="0" fontId="4" fillId="0" borderId="21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right" vertical="center" wrapText="1"/>
    </xf>
    <xf numFmtId="0" fontId="4" fillId="0" borderId="26" xfId="0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1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29" xfId="0" applyFont="1" applyBorder="1" applyAlignment="1">
      <alignment horizontal="right" vertical="center" wrapText="1"/>
    </xf>
    <xf numFmtId="0" fontId="0" fillId="0" borderId="0" xfId="0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5" workbookViewId="0">
      <selection activeCell="E29" sqref="E29"/>
    </sheetView>
  </sheetViews>
  <sheetFormatPr defaultColWidth="11" defaultRowHeight="15.75" x14ac:dyDescent="0.25"/>
  <cols>
    <col min="1" max="1" width="14.5" customWidth="1"/>
    <col min="2" max="2" width="22.625" bestFit="1" customWidth="1"/>
    <col min="3" max="3" width="14.875" customWidth="1"/>
    <col min="4" max="4" width="25.625" customWidth="1"/>
    <col min="5" max="5" width="20.125" customWidth="1"/>
  </cols>
  <sheetData>
    <row r="1" spans="1:5" x14ac:dyDescent="0.25">
      <c r="A1" s="11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2" t="s">
        <v>1</v>
      </c>
      <c r="B3" s="1"/>
      <c r="C3" s="1"/>
      <c r="D3" s="1"/>
      <c r="E3" s="1"/>
    </row>
    <row r="4" spans="1:5" ht="16.5" thickBot="1" x14ac:dyDescent="0.3">
      <c r="A4" s="1"/>
      <c r="B4" s="1"/>
      <c r="C4" s="1"/>
      <c r="D4" s="1"/>
      <c r="E4" s="1"/>
    </row>
    <row r="5" spans="1:5" s="17" customFormat="1" ht="16.5" thickBot="1" x14ac:dyDescent="0.3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25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2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2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2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2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2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2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.5" thickBot="1" x14ac:dyDescent="0.3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 t="s">
        <v>15</v>
      </c>
      <c r="B16" s="1"/>
      <c r="C16" s="1"/>
      <c r="D16" s="1"/>
      <c r="E16" s="1"/>
    </row>
    <row r="17" spans="1:7" ht="16.5" thickBot="1" x14ac:dyDescent="0.3">
      <c r="A17" s="1"/>
      <c r="B17" s="1"/>
      <c r="C17" s="1"/>
      <c r="D17" s="1"/>
      <c r="E17" s="1"/>
    </row>
    <row r="18" spans="1:7" s="17" customFormat="1" ht="16.5" thickBot="1" x14ac:dyDescent="0.3">
      <c r="A18" s="13"/>
      <c r="B18" s="15" t="s">
        <v>16</v>
      </c>
      <c r="C18" s="15" t="s">
        <v>17</v>
      </c>
      <c r="D18" s="16" t="s">
        <v>18</v>
      </c>
      <c r="E18" s="12"/>
    </row>
    <row r="19" spans="1:7" x14ac:dyDescent="0.25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7" ht="16.5" thickBot="1" x14ac:dyDescent="0.3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7" x14ac:dyDescent="0.25">
      <c r="A21" s="1"/>
      <c r="B21" s="1"/>
      <c r="C21" s="1"/>
      <c r="D21" s="1"/>
      <c r="E21" s="1"/>
    </row>
    <row r="22" spans="1:7" x14ac:dyDescent="0.25">
      <c r="A22" s="1"/>
      <c r="B22" s="1"/>
      <c r="C22" s="1"/>
      <c r="D22" s="1"/>
      <c r="E22" s="1"/>
    </row>
    <row r="23" spans="1:7" x14ac:dyDescent="0.25">
      <c r="A23" s="12" t="s">
        <v>21</v>
      </c>
      <c r="B23" s="1"/>
      <c r="C23" s="1"/>
      <c r="D23" s="1"/>
      <c r="E23" s="1"/>
    </row>
    <row r="24" spans="1:7" ht="16.5" thickBot="1" x14ac:dyDescent="0.3">
      <c r="A24" s="1"/>
      <c r="B24" s="1"/>
      <c r="C24" s="1"/>
      <c r="D24" s="1"/>
      <c r="E24" s="1"/>
    </row>
    <row r="25" spans="1:7" s="17" customFormat="1" ht="16.5" thickBot="1" x14ac:dyDescent="0.3">
      <c r="A25" s="13" t="s">
        <v>2</v>
      </c>
      <c r="B25" s="15" t="s">
        <v>22</v>
      </c>
      <c r="C25" s="15" t="s">
        <v>23</v>
      </c>
      <c r="D25" s="16" t="s">
        <v>24</v>
      </c>
      <c r="E25" s="12"/>
      <c r="F25" s="30" t="s">
        <v>28</v>
      </c>
    </row>
    <row r="26" spans="1:7" x14ac:dyDescent="0.25">
      <c r="A26" s="2" t="s">
        <v>7</v>
      </c>
      <c r="B26" s="18">
        <v>406</v>
      </c>
      <c r="C26" s="19">
        <v>0</v>
      </c>
      <c r="D26" s="20">
        <v>0</v>
      </c>
      <c r="E26" s="1"/>
      <c r="F26" t="s">
        <v>29</v>
      </c>
      <c r="G26">
        <f>B19*(SUM(B26:B33)/119)</f>
        <v>835.9798319327731</v>
      </c>
    </row>
    <row r="27" spans="1:7" x14ac:dyDescent="0.25">
      <c r="A27" s="2" t="s">
        <v>8</v>
      </c>
      <c r="B27" s="21">
        <v>0</v>
      </c>
      <c r="C27" s="22">
        <v>608</v>
      </c>
      <c r="D27" s="23">
        <v>0</v>
      </c>
      <c r="E27" s="1"/>
      <c r="F27" t="s">
        <v>30</v>
      </c>
      <c r="G27">
        <f>C19*(SUMPRODUCT(C26:C33:D6:D13)/400)</f>
        <v>667.15545599999996</v>
      </c>
    </row>
    <row r="28" spans="1:7" x14ac:dyDescent="0.25">
      <c r="A28" s="2" t="s">
        <v>9</v>
      </c>
      <c r="B28" s="21">
        <v>0</v>
      </c>
      <c r="C28" s="22">
        <v>0</v>
      </c>
      <c r="D28" s="23">
        <v>167</v>
      </c>
      <c r="E28" s="1"/>
    </row>
    <row r="29" spans="1:7" x14ac:dyDescent="0.25">
      <c r="A29" s="2" t="s">
        <v>10</v>
      </c>
      <c r="B29" s="21">
        <v>0</v>
      </c>
      <c r="C29" s="22">
        <v>76</v>
      </c>
      <c r="D29" s="23">
        <v>0</v>
      </c>
      <c r="E29" s="1"/>
    </row>
    <row r="30" spans="1:7" x14ac:dyDescent="0.25">
      <c r="A30" s="2" t="s">
        <v>11</v>
      </c>
      <c r="B30" s="21">
        <v>0</v>
      </c>
      <c r="C30" s="22">
        <v>72</v>
      </c>
      <c r="D30" s="23">
        <v>0</v>
      </c>
      <c r="E30" s="1"/>
    </row>
    <row r="31" spans="1:7" x14ac:dyDescent="0.25">
      <c r="A31" s="2" t="s">
        <v>12</v>
      </c>
      <c r="B31" s="21">
        <v>0</v>
      </c>
      <c r="C31" s="22">
        <v>0</v>
      </c>
      <c r="D31" s="23">
        <v>251</v>
      </c>
      <c r="E31" s="1"/>
    </row>
    <row r="32" spans="1:7" x14ac:dyDescent="0.25">
      <c r="A32" s="2" t="s">
        <v>13</v>
      </c>
      <c r="B32" s="21">
        <v>0</v>
      </c>
      <c r="C32" s="22">
        <v>0</v>
      </c>
      <c r="D32" s="23">
        <v>107</v>
      </c>
      <c r="E32" s="1"/>
    </row>
    <row r="33" spans="1:5" ht="16.5" thickBot="1" x14ac:dyDescent="0.3">
      <c r="A33" s="6" t="s">
        <v>14</v>
      </c>
      <c r="B33" s="24">
        <v>58</v>
      </c>
      <c r="C33" s="25">
        <v>0</v>
      </c>
      <c r="D33" s="26">
        <v>75</v>
      </c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ht="39" thickBot="1" x14ac:dyDescent="0.3">
      <c r="A36" s="1" t="s">
        <v>25</v>
      </c>
      <c r="B36" s="1"/>
      <c r="C36" s="1"/>
      <c r="D36" s="1"/>
      <c r="E36" s="1"/>
    </row>
    <row r="37" spans="1:5" ht="16.5" thickBot="1" x14ac:dyDescent="0.3">
      <c r="A37" s="10">
        <f>SUMPRODUCT(B26:D33,C6:E13) - B19*(SUM(B26:B33)/119) - B20 - C19*(SUMPRODUCT(C26:C33,D6:D13)/400) - C20 - D20</f>
        <v>49956.391768067224</v>
      </c>
      <c r="B37" s="1"/>
      <c r="C37" s="1"/>
      <c r="D37" s="1"/>
      <c r="E37" s="1"/>
    </row>
    <row r="39" spans="1:5" x14ac:dyDescent="0.25">
      <c r="A39" s="27" t="s">
        <v>26</v>
      </c>
      <c r="B39" s="27"/>
      <c r="C39" s="28"/>
      <c r="D39" s="28"/>
    </row>
    <row r="40" spans="1:5" x14ac:dyDescent="0.25">
      <c r="A40" s="29"/>
      <c r="B40" s="29"/>
      <c r="C40" s="28"/>
      <c r="D40" s="28"/>
    </row>
    <row r="41" spans="1:5" ht="16.5" thickBot="1" x14ac:dyDescent="0.3">
      <c r="A41" s="31" t="s">
        <v>31</v>
      </c>
      <c r="B41" s="31"/>
      <c r="C41" s="31"/>
      <c r="D41" s="31"/>
    </row>
    <row r="42" spans="1:5" x14ac:dyDescent="0.25">
      <c r="A42" s="33" t="s">
        <v>7</v>
      </c>
      <c r="B42" s="34">
        <f>SUM(B26:D26)</f>
        <v>406</v>
      </c>
      <c r="C42" s="34" t="s">
        <v>27</v>
      </c>
      <c r="D42" s="35">
        <f>B6</f>
        <v>406</v>
      </c>
    </row>
    <row r="43" spans="1:5" x14ac:dyDescent="0.25">
      <c r="A43" s="36" t="s">
        <v>8</v>
      </c>
      <c r="B43" s="32">
        <f t="shared" ref="B43:B48" si="0">SUM(B27:D27)</f>
        <v>608</v>
      </c>
      <c r="C43" s="32" t="s">
        <v>27</v>
      </c>
      <c r="D43" s="37">
        <f t="shared" ref="D43:D48" si="1">B7</f>
        <v>608</v>
      </c>
    </row>
    <row r="44" spans="1:5" x14ac:dyDescent="0.25">
      <c r="A44" s="36" t="s">
        <v>9</v>
      </c>
      <c r="B44" s="32">
        <f t="shared" si="0"/>
        <v>167</v>
      </c>
      <c r="C44" s="32" t="s">
        <v>27</v>
      </c>
      <c r="D44" s="37">
        <f t="shared" si="1"/>
        <v>167</v>
      </c>
    </row>
    <row r="45" spans="1:5" x14ac:dyDescent="0.25">
      <c r="A45" s="36" t="s">
        <v>10</v>
      </c>
      <c r="B45" s="32">
        <f t="shared" si="0"/>
        <v>76</v>
      </c>
      <c r="C45" s="32" t="s">
        <v>27</v>
      </c>
      <c r="D45" s="37">
        <f t="shared" si="1"/>
        <v>76</v>
      </c>
    </row>
    <row r="46" spans="1:5" x14ac:dyDescent="0.25">
      <c r="A46" s="36" t="s">
        <v>11</v>
      </c>
      <c r="B46" s="32">
        <f t="shared" si="0"/>
        <v>72</v>
      </c>
      <c r="C46" s="32" t="s">
        <v>27</v>
      </c>
      <c r="D46" s="37">
        <f t="shared" si="1"/>
        <v>72</v>
      </c>
    </row>
    <row r="47" spans="1:5" x14ac:dyDescent="0.25">
      <c r="A47" s="36" t="s">
        <v>12</v>
      </c>
      <c r="B47" s="32">
        <f t="shared" si="0"/>
        <v>251</v>
      </c>
      <c r="C47" s="32" t="s">
        <v>27</v>
      </c>
      <c r="D47" s="37">
        <f t="shared" si="1"/>
        <v>251</v>
      </c>
    </row>
    <row r="48" spans="1:5" x14ac:dyDescent="0.25">
      <c r="A48" s="36" t="s">
        <v>13</v>
      </c>
      <c r="B48" s="32">
        <f t="shared" si="0"/>
        <v>107</v>
      </c>
      <c r="C48" s="32" t="s">
        <v>27</v>
      </c>
      <c r="D48" s="37">
        <f t="shared" si="1"/>
        <v>107</v>
      </c>
    </row>
    <row r="49" spans="1:4" ht="16.5" thickBot="1" x14ac:dyDescent="0.3">
      <c r="A49" s="38" t="s">
        <v>14</v>
      </c>
      <c r="B49" s="39">
        <f>SUM(B33:D33)</f>
        <v>133</v>
      </c>
      <c r="C49" s="39" t="s">
        <v>27</v>
      </c>
      <c r="D49" s="40">
        <f>B13</f>
        <v>133</v>
      </c>
    </row>
    <row r="50" spans="1:4" ht="16.5" thickBot="1" x14ac:dyDescent="0.3">
      <c r="A50" s="41" t="s">
        <v>32</v>
      </c>
      <c r="B50" s="41"/>
      <c r="C50" s="41"/>
      <c r="D50" s="41"/>
    </row>
    <row r="51" spans="1:4" ht="16.5" thickBot="1" x14ac:dyDescent="0.3">
      <c r="A51" s="42" t="s">
        <v>33</v>
      </c>
      <c r="B51" s="43">
        <f>SUM(D26:D33)</f>
        <v>600</v>
      </c>
      <c r="C51" s="43" t="s">
        <v>27</v>
      </c>
      <c r="D51" s="44">
        <v>600</v>
      </c>
    </row>
    <row r="52" spans="1:4" ht="16.5" thickBot="1" x14ac:dyDescent="0.3">
      <c r="A52" s="45" t="s">
        <v>34</v>
      </c>
      <c r="B52" s="45"/>
      <c r="C52" s="45"/>
    </row>
    <row r="53" spans="1:4" ht="16.5" thickBot="1" x14ac:dyDescent="0.3">
      <c r="A53" s="46"/>
      <c r="B53" s="47">
        <f>SUM(B26:B33)/119</f>
        <v>3.8991596638655461</v>
      </c>
      <c r="C53" s="43" t="s">
        <v>27</v>
      </c>
      <c r="D53" s="48">
        <v>20</v>
      </c>
    </row>
    <row r="54" spans="1:4" ht="16.5" thickBot="1" x14ac:dyDescent="0.3">
      <c r="A54" s="41" t="s">
        <v>35</v>
      </c>
      <c r="B54" s="41"/>
      <c r="C54" s="41"/>
    </row>
    <row r="55" spans="1:4" ht="16.5" thickBot="1" x14ac:dyDescent="0.3">
      <c r="A55" s="46"/>
      <c r="B55" s="47">
        <f>SUMPRODUCT(C26:C33:D6:D13)/400</f>
        <v>21.059200000000001</v>
      </c>
      <c r="C55" s="47" t="s">
        <v>27</v>
      </c>
      <c r="D55" s="48">
        <v>90</v>
      </c>
    </row>
  </sheetData>
  <mergeCells count="5">
    <mergeCell ref="A52:C52"/>
    <mergeCell ref="A54:C54"/>
    <mergeCell ref="A39:B39"/>
    <mergeCell ref="A41:D41"/>
    <mergeCell ref="A50:D5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%username%</cp:lastModifiedBy>
  <dcterms:created xsi:type="dcterms:W3CDTF">2014-01-19T03:58:32Z</dcterms:created>
  <dcterms:modified xsi:type="dcterms:W3CDTF">2019-03-20T18:03:56Z</dcterms:modified>
</cp:coreProperties>
</file>