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areer\Courses, Seminars and Trainings\SPARTA\2nd Philippine Conference on Data Analytics\Revised Capstone\Code and Spreadsheet\"/>
    </mc:Choice>
  </mc:AlternateContent>
  <xr:revisionPtr revIDLastSave="0" documentId="13_ncr:1_{130C8474-3289-46AA-A2B0-51F0A6001B87}" xr6:coauthVersionLast="47" xr6:coauthVersionMax="47" xr10:uidLastSave="{00000000-0000-0000-0000-000000000000}"/>
  <bookViews>
    <workbookView xWindow="-120" yWindow="-120" windowWidth="20730" windowHeight="11160" activeTab="3" xr2:uid="{15E84280-418E-4A78-9A68-5CC021B12CAC}"/>
  </bookViews>
  <sheets>
    <sheet name="Summary of Models" sheetId="5" r:id="rId1"/>
    <sheet name="Model 1" sheetId="2" r:id="rId2"/>
    <sheet name="Model 2" sheetId="3" r:id="rId3"/>
    <sheet name="Model 3" sheetId="4" r:id="rId4"/>
    <sheet name="Reference Data" sheetId="1" r:id="rId5"/>
  </sheets>
  <definedNames>
    <definedName name="solver_adj" localSheetId="2" hidden="1">'Model 2'!$L$3:$L$5,'Model 2'!$L$8:$L$19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'Model 2'!$L$20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2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wt" localSheetId="2" hidden="1">1</definedName>
    <definedName name="solver_opt" localSheetId="1" hidden="1">'Model 1'!$D$181</definedName>
    <definedName name="solver_opt" localSheetId="2" hidden="1">'Model 2'!$L$22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F8" i="5"/>
  <c r="F10" i="5"/>
  <c r="F12" i="5"/>
  <c r="F14" i="5"/>
  <c r="E22" i="4"/>
  <c r="F26" i="5"/>
  <c r="F28" i="5"/>
  <c r="F30" i="5"/>
  <c r="E38" i="4"/>
  <c r="E40" i="4"/>
  <c r="F40" i="4" s="1"/>
  <c r="F42" i="5"/>
  <c r="F45" i="5"/>
  <c r="F46" i="5"/>
  <c r="F50" i="5"/>
  <c r="F54" i="5"/>
  <c r="F56" i="5"/>
  <c r="E58" i="4"/>
  <c r="F58" i="4" s="1"/>
  <c r="F62" i="5"/>
  <c r="F66" i="5"/>
  <c r="F70" i="5"/>
  <c r="F73" i="5"/>
  <c r="E74" i="4"/>
  <c r="F74" i="4" s="1"/>
  <c r="F76" i="5"/>
  <c r="E77" i="4"/>
  <c r="G77" i="4" s="1"/>
  <c r="F78" i="5"/>
  <c r="F82" i="5"/>
  <c r="E90" i="4"/>
  <c r="F90" i="4" s="1"/>
  <c r="F92" i="5"/>
  <c r="F94" i="5"/>
  <c r="F98" i="5"/>
  <c r="E100" i="4"/>
  <c r="F100" i="4" s="1"/>
  <c r="F101" i="5"/>
  <c r="F104" i="5"/>
  <c r="E106" i="4"/>
  <c r="F106" i="4" s="1"/>
  <c r="F110" i="5"/>
  <c r="F114" i="5"/>
  <c r="F118" i="5"/>
  <c r="E120" i="4"/>
  <c r="E121" i="4"/>
  <c r="G121" i="4" s="1"/>
  <c r="E122" i="4"/>
  <c r="F122" i="4" s="1"/>
  <c r="F124" i="5"/>
  <c r="F126" i="5"/>
  <c r="E128" i="4"/>
  <c r="F130" i="5"/>
  <c r="F132" i="5"/>
  <c r="F134" i="5"/>
  <c r="F136" i="5"/>
  <c r="F138" i="5"/>
  <c r="F140" i="5"/>
  <c r="F142" i="5"/>
  <c r="F145" i="5"/>
  <c r="E146" i="4"/>
  <c r="F146" i="4" s="1"/>
  <c r="E148" i="4"/>
  <c r="G148" i="4" s="1"/>
  <c r="F150" i="5"/>
  <c r="F152" i="5"/>
  <c r="F154" i="5"/>
  <c r="E156" i="4"/>
  <c r="G156" i="4" s="1"/>
  <c r="F158" i="5"/>
  <c r="F160" i="5"/>
  <c r="F161" i="5"/>
  <c r="F164" i="5"/>
  <c r="E166" i="4"/>
  <c r="F168" i="5"/>
  <c r="F170" i="5"/>
  <c r="E172" i="4"/>
  <c r="F172" i="4" s="1"/>
  <c r="F174" i="5"/>
  <c r="E176" i="4"/>
  <c r="F176" i="4" s="1"/>
  <c r="F178" i="5"/>
  <c r="E180" i="4"/>
  <c r="F180" i="4" s="1"/>
  <c r="F184" i="5"/>
  <c r="F185" i="5"/>
  <c r="E186" i="4"/>
  <c r="F186" i="4" s="1"/>
  <c r="F188" i="5"/>
  <c r="F190" i="5"/>
  <c r="F194" i="5"/>
  <c r="F196" i="5"/>
  <c r="F198" i="5"/>
  <c r="E200" i="4"/>
  <c r="F200" i="4" s="1"/>
  <c r="F202" i="5"/>
  <c r="F204" i="5"/>
  <c r="E206" i="4"/>
  <c r="F206" i="4" s="1"/>
  <c r="F208" i="5"/>
  <c r="F210" i="5"/>
  <c r="F212" i="5"/>
  <c r="E213" i="4"/>
  <c r="F213" i="4" s="1"/>
  <c r="F214" i="5"/>
  <c r="F218" i="5"/>
  <c r="E220" i="4"/>
  <c r="F220" i="4" s="1"/>
  <c r="E222" i="4"/>
  <c r="G222" i="4" s="1"/>
  <c r="F224" i="5"/>
  <c r="F226" i="5"/>
  <c r="F228" i="5"/>
  <c r="F230" i="5"/>
  <c r="E232" i="4"/>
  <c r="F232" i="4" s="1"/>
  <c r="E236" i="4"/>
  <c r="F236" i="4" s="1"/>
  <c r="E238" i="4"/>
  <c r="G238" i="4" s="1"/>
  <c r="F240" i="5"/>
  <c r="F241" i="5"/>
  <c r="E16" i="4"/>
  <c r="G16" i="4" s="1"/>
  <c r="E20" i="4"/>
  <c r="F20" i="4" s="1"/>
  <c r="E24" i="4"/>
  <c r="F24" i="4" s="1"/>
  <c r="E32" i="4"/>
  <c r="F32" i="4" s="1"/>
  <c r="E36" i="4"/>
  <c r="F36" i="4" s="1"/>
  <c r="F44" i="5"/>
  <c r="F48" i="5"/>
  <c r="F52" i="5"/>
  <c r="F68" i="5"/>
  <c r="F72" i="5"/>
  <c r="E88" i="4"/>
  <c r="F88" i="4" s="1"/>
  <c r="F96" i="5"/>
  <c r="F108" i="5"/>
  <c r="E144" i="4"/>
  <c r="G144" i="4" s="1"/>
  <c r="F172" i="5"/>
  <c r="E192" i="4"/>
  <c r="F192" i="4" s="1"/>
  <c r="E216" i="4"/>
  <c r="F216" i="4" s="1"/>
  <c r="F5" i="5"/>
  <c r="F16" i="5"/>
  <c r="F21" i="5"/>
  <c r="F41" i="5"/>
  <c r="F77" i="5"/>
  <c r="F85" i="5"/>
  <c r="F89" i="5"/>
  <c r="F105" i="5"/>
  <c r="F109" i="5"/>
  <c r="F117" i="5"/>
  <c r="E152" i="4"/>
  <c r="G152" i="4" s="1"/>
  <c r="F165" i="5"/>
  <c r="F192" i="5"/>
  <c r="F225" i="5"/>
  <c r="E9" i="4"/>
  <c r="F9" i="4" s="1"/>
  <c r="F37" i="5"/>
  <c r="F53" i="5"/>
  <c r="F57" i="5"/>
  <c r="F69" i="5"/>
  <c r="E109" i="4"/>
  <c r="G109" i="4" s="1"/>
  <c r="F125" i="5"/>
  <c r="F141" i="5"/>
  <c r="F149" i="5"/>
  <c r="E169" i="4"/>
  <c r="F169" i="4" s="1"/>
  <c r="F181" i="5"/>
  <c r="F197" i="5"/>
  <c r="F201" i="5"/>
  <c r="F209" i="5"/>
  <c r="F217" i="5"/>
  <c r="F229" i="5"/>
  <c r="F233" i="5"/>
  <c r="F25" i="5"/>
  <c r="F60" i="5"/>
  <c r="F61" i="5"/>
  <c r="F93" i="5"/>
  <c r="F133" i="5"/>
  <c r="F153" i="5"/>
  <c r="E168" i="4"/>
  <c r="G168" i="4" s="1"/>
  <c r="F177" i="5"/>
  <c r="F193" i="5"/>
  <c r="F2" i="5"/>
  <c r="F3" i="5"/>
  <c r="F4" i="5"/>
  <c r="F7" i="5"/>
  <c r="F9" i="5"/>
  <c r="F11" i="5"/>
  <c r="F15" i="5"/>
  <c r="F19" i="5"/>
  <c r="F20" i="5"/>
  <c r="F23" i="5"/>
  <c r="F27" i="5"/>
  <c r="F31" i="5"/>
  <c r="F32" i="5"/>
  <c r="F35" i="5"/>
  <c r="F36" i="5"/>
  <c r="F39" i="5"/>
  <c r="F40" i="5"/>
  <c r="F43" i="5"/>
  <c r="F47" i="5"/>
  <c r="F51" i="5"/>
  <c r="F55" i="5"/>
  <c r="F59" i="5"/>
  <c r="F63" i="5"/>
  <c r="F64" i="5"/>
  <c r="F67" i="5"/>
  <c r="F71" i="5"/>
  <c r="F75" i="5"/>
  <c r="F79" i="5"/>
  <c r="F80" i="5"/>
  <c r="F83" i="5"/>
  <c r="F84" i="5"/>
  <c r="F87" i="5"/>
  <c r="F88" i="5"/>
  <c r="F91" i="5"/>
  <c r="F95" i="5"/>
  <c r="F99" i="5"/>
  <c r="F103" i="5"/>
  <c r="F107" i="5"/>
  <c r="F111" i="5"/>
  <c r="F112" i="5"/>
  <c r="F115" i="5"/>
  <c r="F116" i="5"/>
  <c r="F119" i="5"/>
  <c r="F120" i="5"/>
  <c r="F121" i="5"/>
  <c r="F123" i="5"/>
  <c r="F127" i="5"/>
  <c r="F131" i="5"/>
  <c r="F135" i="5"/>
  <c r="F137" i="5"/>
  <c r="F139" i="5"/>
  <c r="F143" i="5"/>
  <c r="F147" i="5"/>
  <c r="F151" i="5"/>
  <c r="F155" i="5"/>
  <c r="F159" i="5"/>
  <c r="F163" i="5"/>
  <c r="F167" i="5"/>
  <c r="F169" i="5"/>
  <c r="F171" i="5"/>
  <c r="F175" i="5"/>
  <c r="F179" i="5"/>
  <c r="F183" i="5"/>
  <c r="F187" i="5"/>
  <c r="F191" i="5"/>
  <c r="F195" i="5"/>
  <c r="F199" i="5"/>
  <c r="F203" i="5"/>
  <c r="F207" i="5"/>
  <c r="F211" i="5"/>
  <c r="F213" i="5"/>
  <c r="F215" i="5"/>
  <c r="F219" i="5"/>
  <c r="F223" i="5"/>
  <c r="F227" i="5"/>
  <c r="F231" i="5"/>
  <c r="F235" i="5"/>
  <c r="F23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" i="5"/>
  <c r="E3" i="4"/>
  <c r="F3" i="4" s="1"/>
  <c r="E4" i="4"/>
  <c r="G4" i="4" s="1"/>
  <c r="E7" i="4"/>
  <c r="F7" i="4" s="1"/>
  <c r="E8" i="4"/>
  <c r="G8" i="4" s="1"/>
  <c r="E11" i="4"/>
  <c r="F11" i="4" s="1"/>
  <c r="E15" i="4"/>
  <c r="F15" i="4" s="1"/>
  <c r="E19" i="4"/>
  <c r="F19" i="4" s="1"/>
  <c r="E23" i="4"/>
  <c r="F23" i="4" s="1"/>
  <c r="E25" i="4"/>
  <c r="F25" i="4" s="1"/>
  <c r="E27" i="4"/>
  <c r="F27" i="4" s="1"/>
  <c r="E31" i="4"/>
  <c r="F31" i="4" s="1"/>
  <c r="E35" i="4"/>
  <c r="F35" i="4" s="1"/>
  <c r="E39" i="4"/>
  <c r="F39" i="4" s="1"/>
  <c r="E41" i="4"/>
  <c r="G41" i="4" s="1"/>
  <c r="E43" i="4"/>
  <c r="F43" i="4" s="1"/>
  <c r="E47" i="4"/>
  <c r="F47" i="4" s="1"/>
  <c r="E51" i="4"/>
  <c r="F51" i="4" s="1"/>
  <c r="E53" i="4"/>
  <c r="G53" i="4" s="1"/>
  <c r="E55" i="4"/>
  <c r="F55" i="4" s="1"/>
  <c r="E56" i="4"/>
  <c r="F56" i="4" s="1"/>
  <c r="E59" i="4"/>
  <c r="F59" i="4" s="1"/>
  <c r="E61" i="4"/>
  <c r="G61" i="4" s="1"/>
  <c r="E63" i="4"/>
  <c r="F63" i="4" s="1"/>
  <c r="E64" i="4"/>
  <c r="F64" i="4" s="1"/>
  <c r="E67" i="4"/>
  <c r="F67" i="4" s="1"/>
  <c r="E68" i="4"/>
  <c r="F68" i="4" s="1"/>
  <c r="E71" i="4"/>
  <c r="F71" i="4" s="1"/>
  <c r="E72" i="4"/>
  <c r="F72" i="4" s="1"/>
  <c r="E73" i="4"/>
  <c r="G73" i="4" s="1"/>
  <c r="E75" i="4"/>
  <c r="F75" i="4" s="1"/>
  <c r="E79" i="4"/>
  <c r="F79" i="4" s="1"/>
  <c r="E80" i="4"/>
  <c r="F80" i="4" s="1"/>
  <c r="E83" i="4"/>
  <c r="F83" i="4" s="1"/>
  <c r="E84" i="4"/>
  <c r="F84" i="4" s="1"/>
  <c r="E85" i="4"/>
  <c r="G85" i="4" s="1"/>
  <c r="E87" i="4"/>
  <c r="F87" i="4" s="1"/>
  <c r="E91" i="4"/>
  <c r="F91" i="4" s="1"/>
  <c r="E93" i="4"/>
  <c r="G93" i="4" s="1"/>
  <c r="E95" i="4"/>
  <c r="F95" i="4" s="1"/>
  <c r="E99" i="4"/>
  <c r="F99" i="4" s="1"/>
  <c r="E101" i="4"/>
  <c r="G101" i="4" s="1"/>
  <c r="E103" i="4"/>
  <c r="F103" i="4" s="1"/>
  <c r="E104" i="4"/>
  <c r="F104" i="4" s="1"/>
  <c r="E105" i="4"/>
  <c r="G105" i="4" s="1"/>
  <c r="E107" i="4"/>
  <c r="F107" i="4" s="1"/>
  <c r="E111" i="4"/>
  <c r="F111" i="4" s="1"/>
  <c r="E112" i="4"/>
  <c r="E115" i="4"/>
  <c r="F115" i="4" s="1"/>
  <c r="E116" i="4"/>
  <c r="E117" i="4"/>
  <c r="G117" i="4" s="1"/>
  <c r="E119" i="4"/>
  <c r="F119" i="4" s="1"/>
  <c r="E123" i="4"/>
  <c r="F123" i="4" s="1"/>
  <c r="E125" i="4"/>
  <c r="G125" i="4" s="1"/>
  <c r="E127" i="4"/>
  <c r="F127" i="4" s="1"/>
  <c r="E131" i="4"/>
  <c r="F131" i="4" s="1"/>
  <c r="E133" i="4"/>
  <c r="G133" i="4" s="1"/>
  <c r="E135" i="4"/>
  <c r="F135" i="4" s="1"/>
  <c r="E137" i="4"/>
  <c r="G137" i="4" s="1"/>
  <c r="E139" i="4"/>
  <c r="F139" i="4" s="1"/>
  <c r="E143" i="4"/>
  <c r="F143" i="4" s="1"/>
  <c r="E145" i="4"/>
  <c r="F145" i="4" s="1"/>
  <c r="E147" i="4"/>
  <c r="F147" i="4" s="1"/>
  <c r="E151" i="4"/>
  <c r="F151" i="4" s="1"/>
  <c r="E153" i="4"/>
  <c r="F153" i="4" s="1"/>
  <c r="E155" i="4"/>
  <c r="F155" i="4" s="1"/>
  <c r="E159" i="4"/>
  <c r="F159" i="4" s="1"/>
  <c r="E161" i="4"/>
  <c r="F161" i="4" s="1"/>
  <c r="E163" i="4"/>
  <c r="F163" i="4" s="1"/>
  <c r="E165" i="4"/>
  <c r="F165" i="4" s="1"/>
  <c r="E167" i="4"/>
  <c r="F167" i="4" s="1"/>
  <c r="E171" i="4"/>
  <c r="F171" i="4" s="1"/>
  <c r="E175" i="4"/>
  <c r="F175" i="4" s="1"/>
  <c r="E177" i="4"/>
  <c r="F177" i="4" s="1"/>
  <c r="E179" i="4"/>
  <c r="F179" i="4" s="1"/>
  <c r="E183" i="4"/>
  <c r="G183" i="4" s="1"/>
  <c r="E185" i="4"/>
  <c r="F185" i="4" s="1"/>
  <c r="E187" i="4"/>
  <c r="F187" i="4" s="1"/>
  <c r="E191" i="4"/>
  <c r="F191" i="4" s="1"/>
  <c r="E193" i="4"/>
  <c r="F193" i="4" s="1"/>
  <c r="E195" i="4"/>
  <c r="F195" i="4" s="1"/>
  <c r="E196" i="4"/>
  <c r="F196" i="4" s="1"/>
  <c r="E197" i="4"/>
  <c r="F197" i="4" s="1"/>
  <c r="E199" i="4"/>
  <c r="G199" i="4" s="1"/>
  <c r="E203" i="4"/>
  <c r="F203" i="4" s="1"/>
  <c r="E204" i="4"/>
  <c r="F204" i="4" s="1"/>
  <c r="E207" i="4"/>
  <c r="F207" i="4" s="1"/>
  <c r="E208" i="4"/>
  <c r="F208" i="4" s="1"/>
  <c r="E209" i="4"/>
  <c r="F209" i="4" s="1"/>
  <c r="E211" i="4"/>
  <c r="F211" i="4" s="1"/>
  <c r="E215" i="4"/>
  <c r="G215" i="4" s="1"/>
  <c r="E217" i="4"/>
  <c r="F217" i="4" s="1"/>
  <c r="E219" i="4"/>
  <c r="G219" i="4" s="1"/>
  <c r="E223" i="4"/>
  <c r="G223" i="4" s="1"/>
  <c r="E225" i="4"/>
  <c r="F225" i="4" s="1"/>
  <c r="E227" i="4"/>
  <c r="G227" i="4" s="1"/>
  <c r="E229" i="4"/>
  <c r="F229" i="4" s="1"/>
  <c r="E231" i="4"/>
  <c r="G231" i="4" s="1"/>
  <c r="E235" i="4"/>
  <c r="G235" i="4" s="1"/>
  <c r="E239" i="4"/>
  <c r="G239" i="4" s="1"/>
  <c r="E241" i="4"/>
  <c r="F241" i="4" s="1"/>
  <c r="K25" i="2"/>
  <c r="K22" i="2"/>
  <c r="K26" i="2"/>
  <c r="K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" i="2"/>
  <c r="F128" i="5" l="1"/>
  <c r="F236" i="5"/>
  <c r="E240" i="4"/>
  <c r="F240" i="4" s="1"/>
  <c r="E164" i="4"/>
  <c r="G164" i="4" s="1"/>
  <c r="E136" i="4"/>
  <c r="F220" i="5"/>
  <c r="F156" i="5"/>
  <c r="F200" i="5"/>
  <c r="F148" i="5"/>
  <c r="E224" i="4"/>
  <c r="F224" i="4" s="1"/>
  <c r="F176" i="5"/>
  <c r="E228" i="4"/>
  <c r="F228" i="4" s="1"/>
  <c r="E184" i="4"/>
  <c r="F184" i="4" s="1"/>
  <c r="E212" i="4"/>
  <c r="F212" i="4" s="1"/>
  <c r="E132" i="4"/>
  <c r="G132" i="4" s="1"/>
  <c r="E96" i="4"/>
  <c r="F96" i="4" s="1"/>
  <c r="E52" i="4"/>
  <c r="F52" i="4" s="1"/>
  <c r="F232" i="5"/>
  <c r="F180" i="5"/>
  <c r="F144" i="5"/>
  <c r="F100" i="5"/>
  <c r="F24" i="5"/>
  <c r="E188" i="4"/>
  <c r="F188" i="4" s="1"/>
  <c r="E160" i="4"/>
  <c r="G160" i="4" s="1"/>
  <c r="E48" i="4"/>
  <c r="F48" i="4" s="1"/>
  <c r="E21" i="4"/>
  <c r="F21" i="4" s="1"/>
  <c r="E5" i="4"/>
  <c r="F5" i="4" s="1"/>
  <c r="E233" i="4"/>
  <c r="F233" i="4" s="1"/>
  <c r="E201" i="4"/>
  <c r="F201" i="4" s="1"/>
  <c r="E181" i="4"/>
  <c r="F181" i="4" s="1"/>
  <c r="E149" i="4"/>
  <c r="G149" i="4" s="1"/>
  <c r="E141" i="4"/>
  <c r="G141" i="4" s="1"/>
  <c r="E89" i="4"/>
  <c r="G89" i="4" s="1"/>
  <c r="E57" i="4"/>
  <c r="G57" i="4" s="1"/>
  <c r="E45" i="4"/>
  <c r="F45" i="4" s="1"/>
  <c r="E69" i="4"/>
  <c r="G69" i="4" s="1"/>
  <c r="E37" i="4"/>
  <c r="F37" i="4" s="1"/>
  <c r="G145" i="4"/>
  <c r="F216" i="5"/>
  <c r="E142" i="4"/>
  <c r="G142" i="4" s="1"/>
  <c r="E138" i="4"/>
  <c r="F138" i="4" s="1"/>
  <c r="F182" i="5"/>
  <c r="E182" i="4"/>
  <c r="F182" i="4" s="1"/>
  <c r="F34" i="5"/>
  <c r="E34" i="4"/>
  <c r="F34" i="4" s="1"/>
  <c r="F18" i="5"/>
  <c r="E18" i="4"/>
  <c r="F18" i="4" s="1"/>
  <c r="E118" i="4"/>
  <c r="F118" i="4" s="1"/>
  <c r="E237" i="4"/>
  <c r="F237" i="4" s="1"/>
  <c r="F237" i="5"/>
  <c r="E221" i="4"/>
  <c r="F221" i="4" s="1"/>
  <c r="F221" i="5"/>
  <c r="E205" i="4"/>
  <c r="F205" i="4" s="1"/>
  <c r="F205" i="5"/>
  <c r="E189" i="4"/>
  <c r="F189" i="4" s="1"/>
  <c r="F189" i="5"/>
  <c r="E173" i="4"/>
  <c r="F173" i="4" s="1"/>
  <c r="F173" i="5"/>
  <c r="E157" i="4"/>
  <c r="G157" i="4" s="1"/>
  <c r="F157" i="5"/>
  <c r="F129" i="5"/>
  <c r="E129" i="4"/>
  <c r="G129" i="4" s="1"/>
  <c r="F113" i="5"/>
  <c r="E113" i="4"/>
  <c r="G113" i="4" s="1"/>
  <c r="F97" i="5"/>
  <c r="E97" i="4"/>
  <c r="G97" i="4" s="1"/>
  <c r="F81" i="5"/>
  <c r="E81" i="4"/>
  <c r="G81" i="4" s="1"/>
  <c r="F65" i="5"/>
  <c r="E65" i="4"/>
  <c r="G65" i="4" s="1"/>
  <c r="F49" i="5"/>
  <c r="E49" i="4"/>
  <c r="G49" i="4" s="1"/>
  <c r="F33" i="5"/>
  <c r="E33" i="4"/>
  <c r="F33" i="4" s="1"/>
  <c r="F29" i="5"/>
  <c r="E29" i="4"/>
  <c r="F29" i="4" s="1"/>
  <c r="F17" i="5"/>
  <c r="E17" i="4"/>
  <c r="F17" i="4" s="1"/>
  <c r="F13" i="5"/>
  <c r="E13" i="4"/>
  <c r="F13" i="4" s="1"/>
  <c r="F234" i="5"/>
  <c r="E234" i="4"/>
  <c r="G234" i="4" s="1"/>
  <c r="F162" i="5"/>
  <c r="E162" i="4"/>
  <c r="F162" i="4" s="1"/>
  <c r="F102" i="5"/>
  <c r="E102" i="4"/>
  <c r="F102" i="4" s="1"/>
  <c r="E218" i="4"/>
  <c r="G218" i="4" s="1"/>
  <c r="E70" i="4"/>
  <c r="F70" i="4" s="1"/>
  <c r="F86" i="5"/>
  <c r="E86" i="4"/>
  <c r="F86" i="4" s="1"/>
  <c r="E202" i="4"/>
  <c r="F202" i="4" s="1"/>
  <c r="E54" i="4"/>
  <c r="F54" i="4" s="1"/>
  <c r="E140" i="4"/>
  <c r="F140" i="4" s="1"/>
  <c r="E124" i="4"/>
  <c r="F124" i="4" s="1"/>
  <c r="E108" i="4"/>
  <c r="F108" i="4" s="1"/>
  <c r="E92" i="4"/>
  <c r="F92" i="4" s="1"/>
  <c r="E76" i="4"/>
  <c r="F76" i="4" s="1"/>
  <c r="E60" i="4"/>
  <c r="F60" i="4" s="1"/>
  <c r="E44" i="4"/>
  <c r="F44" i="4" s="1"/>
  <c r="E28" i="4"/>
  <c r="F28" i="4" s="1"/>
  <c r="E12" i="4"/>
  <c r="F12" i="4" s="1"/>
  <c r="G161" i="4"/>
  <c r="E158" i="4"/>
  <c r="F158" i="4" s="1"/>
  <c r="E42" i="4"/>
  <c r="F42" i="4" s="1"/>
  <c r="E230" i="4"/>
  <c r="G230" i="4" s="1"/>
  <c r="E214" i="4"/>
  <c r="F214" i="4" s="1"/>
  <c r="E198" i="4"/>
  <c r="F198" i="4" s="1"/>
  <c r="E178" i="4"/>
  <c r="F178" i="4" s="1"/>
  <c r="E154" i="4"/>
  <c r="F154" i="4" s="1"/>
  <c r="E134" i="4"/>
  <c r="G134" i="4" s="1"/>
  <c r="E114" i="4"/>
  <c r="F114" i="4" s="1"/>
  <c r="E98" i="4"/>
  <c r="F98" i="4" s="1"/>
  <c r="E82" i="4"/>
  <c r="F82" i="4" s="1"/>
  <c r="E66" i="4"/>
  <c r="F66" i="4" s="1"/>
  <c r="E50" i="4"/>
  <c r="F50" i="4" s="1"/>
  <c r="E30" i="4"/>
  <c r="G30" i="4" s="1"/>
  <c r="E14" i="4"/>
  <c r="F14" i="4" s="1"/>
  <c r="E170" i="4"/>
  <c r="F170" i="4" s="1"/>
  <c r="E130" i="4"/>
  <c r="F130" i="4" s="1"/>
  <c r="E226" i="4"/>
  <c r="G226" i="4" s="1"/>
  <c r="E210" i="4"/>
  <c r="F210" i="4" s="1"/>
  <c r="E190" i="4"/>
  <c r="F190" i="4" s="1"/>
  <c r="E174" i="4"/>
  <c r="F174" i="4" s="1"/>
  <c r="E150" i="4"/>
  <c r="F150" i="4" s="1"/>
  <c r="E126" i="4"/>
  <c r="G126" i="4" s="1"/>
  <c r="E110" i="4"/>
  <c r="F110" i="4" s="1"/>
  <c r="E94" i="4"/>
  <c r="F94" i="4" s="1"/>
  <c r="E78" i="4"/>
  <c r="F78" i="4" s="1"/>
  <c r="E62" i="4"/>
  <c r="F62" i="4" s="1"/>
  <c r="E46" i="4"/>
  <c r="G46" i="4" s="1"/>
  <c r="E26" i="4"/>
  <c r="F26" i="4" s="1"/>
  <c r="E10" i="4"/>
  <c r="F10" i="4" s="1"/>
  <c r="E194" i="4"/>
  <c r="F194" i="4" s="1"/>
  <c r="F238" i="5"/>
  <c r="F222" i="5"/>
  <c r="F206" i="5"/>
  <c r="F186" i="5"/>
  <c r="F166" i="5"/>
  <c r="F146" i="5"/>
  <c r="F122" i="5"/>
  <c r="F106" i="5"/>
  <c r="F90" i="5"/>
  <c r="F74" i="5"/>
  <c r="F58" i="5"/>
  <c r="F38" i="5"/>
  <c r="F22" i="5"/>
  <c r="F6" i="5"/>
  <c r="F121" i="4"/>
  <c r="F117" i="4"/>
  <c r="F109" i="4"/>
  <c r="F105" i="4"/>
  <c r="F101" i="4"/>
  <c r="F93" i="4"/>
  <c r="F85" i="4"/>
  <c r="F77" i="4"/>
  <c r="F73" i="4"/>
  <c r="F61" i="4"/>
  <c r="F57" i="4"/>
  <c r="F53" i="4"/>
  <c r="F41" i="4"/>
  <c r="G187" i="4"/>
  <c r="G155" i="4"/>
  <c r="E2" i="4"/>
  <c r="G2" i="4" s="1"/>
  <c r="F38" i="4"/>
  <c r="G38" i="4"/>
  <c r="G22" i="4"/>
  <c r="F22" i="4"/>
  <c r="G6" i="4"/>
  <c r="F6" i="4"/>
  <c r="F166" i="4"/>
  <c r="G166" i="4"/>
  <c r="F235" i="4"/>
  <c r="G232" i="4"/>
  <c r="F227" i="4"/>
  <c r="G224" i="4"/>
  <c r="F219" i="4"/>
  <c r="G216" i="4"/>
  <c r="G207" i="4"/>
  <c r="F199" i="4"/>
  <c r="G196" i="4"/>
  <c r="G184" i="4"/>
  <c r="G175" i="4"/>
  <c r="G169" i="4"/>
  <c r="F157" i="4"/>
  <c r="G143" i="4"/>
  <c r="G123" i="4"/>
  <c r="G115" i="4"/>
  <c r="G107" i="4"/>
  <c r="G99" i="4"/>
  <c r="G91" i="4"/>
  <c r="G83" i="4"/>
  <c r="G75" i="4"/>
  <c r="G67" i="4"/>
  <c r="G59" i="4"/>
  <c r="G51" i="4"/>
  <c r="F8" i="4"/>
  <c r="G203" i="4"/>
  <c r="G25" i="4"/>
  <c r="G21" i="4"/>
  <c r="G9" i="4"/>
  <c r="F239" i="4"/>
  <c r="G236" i="4"/>
  <c r="F231" i="4"/>
  <c r="F223" i="4"/>
  <c r="G220" i="4"/>
  <c r="F215" i="4"/>
  <c r="G200" i="4"/>
  <c r="G191" i="4"/>
  <c r="F183" i="4"/>
  <c r="G180" i="4"/>
  <c r="G153" i="4"/>
  <c r="G147" i="4"/>
  <c r="G139" i="4"/>
  <c r="G127" i="4"/>
  <c r="G119" i="4"/>
  <c r="G111" i="4"/>
  <c r="G103" i="4"/>
  <c r="G95" i="4"/>
  <c r="G87" i="4"/>
  <c r="G79" i="4"/>
  <c r="G71" i="4"/>
  <c r="G63" i="4"/>
  <c r="G55" i="4"/>
  <c r="F4" i="4"/>
  <c r="F238" i="4"/>
  <c r="F222" i="4"/>
  <c r="G211" i="4"/>
  <c r="G204" i="4"/>
  <c r="G195" i="4"/>
  <c r="G179" i="4"/>
  <c r="G172" i="4"/>
  <c r="G158" i="4"/>
  <c r="G146" i="4"/>
  <c r="G131" i="4"/>
  <c r="G122" i="4"/>
  <c r="G106" i="4"/>
  <c r="G90" i="4"/>
  <c r="G74" i="4"/>
  <c r="G58" i="4"/>
  <c r="G208" i="4"/>
  <c r="G192" i="4"/>
  <c r="G176" i="4"/>
  <c r="F152" i="4"/>
  <c r="F144" i="4"/>
  <c r="G135" i="4"/>
  <c r="F16" i="4"/>
  <c r="G241" i="4"/>
  <c r="G229" i="4"/>
  <c r="G225" i="4"/>
  <c r="G217" i="4"/>
  <c r="G213" i="4"/>
  <c r="G209" i="4"/>
  <c r="G197" i="4"/>
  <c r="G193" i="4"/>
  <c r="G185" i="4"/>
  <c r="G181" i="4"/>
  <c r="G177" i="4"/>
  <c r="G167" i="4"/>
  <c r="G159" i="4"/>
  <c r="F156" i="4"/>
  <c r="G151" i="4"/>
  <c r="F148" i="4"/>
  <c r="G206" i="4"/>
  <c r="G198" i="4"/>
  <c r="G186" i="4"/>
  <c r="G165" i="4"/>
  <c r="F137" i="4"/>
  <c r="F133" i="4"/>
  <c r="F125" i="4"/>
  <c r="G171" i="4"/>
  <c r="F168" i="4"/>
  <c r="G163" i="4"/>
  <c r="F136" i="4"/>
  <c r="G136" i="4"/>
  <c r="F132" i="4"/>
  <c r="F128" i="4"/>
  <c r="G128" i="4"/>
  <c r="F120" i="4"/>
  <c r="G120" i="4"/>
  <c r="F116" i="4"/>
  <c r="G116" i="4"/>
  <c r="F112" i="4"/>
  <c r="G112" i="4"/>
  <c r="G108" i="4"/>
  <c r="G47" i="4"/>
  <c r="G43" i="4"/>
  <c r="G39" i="4"/>
  <c r="G35" i="4"/>
  <c r="G31" i="4"/>
  <c r="G27" i="4"/>
  <c r="G23" i="4"/>
  <c r="G19" i="4"/>
  <c r="G15" i="4"/>
  <c r="G11" i="4"/>
  <c r="G7" i="4"/>
  <c r="G3" i="4"/>
  <c r="G104" i="4"/>
  <c r="G100" i="4"/>
  <c r="G88" i="4"/>
  <c r="G84" i="4"/>
  <c r="G80" i="4"/>
  <c r="G72" i="4"/>
  <c r="G68" i="4"/>
  <c r="G64" i="4"/>
  <c r="G56" i="4"/>
  <c r="G40" i="4"/>
  <c r="G36" i="4"/>
  <c r="G32" i="4"/>
  <c r="G24" i="4"/>
  <c r="G20" i="4"/>
  <c r="E3" i="3"/>
  <c r="E15" i="3" s="1"/>
  <c r="E27" i="3" s="1"/>
  <c r="E39" i="3" s="1"/>
  <c r="E51" i="3" s="1"/>
  <c r="E4" i="3"/>
  <c r="E16" i="3" s="1"/>
  <c r="E28" i="3" s="1"/>
  <c r="E40" i="3" s="1"/>
  <c r="E52" i="3" s="1"/>
  <c r="E64" i="3" s="1"/>
  <c r="E76" i="3" s="1"/>
  <c r="E88" i="3" s="1"/>
  <c r="E100" i="3" s="1"/>
  <c r="E112" i="3" s="1"/>
  <c r="E124" i="3" s="1"/>
  <c r="E136" i="3" s="1"/>
  <c r="E148" i="3" s="1"/>
  <c r="E160" i="3" s="1"/>
  <c r="E172" i="3" s="1"/>
  <c r="E184" i="3" s="1"/>
  <c r="E196" i="3" s="1"/>
  <c r="E208" i="3" s="1"/>
  <c r="E220" i="3" s="1"/>
  <c r="E232" i="3" s="1"/>
  <c r="E5" i="3"/>
  <c r="E17" i="3" s="1"/>
  <c r="E29" i="3" s="1"/>
  <c r="E41" i="3" s="1"/>
  <c r="E53" i="3" s="1"/>
  <c r="E65" i="3" s="1"/>
  <c r="E77" i="3" s="1"/>
  <c r="E89" i="3" s="1"/>
  <c r="E101" i="3" s="1"/>
  <c r="E113" i="3" s="1"/>
  <c r="E125" i="3" s="1"/>
  <c r="E137" i="3" s="1"/>
  <c r="E149" i="3" s="1"/>
  <c r="E161" i="3" s="1"/>
  <c r="E173" i="3" s="1"/>
  <c r="E185" i="3" s="1"/>
  <c r="E197" i="3" s="1"/>
  <c r="E209" i="3" s="1"/>
  <c r="E221" i="3" s="1"/>
  <c r="E233" i="3" s="1"/>
  <c r="E6" i="3"/>
  <c r="E18" i="3" s="1"/>
  <c r="E30" i="3" s="1"/>
  <c r="E42" i="3" s="1"/>
  <c r="E54" i="3" s="1"/>
  <c r="E66" i="3" s="1"/>
  <c r="E78" i="3" s="1"/>
  <c r="E90" i="3" s="1"/>
  <c r="E102" i="3" s="1"/>
  <c r="E114" i="3" s="1"/>
  <c r="E126" i="3" s="1"/>
  <c r="E138" i="3" s="1"/>
  <c r="E150" i="3" s="1"/>
  <c r="E162" i="3" s="1"/>
  <c r="E174" i="3" s="1"/>
  <c r="E186" i="3" s="1"/>
  <c r="E198" i="3" s="1"/>
  <c r="E210" i="3" s="1"/>
  <c r="E222" i="3" s="1"/>
  <c r="E234" i="3" s="1"/>
  <c r="E7" i="3"/>
  <c r="E19" i="3" s="1"/>
  <c r="E31" i="3" s="1"/>
  <c r="E43" i="3" s="1"/>
  <c r="E55" i="3" s="1"/>
  <c r="E67" i="3" s="1"/>
  <c r="E79" i="3" s="1"/>
  <c r="E91" i="3" s="1"/>
  <c r="E103" i="3" s="1"/>
  <c r="E115" i="3" s="1"/>
  <c r="E127" i="3" s="1"/>
  <c r="E139" i="3" s="1"/>
  <c r="E151" i="3" s="1"/>
  <c r="E163" i="3" s="1"/>
  <c r="E175" i="3" s="1"/>
  <c r="E187" i="3" s="1"/>
  <c r="E199" i="3" s="1"/>
  <c r="E211" i="3" s="1"/>
  <c r="E223" i="3" s="1"/>
  <c r="E235" i="3" s="1"/>
  <c r="E8" i="3"/>
  <c r="E20" i="3" s="1"/>
  <c r="E32" i="3" s="1"/>
  <c r="E44" i="3" s="1"/>
  <c r="E56" i="3" s="1"/>
  <c r="E68" i="3" s="1"/>
  <c r="E80" i="3" s="1"/>
  <c r="E92" i="3" s="1"/>
  <c r="E104" i="3" s="1"/>
  <c r="E116" i="3" s="1"/>
  <c r="E128" i="3" s="1"/>
  <c r="E140" i="3" s="1"/>
  <c r="E152" i="3" s="1"/>
  <c r="E164" i="3" s="1"/>
  <c r="E176" i="3" s="1"/>
  <c r="E188" i="3" s="1"/>
  <c r="E200" i="3" s="1"/>
  <c r="E212" i="3" s="1"/>
  <c r="E224" i="3" s="1"/>
  <c r="E236" i="3" s="1"/>
  <c r="E9" i="3"/>
  <c r="E21" i="3" s="1"/>
  <c r="E33" i="3" s="1"/>
  <c r="E45" i="3" s="1"/>
  <c r="E57" i="3" s="1"/>
  <c r="E69" i="3" s="1"/>
  <c r="E81" i="3" s="1"/>
  <c r="E93" i="3" s="1"/>
  <c r="E105" i="3" s="1"/>
  <c r="E117" i="3" s="1"/>
  <c r="E129" i="3" s="1"/>
  <c r="E141" i="3" s="1"/>
  <c r="E153" i="3" s="1"/>
  <c r="E165" i="3" s="1"/>
  <c r="E177" i="3" s="1"/>
  <c r="E189" i="3" s="1"/>
  <c r="E201" i="3" s="1"/>
  <c r="E213" i="3" s="1"/>
  <c r="E225" i="3" s="1"/>
  <c r="E237" i="3" s="1"/>
  <c r="E10" i="3"/>
  <c r="E22" i="3" s="1"/>
  <c r="E34" i="3" s="1"/>
  <c r="E46" i="3" s="1"/>
  <c r="E58" i="3" s="1"/>
  <c r="E70" i="3" s="1"/>
  <c r="E82" i="3" s="1"/>
  <c r="E94" i="3" s="1"/>
  <c r="E106" i="3" s="1"/>
  <c r="E118" i="3" s="1"/>
  <c r="E130" i="3" s="1"/>
  <c r="E142" i="3" s="1"/>
  <c r="E154" i="3" s="1"/>
  <c r="E166" i="3" s="1"/>
  <c r="E178" i="3" s="1"/>
  <c r="E190" i="3" s="1"/>
  <c r="E202" i="3" s="1"/>
  <c r="E214" i="3" s="1"/>
  <c r="E226" i="3" s="1"/>
  <c r="E238" i="3" s="1"/>
  <c r="E11" i="3"/>
  <c r="E23" i="3" s="1"/>
  <c r="E35" i="3" s="1"/>
  <c r="E47" i="3" s="1"/>
  <c r="E59" i="3" s="1"/>
  <c r="E71" i="3" s="1"/>
  <c r="E83" i="3" s="1"/>
  <c r="E95" i="3" s="1"/>
  <c r="E107" i="3" s="1"/>
  <c r="E119" i="3" s="1"/>
  <c r="E131" i="3" s="1"/>
  <c r="E143" i="3" s="1"/>
  <c r="E155" i="3" s="1"/>
  <c r="E167" i="3" s="1"/>
  <c r="E179" i="3" s="1"/>
  <c r="E191" i="3" s="1"/>
  <c r="E203" i="3" s="1"/>
  <c r="E215" i="3" s="1"/>
  <c r="E227" i="3" s="1"/>
  <c r="E239" i="3" s="1"/>
  <c r="E12" i="3"/>
  <c r="E24" i="3" s="1"/>
  <c r="E36" i="3" s="1"/>
  <c r="E48" i="3" s="1"/>
  <c r="E60" i="3" s="1"/>
  <c r="E72" i="3" s="1"/>
  <c r="E84" i="3" s="1"/>
  <c r="E96" i="3" s="1"/>
  <c r="E108" i="3" s="1"/>
  <c r="E120" i="3" s="1"/>
  <c r="E132" i="3" s="1"/>
  <c r="E144" i="3" s="1"/>
  <c r="E156" i="3" s="1"/>
  <c r="E168" i="3" s="1"/>
  <c r="E180" i="3" s="1"/>
  <c r="E192" i="3" s="1"/>
  <c r="E204" i="3" s="1"/>
  <c r="E216" i="3" s="1"/>
  <c r="E228" i="3" s="1"/>
  <c r="E240" i="3" s="1"/>
  <c r="E13" i="3"/>
  <c r="E25" i="3" s="1"/>
  <c r="E37" i="3" s="1"/>
  <c r="E49" i="3" s="1"/>
  <c r="E61" i="3" s="1"/>
  <c r="E73" i="3" s="1"/>
  <c r="E85" i="3" s="1"/>
  <c r="E97" i="3" s="1"/>
  <c r="E109" i="3" s="1"/>
  <c r="E121" i="3" s="1"/>
  <c r="E133" i="3" s="1"/>
  <c r="E145" i="3" s="1"/>
  <c r="E157" i="3" s="1"/>
  <c r="E169" i="3" s="1"/>
  <c r="E181" i="3" s="1"/>
  <c r="E193" i="3" s="1"/>
  <c r="E205" i="3" s="1"/>
  <c r="E217" i="3" s="1"/>
  <c r="E229" i="3" s="1"/>
  <c r="E241" i="3" s="1"/>
  <c r="E2" i="3"/>
  <c r="E14" i="3" s="1"/>
  <c r="E26" i="3" s="1"/>
  <c r="E38" i="3" s="1"/>
  <c r="E50" i="3" s="1"/>
  <c r="E62" i="3" s="1"/>
  <c r="E74" i="3" s="1"/>
  <c r="E86" i="3" s="1"/>
  <c r="E98" i="3" s="1"/>
  <c r="E110" i="3" s="1"/>
  <c r="E122" i="3" s="1"/>
  <c r="E134" i="3" s="1"/>
  <c r="E146" i="3" s="1"/>
  <c r="E158" i="3" s="1"/>
  <c r="E170" i="3" s="1"/>
  <c r="E182" i="3" s="1"/>
  <c r="E194" i="3" s="1"/>
  <c r="E206" i="3" s="1"/>
  <c r="E218" i="3" s="1"/>
  <c r="E230" i="3" s="1"/>
  <c r="L20" i="3"/>
  <c r="D2" i="3"/>
  <c r="K10" i="3"/>
  <c r="K11" i="3" s="1"/>
  <c r="K12" i="3" s="1"/>
  <c r="K13" i="3" s="1"/>
  <c r="K14" i="3" s="1"/>
  <c r="K15" i="3" s="1"/>
  <c r="K16" i="3" s="1"/>
  <c r="K17" i="3" s="1"/>
  <c r="K18" i="3" s="1"/>
  <c r="K19" i="3" s="1"/>
  <c r="K9" i="3"/>
  <c r="B3" i="3"/>
  <c r="B4" i="3" s="1"/>
  <c r="D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C2" i="2"/>
  <c r="E2" i="2" s="1"/>
  <c r="F2" i="2" s="1"/>
  <c r="H2" i="2" s="1"/>
  <c r="B3" i="2"/>
  <c r="C3" i="2" s="1"/>
  <c r="E3" i="2" s="1"/>
  <c r="F3" i="2" s="1"/>
  <c r="H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G118" i="4" l="1"/>
  <c r="F164" i="4"/>
  <c r="G240" i="4"/>
  <c r="G26" i="4"/>
  <c r="G189" i="4"/>
  <c r="G50" i="4"/>
  <c r="G94" i="4"/>
  <c r="G18" i="4"/>
  <c r="G10" i="4"/>
  <c r="G228" i="4"/>
  <c r="G212" i="4"/>
  <c r="G202" i="4"/>
  <c r="G174" i="4"/>
  <c r="G44" i="4"/>
  <c r="G182" i="4"/>
  <c r="G221" i="4"/>
  <c r="F160" i="4"/>
  <c r="G5" i="4"/>
  <c r="G114" i="4"/>
  <c r="G188" i="4"/>
  <c r="F218" i="4"/>
  <c r="G130" i="4"/>
  <c r="F46" i="4"/>
  <c r="G13" i="4"/>
  <c r="G96" i="4"/>
  <c r="G178" i="4"/>
  <c r="G233" i="4"/>
  <c r="G92" i="4"/>
  <c r="F141" i="4"/>
  <c r="G48" i="4"/>
  <c r="G52" i="4"/>
  <c r="G201" i="4"/>
  <c r="G162" i="4"/>
  <c r="G42" i="4"/>
  <c r="F142" i="4"/>
  <c r="F30" i="4"/>
  <c r="G37" i="4"/>
  <c r="G28" i="4"/>
  <c r="G70" i="4"/>
  <c r="F226" i="4"/>
  <c r="F69" i="4"/>
  <c r="F89" i="4"/>
  <c r="G170" i="4"/>
  <c r="G45" i="4"/>
  <c r="F97" i="4"/>
  <c r="F134" i="4"/>
  <c r="F65" i="4"/>
  <c r="F149" i="4"/>
  <c r="G60" i="4"/>
  <c r="G76" i="4"/>
  <c r="G124" i="4"/>
  <c r="G138" i="4"/>
  <c r="G98" i="4"/>
  <c r="G150" i="4"/>
  <c r="G54" i="4"/>
  <c r="G78" i="4"/>
  <c r="G29" i="4"/>
  <c r="F49" i="4"/>
  <c r="F81" i="4"/>
  <c r="F113" i="4"/>
  <c r="G140" i="4"/>
  <c r="G66" i="4"/>
  <c r="G190" i="4"/>
  <c r="G214" i="4"/>
  <c r="F234" i="4"/>
  <c r="G17" i="4"/>
  <c r="F129" i="4"/>
  <c r="G86" i="4"/>
  <c r="G102" i="4"/>
  <c r="G33" i="4"/>
  <c r="G110" i="4"/>
  <c r="G12" i="4"/>
  <c r="G82" i="4"/>
  <c r="G173" i="4"/>
  <c r="G205" i="4"/>
  <c r="G237" i="4"/>
  <c r="G34" i="4"/>
  <c r="F2" i="4"/>
  <c r="F126" i="4"/>
  <c r="G194" i="4"/>
  <c r="G210" i="4"/>
  <c r="G14" i="4"/>
  <c r="G62" i="4"/>
  <c r="G154" i="4"/>
  <c r="F230" i="4"/>
  <c r="D3" i="3"/>
  <c r="F3" i="3" s="1"/>
  <c r="B4" i="2"/>
  <c r="F4" i="3"/>
  <c r="F2" i="3"/>
  <c r="E63" i="3"/>
  <c r="E75" i="3" s="1"/>
  <c r="E87" i="3" s="1"/>
  <c r="E99" i="3" s="1"/>
  <c r="E111" i="3" s="1"/>
  <c r="E123" i="3" s="1"/>
  <c r="E135" i="3" s="1"/>
  <c r="E147" i="3" s="1"/>
  <c r="E159" i="3" s="1"/>
  <c r="E171" i="3" s="1"/>
  <c r="E183" i="3" s="1"/>
  <c r="E195" i="3" s="1"/>
  <c r="E207" i="3" s="1"/>
  <c r="E219" i="3" s="1"/>
  <c r="E231" i="3" s="1"/>
  <c r="B5" i="3"/>
  <c r="D5" i="3" s="1"/>
  <c r="F5" i="3" s="1"/>
  <c r="J6" i="4" l="1"/>
  <c r="J3" i="4"/>
  <c r="J5" i="4"/>
  <c r="G3" i="3"/>
  <c r="E3" i="5"/>
  <c r="G2" i="3"/>
  <c r="E2" i="5"/>
  <c r="G4" i="3"/>
  <c r="E4" i="5"/>
  <c r="G5" i="3"/>
  <c r="E5" i="5"/>
  <c r="J2" i="4"/>
  <c r="B5" i="2"/>
  <c r="C4" i="2"/>
  <c r="E4" i="2" s="1"/>
  <c r="F4" i="2" s="1"/>
  <c r="H4" i="2" s="1"/>
  <c r="B6" i="3"/>
  <c r="D6" i="3" s="1"/>
  <c r="F6" i="3" s="1"/>
  <c r="G6" i="3" l="1"/>
  <c r="E6" i="5"/>
  <c r="I4" i="3"/>
  <c r="H4" i="3"/>
  <c r="I5" i="3"/>
  <c r="H5" i="3"/>
  <c r="I2" i="3"/>
  <c r="H2" i="3"/>
  <c r="I3" i="3"/>
  <c r="H3" i="3"/>
  <c r="B6" i="2"/>
  <c r="C5" i="2"/>
  <c r="E5" i="2" s="1"/>
  <c r="F5" i="2" s="1"/>
  <c r="H5" i="2" s="1"/>
  <c r="B7" i="3"/>
  <c r="D7" i="3" s="1"/>
  <c r="F7" i="3" s="1"/>
  <c r="G7" i="3" l="1"/>
  <c r="E7" i="5"/>
  <c r="I6" i="3"/>
  <c r="H6" i="3"/>
  <c r="B7" i="2"/>
  <c r="C6" i="2"/>
  <c r="E6" i="2" s="1"/>
  <c r="F6" i="2" s="1"/>
  <c r="H6" i="2" s="1"/>
  <c r="B8" i="3"/>
  <c r="D8" i="3" s="1"/>
  <c r="F8" i="3" s="1"/>
  <c r="I7" i="3" l="1"/>
  <c r="H7" i="3"/>
  <c r="G8" i="3"/>
  <c r="E8" i="5"/>
  <c r="B8" i="2"/>
  <c r="C7" i="2"/>
  <c r="E7" i="2" s="1"/>
  <c r="F7" i="2" s="1"/>
  <c r="H7" i="2" s="1"/>
  <c r="B9" i="3"/>
  <c r="D9" i="3" s="1"/>
  <c r="F9" i="3" s="1"/>
  <c r="G9" i="3" l="1"/>
  <c r="E9" i="5"/>
  <c r="I8" i="3"/>
  <c r="H8" i="3"/>
  <c r="B9" i="2"/>
  <c r="C8" i="2"/>
  <c r="E8" i="2" s="1"/>
  <c r="F8" i="2" s="1"/>
  <c r="H8" i="2" s="1"/>
  <c r="B10" i="3"/>
  <c r="D10" i="3" s="1"/>
  <c r="F10" i="3" s="1"/>
  <c r="G10" i="3" l="1"/>
  <c r="E10" i="5"/>
  <c r="I9" i="3"/>
  <c r="H9" i="3"/>
  <c r="B10" i="2"/>
  <c r="C9" i="2"/>
  <c r="E9" i="2" s="1"/>
  <c r="F9" i="2" s="1"/>
  <c r="H9" i="2" s="1"/>
  <c r="B11" i="3"/>
  <c r="D11" i="3" s="1"/>
  <c r="F11" i="3" s="1"/>
  <c r="G11" i="3" l="1"/>
  <c r="E11" i="5"/>
  <c r="I10" i="3"/>
  <c r="H10" i="3"/>
  <c r="B11" i="2"/>
  <c r="C10" i="2"/>
  <c r="E10" i="2" s="1"/>
  <c r="F10" i="2" s="1"/>
  <c r="H10" i="2" s="1"/>
  <c r="B12" i="3"/>
  <c r="D12" i="3" s="1"/>
  <c r="F12" i="3" s="1"/>
  <c r="G12" i="3" l="1"/>
  <c r="E12" i="5"/>
  <c r="I11" i="3"/>
  <c r="H11" i="3"/>
  <c r="B12" i="2"/>
  <c r="C11" i="2"/>
  <c r="E11" i="2" s="1"/>
  <c r="F11" i="2" s="1"/>
  <c r="H11" i="2" s="1"/>
  <c r="B13" i="3"/>
  <c r="D13" i="3" s="1"/>
  <c r="F13" i="3" s="1"/>
  <c r="G13" i="3" l="1"/>
  <c r="E13" i="5"/>
  <c r="I12" i="3"/>
  <c r="H12" i="3"/>
  <c r="B13" i="2"/>
  <c r="C12" i="2"/>
  <c r="E12" i="2" s="1"/>
  <c r="F12" i="2" s="1"/>
  <c r="H12" i="2" s="1"/>
  <c r="B14" i="3"/>
  <c r="D14" i="3" s="1"/>
  <c r="F14" i="3" s="1"/>
  <c r="G14" i="3" l="1"/>
  <c r="E14" i="5"/>
  <c r="I13" i="3"/>
  <c r="H13" i="3"/>
  <c r="B14" i="2"/>
  <c r="C13" i="2"/>
  <c r="E13" i="2" s="1"/>
  <c r="F13" i="2" s="1"/>
  <c r="H13" i="2" s="1"/>
  <c r="B15" i="3"/>
  <c r="D15" i="3" s="1"/>
  <c r="F15" i="3" s="1"/>
  <c r="G15" i="3" l="1"/>
  <c r="E15" i="5"/>
  <c r="I14" i="3"/>
  <c r="H14" i="3"/>
  <c r="B15" i="2"/>
  <c r="C14" i="2"/>
  <c r="E14" i="2" s="1"/>
  <c r="F14" i="2" s="1"/>
  <c r="H14" i="2" s="1"/>
  <c r="B16" i="3"/>
  <c r="D16" i="3" s="1"/>
  <c r="F16" i="3" s="1"/>
  <c r="G16" i="3" l="1"/>
  <c r="E16" i="5"/>
  <c r="I15" i="3"/>
  <c r="H15" i="3"/>
  <c r="B16" i="2"/>
  <c r="C15" i="2"/>
  <c r="E15" i="2" s="1"/>
  <c r="F15" i="2" s="1"/>
  <c r="H15" i="2" s="1"/>
  <c r="B17" i="3"/>
  <c r="D17" i="3" s="1"/>
  <c r="F17" i="3" s="1"/>
  <c r="G17" i="3" l="1"/>
  <c r="E17" i="5"/>
  <c r="I16" i="3"/>
  <c r="H16" i="3"/>
  <c r="B17" i="2"/>
  <c r="C16" i="2"/>
  <c r="E16" i="2" s="1"/>
  <c r="F16" i="2" s="1"/>
  <c r="H16" i="2" s="1"/>
  <c r="B18" i="3"/>
  <c r="D18" i="3" s="1"/>
  <c r="F18" i="3" s="1"/>
  <c r="G18" i="3" l="1"/>
  <c r="E18" i="5"/>
  <c r="I17" i="3"/>
  <c r="H17" i="3"/>
  <c r="B18" i="2"/>
  <c r="C17" i="2"/>
  <c r="E17" i="2" s="1"/>
  <c r="F17" i="2" s="1"/>
  <c r="H17" i="2" s="1"/>
  <c r="B19" i="3"/>
  <c r="D19" i="3" s="1"/>
  <c r="F19" i="3" s="1"/>
  <c r="G19" i="3" l="1"/>
  <c r="E19" i="5"/>
  <c r="I18" i="3"/>
  <c r="H18" i="3"/>
  <c r="B19" i="2"/>
  <c r="C18" i="2"/>
  <c r="E18" i="2" s="1"/>
  <c r="F18" i="2" s="1"/>
  <c r="H18" i="2" s="1"/>
  <c r="B20" i="3"/>
  <c r="D20" i="3" s="1"/>
  <c r="F20" i="3" s="1"/>
  <c r="G20" i="3" l="1"/>
  <c r="E20" i="5"/>
  <c r="I19" i="3"/>
  <c r="H19" i="3"/>
  <c r="B20" i="2"/>
  <c r="C19" i="2"/>
  <c r="E19" i="2" s="1"/>
  <c r="F19" i="2" s="1"/>
  <c r="H19" i="2" s="1"/>
  <c r="B21" i="3"/>
  <c r="D21" i="3" s="1"/>
  <c r="F21" i="3" s="1"/>
  <c r="G21" i="3" l="1"/>
  <c r="E21" i="5"/>
  <c r="I20" i="3"/>
  <c r="H20" i="3"/>
  <c r="B21" i="2"/>
  <c r="C20" i="2"/>
  <c r="E20" i="2" s="1"/>
  <c r="F20" i="2" s="1"/>
  <c r="H20" i="2" s="1"/>
  <c r="B22" i="3"/>
  <c r="D22" i="3" s="1"/>
  <c r="F22" i="3" s="1"/>
  <c r="G22" i="3" l="1"/>
  <c r="E22" i="5"/>
  <c r="I21" i="3"/>
  <c r="H21" i="3"/>
  <c r="B22" i="2"/>
  <c r="C21" i="2"/>
  <c r="E21" i="2" s="1"/>
  <c r="F21" i="2" s="1"/>
  <c r="H21" i="2" s="1"/>
  <c r="B23" i="3"/>
  <c r="D23" i="3" s="1"/>
  <c r="F23" i="3" s="1"/>
  <c r="G23" i="3" l="1"/>
  <c r="E23" i="5"/>
  <c r="I22" i="3"/>
  <c r="H22" i="3"/>
  <c r="B23" i="2"/>
  <c r="C22" i="2"/>
  <c r="E22" i="2" s="1"/>
  <c r="F22" i="2" s="1"/>
  <c r="H22" i="2" s="1"/>
  <c r="B24" i="3"/>
  <c r="D24" i="3" s="1"/>
  <c r="F24" i="3" s="1"/>
  <c r="G24" i="3" l="1"/>
  <c r="E24" i="5"/>
  <c r="I23" i="3"/>
  <c r="H23" i="3"/>
  <c r="B24" i="2"/>
  <c r="C23" i="2"/>
  <c r="E23" i="2" s="1"/>
  <c r="F23" i="2" s="1"/>
  <c r="H23" i="2" s="1"/>
  <c r="B25" i="3"/>
  <c r="D25" i="3" s="1"/>
  <c r="F25" i="3" s="1"/>
  <c r="G25" i="3" l="1"/>
  <c r="E25" i="5"/>
  <c r="I24" i="3"/>
  <c r="H24" i="3"/>
  <c r="B25" i="2"/>
  <c r="C24" i="2"/>
  <c r="E24" i="2" s="1"/>
  <c r="F24" i="2" s="1"/>
  <c r="H24" i="2" s="1"/>
  <c r="B26" i="3"/>
  <c r="D26" i="3" s="1"/>
  <c r="F26" i="3" s="1"/>
  <c r="G26" i="3" l="1"/>
  <c r="E26" i="5"/>
  <c r="I25" i="3"/>
  <c r="H25" i="3"/>
  <c r="B26" i="2"/>
  <c r="C25" i="2"/>
  <c r="E25" i="2" s="1"/>
  <c r="F25" i="2" s="1"/>
  <c r="H25" i="2" s="1"/>
  <c r="B27" i="3"/>
  <c r="D27" i="3" s="1"/>
  <c r="F27" i="3" s="1"/>
  <c r="G27" i="3" l="1"/>
  <c r="E27" i="5"/>
  <c r="I26" i="3"/>
  <c r="H26" i="3"/>
  <c r="B27" i="2"/>
  <c r="C26" i="2"/>
  <c r="E26" i="2" s="1"/>
  <c r="F26" i="2" s="1"/>
  <c r="H26" i="2" s="1"/>
  <c r="B28" i="3"/>
  <c r="D28" i="3" s="1"/>
  <c r="F28" i="3" s="1"/>
  <c r="G28" i="3" l="1"/>
  <c r="E28" i="5"/>
  <c r="I27" i="3"/>
  <c r="H27" i="3"/>
  <c r="B28" i="2"/>
  <c r="C27" i="2"/>
  <c r="E27" i="2" s="1"/>
  <c r="F27" i="2" s="1"/>
  <c r="H27" i="2" s="1"/>
  <c r="B29" i="3"/>
  <c r="D29" i="3" s="1"/>
  <c r="F29" i="3" s="1"/>
  <c r="G29" i="3" l="1"/>
  <c r="E29" i="5"/>
  <c r="I28" i="3"/>
  <c r="H28" i="3"/>
  <c r="B29" i="2"/>
  <c r="C28" i="2"/>
  <c r="E28" i="2" s="1"/>
  <c r="F28" i="2" s="1"/>
  <c r="H28" i="2" s="1"/>
  <c r="B30" i="3"/>
  <c r="D30" i="3" s="1"/>
  <c r="F30" i="3" s="1"/>
  <c r="G30" i="3" l="1"/>
  <c r="E30" i="5"/>
  <c r="I29" i="3"/>
  <c r="H29" i="3"/>
  <c r="B30" i="2"/>
  <c r="C29" i="2"/>
  <c r="E29" i="2" s="1"/>
  <c r="F29" i="2" s="1"/>
  <c r="H29" i="2" s="1"/>
  <c r="B31" i="3"/>
  <c r="D31" i="3" s="1"/>
  <c r="F31" i="3" s="1"/>
  <c r="G31" i="3" l="1"/>
  <c r="E31" i="5"/>
  <c r="I30" i="3"/>
  <c r="H30" i="3"/>
  <c r="B31" i="2"/>
  <c r="C30" i="2"/>
  <c r="E30" i="2" s="1"/>
  <c r="F30" i="2" s="1"/>
  <c r="H30" i="2" s="1"/>
  <c r="B32" i="3"/>
  <c r="D32" i="3" s="1"/>
  <c r="F32" i="3" s="1"/>
  <c r="G32" i="3" l="1"/>
  <c r="E32" i="5"/>
  <c r="I31" i="3"/>
  <c r="H31" i="3"/>
  <c r="B32" i="2"/>
  <c r="C31" i="2"/>
  <c r="E31" i="2" s="1"/>
  <c r="F31" i="2" s="1"/>
  <c r="H31" i="2" s="1"/>
  <c r="B33" i="3"/>
  <c r="D33" i="3" s="1"/>
  <c r="F33" i="3" s="1"/>
  <c r="G33" i="3" l="1"/>
  <c r="E33" i="5"/>
  <c r="I32" i="3"/>
  <c r="H32" i="3"/>
  <c r="B33" i="2"/>
  <c r="C32" i="2"/>
  <c r="E32" i="2" s="1"/>
  <c r="F32" i="2" s="1"/>
  <c r="H32" i="2" s="1"/>
  <c r="B34" i="3"/>
  <c r="D34" i="3" s="1"/>
  <c r="F34" i="3" s="1"/>
  <c r="G34" i="3" l="1"/>
  <c r="E34" i="5"/>
  <c r="I33" i="3"/>
  <c r="H33" i="3"/>
  <c r="B34" i="2"/>
  <c r="C33" i="2"/>
  <c r="E33" i="2" s="1"/>
  <c r="F33" i="2" s="1"/>
  <c r="H33" i="2" s="1"/>
  <c r="B35" i="3"/>
  <c r="D35" i="3" s="1"/>
  <c r="F35" i="3" s="1"/>
  <c r="G35" i="3" l="1"/>
  <c r="E35" i="5"/>
  <c r="I34" i="3"/>
  <c r="H34" i="3"/>
  <c r="B35" i="2"/>
  <c r="C34" i="2"/>
  <c r="E34" i="2" s="1"/>
  <c r="F34" i="2" s="1"/>
  <c r="H34" i="2" s="1"/>
  <c r="B36" i="3"/>
  <c r="D36" i="3" s="1"/>
  <c r="F36" i="3" s="1"/>
  <c r="G36" i="3" l="1"/>
  <c r="E36" i="5"/>
  <c r="I35" i="3"/>
  <c r="H35" i="3"/>
  <c r="B36" i="2"/>
  <c r="C35" i="2"/>
  <c r="E35" i="2" s="1"/>
  <c r="F35" i="2" s="1"/>
  <c r="H35" i="2" s="1"/>
  <c r="B37" i="3"/>
  <c r="D37" i="3" s="1"/>
  <c r="F37" i="3" s="1"/>
  <c r="G37" i="3" l="1"/>
  <c r="E37" i="5"/>
  <c r="I36" i="3"/>
  <c r="H36" i="3"/>
  <c r="B37" i="2"/>
  <c r="C36" i="2"/>
  <c r="E36" i="2" s="1"/>
  <c r="F36" i="2" s="1"/>
  <c r="H36" i="2" s="1"/>
  <c r="B38" i="3"/>
  <c r="D38" i="3" s="1"/>
  <c r="F38" i="3" s="1"/>
  <c r="G38" i="3" l="1"/>
  <c r="E38" i="5"/>
  <c r="I37" i="3"/>
  <c r="H37" i="3"/>
  <c r="B38" i="2"/>
  <c r="C37" i="2"/>
  <c r="E37" i="2" s="1"/>
  <c r="F37" i="2" s="1"/>
  <c r="H37" i="2" s="1"/>
  <c r="B39" i="3"/>
  <c r="D39" i="3" s="1"/>
  <c r="F39" i="3" s="1"/>
  <c r="G39" i="3" l="1"/>
  <c r="E39" i="5"/>
  <c r="I38" i="3"/>
  <c r="H38" i="3"/>
  <c r="B39" i="2"/>
  <c r="C38" i="2"/>
  <c r="E38" i="2" s="1"/>
  <c r="F38" i="2" s="1"/>
  <c r="H38" i="2" s="1"/>
  <c r="B40" i="3"/>
  <c r="D40" i="3" s="1"/>
  <c r="F40" i="3" s="1"/>
  <c r="G40" i="3" l="1"/>
  <c r="E40" i="5"/>
  <c r="I39" i="3"/>
  <c r="H39" i="3"/>
  <c r="B40" i="2"/>
  <c r="C39" i="2"/>
  <c r="E39" i="2" s="1"/>
  <c r="F39" i="2" s="1"/>
  <c r="H39" i="2" s="1"/>
  <c r="B41" i="3"/>
  <c r="D41" i="3" s="1"/>
  <c r="F41" i="3" s="1"/>
  <c r="G41" i="3" l="1"/>
  <c r="E41" i="5"/>
  <c r="I40" i="3"/>
  <c r="H40" i="3"/>
  <c r="B41" i="2"/>
  <c r="C40" i="2"/>
  <c r="E40" i="2" s="1"/>
  <c r="F40" i="2" s="1"/>
  <c r="H40" i="2" s="1"/>
  <c r="B42" i="3"/>
  <c r="D42" i="3" s="1"/>
  <c r="F42" i="3" s="1"/>
  <c r="G42" i="3" l="1"/>
  <c r="E42" i="5"/>
  <c r="I41" i="3"/>
  <c r="H41" i="3"/>
  <c r="B42" i="2"/>
  <c r="C41" i="2"/>
  <c r="E41" i="2" s="1"/>
  <c r="F41" i="2" s="1"/>
  <c r="H41" i="2" s="1"/>
  <c r="B43" i="3"/>
  <c r="D43" i="3" s="1"/>
  <c r="F43" i="3" s="1"/>
  <c r="G43" i="3" l="1"/>
  <c r="E43" i="5"/>
  <c r="I42" i="3"/>
  <c r="H42" i="3"/>
  <c r="B43" i="2"/>
  <c r="C42" i="2"/>
  <c r="E42" i="2" s="1"/>
  <c r="F42" i="2" s="1"/>
  <c r="H42" i="2" s="1"/>
  <c r="B44" i="3"/>
  <c r="D44" i="3" s="1"/>
  <c r="F44" i="3" s="1"/>
  <c r="G44" i="3" l="1"/>
  <c r="E44" i="5"/>
  <c r="I43" i="3"/>
  <c r="H43" i="3"/>
  <c r="B44" i="2"/>
  <c r="C43" i="2"/>
  <c r="E43" i="2" s="1"/>
  <c r="F43" i="2" s="1"/>
  <c r="H43" i="2" s="1"/>
  <c r="B45" i="3"/>
  <c r="D45" i="3" s="1"/>
  <c r="F45" i="3" s="1"/>
  <c r="G45" i="3" l="1"/>
  <c r="E45" i="5"/>
  <c r="I44" i="3"/>
  <c r="H44" i="3"/>
  <c r="B45" i="2"/>
  <c r="C44" i="2"/>
  <c r="E44" i="2" s="1"/>
  <c r="F44" i="2" s="1"/>
  <c r="H44" i="2" s="1"/>
  <c r="B46" i="3"/>
  <c r="D46" i="3" s="1"/>
  <c r="F46" i="3" s="1"/>
  <c r="G46" i="3" l="1"/>
  <c r="E46" i="5"/>
  <c r="I45" i="3"/>
  <c r="H45" i="3"/>
  <c r="B46" i="2"/>
  <c r="C45" i="2"/>
  <c r="E45" i="2" s="1"/>
  <c r="F45" i="2" s="1"/>
  <c r="H45" i="2" s="1"/>
  <c r="B47" i="3"/>
  <c r="D47" i="3" s="1"/>
  <c r="F47" i="3" s="1"/>
  <c r="G47" i="3" l="1"/>
  <c r="E47" i="5"/>
  <c r="I46" i="3"/>
  <c r="H46" i="3"/>
  <c r="B47" i="2"/>
  <c r="C46" i="2"/>
  <c r="E46" i="2" s="1"/>
  <c r="F46" i="2" s="1"/>
  <c r="H46" i="2" s="1"/>
  <c r="B48" i="3"/>
  <c r="D48" i="3" s="1"/>
  <c r="F48" i="3" s="1"/>
  <c r="G48" i="3" l="1"/>
  <c r="E48" i="5"/>
  <c r="I47" i="3"/>
  <c r="H47" i="3"/>
  <c r="B48" i="2"/>
  <c r="C47" i="2"/>
  <c r="E47" i="2" s="1"/>
  <c r="F47" i="2" s="1"/>
  <c r="H47" i="2" s="1"/>
  <c r="B49" i="3"/>
  <c r="D49" i="3" s="1"/>
  <c r="F49" i="3" s="1"/>
  <c r="G49" i="3" l="1"/>
  <c r="E49" i="5"/>
  <c r="I48" i="3"/>
  <c r="H48" i="3"/>
  <c r="B49" i="2"/>
  <c r="C48" i="2"/>
  <c r="E48" i="2" s="1"/>
  <c r="F48" i="2" s="1"/>
  <c r="H48" i="2" s="1"/>
  <c r="B50" i="3"/>
  <c r="D50" i="3" s="1"/>
  <c r="F50" i="3" s="1"/>
  <c r="G50" i="3" l="1"/>
  <c r="E50" i="5"/>
  <c r="I49" i="3"/>
  <c r="H49" i="3"/>
  <c r="B50" i="2"/>
  <c r="C49" i="2"/>
  <c r="E49" i="2" s="1"/>
  <c r="F49" i="2" s="1"/>
  <c r="H49" i="2" s="1"/>
  <c r="B51" i="3"/>
  <c r="D51" i="3" s="1"/>
  <c r="F51" i="3" s="1"/>
  <c r="G51" i="3" l="1"/>
  <c r="E51" i="5"/>
  <c r="I50" i="3"/>
  <c r="H50" i="3"/>
  <c r="B51" i="2"/>
  <c r="C50" i="2"/>
  <c r="E50" i="2" s="1"/>
  <c r="F50" i="2" s="1"/>
  <c r="H50" i="2" s="1"/>
  <c r="B52" i="3"/>
  <c r="D52" i="3" s="1"/>
  <c r="F52" i="3" s="1"/>
  <c r="G52" i="3" l="1"/>
  <c r="E52" i="5"/>
  <c r="I51" i="3"/>
  <c r="H51" i="3"/>
  <c r="B52" i="2"/>
  <c r="C51" i="2"/>
  <c r="E51" i="2" s="1"/>
  <c r="F51" i="2" s="1"/>
  <c r="H51" i="2" s="1"/>
  <c r="B53" i="3"/>
  <c r="D53" i="3" s="1"/>
  <c r="F53" i="3" s="1"/>
  <c r="G53" i="3" l="1"/>
  <c r="E53" i="5"/>
  <c r="I52" i="3"/>
  <c r="H52" i="3"/>
  <c r="B53" i="2"/>
  <c r="C52" i="2"/>
  <c r="E52" i="2" s="1"/>
  <c r="F52" i="2" s="1"/>
  <c r="H52" i="2" s="1"/>
  <c r="B54" i="3"/>
  <c r="D54" i="3" s="1"/>
  <c r="F54" i="3" s="1"/>
  <c r="G54" i="3" l="1"/>
  <c r="E54" i="5"/>
  <c r="I53" i="3"/>
  <c r="H53" i="3"/>
  <c r="B54" i="2"/>
  <c r="C53" i="2"/>
  <c r="E53" i="2" s="1"/>
  <c r="F53" i="2" s="1"/>
  <c r="H53" i="2" s="1"/>
  <c r="B55" i="3"/>
  <c r="D55" i="3" s="1"/>
  <c r="F55" i="3" s="1"/>
  <c r="G55" i="3" l="1"/>
  <c r="E55" i="5"/>
  <c r="I54" i="3"/>
  <c r="H54" i="3"/>
  <c r="B55" i="2"/>
  <c r="C54" i="2"/>
  <c r="E54" i="2" s="1"/>
  <c r="F54" i="2" s="1"/>
  <c r="H54" i="2" s="1"/>
  <c r="B56" i="3"/>
  <c r="D56" i="3" s="1"/>
  <c r="F56" i="3" s="1"/>
  <c r="G56" i="3" l="1"/>
  <c r="E56" i="5"/>
  <c r="I55" i="3"/>
  <c r="H55" i="3"/>
  <c r="B56" i="2"/>
  <c r="C55" i="2"/>
  <c r="E55" i="2" s="1"/>
  <c r="F55" i="2" s="1"/>
  <c r="H55" i="2" s="1"/>
  <c r="B57" i="3"/>
  <c r="D57" i="3" s="1"/>
  <c r="F57" i="3" s="1"/>
  <c r="G57" i="3" l="1"/>
  <c r="E57" i="5"/>
  <c r="I56" i="3"/>
  <c r="H56" i="3"/>
  <c r="B57" i="2"/>
  <c r="C56" i="2"/>
  <c r="E56" i="2" s="1"/>
  <c r="F56" i="2" s="1"/>
  <c r="H56" i="2" s="1"/>
  <c r="B58" i="3"/>
  <c r="D58" i="3" s="1"/>
  <c r="F58" i="3" s="1"/>
  <c r="G58" i="3" l="1"/>
  <c r="E58" i="5"/>
  <c r="I57" i="3"/>
  <c r="H57" i="3"/>
  <c r="B58" i="2"/>
  <c r="C57" i="2"/>
  <c r="E57" i="2" s="1"/>
  <c r="F57" i="2" s="1"/>
  <c r="H57" i="2" s="1"/>
  <c r="B59" i="3"/>
  <c r="D59" i="3" s="1"/>
  <c r="F59" i="3" s="1"/>
  <c r="G59" i="3" l="1"/>
  <c r="E59" i="5"/>
  <c r="I58" i="3"/>
  <c r="H58" i="3"/>
  <c r="B59" i="2"/>
  <c r="C58" i="2"/>
  <c r="E58" i="2" s="1"/>
  <c r="F58" i="2" s="1"/>
  <c r="H58" i="2" s="1"/>
  <c r="B60" i="3"/>
  <c r="D60" i="3" s="1"/>
  <c r="F60" i="3" s="1"/>
  <c r="G60" i="3" l="1"/>
  <c r="E60" i="5"/>
  <c r="I59" i="3"/>
  <c r="H59" i="3"/>
  <c r="B60" i="2"/>
  <c r="C59" i="2"/>
  <c r="E59" i="2" s="1"/>
  <c r="F59" i="2" s="1"/>
  <c r="H59" i="2" s="1"/>
  <c r="B61" i="3"/>
  <c r="D61" i="3" s="1"/>
  <c r="F61" i="3" s="1"/>
  <c r="G61" i="3" l="1"/>
  <c r="E61" i="5"/>
  <c r="I60" i="3"/>
  <c r="H60" i="3"/>
  <c r="B61" i="2"/>
  <c r="C60" i="2"/>
  <c r="E60" i="2" s="1"/>
  <c r="F60" i="2" s="1"/>
  <c r="H60" i="2" s="1"/>
  <c r="B62" i="3"/>
  <c r="D62" i="3" s="1"/>
  <c r="F62" i="3" s="1"/>
  <c r="G62" i="3" l="1"/>
  <c r="E62" i="5"/>
  <c r="I61" i="3"/>
  <c r="H61" i="3"/>
  <c r="B62" i="2"/>
  <c r="C61" i="2"/>
  <c r="E61" i="2" s="1"/>
  <c r="F61" i="2" s="1"/>
  <c r="H61" i="2" s="1"/>
  <c r="B63" i="3"/>
  <c r="D63" i="3" s="1"/>
  <c r="F63" i="3" s="1"/>
  <c r="G63" i="3" l="1"/>
  <c r="E63" i="5"/>
  <c r="I62" i="3"/>
  <c r="H62" i="3"/>
  <c r="B63" i="2"/>
  <c r="C62" i="2"/>
  <c r="E62" i="2" s="1"/>
  <c r="F62" i="2" s="1"/>
  <c r="H62" i="2" s="1"/>
  <c r="B64" i="3"/>
  <c r="D64" i="3" s="1"/>
  <c r="F64" i="3" s="1"/>
  <c r="G64" i="3" l="1"/>
  <c r="E64" i="5"/>
  <c r="I63" i="3"/>
  <c r="H63" i="3"/>
  <c r="B64" i="2"/>
  <c r="C63" i="2"/>
  <c r="E63" i="2" s="1"/>
  <c r="F63" i="2" s="1"/>
  <c r="H63" i="2" s="1"/>
  <c r="B65" i="3"/>
  <c r="D65" i="3" s="1"/>
  <c r="F65" i="3" s="1"/>
  <c r="G65" i="3" l="1"/>
  <c r="E65" i="5"/>
  <c r="I64" i="3"/>
  <c r="H64" i="3"/>
  <c r="B65" i="2"/>
  <c r="C64" i="2"/>
  <c r="E64" i="2" s="1"/>
  <c r="F64" i="2" s="1"/>
  <c r="H64" i="2" s="1"/>
  <c r="B66" i="3"/>
  <c r="D66" i="3" s="1"/>
  <c r="F66" i="3" s="1"/>
  <c r="G66" i="3" l="1"/>
  <c r="E66" i="5"/>
  <c r="I65" i="3"/>
  <c r="H65" i="3"/>
  <c r="B66" i="2"/>
  <c r="C65" i="2"/>
  <c r="E65" i="2" s="1"/>
  <c r="F65" i="2" s="1"/>
  <c r="H65" i="2" s="1"/>
  <c r="B67" i="3"/>
  <c r="D67" i="3" s="1"/>
  <c r="F67" i="3" s="1"/>
  <c r="G67" i="3" l="1"/>
  <c r="E67" i="5"/>
  <c r="I66" i="3"/>
  <c r="H66" i="3"/>
  <c r="B67" i="2"/>
  <c r="C66" i="2"/>
  <c r="E66" i="2" s="1"/>
  <c r="F66" i="2" s="1"/>
  <c r="H66" i="2" s="1"/>
  <c r="B68" i="3"/>
  <c r="D68" i="3" s="1"/>
  <c r="F68" i="3" s="1"/>
  <c r="G68" i="3" l="1"/>
  <c r="E68" i="5"/>
  <c r="I67" i="3"/>
  <c r="H67" i="3"/>
  <c r="B68" i="2"/>
  <c r="C67" i="2"/>
  <c r="E67" i="2" s="1"/>
  <c r="F67" i="2" s="1"/>
  <c r="H67" i="2" s="1"/>
  <c r="B69" i="3"/>
  <c r="D69" i="3" s="1"/>
  <c r="F69" i="3" s="1"/>
  <c r="G69" i="3" l="1"/>
  <c r="E69" i="5"/>
  <c r="I68" i="3"/>
  <c r="H68" i="3"/>
  <c r="B69" i="2"/>
  <c r="C68" i="2"/>
  <c r="E68" i="2" s="1"/>
  <c r="F68" i="2" s="1"/>
  <c r="H68" i="2" s="1"/>
  <c r="B70" i="3"/>
  <c r="D70" i="3" s="1"/>
  <c r="F70" i="3" s="1"/>
  <c r="G70" i="3" l="1"/>
  <c r="E70" i="5"/>
  <c r="I69" i="3"/>
  <c r="H69" i="3"/>
  <c r="B70" i="2"/>
  <c r="C69" i="2"/>
  <c r="E69" i="2" s="1"/>
  <c r="F69" i="2" s="1"/>
  <c r="H69" i="2" s="1"/>
  <c r="B71" i="3"/>
  <c r="D71" i="3" s="1"/>
  <c r="F71" i="3" s="1"/>
  <c r="G71" i="3" l="1"/>
  <c r="E71" i="5"/>
  <c r="I70" i="3"/>
  <c r="H70" i="3"/>
  <c r="B71" i="2"/>
  <c r="C70" i="2"/>
  <c r="E70" i="2" s="1"/>
  <c r="F70" i="2" s="1"/>
  <c r="H70" i="2" s="1"/>
  <c r="B72" i="3"/>
  <c r="D72" i="3" s="1"/>
  <c r="F72" i="3" s="1"/>
  <c r="G72" i="3" l="1"/>
  <c r="E72" i="5"/>
  <c r="I71" i="3"/>
  <c r="H71" i="3"/>
  <c r="B72" i="2"/>
  <c r="C71" i="2"/>
  <c r="E71" i="2" s="1"/>
  <c r="F71" i="2" s="1"/>
  <c r="H71" i="2" s="1"/>
  <c r="B73" i="3"/>
  <c r="D73" i="3" s="1"/>
  <c r="F73" i="3" s="1"/>
  <c r="G73" i="3" l="1"/>
  <c r="E73" i="5"/>
  <c r="I72" i="3"/>
  <c r="H72" i="3"/>
  <c r="B73" i="2"/>
  <c r="C72" i="2"/>
  <c r="E72" i="2" s="1"/>
  <c r="F72" i="2" s="1"/>
  <c r="H72" i="2" s="1"/>
  <c r="B74" i="3"/>
  <c r="D74" i="3" s="1"/>
  <c r="F74" i="3" s="1"/>
  <c r="G74" i="3" l="1"/>
  <c r="E74" i="5"/>
  <c r="I73" i="3"/>
  <c r="H73" i="3"/>
  <c r="B74" i="2"/>
  <c r="C73" i="2"/>
  <c r="E73" i="2" s="1"/>
  <c r="F73" i="2" s="1"/>
  <c r="H73" i="2" s="1"/>
  <c r="B75" i="3"/>
  <c r="D75" i="3" s="1"/>
  <c r="F75" i="3" s="1"/>
  <c r="G75" i="3" l="1"/>
  <c r="E75" i="5"/>
  <c r="I74" i="3"/>
  <c r="H74" i="3"/>
  <c r="B75" i="2"/>
  <c r="C74" i="2"/>
  <c r="E74" i="2" s="1"/>
  <c r="F74" i="2" s="1"/>
  <c r="H74" i="2" s="1"/>
  <c r="B76" i="3"/>
  <c r="D76" i="3" s="1"/>
  <c r="F76" i="3" s="1"/>
  <c r="G76" i="3" l="1"/>
  <c r="E76" i="5"/>
  <c r="I75" i="3"/>
  <c r="H75" i="3"/>
  <c r="B76" i="2"/>
  <c r="C75" i="2"/>
  <c r="E75" i="2" s="1"/>
  <c r="F75" i="2" s="1"/>
  <c r="H75" i="2" s="1"/>
  <c r="B77" i="3"/>
  <c r="D77" i="3" s="1"/>
  <c r="F77" i="3" s="1"/>
  <c r="G77" i="3" l="1"/>
  <c r="E77" i="5"/>
  <c r="I76" i="3"/>
  <c r="H76" i="3"/>
  <c r="B77" i="2"/>
  <c r="C76" i="2"/>
  <c r="E76" i="2" s="1"/>
  <c r="F76" i="2" s="1"/>
  <c r="H76" i="2" s="1"/>
  <c r="B78" i="3"/>
  <c r="D78" i="3" s="1"/>
  <c r="F78" i="3" s="1"/>
  <c r="G78" i="3" l="1"/>
  <c r="E78" i="5"/>
  <c r="I77" i="3"/>
  <c r="H77" i="3"/>
  <c r="B78" i="2"/>
  <c r="C77" i="2"/>
  <c r="E77" i="2" s="1"/>
  <c r="F77" i="2" s="1"/>
  <c r="H77" i="2" s="1"/>
  <c r="B79" i="3"/>
  <c r="D79" i="3" s="1"/>
  <c r="F79" i="3" s="1"/>
  <c r="G79" i="3" l="1"/>
  <c r="E79" i="5"/>
  <c r="I78" i="3"/>
  <c r="H78" i="3"/>
  <c r="B79" i="2"/>
  <c r="C78" i="2"/>
  <c r="E78" i="2" s="1"/>
  <c r="F78" i="2" s="1"/>
  <c r="H78" i="2" s="1"/>
  <c r="B80" i="3"/>
  <c r="D80" i="3" s="1"/>
  <c r="F80" i="3" s="1"/>
  <c r="G80" i="3" l="1"/>
  <c r="E80" i="5"/>
  <c r="I79" i="3"/>
  <c r="H79" i="3"/>
  <c r="B80" i="2"/>
  <c r="C79" i="2"/>
  <c r="E79" i="2" s="1"/>
  <c r="F79" i="2" s="1"/>
  <c r="H79" i="2" s="1"/>
  <c r="B81" i="3"/>
  <c r="D81" i="3" s="1"/>
  <c r="F81" i="3" s="1"/>
  <c r="G81" i="3" l="1"/>
  <c r="E81" i="5"/>
  <c r="I80" i="3"/>
  <c r="H80" i="3"/>
  <c r="B81" i="2"/>
  <c r="C80" i="2"/>
  <c r="E80" i="2" s="1"/>
  <c r="F80" i="2" s="1"/>
  <c r="H80" i="2" s="1"/>
  <c r="B82" i="3"/>
  <c r="D82" i="3" s="1"/>
  <c r="F82" i="3" s="1"/>
  <c r="G82" i="3" l="1"/>
  <c r="E82" i="5"/>
  <c r="I81" i="3"/>
  <c r="H81" i="3"/>
  <c r="B82" i="2"/>
  <c r="C81" i="2"/>
  <c r="E81" i="2" s="1"/>
  <c r="F81" i="2" s="1"/>
  <c r="H81" i="2" s="1"/>
  <c r="B83" i="3"/>
  <c r="D83" i="3" s="1"/>
  <c r="F83" i="3" s="1"/>
  <c r="G83" i="3" l="1"/>
  <c r="E83" i="5"/>
  <c r="I82" i="3"/>
  <c r="H82" i="3"/>
  <c r="B83" i="2"/>
  <c r="C82" i="2"/>
  <c r="E82" i="2" s="1"/>
  <c r="F82" i="2" s="1"/>
  <c r="H82" i="2" s="1"/>
  <c r="B84" i="3"/>
  <c r="D84" i="3" s="1"/>
  <c r="F84" i="3" s="1"/>
  <c r="G84" i="3" l="1"/>
  <c r="E84" i="5"/>
  <c r="I83" i="3"/>
  <c r="H83" i="3"/>
  <c r="B84" i="2"/>
  <c r="C83" i="2"/>
  <c r="E83" i="2" s="1"/>
  <c r="F83" i="2" s="1"/>
  <c r="H83" i="2" s="1"/>
  <c r="B85" i="3"/>
  <c r="D85" i="3" s="1"/>
  <c r="F85" i="3" s="1"/>
  <c r="G85" i="3" l="1"/>
  <c r="E85" i="5"/>
  <c r="I84" i="3"/>
  <c r="H84" i="3"/>
  <c r="B85" i="2"/>
  <c r="C84" i="2"/>
  <c r="E84" i="2" s="1"/>
  <c r="F84" i="2" s="1"/>
  <c r="H84" i="2" s="1"/>
  <c r="B86" i="3"/>
  <c r="D86" i="3" s="1"/>
  <c r="F86" i="3" s="1"/>
  <c r="G86" i="3" l="1"/>
  <c r="E86" i="5"/>
  <c r="I85" i="3"/>
  <c r="H85" i="3"/>
  <c r="B86" i="2"/>
  <c r="C85" i="2"/>
  <c r="E85" i="2" s="1"/>
  <c r="F85" i="2" s="1"/>
  <c r="H85" i="2" s="1"/>
  <c r="B87" i="3"/>
  <c r="D87" i="3" s="1"/>
  <c r="F87" i="3" s="1"/>
  <c r="G87" i="3" l="1"/>
  <c r="E87" i="5"/>
  <c r="I86" i="3"/>
  <c r="H86" i="3"/>
  <c r="B87" i="2"/>
  <c r="C86" i="2"/>
  <c r="E86" i="2" s="1"/>
  <c r="F86" i="2" s="1"/>
  <c r="H86" i="2" s="1"/>
  <c r="B88" i="3"/>
  <c r="D88" i="3" s="1"/>
  <c r="F88" i="3" s="1"/>
  <c r="G88" i="3" l="1"/>
  <c r="E88" i="5"/>
  <c r="I87" i="3"/>
  <c r="H87" i="3"/>
  <c r="B88" i="2"/>
  <c r="C87" i="2"/>
  <c r="E87" i="2" s="1"/>
  <c r="F87" i="2" s="1"/>
  <c r="H87" i="2" s="1"/>
  <c r="B89" i="3"/>
  <c r="D89" i="3" s="1"/>
  <c r="F89" i="3" s="1"/>
  <c r="G89" i="3" l="1"/>
  <c r="E89" i="5"/>
  <c r="I88" i="3"/>
  <c r="H88" i="3"/>
  <c r="B89" i="2"/>
  <c r="C88" i="2"/>
  <c r="E88" i="2" s="1"/>
  <c r="F88" i="2" s="1"/>
  <c r="H88" i="2" s="1"/>
  <c r="B90" i="3"/>
  <c r="D90" i="3" s="1"/>
  <c r="F90" i="3" s="1"/>
  <c r="G90" i="3" l="1"/>
  <c r="E90" i="5"/>
  <c r="I89" i="3"/>
  <c r="H89" i="3"/>
  <c r="B90" i="2"/>
  <c r="C89" i="2"/>
  <c r="E89" i="2" s="1"/>
  <c r="F89" i="2" s="1"/>
  <c r="H89" i="2" s="1"/>
  <c r="B91" i="3"/>
  <c r="D91" i="3" s="1"/>
  <c r="F91" i="3" s="1"/>
  <c r="G91" i="3" l="1"/>
  <c r="E91" i="5"/>
  <c r="I90" i="3"/>
  <c r="H90" i="3"/>
  <c r="B91" i="2"/>
  <c r="C90" i="2"/>
  <c r="E90" i="2" s="1"/>
  <c r="F90" i="2" s="1"/>
  <c r="H90" i="2" s="1"/>
  <c r="B92" i="3"/>
  <c r="D92" i="3" s="1"/>
  <c r="F92" i="3" s="1"/>
  <c r="G92" i="3" l="1"/>
  <c r="E92" i="5"/>
  <c r="I91" i="3"/>
  <c r="H91" i="3"/>
  <c r="B92" i="2"/>
  <c r="C91" i="2"/>
  <c r="E91" i="2" s="1"/>
  <c r="F91" i="2" s="1"/>
  <c r="H91" i="2" s="1"/>
  <c r="B93" i="3"/>
  <c r="D93" i="3" s="1"/>
  <c r="F93" i="3" s="1"/>
  <c r="G93" i="3" l="1"/>
  <c r="E93" i="5"/>
  <c r="I92" i="3"/>
  <c r="H92" i="3"/>
  <c r="B93" i="2"/>
  <c r="C92" i="2"/>
  <c r="E92" i="2" s="1"/>
  <c r="F92" i="2" s="1"/>
  <c r="H92" i="2" s="1"/>
  <c r="B94" i="3"/>
  <c r="D94" i="3" s="1"/>
  <c r="F94" i="3" s="1"/>
  <c r="G94" i="3" l="1"/>
  <c r="E94" i="5"/>
  <c r="I93" i="3"/>
  <c r="H93" i="3"/>
  <c r="B94" i="2"/>
  <c r="C93" i="2"/>
  <c r="E93" i="2" s="1"/>
  <c r="F93" i="2" s="1"/>
  <c r="H93" i="2" s="1"/>
  <c r="B95" i="3"/>
  <c r="D95" i="3" s="1"/>
  <c r="F95" i="3" s="1"/>
  <c r="G95" i="3" l="1"/>
  <c r="E95" i="5"/>
  <c r="I94" i="3"/>
  <c r="H94" i="3"/>
  <c r="B95" i="2"/>
  <c r="C94" i="2"/>
  <c r="E94" i="2" s="1"/>
  <c r="F94" i="2" s="1"/>
  <c r="H94" i="2" s="1"/>
  <c r="B96" i="3"/>
  <c r="D96" i="3" s="1"/>
  <c r="F96" i="3" s="1"/>
  <c r="G96" i="3" l="1"/>
  <c r="E96" i="5"/>
  <c r="I95" i="3"/>
  <c r="H95" i="3"/>
  <c r="B96" i="2"/>
  <c r="C95" i="2"/>
  <c r="E95" i="2" s="1"/>
  <c r="F95" i="2" s="1"/>
  <c r="H95" i="2" s="1"/>
  <c r="B97" i="3"/>
  <c r="D97" i="3" s="1"/>
  <c r="F97" i="3" s="1"/>
  <c r="G97" i="3" l="1"/>
  <c r="E97" i="5"/>
  <c r="I96" i="3"/>
  <c r="H96" i="3"/>
  <c r="B97" i="2"/>
  <c r="C96" i="2"/>
  <c r="E96" i="2" s="1"/>
  <c r="F96" i="2" s="1"/>
  <c r="H96" i="2" s="1"/>
  <c r="B98" i="3"/>
  <c r="D98" i="3" s="1"/>
  <c r="F98" i="3" s="1"/>
  <c r="G98" i="3" l="1"/>
  <c r="E98" i="5"/>
  <c r="I97" i="3"/>
  <c r="H97" i="3"/>
  <c r="B98" i="2"/>
  <c r="C97" i="2"/>
  <c r="E97" i="2" s="1"/>
  <c r="F97" i="2" s="1"/>
  <c r="H97" i="2" s="1"/>
  <c r="B99" i="3"/>
  <c r="D99" i="3" s="1"/>
  <c r="F99" i="3" s="1"/>
  <c r="G99" i="3" l="1"/>
  <c r="E99" i="5"/>
  <c r="I98" i="3"/>
  <c r="H98" i="3"/>
  <c r="B99" i="2"/>
  <c r="C98" i="2"/>
  <c r="E98" i="2" s="1"/>
  <c r="F98" i="2" s="1"/>
  <c r="H98" i="2" s="1"/>
  <c r="B100" i="3"/>
  <c r="D100" i="3" s="1"/>
  <c r="F100" i="3" s="1"/>
  <c r="G100" i="3" l="1"/>
  <c r="E100" i="5"/>
  <c r="I99" i="3"/>
  <c r="H99" i="3"/>
  <c r="B100" i="2"/>
  <c r="C99" i="2"/>
  <c r="E99" i="2" s="1"/>
  <c r="F99" i="2" s="1"/>
  <c r="H99" i="2" s="1"/>
  <c r="B101" i="3"/>
  <c r="D101" i="3" s="1"/>
  <c r="F101" i="3" s="1"/>
  <c r="G101" i="3" l="1"/>
  <c r="E101" i="5"/>
  <c r="I100" i="3"/>
  <c r="H100" i="3"/>
  <c r="B101" i="2"/>
  <c r="C100" i="2"/>
  <c r="E100" i="2" s="1"/>
  <c r="F100" i="2" s="1"/>
  <c r="H100" i="2" s="1"/>
  <c r="B102" i="3"/>
  <c r="D102" i="3" s="1"/>
  <c r="F102" i="3" s="1"/>
  <c r="G102" i="3" l="1"/>
  <c r="E102" i="5"/>
  <c r="I101" i="3"/>
  <c r="H101" i="3"/>
  <c r="B102" i="2"/>
  <c r="C101" i="2"/>
  <c r="E101" i="2" s="1"/>
  <c r="F101" i="2" s="1"/>
  <c r="H101" i="2" s="1"/>
  <c r="B103" i="3"/>
  <c r="D103" i="3" s="1"/>
  <c r="F103" i="3" s="1"/>
  <c r="G103" i="3" l="1"/>
  <c r="E103" i="5"/>
  <c r="I102" i="3"/>
  <c r="H102" i="3"/>
  <c r="B103" i="2"/>
  <c r="C102" i="2"/>
  <c r="E102" i="2" s="1"/>
  <c r="F102" i="2" s="1"/>
  <c r="H102" i="2" s="1"/>
  <c r="B104" i="3"/>
  <c r="D104" i="3" s="1"/>
  <c r="F104" i="3" s="1"/>
  <c r="G104" i="3" l="1"/>
  <c r="E104" i="5"/>
  <c r="I103" i="3"/>
  <c r="H103" i="3"/>
  <c r="B104" i="2"/>
  <c r="C103" i="2"/>
  <c r="E103" i="2" s="1"/>
  <c r="F103" i="2" s="1"/>
  <c r="H103" i="2" s="1"/>
  <c r="B105" i="3"/>
  <c r="D105" i="3" s="1"/>
  <c r="F105" i="3" s="1"/>
  <c r="G105" i="3" l="1"/>
  <c r="E105" i="5"/>
  <c r="I104" i="3"/>
  <c r="H104" i="3"/>
  <c r="B105" i="2"/>
  <c r="C104" i="2"/>
  <c r="E104" i="2" s="1"/>
  <c r="F104" i="2" s="1"/>
  <c r="H104" i="2" s="1"/>
  <c r="B106" i="3"/>
  <c r="D106" i="3" s="1"/>
  <c r="F106" i="3" s="1"/>
  <c r="G106" i="3" l="1"/>
  <c r="E106" i="5"/>
  <c r="I105" i="3"/>
  <c r="H105" i="3"/>
  <c r="B106" i="2"/>
  <c r="C105" i="2"/>
  <c r="E105" i="2" s="1"/>
  <c r="F105" i="2" s="1"/>
  <c r="H105" i="2" s="1"/>
  <c r="B107" i="3"/>
  <c r="D107" i="3" s="1"/>
  <c r="F107" i="3" s="1"/>
  <c r="G107" i="3" l="1"/>
  <c r="E107" i="5"/>
  <c r="I106" i="3"/>
  <c r="H106" i="3"/>
  <c r="B107" i="2"/>
  <c r="C106" i="2"/>
  <c r="E106" i="2" s="1"/>
  <c r="F106" i="2" s="1"/>
  <c r="H106" i="2" s="1"/>
  <c r="B108" i="3"/>
  <c r="D108" i="3" s="1"/>
  <c r="F108" i="3" s="1"/>
  <c r="G108" i="3" l="1"/>
  <c r="E108" i="5"/>
  <c r="I107" i="3"/>
  <c r="H107" i="3"/>
  <c r="B108" i="2"/>
  <c r="C107" i="2"/>
  <c r="E107" i="2" s="1"/>
  <c r="F107" i="2" s="1"/>
  <c r="H107" i="2" s="1"/>
  <c r="B109" i="3"/>
  <c r="D109" i="3" s="1"/>
  <c r="F109" i="3" s="1"/>
  <c r="G109" i="3" l="1"/>
  <c r="E109" i="5"/>
  <c r="I108" i="3"/>
  <c r="H108" i="3"/>
  <c r="B109" i="2"/>
  <c r="C108" i="2"/>
  <c r="E108" i="2" s="1"/>
  <c r="F108" i="2" s="1"/>
  <c r="H108" i="2" s="1"/>
  <c r="B110" i="3"/>
  <c r="D110" i="3" s="1"/>
  <c r="F110" i="3" s="1"/>
  <c r="G110" i="3" l="1"/>
  <c r="E110" i="5"/>
  <c r="I109" i="3"/>
  <c r="H109" i="3"/>
  <c r="B110" i="2"/>
  <c r="C109" i="2"/>
  <c r="E109" i="2" s="1"/>
  <c r="F109" i="2" s="1"/>
  <c r="H109" i="2" s="1"/>
  <c r="B111" i="3"/>
  <c r="D111" i="3" s="1"/>
  <c r="F111" i="3" s="1"/>
  <c r="G111" i="3" l="1"/>
  <c r="E111" i="5"/>
  <c r="I110" i="3"/>
  <c r="H110" i="3"/>
  <c r="B111" i="2"/>
  <c r="C110" i="2"/>
  <c r="E110" i="2" s="1"/>
  <c r="F110" i="2" s="1"/>
  <c r="H110" i="2" s="1"/>
  <c r="B112" i="3"/>
  <c r="D112" i="3" s="1"/>
  <c r="F112" i="3" s="1"/>
  <c r="G112" i="3" l="1"/>
  <c r="E112" i="5"/>
  <c r="I111" i="3"/>
  <c r="H111" i="3"/>
  <c r="B112" i="2"/>
  <c r="C111" i="2"/>
  <c r="E111" i="2" s="1"/>
  <c r="F111" i="2" s="1"/>
  <c r="H111" i="2" s="1"/>
  <c r="B113" i="3"/>
  <c r="D113" i="3" s="1"/>
  <c r="F113" i="3" s="1"/>
  <c r="G113" i="3" l="1"/>
  <c r="E113" i="5"/>
  <c r="I112" i="3"/>
  <c r="H112" i="3"/>
  <c r="B113" i="2"/>
  <c r="C112" i="2"/>
  <c r="E112" i="2" s="1"/>
  <c r="F112" i="2" s="1"/>
  <c r="H112" i="2" s="1"/>
  <c r="B114" i="3"/>
  <c r="D114" i="3" s="1"/>
  <c r="F114" i="3" s="1"/>
  <c r="G114" i="3" l="1"/>
  <c r="E114" i="5"/>
  <c r="I113" i="3"/>
  <c r="H113" i="3"/>
  <c r="B114" i="2"/>
  <c r="C113" i="2"/>
  <c r="E113" i="2" s="1"/>
  <c r="F113" i="2" s="1"/>
  <c r="H113" i="2" s="1"/>
  <c r="B115" i="3"/>
  <c r="D115" i="3" s="1"/>
  <c r="F115" i="3" s="1"/>
  <c r="G115" i="3" l="1"/>
  <c r="E115" i="5"/>
  <c r="I114" i="3"/>
  <c r="H114" i="3"/>
  <c r="B115" i="2"/>
  <c r="C114" i="2"/>
  <c r="E114" i="2" s="1"/>
  <c r="F114" i="2" s="1"/>
  <c r="H114" i="2" s="1"/>
  <c r="B116" i="3"/>
  <c r="D116" i="3" s="1"/>
  <c r="F116" i="3" s="1"/>
  <c r="G116" i="3" l="1"/>
  <c r="E116" i="5"/>
  <c r="I115" i="3"/>
  <c r="H115" i="3"/>
  <c r="B116" i="2"/>
  <c r="C115" i="2"/>
  <c r="E115" i="2" s="1"/>
  <c r="F115" i="2" s="1"/>
  <c r="H115" i="2" s="1"/>
  <c r="B117" i="3"/>
  <c r="D117" i="3" s="1"/>
  <c r="F117" i="3" s="1"/>
  <c r="G117" i="3" l="1"/>
  <c r="E117" i="5"/>
  <c r="I116" i="3"/>
  <c r="H116" i="3"/>
  <c r="B117" i="2"/>
  <c r="C116" i="2"/>
  <c r="E116" i="2" s="1"/>
  <c r="F116" i="2" s="1"/>
  <c r="H116" i="2" s="1"/>
  <c r="B118" i="3"/>
  <c r="D118" i="3" s="1"/>
  <c r="F118" i="3" s="1"/>
  <c r="G118" i="3" l="1"/>
  <c r="E118" i="5"/>
  <c r="I117" i="3"/>
  <c r="H117" i="3"/>
  <c r="B118" i="2"/>
  <c r="C117" i="2"/>
  <c r="E117" i="2" s="1"/>
  <c r="F117" i="2" s="1"/>
  <c r="H117" i="2" s="1"/>
  <c r="B119" i="3"/>
  <c r="D119" i="3" s="1"/>
  <c r="F119" i="3" s="1"/>
  <c r="G119" i="3" l="1"/>
  <c r="E119" i="5"/>
  <c r="I118" i="3"/>
  <c r="H118" i="3"/>
  <c r="B119" i="2"/>
  <c r="C118" i="2"/>
  <c r="E118" i="2" s="1"/>
  <c r="F118" i="2" s="1"/>
  <c r="H118" i="2" s="1"/>
  <c r="B120" i="3"/>
  <c r="D120" i="3" s="1"/>
  <c r="F120" i="3" s="1"/>
  <c r="G120" i="3" l="1"/>
  <c r="E120" i="5"/>
  <c r="I119" i="3"/>
  <c r="H119" i="3"/>
  <c r="B120" i="2"/>
  <c r="C119" i="2"/>
  <c r="E119" i="2" s="1"/>
  <c r="F119" i="2" s="1"/>
  <c r="H119" i="2" s="1"/>
  <c r="B121" i="3"/>
  <c r="D121" i="3" s="1"/>
  <c r="F121" i="3" s="1"/>
  <c r="G121" i="3" l="1"/>
  <c r="E121" i="5"/>
  <c r="I120" i="3"/>
  <c r="H120" i="3"/>
  <c r="B121" i="2"/>
  <c r="C120" i="2"/>
  <c r="E120" i="2" s="1"/>
  <c r="F120" i="2" s="1"/>
  <c r="H120" i="2" s="1"/>
  <c r="B122" i="3"/>
  <c r="D122" i="3" s="1"/>
  <c r="F122" i="3" s="1"/>
  <c r="G122" i="3" l="1"/>
  <c r="E122" i="5"/>
  <c r="I121" i="3"/>
  <c r="H121" i="3"/>
  <c r="B122" i="2"/>
  <c r="C121" i="2"/>
  <c r="E121" i="2" s="1"/>
  <c r="F121" i="2" s="1"/>
  <c r="H121" i="2" s="1"/>
  <c r="B123" i="3"/>
  <c r="D123" i="3" s="1"/>
  <c r="F123" i="3" s="1"/>
  <c r="G123" i="3" l="1"/>
  <c r="E123" i="5"/>
  <c r="I122" i="3"/>
  <c r="H122" i="3"/>
  <c r="B123" i="2"/>
  <c r="C122" i="2"/>
  <c r="E122" i="2" s="1"/>
  <c r="F122" i="2" s="1"/>
  <c r="H122" i="2" s="1"/>
  <c r="B124" i="3"/>
  <c r="D124" i="3" s="1"/>
  <c r="F124" i="3" s="1"/>
  <c r="G124" i="3" l="1"/>
  <c r="E124" i="5"/>
  <c r="I123" i="3"/>
  <c r="H123" i="3"/>
  <c r="B124" i="2"/>
  <c r="C123" i="2"/>
  <c r="E123" i="2" s="1"/>
  <c r="F123" i="2" s="1"/>
  <c r="H123" i="2" s="1"/>
  <c r="B125" i="3"/>
  <c r="D125" i="3" s="1"/>
  <c r="F125" i="3" s="1"/>
  <c r="G125" i="3" l="1"/>
  <c r="E125" i="5"/>
  <c r="I124" i="3"/>
  <c r="H124" i="3"/>
  <c r="B125" i="2"/>
  <c r="C124" i="2"/>
  <c r="E124" i="2" s="1"/>
  <c r="F124" i="2" s="1"/>
  <c r="H124" i="2" s="1"/>
  <c r="B126" i="3"/>
  <c r="D126" i="3" s="1"/>
  <c r="F126" i="3" s="1"/>
  <c r="G126" i="3" l="1"/>
  <c r="E126" i="5"/>
  <c r="I125" i="3"/>
  <c r="H125" i="3"/>
  <c r="B126" i="2"/>
  <c r="C125" i="2"/>
  <c r="E125" i="2" s="1"/>
  <c r="F125" i="2" s="1"/>
  <c r="H125" i="2" s="1"/>
  <c r="B127" i="3"/>
  <c r="D127" i="3" s="1"/>
  <c r="F127" i="3" s="1"/>
  <c r="G127" i="3" l="1"/>
  <c r="E127" i="5"/>
  <c r="I126" i="3"/>
  <c r="H126" i="3"/>
  <c r="B127" i="2"/>
  <c r="C126" i="2"/>
  <c r="E126" i="2" s="1"/>
  <c r="F126" i="2" s="1"/>
  <c r="H126" i="2" s="1"/>
  <c r="B128" i="3"/>
  <c r="D128" i="3" s="1"/>
  <c r="F128" i="3" s="1"/>
  <c r="G128" i="3" l="1"/>
  <c r="E128" i="5"/>
  <c r="I127" i="3"/>
  <c r="H127" i="3"/>
  <c r="B128" i="2"/>
  <c r="C127" i="2"/>
  <c r="E127" i="2" s="1"/>
  <c r="F127" i="2" s="1"/>
  <c r="H127" i="2" s="1"/>
  <c r="B129" i="3"/>
  <c r="D129" i="3" s="1"/>
  <c r="F129" i="3" s="1"/>
  <c r="G129" i="3" l="1"/>
  <c r="E129" i="5"/>
  <c r="I128" i="3"/>
  <c r="H128" i="3"/>
  <c r="B129" i="2"/>
  <c r="C128" i="2"/>
  <c r="E128" i="2" s="1"/>
  <c r="F128" i="2" s="1"/>
  <c r="H128" i="2" s="1"/>
  <c r="B130" i="3"/>
  <c r="D130" i="3" s="1"/>
  <c r="F130" i="3" s="1"/>
  <c r="G130" i="3" l="1"/>
  <c r="E130" i="5"/>
  <c r="I129" i="3"/>
  <c r="H129" i="3"/>
  <c r="B130" i="2"/>
  <c r="C129" i="2"/>
  <c r="E129" i="2" s="1"/>
  <c r="F129" i="2" s="1"/>
  <c r="H129" i="2" s="1"/>
  <c r="B131" i="3"/>
  <c r="D131" i="3" s="1"/>
  <c r="F131" i="3" s="1"/>
  <c r="G131" i="3" l="1"/>
  <c r="E131" i="5"/>
  <c r="I130" i="3"/>
  <c r="H130" i="3"/>
  <c r="B131" i="2"/>
  <c r="C130" i="2"/>
  <c r="E130" i="2" s="1"/>
  <c r="F130" i="2" s="1"/>
  <c r="H130" i="2" s="1"/>
  <c r="B132" i="3"/>
  <c r="D132" i="3" s="1"/>
  <c r="F132" i="3" s="1"/>
  <c r="G132" i="3" l="1"/>
  <c r="E132" i="5"/>
  <c r="I131" i="3"/>
  <c r="H131" i="3"/>
  <c r="B132" i="2"/>
  <c r="C131" i="2"/>
  <c r="E131" i="2" s="1"/>
  <c r="F131" i="2" s="1"/>
  <c r="H131" i="2" s="1"/>
  <c r="B133" i="3"/>
  <c r="D133" i="3" s="1"/>
  <c r="F133" i="3" s="1"/>
  <c r="G133" i="3" l="1"/>
  <c r="E133" i="5"/>
  <c r="I132" i="3"/>
  <c r="H132" i="3"/>
  <c r="B133" i="2"/>
  <c r="C132" i="2"/>
  <c r="E132" i="2" s="1"/>
  <c r="F132" i="2" s="1"/>
  <c r="H132" i="2" s="1"/>
  <c r="B134" i="3"/>
  <c r="D134" i="3" s="1"/>
  <c r="F134" i="3" s="1"/>
  <c r="G134" i="3" l="1"/>
  <c r="E134" i="5"/>
  <c r="I133" i="3"/>
  <c r="H133" i="3"/>
  <c r="B134" i="2"/>
  <c r="C133" i="2"/>
  <c r="E133" i="2" s="1"/>
  <c r="F133" i="2" s="1"/>
  <c r="H133" i="2" s="1"/>
  <c r="B135" i="3"/>
  <c r="D135" i="3" s="1"/>
  <c r="F135" i="3" s="1"/>
  <c r="G135" i="3" l="1"/>
  <c r="E135" i="5"/>
  <c r="I134" i="3"/>
  <c r="H134" i="3"/>
  <c r="B135" i="2"/>
  <c r="C134" i="2"/>
  <c r="E134" i="2" s="1"/>
  <c r="F134" i="2" s="1"/>
  <c r="H134" i="2" s="1"/>
  <c r="B136" i="3"/>
  <c r="D136" i="3" s="1"/>
  <c r="F136" i="3" s="1"/>
  <c r="G136" i="3" l="1"/>
  <c r="E136" i="5"/>
  <c r="I135" i="3"/>
  <c r="H135" i="3"/>
  <c r="B136" i="2"/>
  <c r="C135" i="2"/>
  <c r="E135" i="2" s="1"/>
  <c r="F135" i="2" s="1"/>
  <c r="H135" i="2" s="1"/>
  <c r="B137" i="3"/>
  <c r="D137" i="3" s="1"/>
  <c r="F137" i="3" s="1"/>
  <c r="G137" i="3" l="1"/>
  <c r="E137" i="5"/>
  <c r="I136" i="3"/>
  <c r="H136" i="3"/>
  <c r="B137" i="2"/>
  <c r="C136" i="2"/>
  <c r="E136" i="2" s="1"/>
  <c r="F136" i="2" s="1"/>
  <c r="H136" i="2" s="1"/>
  <c r="B138" i="3"/>
  <c r="D138" i="3" s="1"/>
  <c r="F138" i="3" s="1"/>
  <c r="G138" i="3" l="1"/>
  <c r="E138" i="5"/>
  <c r="I137" i="3"/>
  <c r="H137" i="3"/>
  <c r="B138" i="2"/>
  <c r="C137" i="2"/>
  <c r="E137" i="2" s="1"/>
  <c r="F137" i="2" s="1"/>
  <c r="H137" i="2" s="1"/>
  <c r="B139" i="3"/>
  <c r="D139" i="3" s="1"/>
  <c r="F139" i="3" s="1"/>
  <c r="G139" i="3" l="1"/>
  <c r="E139" i="5"/>
  <c r="I138" i="3"/>
  <c r="H138" i="3"/>
  <c r="B139" i="2"/>
  <c r="C138" i="2"/>
  <c r="E138" i="2" s="1"/>
  <c r="F138" i="2" s="1"/>
  <c r="H138" i="2" s="1"/>
  <c r="B140" i="3"/>
  <c r="D140" i="3" s="1"/>
  <c r="F140" i="3" s="1"/>
  <c r="G140" i="3" l="1"/>
  <c r="E140" i="5"/>
  <c r="I139" i="3"/>
  <c r="H139" i="3"/>
  <c r="B140" i="2"/>
  <c r="C139" i="2"/>
  <c r="E139" i="2" s="1"/>
  <c r="F139" i="2" s="1"/>
  <c r="H139" i="2" s="1"/>
  <c r="B141" i="3"/>
  <c r="D141" i="3" s="1"/>
  <c r="F141" i="3" s="1"/>
  <c r="G141" i="3" l="1"/>
  <c r="E141" i="5"/>
  <c r="I140" i="3"/>
  <c r="H140" i="3"/>
  <c r="B141" i="2"/>
  <c r="C140" i="2"/>
  <c r="E140" i="2" s="1"/>
  <c r="F140" i="2" s="1"/>
  <c r="H140" i="2" s="1"/>
  <c r="B142" i="3"/>
  <c r="D142" i="3" s="1"/>
  <c r="F142" i="3" s="1"/>
  <c r="G142" i="3" l="1"/>
  <c r="E142" i="5"/>
  <c r="I141" i="3"/>
  <c r="H141" i="3"/>
  <c r="B142" i="2"/>
  <c r="C141" i="2"/>
  <c r="E141" i="2" s="1"/>
  <c r="F141" i="2" s="1"/>
  <c r="H141" i="2" s="1"/>
  <c r="B143" i="3"/>
  <c r="D143" i="3" s="1"/>
  <c r="F143" i="3" s="1"/>
  <c r="G143" i="3" l="1"/>
  <c r="E143" i="5"/>
  <c r="I142" i="3"/>
  <c r="H142" i="3"/>
  <c r="B143" i="2"/>
  <c r="C142" i="2"/>
  <c r="E142" i="2" s="1"/>
  <c r="F142" i="2" s="1"/>
  <c r="H142" i="2" s="1"/>
  <c r="B144" i="3"/>
  <c r="D144" i="3" s="1"/>
  <c r="F144" i="3" s="1"/>
  <c r="G144" i="3" l="1"/>
  <c r="E144" i="5"/>
  <c r="I143" i="3"/>
  <c r="H143" i="3"/>
  <c r="B144" i="2"/>
  <c r="C143" i="2"/>
  <c r="E143" i="2" s="1"/>
  <c r="F143" i="2" s="1"/>
  <c r="H143" i="2" s="1"/>
  <c r="B145" i="3"/>
  <c r="D145" i="3" s="1"/>
  <c r="F145" i="3" s="1"/>
  <c r="G145" i="3" l="1"/>
  <c r="E145" i="5"/>
  <c r="I144" i="3"/>
  <c r="H144" i="3"/>
  <c r="B145" i="2"/>
  <c r="C144" i="2"/>
  <c r="E144" i="2" s="1"/>
  <c r="F144" i="2" s="1"/>
  <c r="H144" i="2" s="1"/>
  <c r="B146" i="3"/>
  <c r="D146" i="3" s="1"/>
  <c r="F146" i="3" s="1"/>
  <c r="G146" i="3" l="1"/>
  <c r="E146" i="5"/>
  <c r="I145" i="3"/>
  <c r="H145" i="3"/>
  <c r="B146" i="2"/>
  <c r="C145" i="2"/>
  <c r="E145" i="2" s="1"/>
  <c r="F145" i="2" s="1"/>
  <c r="H145" i="2" s="1"/>
  <c r="B147" i="3"/>
  <c r="D147" i="3" s="1"/>
  <c r="F147" i="3" s="1"/>
  <c r="G147" i="3" l="1"/>
  <c r="E147" i="5"/>
  <c r="I146" i="3"/>
  <c r="H146" i="3"/>
  <c r="B147" i="2"/>
  <c r="C146" i="2"/>
  <c r="E146" i="2" s="1"/>
  <c r="F146" i="2" s="1"/>
  <c r="H146" i="2" s="1"/>
  <c r="B148" i="3"/>
  <c r="D148" i="3" s="1"/>
  <c r="F148" i="3" s="1"/>
  <c r="G148" i="3" l="1"/>
  <c r="E148" i="5"/>
  <c r="I147" i="3"/>
  <c r="H147" i="3"/>
  <c r="B148" i="2"/>
  <c r="C147" i="2"/>
  <c r="E147" i="2" s="1"/>
  <c r="F147" i="2" s="1"/>
  <c r="H147" i="2" s="1"/>
  <c r="B149" i="3"/>
  <c r="D149" i="3" s="1"/>
  <c r="F149" i="3" s="1"/>
  <c r="G149" i="3" l="1"/>
  <c r="E149" i="5"/>
  <c r="I148" i="3"/>
  <c r="H148" i="3"/>
  <c r="B149" i="2"/>
  <c r="C148" i="2"/>
  <c r="E148" i="2" s="1"/>
  <c r="F148" i="2" s="1"/>
  <c r="H148" i="2" s="1"/>
  <c r="B150" i="3"/>
  <c r="D150" i="3" s="1"/>
  <c r="F150" i="3" s="1"/>
  <c r="G150" i="3" l="1"/>
  <c r="E150" i="5"/>
  <c r="I149" i="3"/>
  <c r="H149" i="3"/>
  <c r="B150" i="2"/>
  <c r="C149" i="2"/>
  <c r="E149" i="2" s="1"/>
  <c r="F149" i="2" s="1"/>
  <c r="H149" i="2" s="1"/>
  <c r="B151" i="3"/>
  <c r="D151" i="3" s="1"/>
  <c r="F151" i="3" s="1"/>
  <c r="G151" i="3" l="1"/>
  <c r="E151" i="5"/>
  <c r="I150" i="3"/>
  <c r="H150" i="3"/>
  <c r="B151" i="2"/>
  <c r="C150" i="2"/>
  <c r="E150" i="2" s="1"/>
  <c r="F150" i="2" s="1"/>
  <c r="H150" i="2" s="1"/>
  <c r="B152" i="3"/>
  <c r="D152" i="3" s="1"/>
  <c r="F152" i="3" s="1"/>
  <c r="G152" i="3" l="1"/>
  <c r="E152" i="5"/>
  <c r="I151" i="3"/>
  <c r="H151" i="3"/>
  <c r="B152" i="2"/>
  <c r="C151" i="2"/>
  <c r="E151" i="2" s="1"/>
  <c r="F151" i="2" s="1"/>
  <c r="H151" i="2" s="1"/>
  <c r="B153" i="3"/>
  <c r="D153" i="3" s="1"/>
  <c r="F153" i="3" s="1"/>
  <c r="G153" i="3" l="1"/>
  <c r="E153" i="5"/>
  <c r="I152" i="3"/>
  <c r="H152" i="3"/>
  <c r="B153" i="2"/>
  <c r="C152" i="2"/>
  <c r="E152" i="2" s="1"/>
  <c r="F152" i="2" s="1"/>
  <c r="H152" i="2" s="1"/>
  <c r="B154" i="3"/>
  <c r="D154" i="3" s="1"/>
  <c r="F154" i="3" s="1"/>
  <c r="G154" i="3" l="1"/>
  <c r="E154" i="5"/>
  <c r="I153" i="3"/>
  <c r="H153" i="3"/>
  <c r="B154" i="2"/>
  <c r="C153" i="2"/>
  <c r="E153" i="2" s="1"/>
  <c r="F153" i="2" s="1"/>
  <c r="H153" i="2" s="1"/>
  <c r="B155" i="3"/>
  <c r="D155" i="3" s="1"/>
  <c r="F155" i="3" s="1"/>
  <c r="G155" i="3" l="1"/>
  <c r="E155" i="5"/>
  <c r="I154" i="3"/>
  <c r="H154" i="3"/>
  <c r="B155" i="2"/>
  <c r="C154" i="2"/>
  <c r="E154" i="2" s="1"/>
  <c r="F154" i="2" s="1"/>
  <c r="H154" i="2" s="1"/>
  <c r="B156" i="3"/>
  <c r="D156" i="3" s="1"/>
  <c r="F156" i="3" s="1"/>
  <c r="G156" i="3" l="1"/>
  <c r="E156" i="5"/>
  <c r="I155" i="3"/>
  <c r="H155" i="3"/>
  <c r="B156" i="2"/>
  <c r="C155" i="2"/>
  <c r="E155" i="2" s="1"/>
  <c r="F155" i="2" s="1"/>
  <c r="H155" i="2" s="1"/>
  <c r="B157" i="3"/>
  <c r="D157" i="3" s="1"/>
  <c r="F157" i="3" s="1"/>
  <c r="G157" i="3" l="1"/>
  <c r="E157" i="5"/>
  <c r="I156" i="3"/>
  <c r="H156" i="3"/>
  <c r="B157" i="2"/>
  <c r="C156" i="2"/>
  <c r="E156" i="2" s="1"/>
  <c r="F156" i="2" s="1"/>
  <c r="H156" i="2" s="1"/>
  <c r="B158" i="3"/>
  <c r="D158" i="3" s="1"/>
  <c r="F158" i="3" s="1"/>
  <c r="G158" i="3" l="1"/>
  <c r="E158" i="5"/>
  <c r="I157" i="3"/>
  <c r="H157" i="3"/>
  <c r="B158" i="2"/>
  <c r="C157" i="2"/>
  <c r="E157" i="2" s="1"/>
  <c r="F157" i="2" s="1"/>
  <c r="H157" i="2" s="1"/>
  <c r="B159" i="3"/>
  <c r="D159" i="3" s="1"/>
  <c r="F159" i="3" s="1"/>
  <c r="G159" i="3" l="1"/>
  <c r="E159" i="5"/>
  <c r="I158" i="3"/>
  <c r="H158" i="3"/>
  <c r="B159" i="2"/>
  <c r="C158" i="2"/>
  <c r="E158" i="2" s="1"/>
  <c r="F158" i="2" s="1"/>
  <c r="H158" i="2" s="1"/>
  <c r="B160" i="3"/>
  <c r="D160" i="3" s="1"/>
  <c r="F160" i="3" s="1"/>
  <c r="G160" i="3" l="1"/>
  <c r="E160" i="5"/>
  <c r="I159" i="3"/>
  <c r="H159" i="3"/>
  <c r="B160" i="2"/>
  <c r="C159" i="2"/>
  <c r="E159" i="2" s="1"/>
  <c r="F159" i="2" s="1"/>
  <c r="H159" i="2" s="1"/>
  <c r="B161" i="3"/>
  <c r="D161" i="3" s="1"/>
  <c r="F161" i="3" s="1"/>
  <c r="G161" i="3" l="1"/>
  <c r="E161" i="5"/>
  <c r="I160" i="3"/>
  <c r="H160" i="3"/>
  <c r="B161" i="2"/>
  <c r="C160" i="2"/>
  <c r="E160" i="2" s="1"/>
  <c r="F160" i="2" s="1"/>
  <c r="H160" i="2" s="1"/>
  <c r="B162" i="3"/>
  <c r="D162" i="3" s="1"/>
  <c r="F162" i="3" s="1"/>
  <c r="G162" i="3" l="1"/>
  <c r="E162" i="5"/>
  <c r="I161" i="3"/>
  <c r="H161" i="3"/>
  <c r="B162" i="2"/>
  <c r="C161" i="2"/>
  <c r="E161" i="2" s="1"/>
  <c r="F161" i="2" s="1"/>
  <c r="H161" i="2" s="1"/>
  <c r="B163" i="3"/>
  <c r="D163" i="3" s="1"/>
  <c r="F163" i="3" s="1"/>
  <c r="G163" i="3" l="1"/>
  <c r="E163" i="5"/>
  <c r="I162" i="3"/>
  <c r="H162" i="3"/>
  <c r="B163" i="2"/>
  <c r="C162" i="2"/>
  <c r="E162" i="2" s="1"/>
  <c r="F162" i="2" s="1"/>
  <c r="H162" i="2" s="1"/>
  <c r="B164" i="3"/>
  <c r="D164" i="3" s="1"/>
  <c r="F164" i="3" s="1"/>
  <c r="G164" i="3" l="1"/>
  <c r="E164" i="5"/>
  <c r="I163" i="3"/>
  <c r="H163" i="3"/>
  <c r="B164" i="2"/>
  <c r="C163" i="2"/>
  <c r="E163" i="2" s="1"/>
  <c r="F163" i="2" s="1"/>
  <c r="H163" i="2" s="1"/>
  <c r="B165" i="3"/>
  <c r="D165" i="3" s="1"/>
  <c r="F165" i="3" s="1"/>
  <c r="G165" i="3" l="1"/>
  <c r="E165" i="5"/>
  <c r="I164" i="3"/>
  <c r="H164" i="3"/>
  <c r="B165" i="2"/>
  <c r="C164" i="2"/>
  <c r="E164" i="2" s="1"/>
  <c r="F164" i="2" s="1"/>
  <c r="H164" i="2" s="1"/>
  <c r="B166" i="3"/>
  <c r="D166" i="3" s="1"/>
  <c r="F166" i="3" s="1"/>
  <c r="G166" i="3" l="1"/>
  <c r="E166" i="5"/>
  <c r="I165" i="3"/>
  <c r="H165" i="3"/>
  <c r="B166" i="2"/>
  <c r="C165" i="2"/>
  <c r="E165" i="2" s="1"/>
  <c r="F165" i="2" s="1"/>
  <c r="H165" i="2" s="1"/>
  <c r="B167" i="3"/>
  <c r="D167" i="3" s="1"/>
  <c r="F167" i="3" s="1"/>
  <c r="G167" i="3" l="1"/>
  <c r="E167" i="5"/>
  <c r="I166" i="3"/>
  <c r="H166" i="3"/>
  <c r="B167" i="2"/>
  <c r="C166" i="2"/>
  <c r="E166" i="2" s="1"/>
  <c r="F166" i="2" s="1"/>
  <c r="H166" i="2" s="1"/>
  <c r="B168" i="3"/>
  <c r="D168" i="3" s="1"/>
  <c r="F168" i="3" s="1"/>
  <c r="G168" i="3" l="1"/>
  <c r="E168" i="5"/>
  <c r="I167" i="3"/>
  <c r="H167" i="3"/>
  <c r="B168" i="2"/>
  <c r="C167" i="2"/>
  <c r="E167" i="2" s="1"/>
  <c r="F167" i="2" s="1"/>
  <c r="H167" i="2" s="1"/>
  <c r="B169" i="3"/>
  <c r="D169" i="3" s="1"/>
  <c r="F169" i="3" s="1"/>
  <c r="G169" i="3" l="1"/>
  <c r="E169" i="5"/>
  <c r="I168" i="3"/>
  <c r="H168" i="3"/>
  <c r="B169" i="2"/>
  <c r="C168" i="2"/>
  <c r="E168" i="2" s="1"/>
  <c r="F168" i="2" s="1"/>
  <c r="H168" i="2" s="1"/>
  <c r="B170" i="3"/>
  <c r="D170" i="3" s="1"/>
  <c r="F170" i="3" s="1"/>
  <c r="G170" i="3" l="1"/>
  <c r="E170" i="5"/>
  <c r="I169" i="3"/>
  <c r="H169" i="3"/>
  <c r="B170" i="2"/>
  <c r="C169" i="2"/>
  <c r="E169" i="2" s="1"/>
  <c r="F169" i="2" s="1"/>
  <c r="H169" i="2" s="1"/>
  <c r="B171" i="3"/>
  <c r="D171" i="3" s="1"/>
  <c r="F171" i="3" s="1"/>
  <c r="G171" i="3" l="1"/>
  <c r="E171" i="5"/>
  <c r="I170" i="3"/>
  <c r="H170" i="3"/>
  <c r="B171" i="2"/>
  <c r="C170" i="2"/>
  <c r="E170" i="2" s="1"/>
  <c r="F170" i="2" s="1"/>
  <c r="H170" i="2" s="1"/>
  <c r="B172" i="3"/>
  <c r="D172" i="3" s="1"/>
  <c r="F172" i="3" s="1"/>
  <c r="G172" i="3" l="1"/>
  <c r="E172" i="5"/>
  <c r="I171" i="3"/>
  <c r="H171" i="3"/>
  <c r="B172" i="2"/>
  <c r="C171" i="2"/>
  <c r="E171" i="2" s="1"/>
  <c r="F171" i="2" s="1"/>
  <c r="H171" i="2" s="1"/>
  <c r="B173" i="3"/>
  <c r="D173" i="3" s="1"/>
  <c r="F173" i="3" s="1"/>
  <c r="G173" i="3" l="1"/>
  <c r="E173" i="5"/>
  <c r="I172" i="3"/>
  <c r="H172" i="3"/>
  <c r="B173" i="2"/>
  <c r="C172" i="2"/>
  <c r="E172" i="2" s="1"/>
  <c r="F172" i="2" s="1"/>
  <c r="H172" i="2" s="1"/>
  <c r="B174" i="3"/>
  <c r="D174" i="3" s="1"/>
  <c r="F174" i="3" s="1"/>
  <c r="G174" i="3" l="1"/>
  <c r="E174" i="5"/>
  <c r="I173" i="3"/>
  <c r="H173" i="3"/>
  <c r="B174" i="2"/>
  <c r="C173" i="2"/>
  <c r="E173" i="2" s="1"/>
  <c r="F173" i="2" s="1"/>
  <c r="H173" i="2" s="1"/>
  <c r="B175" i="3"/>
  <c r="D175" i="3" s="1"/>
  <c r="F175" i="3" s="1"/>
  <c r="G175" i="3" l="1"/>
  <c r="E175" i="5"/>
  <c r="I174" i="3"/>
  <c r="H174" i="3"/>
  <c r="B175" i="2"/>
  <c r="C174" i="2"/>
  <c r="E174" i="2" s="1"/>
  <c r="F174" i="2" s="1"/>
  <c r="H174" i="2" s="1"/>
  <c r="B176" i="3"/>
  <c r="D176" i="3" s="1"/>
  <c r="F176" i="3" s="1"/>
  <c r="G176" i="3" l="1"/>
  <c r="E176" i="5"/>
  <c r="I175" i="3"/>
  <c r="H175" i="3"/>
  <c r="B176" i="2"/>
  <c r="C175" i="2"/>
  <c r="E175" i="2" s="1"/>
  <c r="F175" i="2" s="1"/>
  <c r="H175" i="2" s="1"/>
  <c r="B177" i="3"/>
  <c r="D177" i="3" s="1"/>
  <c r="F177" i="3" s="1"/>
  <c r="G177" i="3" l="1"/>
  <c r="E177" i="5"/>
  <c r="I176" i="3"/>
  <c r="H176" i="3"/>
  <c r="B177" i="2"/>
  <c r="C176" i="2"/>
  <c r="E176" i="2" s="1"/>
  <c r="F176" i="2" s="1"/>
  <c r="H176" i="2" s="1"/>
  <c r="B178" i="3"/>
  <c r="D178" i="3" s="1"/>
  <c r="F178" i="3" s="1"/>
  <c r="G178" i="3" l="1"/>
  <c r="E178" i="5"/>
  <c r="I177" i="3"/>
  <c r="H177" i="3"/>
  <c r="B178" i="2"/>
  <c r="C177" i="2"/>
  <c r="E177" i="2" s="1"/>
  <c r="F177" i="2" s="1"/>
  <c r="H177" i="2" s="1"/>
  <c r="B179" i="3"/>
  <c r="D179" i="3" s="1"/>
  <c r="F179" i="3" s="1"/>
  <c r="G179" i="3" l="1"/>
  <c r="E179" i="5"/>
  <c r="I178" i="3"/>
  <c r="H178" i="3"/>
  <c r="B179" i="2"/>
  <c r="C178" i="2"/>
  <c r="E178" i="2" s="1"/>
  <c r="F178" i="2" s="1"/>
  <c r="H178" i="2" s="1"/>
  <c r="B180" i="3"/>
  <c r="D180" i="3" s="1"/>
  <c r="F180" i="3" s="1"/>
  <c r="G180" i="3" l="1"/>
  <c r="E180" i="5"/>
  <c r="I179" i="3"/>
  <c r="H179" i="3"/>
  <c r="B180" i="2"/>
  <c r="C179" i="2"/>
  <c r="E179" i="2" s="1"/>
  <c r="F179" i="2" s="1"/>
  <c r="H179" i="2" s="1"/>
  <c r="B181" i="3"/>
  <c r="D181" i="3" s="1"/>
  <c r="F181" i="3" s="1"/>
  <c r="G181" i="3" l="1"/>
  <c r="E181" i="5"/>
  <c r="I180" i="3"/>
  <c r="H180" i="3"/>
  <c r="B181" i="2"/>
  <c r="C180" i="2"/>
  <c r="E180" i="2" s="1"/>
  <c r="F180" i="2" s="1"/>
  <c r="H180" i="2" s="1"/>
  <c r="B182" i="3"/>
  <c r="D182" i="3" s="1"/>
  <c r="F182" i="3" s="1"/>
  <c r="G182" i="3" l="1"/>
  <c r="E182" i="5"/>
  <c r="I181" i="3"/>
  <c r="L22" i="3" s="1"/>
  <c r="H181" i="3"/>
  <c r="L23" i="3" s="1"/>
  <c r="B182" i="2"/>
  <c r="C181" i="2"/>
  <c r="E181" i="2" s="1"/>
  <c r="F181" i="2" s="1"/>
  <c r="H181" i="2" s="1"/>
  <c r="B183" i="3"/>
  <c r="D183" i="3" s="1"/>
  <c r="F183" i="3" s="1"/>
  <c r="G183" i="3" l="1"/>
  <c r="E183" i="5"/>
  <c r="I182" i="3"/>
  <c r="H182" i="3"/>
  <c r="B183" i="2"/>
  <c r="C182" i="2"/>
  <c r="E182" i="2" s="1"/>
  <c r="F182" i="2" s="1"/>
  <c r="H182" i="2" s="1"/>
  <c r="B184" i="3"/>
  <c r="D184" i="3" s="1"/>
  <c r="F184" i="3" s="1"/>
  <c r="G184" i="3" l="1"/>
  <c r="E184" i="5"/>
  <c r="I183" i="3"/>
  <c r="H183" i="3"/>
  <c r="B184" i="2"/>
  <c r="C183" i="2"/>
  <c r="E183" i="2" s="1"/>
  <c r="F183" i="2" s="1"/>
  <c r="H183" i="2" s="1"/>
  <c r="B185" i="3"/>
  <c r="D185" i="3" s="1"/>
  <c r="F185" i="3" s="1"/>
  <c r="I184" i="3" l="1"/>
  <c r="H184" i="3"/>
  <c r="G185" i="3"/>
  <c r="E185" i="5"/>
  <c r="B185" i="2"/>
  <c r="C184" i="2"/>
  <c r="E184" i="2" s="1"/>
  <c r="F184" i="2" s="1"/>
  <c r="H184" i="2" s="1"/>
  <c r="B186" i="3"/>
  <c r="D186" i="3" s="1"/>
  <c r="F186" i="3" s="1"/>
  <c r="G186" i="3" l="1"/>
  <c r="E186" i="5"/>
  <c r="I185" i="3"/>
  <c r="H185" i="3"/>
  <c r="B186" i="2"/>
  <c r="C185" i="2"/>
  <c r="E185" i="2" s="1"/>
  <c r="F185" i="2" s="1"/>
  <c r="H185" i="2" s="1"/>
  <c r="B187" i="3"/>
  <c r="D187" i="3" s="1"/>
  <c r="F187" i="3" s="1"/>
  <c r="G187" i="3" l="1"/>
  <c r="E187" i="5"/>
  <c r="I186" i="3"/>
  <c r="H186" i="3"/>
  <c r="B187" i="2"/>
  <c r="C186" i="2"/>
  <c r="E186" i="2" s="1"/>
  <c r="F186" i="2" s="1"/>
  <c r="H186" i="2" s="1"/>
  <c r="B188" i="3"/>
  <c r="D188" i="3" s="1"/>
  <c r="F188" i="3" s="1"/>
  <c r="G188" i="3" l="1"/>
  <c r="E188" i="5"/>
  <c r="I187" i="3"/>
  <c r="H187" i="3"/>
  <c r="B188" i="2"/>
  <c r="C187" i="2"/>
  <c r="E187" i="2" s="1"/>
  <c r="F187" i="2" s="1"/>
  <c r="H187" i="2" s="1"/>
  <c r="B189" i="3"/>
  <c r="D189" i="3" s="1"/>
  <c r="F189" i="3" s="1"/>
  <c r="G189" i="3" l="1"/>
  <c r="E189" i="5"/>
  <c r="I188" i="3"/>
  <c r="H188" i="3"/>
  <c r="B189" i="2"/>
  <c r="C188" i="2"/>
  <c r="E188" i="2" s="1"/>
  <c r="F188" i="2" s="1"/>
  <c r="H188" i="2" s="1"/>
  <c r="B190" i="3"/>
  <c r="D190" i="3" s="1"/>
  <c r="F190" i="3" s="1"/>
  <c r="G190" i="3" l="1"/>
  <c r="E190" i="5"/>
  <c r="I189" i="3"/>
  <c r="H189" i="3"/>
  <c r="B190" i="2"/>
  <c r="C189" i="2"/>
  <c r="E189" i="2" s="1"/>
  <c r="F189" i="2" s="1"/>
  <c r="H189" i="2" s="1"/>
  <c r="B191" i="3"/>
  <c r="D191" i="3" s="1"/>
  <c r="F191" i="3" s="1"/>
  <c r="G191" i="3" l="1"/>
  <c r="E191" i="5"/>
  <c r="I190" i="3"/>
  <c r="H190" i="3"/>
  <c r="B191" i="2"/>
  <c r="C190" i="2"/>
  <c r="E190" i="2" s="1"/>
  <c r="F190" i="2" s="1"/>
  <c r="H190" i="2" s="1"/>
  <c r="B192" i="3"/>
  <c r="D192" i="3" s="1"/>
  <c r="F192" i="3" s="1"/>
  <c r="G192" i="3" l="1"/>
  <c r="E192" i="5"/>
  <c r="I191" i="3"/>
  <c r="H191" i="3"/>
  <c r="B192" i="2"/>
  <c r="C191" i="2"/>
  <c r="E191" i="2" s="1"/>
  <c r="F191" i="2" s="1"/>
  <c r="H191" i="2" s="1"/>
  <c r="B193" i="3"/>
  <c r="D193" i="3" s="1"/>
  <c r="F193" i="3" s="1"/>
  <c r="G193" i="3" l="1"/>
  <c r="E193" i="5"/>
  <c r="I192" i="3"/>
  <c r="H192" i="3"/>
  <c r="B193" i="2"/>
  <c r="C192" i="2"/>
  <c r="E192" i="2" s="1"/>
  <c r="F192" i="2" s="1"/>
  <c r="H192" i="2" s="1"/>
  <c r="B194" i="3"/>
  <c r="D194" i="3" s="1"/>
  <c r="F194" i="3" s="1"/>
  <c r="G194" i="3" l="1"/>
  <c r="E194" i="5"/>
  <c r="I193" i="3"/>
  <c r="H193" i="3"/>
  <c r="B194" i="2"/>
  <c r="C193" i="2"/>
  <c r="E193" i="2" s="1"/>
  <c r="F193" i="2" s="1"/>
  <c r="H193" i="2" s="1"/>
  <c r="B195" i="3"/>
  <c r="D195" i="3" s="1"/>
  <c r="F195" i="3" s="1"/>
  <c r="G195" i="3" l="1"/>
  <c r="E195" i="5"/>
  <c r="I194" i="3"/>
  <c r="H194" i="3"/>
  <c r="B195" i="2"/>
  <c r="C194" i="2"/>
  <c r="E194" i="2" s="1"/>
  <c r="F194" i="2" s="1"/>
  <c r="H194" i="2" s="1"/>
  <c r="B196" i="3"/>
  <c r="D196" i="3" s="1"/>
  <c r="F196" i="3" s="1"/>
  <c r="G196" i="3" l="1"/>
  <c r="E196" i="5"/>
  <c r="I195" i="3"/>
  <c r="H195" i="3"/>
  <c r="B196" i="2"/>
  <c r="C195" i="2"/>
  <c r="E195" i="2" s="1"/>
  <c r="F195" i="2" s="1"/>
  <c r="H195" i="2" s="1"/>
  <c r="B197" i="3"/>
  <c r="D197" i="3" s="1"/>
  <c r="F197" i="3" s="1"/>
  <c r="G197" i="3" l="1"/>
  <c r="E197" i="5"/>
  <c r="I196" i="3"/>
  <c r="H196" i="3"/>
  <c r="B197" i="2"/>
  <c r="C196" i="2"/>
  <c r="E196" i="2" s="1"/>
  <c r="F196" i="2" s="1"/>
  <c r="H196" i="2" s="1"/>
  <c r="B198" i="3"/>
  <c r="D198" i="3" s="1"/>
  <c r="F198" i="3" s="1"/>
  <c r="G198" i="3" l="1"/>
  <c r="E198" i="5"/>
  <c r="I197" i="3"/>
  <c r="H197" i="3"/>
  <c r="B198" i="2"/>
  <c r="C197" i="2"/>
  <c r="E197" i="2" s="1"/>
  <c r="F197" i="2" s="1"/>
  <c r="H197" i="2" s="1"/>
  <c r="B199" i="3"/>
  <c r="D199" i="3" s="1"/>
  <c r="F199" i="3" s="1"/>
  <c r="G199" i="3" l="1"/>
  <c r="E199" i="5"/>
  <c r="I198" i="3"/>
  <c r="H198" i="3"/>
  <c r="B199" i="2"/>
  <c r="C198" i="2"/>
  <c r="E198" i="2" s="1"/>
  <c r="F198" i="2" s="1"/>
  <c r="H198" i="2" s="1"/>
  <c r="B200" i="3"/>
  <c r="D200" i="3" s="1"/>
  <c r="F200" i="3" s="1"/>
  <c r="G200" i="3" l="1"/>
  <c r="E200" i="5"/>
  <c r="I199" i="3"/>
  <c r="H199" i="3"/>
  <c r="B200" i="2"/>
  <c r="C199" i="2"/>
  <c r="E199" i="2" s="1"/>
  <c r="F199" i="2" s="1"/>
  <c r="H199" i="2" s="1"/>
  <c r="B201" i="3"/>
  <c r="D201" i="3" s="1"/>
  <c r="F201" i="3" s="1"/>
  <c r="G201" i="3" l="1"/>
  <c r="E201" i="5"/>
  <c r="I200" i="3"/>
  <c r="H200" i="3"/>
  <c r="B201" i="2"/>
  <c r="C200" i="2"/>
  <c r="E200" i="2" s="1"/>
  <c r="F200" i="2" s="1"/>
  <c r="H200" i="2" s="1"/>
  <c r="B202" i="3"/>
  <c r="D202" i="3" s="1"/>
  <c r="F202" i="3" s="1"/>
  <c r="G202" i="3" l="1"/>
  <c r="E202" i="5"/>
  <c r="I201" i="3"/>
  <c r="H201" i="3"/>
  <c r="B202" i="2"/>
  <c r="C201" i="2"/>
  <c r="E201" i="2" s="1"/>
  <c r="F201" i="2" s="1"/>
  <c r="H201" i="2" s="1"/>
  <c r="B203" i="3"/>
  <c r="D203" i="3" s="1"/>
  <c r="F203" i="3" s="1"/>
  <c r="G203" i="3" l="1"/>
  <c r="E203" i="5"/>
  <c r="I202" i="3"/>
  <c r="H202" i="3"/>
  <c r="B203" i="2"/>
  <c r="C202" i="2"/>
  <c r="E202" i="2" s="1"/>
  <c r="F202" i="2" s="1"/>
  <c r="H202" i="2" s="1"/>
  <c r="B204" i="3"/>
  <c r="D204" i="3" s="1"/>
  <c r="F204" i="3" s="1"/>
  <c r="G204" i="3" l="1"/>
  <c r="E204" i="5"/>
  <c r="I203" i="3"/>
  <c r="H203" i="3"/>
  <c r="B204" i="2"/>
  <c r="C203" i="2"/>
  <c r="E203" i="2" s="1"/>
  <c r="F203" i="2" s="1"/>
  <c r="H203" i="2" s="1"/>
  <c r="B205" i="3"/>
  <c r="D205" i="3" s="1"/>
  <c r="F205" i="3" s="1"/>
  <c r="G205" i="3" l="1"/>
  <c r="E205" i="5"/>
  <c r="I204" i="3"/>
  <c r="H204" i="3"/>
  <c r="B205" i="2"/>
  <c r="C204" i="2"/>
  <c r="E204" i="2" s="1"/>
  <c r="F204" i="2" s="1"/>
  <c r="H204" i="2" s="1"/>
  <c r="B206" i="3"/>
  <c r="D206" i="3" s="1"/>
  <c r="F206" i="3" s="1"/>
  <c r="G206" i="3" l="1"/>
  <c r="E206" i="5"/>
  <c r="I205" i="3"/>
  <c r="H205" i="3"/>
  <c r="B206" i="2"/>
  <c r="C205" i="2"/>
  <c r="E205" i="2" s="1"/>
  <c r="F205" i="2" s="1"/>
  <c r="H205" i="2" s="1"/>
  <c r="B207" i="3"/>
  <c r="D207" i="3" s="1"/>
  <c r="F207" i="3" s="1"/>
  <c r="G207" i="3" l="1"/>
  <c r="E207" i="5"/>
  <c r="I206" i="3"/>
  <c r="H206" i="3"/>
  <c r="B207" i="2"/>
  <c r="C206" i="2"/>
  <c r="E206" i="2" s="1"/>
  <c r="F206" i="2" s="1"/>
  <c r="H206" i="2" s="1"/>
  <c r="B208" i="3"/>
  <c r="D208" i="3" s="1"/>
  <c r="F208" i="3" s="1"/>
  <c r="G208" i="3" l="1"/>
  <c r="E208" i="5"/>
  <c r="I207" i="3"/>
  <c r="H207" i="3"/>
  <c r="B208" i="2"/>
  <c r="C207" i="2"/>
  <c r="E207" i="2" s="1"/>
  <c r="F207" i="2" s="1"/>
  <c r="H207" i="2" s="1"/>
  <c r="B209" i="3"/>
  <c r="D209" i="3" s="1"/>
  <c r="F209" i="3" s="1"/>
  <c r="G209" i="3" l="1"/>
  <c r="E209" i="5"/>
  <c r="I208" i="3"/>
  <c r="H208" i="3"/>
  <c r="B209" i="2"/>
  <c r="C208" i="2"/>
  <c r="E208" i="2" s="1"/>
  <c r="F208" i="2" s="1"/>
  <c r="H208" i="2" s="1"/>
  <c r="B210" i="3"/>
  <c r="D210" i="3" s="1"/>
  <c r="F210" i="3" s="1"/>
  <c r="G210" i="3" l="1"/>
  <c r="E210" i="5"/>
  <c r="I209" i="3"/>
  <c r="H209" i="3"/>
  <c r="B210" i="2"/>
  <c r="C209" i="2"/>
  <c r="E209" i="2" s="1"/>
  <c r="F209" i="2" s="1"/>
  <c r="H209" i="2" s="1"/>
  <c r="B211" i="3"/>
  <c r="D211" i="3" s="1"/>
  <c r="F211" i="3" s="1"/>
  <c r="G211" i="3" l="1"/>
  <c r="E211" i="5"/>
  <c r="I210" i="3"/>
  <c r="H210" i="3"/>
  <c r="B211" i="2"/>
  <c r="C210" i="2"/>
  <c r="E210" i="2" s="1"/>
  <c r="F210" i="2" s="1"/>
  <c r="H210" i="2" s="1"/>
  <c r="B212" i="3"/>
  <c r="D212" i="3" s="1"/>
  <c r="F212" i="3" s="1"/>
  <c r="G212" i="3" l="1"/>
  <c r="E212" i="5"/>
  <c r="I211" i="3"/>
  <c r="H211" i="3"/>
  <c r="B212" i="2"/>
  <c r="C211" i="2"/>
  <c r="E211" i="2" s="1"/>
  <c r="F211" i="2" s="1"/>
  <c r="H211" i="2" s="1"/>
  <c r="B213" i="3"/>
  <c r="D213" i="3" s="1"/>
  <c r="F213" i="3" s="1"/>
  <c r="G213" i="3" l="1"/>
  <c r="E213" i="5"/>
  <c r="I212" i="3"/>
  <c r="H212" i="3"/>
  <c r="B213" i="2"/>
  <c r="C212" i="2"/>
  <c r="E212" i="2" s="1"/>
  <c r="F212" i="2" s="1"/>
  <c r="H212" i="2" s="1"/>
  <c r="B214" i="3"/>
  <c r="D214" i="3" s="1"/>
  <c r="F214" i="3" s="1"/>
  <c r="G214" i="3" l="1"/>
  <c r="E214" i="5"/>
  <c r="I213" i="3"/>
  <c r="H213" i="3"/>
  <c r="B214" i="2"/>
  <c r="C213" i="2"/>
  <c r="E213" i="2" s="1"/>
  <c r="F213" i="2" s="1"/>
  <c r="H213" i="2" s="1"/>
  <c r="B215" i="3"/>
  <c r="D215" i="3" s="1"/>
  <c r="F215" i="3" s="1"/>
  <c r="G215" i="3" l="1"/>
  <c r="E215" i="5"/>
  <c r="I214" i="3"/>
  <c r="H214" i="3"/>
  <c r="B215" i="2"/>
  <c r="C214" i="2"/>
  <c r="E214" i="2" s="1"/>
  <c r="F214" i="2" s="1"/>
  <c r="H214" i="2" s="1"/>
  <c r="B216" i="3"/>
  <c r="D216" i="3" s="1"/>
  <c r="F216" i="3" s="1"/>
  <c r="G216" i="3" l="1"/>
  <c r="E216" i="5"/>
  <c r="I215" i="3"/>
  <c r="H215" i="3"/>
  <c r="B216" i="2"/>
  <c r="C215" i="2"/>
  <c r="E215" i="2" s="1"/>
  <c r="F215" i="2" s="1"/>
  <c r="H215" i="2" s="1"/>
  <c r="B217" i="3"/>
  <c r="D217" i="3" s="1"/>
  <c r="F217" i="3" s="1"/>
  <c r="G217" i="3" l="1"/>
  <c r="E217" i="5"/>
  <c r="I216" i="3"/>
  <c r="H216" i="3"/>
  <c r="B217" i="2"/>
  <c r="C216" i="2"/>
  <c r="E216" i="2" s="1"/>
  <c r="F216" i="2" s="1"/>
  <c r="H216" i="2" s="1"/>
  <c r="B218" i="3"/>
  <c r="D218" i="3" s="1"/>
  <c r="F218" i="3" s="1"/>
  <c r="G218" i="3" l="1"/>
  <c r="E218" i="5"/>
  <c r="I217" i="3"/>
  <c r="H217" i="3"/>
  <c r="B218" i="2"/>
  <c r="C217" i="2"/>
  <c r="E217" i="2" s="1"/>
  <c r="F217" i="2" s="1"/>
  <c r="H217" i="2" s="1"/>
  <c r="B219" i="3"/>
  <c r="D219" i="3" s="1"/>
  <c r="F219" i="3" s="1"/>
  <c r="G219" i="3" l="1"/>
  <c r="E219" i="5"/>
  <c r="I218" i="3"/>
  <c r="H218" i="3"/>
  <c r="B219" i="2"/>
  <c r="C218" i="2"/>
  <c r="E218" i="2" s="1"/>
  <c r="F218" i="2" s="1"/>
  <c r="H218" i="2" s="1"/>
  <c r="B220" i="3"/>
  <c r="D220" i="3" s="1"/>
  <c r="F220" i="3" s="1"/>
  <c r="G220" i="3" l="1"/>
  <c r="E220" i="5"/>
  <c r="I219" i="3"/>
  <c r="H219" i="3"/>
  <c r="B220" i="2"/>
  <c r="C219" i="2"/>
  <c r="E219" i="2" s="1"/>
  <c r="F219" i="2" s="1"/>
  <c r="H219" i="2" s="1"/>
  <c r="B221" i="3"/>
  <c r="D221" i="3" s="1"/>
  <c r="F221" i="3" s="1"/>
  <c r="G221" i="3" l="1"/>
  <c r="E221" i="5"/>
  <c r="I220" i="3"/>
  <c r="H220" i="3"/>
  <c r="B221" i="2"/>
  <c r="C220" i="2"/>
  <c r="E220" i="2" s="1"/>
  <c r="F220" i="2" s="1"/>
  <c r="H220" i="2" s="1"/>
  <c r="B222" i="3"/>
  <c r="D222" i="3" s="1"/>
  <c r="F222" i="3" s="1"/>
  <c r="G222" i="3" l="1"/>
  <c r="E222" i="5"/>
  <c r="I221" i="3"/>
  <c r="H221" i="3"/>
  <c r="B222" i="2"/>
  <c r="C221" i="2"/>
  <c r="E221" i="2" s="1"/>
  <c r="F221" i="2" s="1"/>
  <c r="H221" i="2" s="1"/>
  <c r="B223" i="3"/>
  <c r="D223" i="3" s="1"/>
  <c r="F223" i="3" s="1"/>
  <c r="G223" i="3" l="1"/>
  <c r="E223" i="5"/>
  <c r="I222" i="3"/>
  <c r="H222" i="3"/>
  <c r="B223" i="2"/>
  <c r="C222" i="2"/>
  <c r="E222" i="2" s="1"/>
  <c r="F222" i="2" s="1"/>
  <c r="H222" i="2" s="1"/>
  <c r="B224" i="3"/>
  <c r="D224" i="3" s="1"/>
  <c r="F224" i="3" s="1"/>
  <c r="G224" i="3" l="1"/>
  <c r="E224" i="5"/>
  <c r="I223" i="3"/>
  <c r="H223" i="3"/>
  <c r="B224" i="2"/>
  <c r="C223" i="2"/>
  <c r="E223" i="2" s="1"/>
  <c r="F223" i="2" s="1"/>
  <c r="H223" i="2" s="1"/>
  <c r="B225" i="3"/>
  <c r="D225" i="3" s="1"/>
  <c r="F225" i="3" s="1"/>
  <c r="G225" i="3" l="1"/>
  <c r="E225" i="5"/>
  <c r="I224" i="3"/>
  <c r="H224" i="3"/>
  <c r="B225" i="2"/>
  <c r="C224" i="2"/>
  <c r="E224" i="2" s="1"/>
  <c r="F224" i="2" s="1"/>
  <c r="H224" i="2" s="1"/>
  <c r="B226" i="3"/>
  <c r="D226" i="3" s="1"/>
  <c r="F226" i="3" s="1"/>
  <c r="G226" i="3" l="1"/>
  <c r="E226" i="5"/>
  <c r="I225" i="3"/>
  <c r="H225" i="3"/>
  <c r="B226" i="2"/>
  <c r="C225" i="2"/>
  <c r="E225" i="2" s="1"/>
  <c r="F225" i="2" s="1"/>
  <c r="H225" i="2" s="1"/>
  <c r="B227" i="3"/>
  <c r="D227" i="3" s="1"/>
  <c r="F227" i="3" s="1"/>
  <c r="G227" i="3" l="1"/>
  <c r="E227" i="5"/>
  <c r="I226" i="3"/>
  <c r="H226" i="3"/>
  <c r="B227" i="2"/>
  <c r="C226" i="2"/>
  <c r="E226" i="2" s="1"/>
  <c r="F226" i="2" s="1"/>
  <c r="H226" i="2" s="1"/>
  <c r="B228" i="3"/>
  <c r="D228" i="3" s="1"/>
  <c r="F228" i="3" s="1"/>
  <c r="G228" i="3" l="1"/>
  <c r="E228" i="5"/>
  <c r="I227" i="3"/>
  <c r="H227" i="3"/>
  <c r="B228" i="2"/>
  <c r="C227" i="2"/>
  <c r="E227" i="2" s="1"/>
  <c r="F227" i="2" s="1"/>
  <c r="H227" i="2" s="1"/>
  <c r="B229" i="3"/>
  <c r="D229" i="3" s="1"/>
  <c r="F229" i="3" s="1"/>
  <c r="G229" i="3" l="1"/>
  <c r="E229" i="5"/>
  <c r="I228" i="3"/>
  <c r="H228" i="3"/>
  <c r="B229" i="2"/>
  <c r="C228" i="2"/>
  <c r="E228" i="2" s="1"/>
  <c r="F228" i="2" s="1"/>
  <c r="H228" i="2" s="1"/>
  <c r="B230" i="3"/>
  <c r="D230" i="3" s="1"/>
  <c r="F230" i="3" s="1"/>
  <c r="G230" i="3" l="1"/>
  <c r="E230" i="5"/>
  <c r="I229" i="3"/>
  <c r="H229" i="3"/>
  <c r="B230" i="2"/>
  <c r="C229" i="2"/>
  <c r="E229" i="2" s="1"/>
  <c r="F229" i="2" s="1"/>
  <c r="H229" i="2" s="1"/>
  <c r="B231" i="3"/>
  <c r="D231" i="3" s="1"/>
  <c r="F231" i="3" s="1"/>
  <c r="G231" i="3" l="1"/>
  <c r="E231" i="5"/>
  <c r="I230" i="3"/>
  <c r="H230" i="3"/>
  <c r="B231" i="2"/>
  <c r="C230" i="2"/>
  <c r="E230" i="2" s="1"/>
  <c r="F230" i="2" s="1"/>
  <c r="H230" i="2" s="1"/>
  <c r="B232" i="3"/>
  <c r="D232" i="3" s="1"/>
  <c r="F232" i="3" s="1"/>
  <c r="G232" i="3" l="1"/>
  <c r="E232" i="5"/>
  <c r="I231" i="3"/>
  <c r="H231" i="3"/>
  <c r="B232" i="2"/>
  <c r="C231" i="2"/>
  <c r="E231" i="2" s="1"/>
  <c r="F231" i="2" s="1"/>
  <c r="H231" i="2" s="1"/>
  <c r="B233" i="3"/>
  <c r="D233" i="3" s="1"/>
  <c r="F233" i="3" s="1"/>
  <c r="G233" i="3" l="1"/>
  <c r="E233" i="5"/>
  <c r="I232" i="3"/>
  <c r="H232" i="3"/>
  <c r="B233" i="2"/>
  <c r="C232" i="2"/>
  <c r="E232" i="2" s="1"/>
  <c r="F232" i="2" s="1"/>
  <c r="H232" i="2" s="1"/>
  <c r="B234" i="3"/>
  <c r="D234" i="3" s="1"/>
  <c r="F234" i="3" s="1"/>
  <c r="G234" i="3" l="1"/>
  <c r="E234" i="5"/>
  <c r="I233" i="3"/>
  <c r="H233" i="3"/>
  <c r="B234" i="2"/>
  <c r="C233" i="2"/>
  <c r="E233" i="2" s="1"/>
  <c r="F233" i="2" s="1"/>
  <c r="H233" i="2" s="1"/>
  <c r="B235" i="3"/>
  <c r="D235" i="3" s="1"/>
  <c r="F235" i="3" s="1"/>
  <c r="G235" i="3" l="1"/>
  <c r="E235" i="5"/>
  <c r="I234" i="3"/>
  <c r="H234" i="3"/>
  <c r="B235" i="2"/>
  <c r="C234" i="2"/>
  <c r="E234" i="2" s="1"/>
  <c r="F234" i="2" s="1"/>
  <c r="H234" i="2" s="1"/>
  <c r="B236" i="3"/>
  <c r="D236" i="3" s="1"/>
  <c r="F236" i="3" s="1"/>
  <c r="G236" i="3" l="1"/>
  <c r="E236" i="5"/>
  <c r="I235" i="3"/>
  <c r="H235" i="3"/>
  <c r="B236" i="2"/>
  <c r="C235" i="2"/>
  <c r="E235" i="2" s="1"/>
  <c r="F235" i="2" s="1"/>
  <c r="H235" i="2" s="1"/>
  <c r="B237" i="3"/>
  <c r="D237" i="3" s="1"/>
  <c r="F237" i="3" s="1"/>
  <c r="G237" i="3" l="1"/>
  <c r="E237" i="5"/>
  <c r="I236" i="3"/>
  <c r="H236" i="3"/>
  <c r="B237" i="2"/>
  <c r="C236" i="2"/>
  <c r="E236" i="2" s="1"/>
  <c r="F236" i="2" s="1"/>
  <c r="H236" i="2" s="1"/>
  <c r="B238" i="3"/>
  <c r="D238" i="3" s="1"/>
  <c r="F238" i="3" s="1"/>
  <c r="G238" i="3" l="1"/>
  <c r="E238" i="5"/>
  <c r="I237" i="3"/>
  <c r="H237" i="3"/>
  <c r="B238" i="2"/>
  <c r="C237" i="2"/>
  <c r="E237" i="2" s="1"/>
  <c r="F237" i="2" s="1"/>
  <c r="H237" i="2" s="1"/>
  <c r="B239" i="3"/>
  <c r="D239" i="3" s="1"/>
  <c r="F239" i="3" s="1"/>
  <c r="G239" i="3" l="1"/>
  <c r="E239" i="5"/>
  <c r="I238" i="3"/>
  <c r="H238" i="3"/>
  <c r="B239" i="2"/>
  <c r="C238" i="2"/>
  <c r="E238" i="2" s="1"/>
  <c r="F238" i="2" s="1"/>
  <c r="H238" i="2" s="1"/>
  <c r="B240" i="3"/>
  <c r="D240" i="3" s="1"/>
  <c r="F240" i="3" s="1"/>
  <c r="G240" i="3" l="1"/>
  <c r="E240" i="5"/>
  <c r="I239" i="3"/>
  <c r="H239" i="3"/>
  <c r="B240" i="2"/>
  <c r="C239" i="2"/>
  <c r="E239" i="2" s="1"/>
  <c r="F239" i="2" s="1"/>
  <c r="H239" i="2" s="1"/>
  <c r="B241" i="3"/>
  <c r="D241" i="3" s="1"/>
  <c r="F241" i="3" s="1"/>
  <c r="I240" i="3" l="1"/>
  <c r="H240" i="3"/>
  <c r="G241" i="3"/>
  <c r="E241" i="5"/>
  <c r="B241" i="2"/>
  <c r="C241" i="2" s="1"/>
  <c r="E241" i="2" s="1"/>
  <c r="F241" i="2" s="1"/>
  <c r="H241" i="2" s="1"/>
  <c r="C240" i="2"/>
  <c r="E240" i="2" s="1"/>
  <c r="F240" i="2" s="1"/>
  <c r="H240" i="2" s="1"/>
  <c r="I241" i="3" l="1"/>
  <c r="L25" i="3" s="1"/>
  <c r="H241" i="3"/>
  <c r="L26" i="3" s="1"/>
</calcChain>
</file>

<file path=xl/sharedStrings.xml><?xml version="1.0" encoding="utf-8"?>
<sst xmlns="http://schemas.openxmlformats.org/spreadsheetml/2006/main" count="90" uniqueCount="62">
  <si>
    <t>MONTH</t>
  </si>
  <si>
    <t>LUZON  SYSTEM PEAK DEMAND (MW)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</si>
  <si>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</si>
  <si>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</si>
  <si>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</si>
  <si>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</si>
  <si>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</si>
  <si>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</si>
  <si>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</si>
  <si>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</si>
  <si>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</si>
  <si>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</si>
  <si>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</si>
  <si>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</si>
  <si>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</si>
  <si>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</t>
  </si>
  <si>
    <t>t^2</t>
  </si>
  <si>
    <t>Quadratic Trend</t>
  </si>
  <si>
    <t>Seasonal Index</t>
  </si>
  <si>
    <t>Error</t>
  </si>
  <si>
    <t>Error^2</t>
  </si>
  <si>
    <t>a</t>
  </si>
  <si>
    <t>b</t>
  </si>
  <si>
    <t>c</t>
  </si>
  <si>
    <t>f(t) = at^2 + bt + c</t>
  </si>
  <si>
    <t>Average</t>
  </si>
  <si>
    <t>Actual Peak Demand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</si>
  <si>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</si>
  <si>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</si>
  <si>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</si>
  <si>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</si>
  <si>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</si>
  <si>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</si>
  <si>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</si>
  <si>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</si>
  <si>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</si>
  <si>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</si>
  <si>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</si>
  <si>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</si>
  <si>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</si>
  <si>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</si>
  <si>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</si>
  <si>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</si>
  <si>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</si>
  <si>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</si>
  <si>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</si>
  <si>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</si>
  <si>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</si>
  <si>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</si>
  <si>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</si>
  <si>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</si>
  <si>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|%Error|</t>
  </si>
  <si>
    <t>Training Set RMSE (2001-2015)</t>
  </si>
  <si>
    <t>Training Set MAPE (2001-2015)</t>
  </si>
  <si>
    <t>Testing Set RMSE (2016-2020)</t>
  </si>
  <si>
    <t>Testing Set MAPE (2016-2020)</t>
  </si>
  <si>
    <t>Model 1 Values</t>
  </si>
  <si>
    <t>Model 2 Values</t>
  </si>
  <si>
    <t>Model 3 Values</t>
  </si>
  <si>
    <t>Model 1</t>
  </si>
  <si>
    <t>Model 2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</si>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</sst>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yy"/>
    <numFmt numFmtId="165" formatCode="0.0000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3" xfId="0" applyBorder="1"/>
    <xf numFmtId="165" fontId="0" fillId="0" borderId="3" xfId="0" applyNumberFormat="1" applyBorder="1"/>
    <xf numFmtId="166" fontId="0" fillId="0" borderId="3" xfId="1" applyNumberFormat="1" applyFont="1" applyBorder="1"/>
    <xf numFmtId="164" fontId="0" fillId="2" borderId="3" xfId="0" applyNumberFormat="1" applyFill="1" applyBorder="1"/>
    <xf numFmtId="0" fontId="0" fillId="2" borderId="3" xfId="0" applyFill="1" applyBorder="1"/>
    <xf numFmtId="165" fontId="0" fillId="2" borderId="3" xfId="0" applyNumberFormat="1" applyFill="1" applyBorder="1"/>
    <xf numFmtId="166" fontId="0" fillId="2" borderId="3" xfId="1" applyNumberFormat="1" applyFont="1" applyFill="1" applyBorder="1"/>
    <xf numFmtId="165" fontId="0" fillId="0" borderId="3" xfId="0" applyNumberFormat="1" applyBorder="1" applyAlignment="1">
      <alignment horizontal="center"/>
    </xf>
    <xf numFmtId="166" fontId="0" fillId="0" borderId="3" xfId="0" applyNumberFormat="1" applyBorder="1"/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'Summary of Models'!$C$1</c:f>
              <c:strCache>
                <c:ptCount val="1"/>
                <c:pt idx="0">
                  <c:v>Actual Peak 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'Summary of Models'!$A$2:$A$241</c:f>
              <c:numCache>
                <c:formatCode>mmm\ yyyy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'Summary of Models'!$C$2:$C$241</c:f>
              <c:numCache>
                <c:formatCode>General</c:formatCode>
                <c:ptCount val="240"/>
                <c:pt idx="0">
                  <c:v>5119</c:v>
                </c:pt>
                <c:pt idx="1">
                  <c:v>5157</c:v>
                </c:pt>
                <c:pt idx="2">
                  <c:v>5384</c:v>
                </c:pt>
                <c:pt idx="3">
                  <c:v>5523</c:v>
                </c:pt>
                <c:pt idx="4">
                  <c:v>5646</c:v>
                </c:pt>
                <c:pt idx="5">
                  <c:v>5447</c:v>
                </c:pt>
                <c:pt idx="6">
                  <c:v>5281</c:v>
                </c:pt>
                <c:pt idx="7">
                  <c:v>5313</c:v>
                </c:pt>
                <c:pt idx="8">
                  <c:v>5364</c:v>
                </c:pt>
                <c:pt idx="9">
                  <c:v>5460</c:v>
                </c:pt>
                <c:pt idx="10">
                  <c:v>5319</c:v>
                </c:pt>
                <c:pt idx="11">
                  <c:v>5305</c:v>
                </c:pt>
                <c:pt idx="12">
                  <c:v>5212</c:v>
                </c:pt>
                <c:pt idx="13">
                  <c:v>5056</c:v>
                </c:pt>
                <c:pt idx="14">
                  <c:v>5424</c:v>
                </c:pt>
                <c:pt idx="15">
                  <c:v>5589</c:v>
                </c:pt>
                <c:pt idx="16">
                  <c:v>5823</c:v>
                </c:pt>
                <c:pt idx="17">
                  <c:v>5750</c:v>
                </c:pt>
                <c:pt idx="18">
                  <c:v>5652</c:v>
                </c:pt>
                <c:pt idx="19">
                  <c:v>5604</c:v>
                </c:pt>
                <c:pt idx="20">
                  <c:v>5559</c:v>
                </c:pt>
                <c:pt idx="21">
                  <c:v>5687</c:v>
                </c:pt>
                <c:pt idx="22">
                  <c:v>5712</c:v>
                </c:pt>
                <c:pt idx="23">
                  <c:v>5707</c:v>
                </c:pt>
                <c:pt idx="24">
                  <c:v>5282</c:v>
                </c:pt>
                <c:pt idx="25">
                  <c:v>5345</c:v>
                </c:pt>
                <c:pt idx="26">
                  <c:v>5705</c:v>
                </c:pt>
                <c:pt idx="27">
                  <c:v>6149</c:v>
                </c:pt>
                <c:pt idx="28">
                  <c:v>6109</c:v>
                </c:pt>
                <c:pt idx="29">
                  <c:v>5831</c:v>
                </c:pt>
                <c:pt idx="30">
                  <c:v>5856</c:v>
                </c:pt>
                <c:pt idx="31">
                  <c:v>5813</c:v>
                </c:pt>
                <c:pt idx="32">
                  <c:v>5885</c:v>
                </c:pt>
                <c:pt idx="33">
                  <c:v>5878</c:v>
                </c:pt>
                <c:pt idx="34">
                  <c:v>5957</c:v>
                </c:pt>
                <c:pt idx="35">
                  <c:v>5904</c:v>
                </c:pt>
                <c:pt idx="36">
                  <c:v>5511</c:v>
                </c:pt>
                <c:pt idx="37">
                  <c:v>5701</c:v>
                </c:pt>
                <c:pt idx="38">
                  <c:v>6065</c:v>
                </c:pt>
                <c:pt idx="39">
                  <c:v>6218</c:v>
                </c:pt>
                <c:pt idx="40">
                  <c:v>6323</c:v>
                </c:pt>
                <c:pt idx="41">
                  <c:v>5978</c:v>
                </c:pt>
                <c:pt idx="42">
                  <c:v>6061</c:v>
                </c:pt>
                <c:pt idx="43">
                  <c:v>5906</c:v>
                </c:pt>
                <c:pt idx="44">
                  <c:v>6097</c:v>
                </c:pt>
                <c:pt idx="45">
                  <c:v>5916</c:v>
                </c:pt>
                <c:pt idx="46">
                  <c:v>5987</c:v>
                </c:pt>
                <c:pt idx="47">
                  <c:v>5900</c:v>
                </c:pt>
                <c:pt idx="48">
                  <c:v>5471</c:v>
                </c:pt>
                <c:pt idx="49">
                  <c:v>5853</c:v>
                </c:pt>
                <c:pt idx="50">
                  <c:v>6210</c:v>
                </c:pt>
                <c:pt idx="51">
                  <c:v>6266</c:v>
                </c:pt>
                <c:pt idx="52">
                  <c:v>6443</c:v>
                </c:pt>
                <c:pt idx="53">
                  <c:v>6348</c:v>
                </c:pt>
                <c:pt idx="54">
                  <c:v>6039</c:v>
                </c:pt>
                <c:pt idx="55">
                  <c:v>6107</c:v>
                </c:pt>
                <c:pt idx="56">
                  <c:v>5998</c:v>
                </c:pt>
                <c:pt idx="57">
                  <c:v>5843</c:v>
                </c:pt>
                <c:pt idx="58">
                  <c:v>5889</c:v>
                </c:pt>
                <c:pt idx="59">
                  <c:v>5910</c:v>
                </c:pt>
                <c:pt idx="60">
                  <c:v>5619</c:v>
                </c:pt>
                <c:pt idx="61">
                  <c:v>5776</c:v>
                </c:pt>
                <c:pt idx="62">
                  <c:v>6186</c:v>
                </c:pt>
                <c:pt idx="63">
                  <c:v>6222</c:v>
                </c:pt>
                <c:pt idx="64">
                  <c:v>6466</c:v>
                </c:pt>
                <c:pt idx="65">
                  <c:v>6339</c:v>
                </c:pt>
                <c:pt idx="66">
                  <c:v>6221</c:v>
                </c:pt>
                <c:pt idx="67">
                  <c:v>6094</c:v>
                </c:pt>
                <c:pt idx="68">
                  <c:v>6195</c:v>
                </c:pt>
                <c:pt idx="69">
                  <c:v>5845</c:v>
                </c:pt>
                <c:pt idx="70">
                  <c:v>5974</c:v>
                </c:pt>
                <c:pt idx="71">
                  <c:v>5813</c:v>
                </c:pt>
                <c:pt idx="72">
                  <c:v>5819</c:v>
                </c:pt>
                <c:pt idx="73">
                  <c:v>6115</c:v>
                </c:pt>
                <c:pt idx="74">
                  <c:v>6157</c:v>
                </c:pt>
                <c:pt idx="75">
                  <c:v>6581</c:v>
                </c:pt>
                <c:pt idx="76">
                  <c:v>6643</c:v>
                </c:pt>
                <c:pt idx="77">
                  <c:v>6619</c:v>
                </c:pt>
                <c:pt idx="78">
                  <c:v>6464</c:v>
                </c:pt>
                <c:pt idx="79">
                  <c:v>6369</c:v>
                </c:pt>
                <c:pt idx="80">
                  <c:v>6416</c:v>
                </c:pt>
                <c:pt idx="81">
                  <c:v>6155</c:v>
                </c:pt>
                <c:pt idx="82">
                  <c:v>6137</c:v>
                </c:pt>
                <c:pt idx="83">
                  <c:v>6195.05</c:v>
                </c:pt>
                <c:pt idx="84">
                  <c:v>5972.25</c:v>
                </c:pt>
                <c:pt idx="85">
                  <c:v>6093.73</c:v>
                </c:pt>
                <c:pt idx="86">
                  <c:v>6211.11</c:v>
                </c:pt>
                <c:pt idx="87">
                  <c:v>6663</c:v>
                </c:pt>
                <c:pt idx="88">
                  <c:v>6484.71</c:v>
                </c:pt>
                <c:pt idx="89">
                  <c:v>6674.47</c:v>
                </c:pt>
                <c:pt idx="90">
                  <c:v>6559</c:v>
                </c:pt>
                <c:pt idx="91">
                  <c:v>6402.95</c:v>
                </c:pt>
                <c:pt idx="92">
                  <c:v>6495.58</c:v>
                </c:pt>
                <c:pt idx="93">
                  <c:v>6627.4</c:v>
                </c:pt>
                <c:pt idx="94">
                  <c:v>6492.02</c:v>
                </c:pt>
                <c:pt idx="95">
                  <c:v>6376.46</c:v>
                </c:pt>
                <c:pt idx="96">
                  <c:v>6117.6</c:v>
                </c:pt>
                <c:pt idx="97">
                  <c:v>6451.96</c:v>
                </c:pt>
                <c:pt idx="98">
                  <c:v>6642</c:v>
                </c:pt>
                <c:pt idx="99">
                  <c:v>6845</c:v>
                </c:pt>
                <c:pt idx="100">
                  <c:v>6829</c:v>
                </c:pt>
                <c:pt idx="101">
                  <c:v>6928</c:v>
                </c:pt>
                <c:pt idx="102">
                  <c:v>6848</c:v>
                </c:pt>
                <c:pt idx="103">
                  <c:v>6863</c:v>
                </c:pt>
                <c:pt idx="104">
                  <c:v>6873</c:v>
                </c:pt>
                <c:pt idx="105">
                  <c:v>6530</c:v>
                </c:pt>
                <c:pt idx="106">
                  <c:v>6662</c:v>
                </c:pt>
                <c:pt idx="107">
                  <c:v>6575</c:v>
                </c:pt>
                <c:pt idx="108">
                  <c:v>6407</c:v>
                </c:pt>
                <c:pt idx="109">
                  <c:v>6878</c:v>
                </c:pt>
                <c:pt idx="110">
                  <c:v>7057</c:v>
                </c:pt>
                <c:pt idx="111">
                  <c:v>7305</c:v>
                </c:pt>
                <c:pt idx="112">
                  <c:v>7656</c:v>
                </c:pt>
                <c:pt idx="113">
                  <c:v>7646</c:v>
                </c:pt>
                <c:pt idx="114">
                  <c:v>7240</c:v>
                </c:pt>
                <c:pt idx="115">
                  <c:v>7009</c:v>
                </c:pt>
                <c:pt idx="116">
                  <c:v>7057</c:v>
                </c:pt>
                <c:pt idx="117">
                  <c:v>7074</c:v>
                </c:pt>
                <c:pt idx="118">
                  <c:v>6851</c:v>
                </c:pt>
                <c:pt idx="119">
                  <c:v>6946</c:v>
                </c:pt>
                <c:pt idx="120">
                  <c:v>6594</c:v>
                </c:pt>
                <c:pt idx="121">
                  <c:v>6877</c:v>
                </c:pt>
                <c:pt idx="122">
                  <c:v>7006</c:v>
                </c:pt>
                <c:pt idx="123">
                  <c:v>7056</c:v>
                </c:pt>
                <c:pt idx="124">
                  <c:v>7538</c:v>
                </c:pt>
                <c:pt idx="125">
                  <c:v>7552</c:v>
                </c:pt>
                <c:pt idx="126">
                  <c:v>7438</c:v>
                </c:pt>
                <c:pt idx="127">
                  <c:v>7200</c:v>
                </c:pt>
                <c:pt idx="128">
                  <c:v>7107</c:v>
                </c:pt>
                <c:pt idx="129">
                  <c:v>7255</c:v>
                </c:pt>
                <c:pt idx="130">
                  <c:v>7223</c:v>
                </c:pt>
                <c:pt idx="131">
                  <c:v>7178</c:v>
                </c:pt>
                <c:pt idx="132">
                  <c:v>7027</c:v>
                </c:pt>
                <c:pt idx="133">
                  <c:v>7162</c:v>
                </c:pt>
                <c:pt idx="134">
                  <c:v>7503</c:v>
                </c:pt>
                <c:pt idx="135">
                  <c:v>7885</c:v>
                </c:pt>
                <c:pt idx="136">
                  <c:v>7889</c:v>
                </c:pt>
                <c:pt idx="137">
                  <c:v>7709</c:v>
                </c:pt>
                <c:pt idx="138">
                  <c:v>7574</c:v>
                </c:pt>
                <c:pt idx="139">
                  <c:v>7242</c:v>
                </c:pt>
                <c:pt idx="140">
                  <c:v>7293</c:v>
                </c:pt>
                <c:pt idx="141">
                  <c:v>7421</c:v>
                </c:pt>
                <c:pt idx="142">
                  <c:v>7425</c:v>
                </c:pt>
                <c:pt idx="143">
                  <c:v>7395</c:v>
                </c:pt>
                <c:pt idx="144">
                  <c:v>7079</c:v>
                </c:pt>
                <c:pt idx="145">
                  <c:v>7214</c:v>
                </c:pt>
                <c:pt idx="146">
                  <c:v>7720</c:v>
                </c:pt>
                <c:pt idx="147">
                  <c:v>8178</c:v>
                </c:pt>
                <c:pt idx="148">
                  <c:v>8305</c:v>
                </c:pt>
                <c:pt idx="149">
                  <c:v>8208</c:v>
                </c:pt>
                <c:pt idx="150">
                  <c:v>8030</c:v>
                </c:pt>
                <c:pt idx="151">
                  <c:v>7755</c:v>
                </c:pt>
                <c:pt idx="152">
                  <c:v>7966</c:v>
                </c:pt>
                <c:pt idx="153">
                  <c:v>7564</c:v>
                </c:pt>
                <c:pt idx="154">
                  <c:v>7488</c:v>
                </c:pt>
                <c:pt idx="155">
                  <c:v>7670</c:v>
                </c:pt>
                <c:pt idx="156">
                  <c:v>7121</c:v>
                </c:pt>
                <c:pt idx="157">
                  <c:v>7545</c:v>
                </c:pt>
                <c:pt idx="158">
                  <c:v>7655</c:v>
                </c:pt>
                <c:pt idx="159">
                  <c:v>8267</c:v>
                </c:pt>
                <c:pt idx="160">
                  <c:v>8717</c:v>
                </c:pt>
                <c:pt idx="161">
                  <c:v>8607</c:v>
                </c:pt>
                <c:pt idx="162">
                  <c:v>8265</c:v>
                </c:pt>
                <c:pt idx="163">
                  <c:v>8230</c:v>
                </c:pt>
                <c:pt idx="164">
                  <c:v>8005</c:v>
                </c:pt>
                <c:pt idx="165">
                  <c:v>7993</c:v>
                </c:pt>
                <c:pt idx="166">
                  <c:v>8033</c:v>
                </c:pt>
                <c:pt idx="167">
                  <c:v>7996</c:v>
                </c:pt>
                <c:pt idx="168">
                  <c:v>7315</c:v>
                </c:pt>
                <c:pt idx="169">
                  <c:v>7610</c:v>
                </c:pt>
                <c:pt idx="170">
                  <c:v>7878</c:v>
                </c:pt>
                <c:pt idx="171">
                  <c:v>8727</c:v>
                </c:pt>
                <c:pt idx="172">
                  <c:v>8928</c:v>
                </c:pt>
                <c:pt idx="173">
                  <c:v>8881</c:v>
                </c:pt>
                <c:pt idx="174">
                  <c:v>8826</c:v>
                </c:pt>
                <c:pt idx="175">
                  <c:v>8889</c:v>
                </c:pt>
                <c:pt idx="176">
                  <c:v>8738</c:v>
                </c:pt>
                <c:pt idx="177">
                  <c:v>8624</c:v>
                </c:pt>
                <c:pt idx="178">
                  <c:v>8498</c:v>
                </c:pt>
                <c:pt idx="179">
                  <c:v>8487</c:v>
                </c:pt>
                <c:pt idx="180">
                  <c:v>8175</c:v>
                </c:pt>
                <c:pt idx="181">
                  <c:v>8229</c:v>
                </c:pt>
                <c:pt idx="182">
                  <c:v>8806</c:v>
                </c:pt>
                <c:pt idx="183">
                  <c:v>9586</c:v>
                </c:pt>
                <c:pt idx="184">
                  <c:v>9726</c:v>
                </c:pt>
                <c:pt idx="185">
                  <c:v>9507</c:v>
                </c:pt>
                <c:pt idx="186">
                  <c:v>9339</c:v>
                </c:pt>
                <c:pt idx="187">
                  <c:v>9379</c:v>
                </c:pt>
                <c:pt idx="188">
                  <c:v>9082</c:v>
                </c:pt>
                <c:pt idx="189">
                  <c:v>9005</c:v>
                </c:pt>
                <c:pt idx="190">
                  <c:v>8900</c:v>
                </c:pt>
                <c:pt idx="191">
                  <c:v>8774</c:v>
                </c:pt>
                <c:pt idx="192">
                  <c:v>8249</c:v>
                </c:pt>
                <c:pt idx="193">
                  <c:v>8668</c:v>
                </c:pt>
                <c:pt idx="194">
                  <c:v>9459</c:v>
                </c:pt>
                <c:pt idx="195">
                  <c:v>9831</c:v>
                </c:pt>
                <c:pt idx="196">
                  <c:v>10054</c:v>
                </c:pt>
                <c:pt idx="197">
                  <c:v>10000</c:v>
                </c:pt>
                <c:pt idx="198">
                  <c:v>9588</c:v>
                </c:pt>
                <c:pt idx="199">
                  <c:v>9957</c:v>
                </c:pt>
                <c:pt idx="200">
                  <c:v>9806</c:v>
                </c:pt>
                <c:pt idx="201">
                  <c:v>9483</c:v>
                </c:pt>
                <c:pt idx="202">
                  <c:v>9590</c:v>
                </c:pt>
                <c:pt idx="203">
                  <c:v>9441</c:v>
                </c:pt>
                <c:pt idx="204">
                  <c:v>9213</c:v>
                </c:pt>
                <c:pt idx="205">
                  <c:v>9579</c:v>
                </c:pt>
                <c:pt idx="206">
                  <c:v>9936</c:v>
                </c:pt>
                <c:pt idx="207">
                  <c:v>10539</c:v>
                </c:pt>
                <c:pt idx="208">
                  <c:v>10750</c:v>
                </c:pt>
                <c:pt idx="209">
                  <c:v>10876</c:v>
                </c:pt>
                <c:pt idx="210">
                  <c:v>9996</c:v>
                </c:pt>
                <c:pt idx="211">
                  <c:v>9843</c:v>
                </c:pt>
                <c:pt idx="212">
                  <c:v>10035</c:v>
                </c:pt>
                <c:pt idx="213">
                  <c:v>10346</c:v>
                </c:pt>
                <c:pt idx="214">
                  <c:v>10088</c:v>
                </c:pt>
                <c:pt idx="215">
                  <c:v>9987</c:v>
                </c:pt>
                <c:pt idx="216">
                  <c:v>9123</c:v>
                </c:pt>
                <c:pt idx="217">
                  <c:v>9309</c:v>
                </c:pt>
                <c:pt idx="218">
                  <c:v>10180</c:v>
                </c:pt>
                <c:pt idx="219">
                  <c:v>10957</c:v>
                </c:pt>
                <c:pt idx="220">
                  <c:v>11245</c:v>
                </c:pt>
                <c:pt idx="221">
                  <c:v>11344</c:v>
                </c:pt>
                <c:pt idx="222">
                  <c:v>10997</c:v>
                </c:pt>
                <c:pt idx="223">
                  <c:v>10687</c:v>
                </c:pt>
                <c:pt idx="224">
                  <c:v>10392</c:v>
                </c:pt>
                <c:pt idx="225">
                  <c:v>10845</c:v>
                </c:pt>
                <c:pt idx="226">
                  <c:v>10413</c:v>
                </c:pt>
                <c:pt idx="227">
                  <c:v>10111</c:v>
                </c:pt>
                <c:pt idx="228">
                  <c:v>9713</c:v>
                </c:pt>
                <c:pt idx="229">
                  <c:v>9889</c:v>
                </c:pt>
                <c:pt idx="230">
                  <c:v>11103</c:v>
                </c:pt>
                <c:pt idx="231">
                  <c:v>8377</c:v>
                </c:pt>
                <c:pt idx="232">
                  <c:v>9639</c:v>
                </c:pt>
                <c:pt idx="233">
                  <c:v>10642</c:v>
                </c:pt>
                <c:pt idx="234">
                  <c:v>10595</c:v>
                </c:pt>
                <c:pt idx="235">
                  <c:v>10422</c:v>
                </c:pt>
                <c:pt idx="236">
                  <c:v>10570</c:v>
                </c:pt>
                <c:pt idx="237">
                  <c:v>10344</c:v>
                </c:pt>
                <c:pt idx="238">
                  <c:v>9886</c:v>
                </c:pt>
                <c:pt idx="23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4-4412-B617-B55915EEFE46}"/>
            </c:ext>
          </c:extLst>
        </c:ser>
        <c:ser>
          <c:idx val="2"/>
          <c:order val="1"/>
          <c:tx>
            <c:strRef>
              <c:f>'Summary of Models'!$D$1</c:f>
              <c:strCache>
                <c:ptCount val="1"/>
                <c:pt idx="0">
                  <c:v>Model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of Models'!$A$2:$A$241</c:f>
              <c:numCache>
                <c:formatCode>mmm\ yyyy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'Summary of Models'!$D$2:$D$241</c:f>
              <c:numCache>
                <c:formatCode>0.0000</c:formatCode>
                <c:ptCount val="240"/>
                <c:pt idx="0">
                  <c:v>5443.6194371218098</c:v>
                </c:pt>
                <c:pt idx="1">
                  <c:v>5450.4060323136073</c:v>
                </c:pt>
                <c:pt idx="2">
                  <c:v>5457.3108328312665</c:v>
                </c:pt>
                <c:pt idx="3">
                  <c:v>5464.3338386747873</c:v>
                </c:pt>
                <c:pt idx="4">
                  <c:v>5471.4750498441708</c:v>
                </c:pt>
                <c:pt idx="5">
                  <c:v>5478.7344663394151</c:v>
                </c:pt>
                <c:pt idx="6">
                  <c:v>5486.1120881605211</c:v>
                </c:pt>
                <c:pt idx="7">
                  <c:v>5493.6079153074888</c:v>
                </c:pt>
                <c:pt idx="8">
                  <c:v>5501.2219477803192</c:v>
                </c:pt>
                <c:pt idx="9">
                  <c:v>5508.9541855790103</c:v>
                </c:pt>
                <c:pt idx="10">
                  <c:v>5516.804628703564</c:v>
                </c:pt>
                <c:pt idx="11">
                  <c:v>5524.7732771539786</c:v>
                </c:pt>
                <c:pt idx="12">
                  <c:v>5532.8601309302558</c:v>
                </c:pt>
                <c:pt idx="13">
                  <c:v>5541.0651900323946</c:v>
                </c:pt>
                <c:pt idx="14">
                  <c:v>5549.3884544603943</c:v>
                </c:pt>
                <c:pt idx="15">
                  <c:v>5557.8299242142566</c:v>
                </c:pt>
                <c:pt idx="16">
                  <c:v>5566.3895992939806</c:v>
                </c:pt>
                <c:pt idx="17">
                  <c:v>5575.0674796995663</c:v>
                </c:pt>
                <c:pt idx="18">
                  <c:v>5583.8635654310137</c:v>
                </c:pt>
                <c:pt idx="19">
                  <c:v>5592.7778564883229</c:v>
                </c:pt>
                <c:pt idx="20">
                  <c:v>5601.8103528714928</c:v>
                </c:pt>
                <c:pt idx="21">
                  <c:v>5610.9610545805263</c:v>
                </c:pt>
                <c:pt idx="22">
                  <c:v>5620.2299616154205</c:v>
                </c:pt>
                <c:pt idx="23">
                  <c:v>5629.6170739761765</c:v>
                </c:pt>
                <c:pt idx="24">
                  <c:v>5639.1223916627941</c:v>
                </c:pt>
                <c:pt idx="25">
                  <c:v>5648.7459146752735</c:v>
                </c:pt>
                <c:pt idx="26">
                  <c:v>5658.4876430136155</c:v>
                </c:pt>
                <c:pt idx="27">
                  <c:v>5668.3475766778183</c:v>
                </c:pt>
                <c:pt idx="28">
                  <c:v>5678.3257156678828</c:v>
                </c:pt>
                <c:pt idx="29">
                  <c:v>5688.42205998381</c:v>
                </c:pt>
                <c:pt idx="30">
                  <c:v>5698.6366096255979</c:v>
                </c:pt>
                <c:pt idx="31">
                  <c:v>5708.9693645932484</c:v>
                </c:pt>
                <c:pt idx="32">
                  <c:v>5719.4203248867598</c:v>
                </c:pt>
                <c:pt idx="33">
                  <c:v>5729.9894905061337</c:v>
                </c:pt>
                <c:pt idx="34">
                  <c:v>5740.6768614513694</c:v>
                </c:pt>
                <c:pt idx="35">
                  <c:v>5751.4824377224659</c:v>
                </c:pt>
                <c:pt idx="36">
                  <c:v>5762.406219319425</c:v>
                </c:pt>
                <c:pt idx="37">
                  <c:v>5773.4482062422458</c:v>
                </c:pt>
                <c:pt idx="38">
                  <c:v>5784.6083984909283</c:v>
                </c:pt>
                <c:pt idx="39">
                  <c:v>5795.8867960654725</c:v>
                </c:pt>
                <c:pt idx="40">
                  <c:v>5807.2833989658784</c:v>
                </c:pt>
                <c:pt idx="41">
                  <c:v>5818.798207192146</c:v>
                </c:pt>
                <c:pt idx="42">
                  <c:v>5830.4312207442754</c:v>
                </c:pt>
                <c:pt idx="43">
                  <c:v>5842.1824396222664</c:v>
                </c:pt>
                <c:pt idx="44">
                  <c:v>5854.0518638261192</c:v>
                </c:pt>
                <c:pt idx="45">
                  <c:v>5866.0394933558346</c:v>
                </c:pt>
                <c:pt idx="46">
                  <c:v>5878.1453282114107</c:v>
                </c:pt>
                <c:pt idx="47">
                  <c:v>5890.3693683928486</c:v>
                </c:pt>
                <c:pt idx="48">
                  <c:v>5902.7116139001491</c:v>
                </c:pt>
                <c:pt idx="49">
                  <c:v>5915.1720647333104</c:v>
                </c:pt>
                <c:pt idx="50">
                  <c:v>5927.7507208923344</c:v>
                </c:pt>
                <c:pt idx="51">
                  <c:v>5940.4475823772191</c:v>
                </c:pt>
                <c:pt idx="52">
                  <c:v>5953.2626491879664</c:v>
                </c:pt>
                <c:pt idx="53">
                  <c:v>5966.1959213245746</c:v>
                </c:pt>
                <c:pt idx="54">
                  <c:v>5979.2473987870453</c:v>
                </c:pt>
                <c:pt idx="55">
                  <c:v>5992.4170815753778</c:v>
                </c:pt>
                <c:pt idx="56">
                  <c:v>6005.704969689572</c:v>
                </c:pt>
                <c:pt idx="57">
                  <c:v>6019.1110631296269</c:v>
                </c:pt>
                <c:pt idx="58">
                  <c:v>6032.6353618955445</c:v>
                </c:pt>
                <c:pt idx="59">
                  <c:v>6046.2778659873238</c:v>
                </c:pt>
                <c:pt idx="60">
                  <c:v>6060.0385754049648</c:v>
                </c:pt>
                <c:pt idx="61">
                  <c:v>6073.9174901484676</c:v>
                </c:pt>
                <c:pt idx="62">
                  <c:v>6087.914610217832</c:v>
                </c:pt>
                <c:pt idx="63">
                  <c:v>6102.0299356130581</c:v>
                </c:pt>
                <c:pt idx="64">
                  <c:v>6116.2634663341469</c:v>
                </c:pt>
                <c:pt idx="65">
                  <c:v>6130.6152023810964</c:v>
                </c:pt>
                <c:pt idx="66">
                  <c:v>6145.0851437539077</c:v>
                </c:pt>
                <c:pt idx="67">
                  <c:v>6159.6732904525816</c:v>
                </c:pt>
                <c:pt idx="68">
                  <c:v>6174.3796424771162</c:v>
                </c:pt>
                <c:pt idx="69">
                  <c:v>6189.2041998275126</c:v>
                </c:pt>
                <c:pt idx="70">
                  <c:v>6204.1469625037716</c:v>
                </c:pt>
                <c:pt idx="71">
                  <c:v>6219.2079305058915</c:v>
                </c:pt>
                <c:pt idx="72">
                  <c:v>6234.3871038338739</c:v>
                </c:pt>
                <c:pt idx="73">
                  <c:v>6249.684482487718</c:v>
                </c:pt>
                <c:pt idx="74">
                  <c:v>6265.1000664674229</c:v>
                </c:pt>
                <c:pt idx="75">
                  <c:v>6280.6338557729905</c:v>
                </c:pt>
                <c:pt idx="76">
                  <c:v>6296.2858504044198</c:v>
                </c:pt>
                <c:pt idx="77">
                  <c:v>6312.0560503617107</c:v>
                </c:pt>
                <c:pt idx="78">
                  <c:v>6327.9444556448634</c:v>
                </c:pt>
                <c:pt idx="79">
                  <c:v>6343.9510662538778</c:v>
                </c:pt>
                <c:pt idx="80">
                  <c:v>6360.0758821887539</c:v>
                </c:pt>
                <c:pt idx="81">
                  <c:v>6376.3189034494917</c:v>
                </c:pt>
                <c:pt idx="82">
                  <c:v>6392.6801300360912</c:v>
                </c:pt>
                <c:pt idx="83">
                  <c:v>6409.1595619485524</c:v>
                </c:pt>
                <c:pt idx="84">
                  <c:v>6425.7571991868754</c:v>
                </c:pt>
                <c:pt idx="85">
                  <c:v>6442.47304175106</c:v>
                </c:pt>
                <c:pt idx="86">
                  <c:v>6459.3070896411064</c:v>
                </c:pt>
                <c:pt idx="87">
                  <c:v>6476.2593428570153</c:v>
                </c:pt>
                <c:pt idx="88">
                  <c:v>6493.3298013987851</c:v>
                </c:pt>
                <c:pt idx="89">
                  <c:v>6510.5184652664175</c:v>
                </c:pt>
                <c:pt idx="90">
                  <c:v>6527.8253344599107</c:v>
                </c:pt>
                <c:pt idx="91">
                  <c:v>6545.2504089792656</c:v>
                </c:pt>
                <c:pt idx="92">
                  <c:v>6562.7936888244831</c:v>
                </c:pt>
                <c:pt idx="93">
                  <c:v>6580.4551739955623</c:v>
                </c:pt>
                <c:pt idx="94">
                  <c:v>6598.2348644925023</c:v>
                </c:pt>
                <c:pt idx="95">
                  <c:v>6616.1327603153049</c:v>
                </c:pt>
                <c:pt idx="96">
                  <c:v>6634.1488614639693</c:v>
                </c:pt>
                <c:pt idx="97">
                  <c:v>6652.2831679384954</c:v>
                </c:pt>
                <c:pt idx="98">
                  <c:v>6670.5356797388831</c:v>
                </c:pt>
                <c:pt idx="99">
                  <c:v>6688.9063968651317</c:v>
                </c:pt>
                <c:pt idx="100">
                  <c:v>6707.3953193172438</c:v>
                </c:pt>
                <c:pt idx="101">
                  <c:v>6726.0024470952158</c:v>
                </c:pt>
                <c:pt idx="102">
                  <c:v>6744.7277801990513</c:v>
                </c:pt>
                <c:pt idx="103">
                  <c:v>6763.5713186287476</c:v>
                </c:pt>
                <c:pt idx="104">
                  <c:v>6782.5330623843056</c:v>
                </c:pt>
                <c:pt idx="105">
                  <c:v>6801.6130114657253</c:v>
                </c:pt>
                <c:pt idx="106">
                  <c:v>6820.8111658730068</c:v>
                </c:pt>
                <c:pt idx="107">
                  <c:v>6840.1275256061508</c:v>
                </c:pt>
                <c:pt idx="108">
                  <c:v>6859.5620906651557</c:v>
                </c:pt>
                <c:pt idx="109">
                  <c:v>6879.1148610500222</c:v>
                </c:pt>
                <c:pt idx="110">
                  <c:v>6898.7858367607514</c:v>
                </c:pt>
                <c:pt idx="111">
                  <c:v>6918.5750177973423</c:v>
                </c:pt>
                <c:pt idx="112">
                  <c:v>6938.482404159794</c:v>
                </c:pt>
                <c:pt idx="113">
                  <c:v>6958.5079958481083</c:v>
                </c:pt>
                <c:pt idx="114">
                  <c:v>6978.6517928622834</c:v>
                </c:pt>
                <c:pt idx="115">
                  <c:v>6998.9137952023211</c:v>
                </c:pt>
                <c:pt idx="116">
                  <c:v>7019.2940028682206</c:v>
                </c:pt>
                <c:pt idx="117">
                  <c:v>7039.7924158599817</c:v>
                </c:pt>
                <c:pt idx="118">
                  <c:v>7060.4090341776046</c:v>
                </c:pt>
                <c:pt idx="119">
                  <c:v>7081.1438578210891</c:v>
                </c:pt>
                <c:pt idx="120">
                  <c:v>7101.9968867904354</c:v>
                </c:pt>
                <c:pt idx="121">
                  <c:v>7122.9681210856434</c:v>
                </c:pt>
                <c:pt idx="122">
                  <c:v>7144.057560706713</c:v>
                </c:pt>
                <c:pt idx="123">
                  <c:v>7165.2652056536444</c:v>
                </c:pt>
                <c:pt idx="124">
                  <c:v>7186.5910559264375</c:v>
                </c:pt>
                <c:pt idx="125">
                  <c:v>7208.0351115250924</c:v>
                </c:pt>
                <c:pt idx="126">
                  <c:v>7229.5973724496089</c:v>
                </c:pt>
                <c:pt idx="127">
                  <c:v>7251.277838699988</c:v>
                </c:pt>
                <c:pt idx="128">
                  <c:v>7273.076510276228</c:v>
                </c:pt>
                <c:pt idx="129">
                  <c:v>7294.9933871783305</c:v>
                </c:pt>
                <c:pt idx="130">
                  <c:v>7317.0284694062939</c:v>
                </c:pt>
                <c:pt idx="131">
                  <c:v>7339.1817569601199</c:v>
                </c:pt>
                <c:pt idx="132">
                  <c:v>7361.4532498398066</c:v>
                </c:pt>
                <c:pt idx="133">
                  <c:v>7383.842948045356</c:v>
                </c:pt>
                <c:pt idx="134">
                  <c:v>7406.3508515767662</c:v>
                </c:pt>
                <c:pt idx="135">
                  <c:v>7428.976960434039</c:v>
                </c:pt>
                <c:pt idx="136">
                  <c:v>7451.7212746171735</c:v>
                </c:pt>
                <c:pt idx="137">
                  <c:v>7474.5837941261698</c:v>
                </c:pt>
                <c:pt idx="138">
                  <c:v>7497.5645189610277</c:v>
                </c:pt>
                <c:pt idx="139">
                  <c:v>7520.6634491217465</c:v>
                </c:pt>
                <c:pt idx="140">
                  <c:v>7543.8805846083287</c:v>
                </c:pt>
                <c:pt idx="141">
                  <c:v>7567.2159254207709</c:v>
                </c:pt>
                <c:pt idx="142">
                  <c:v>7590.6694715590766</c:v>
                </c:pt>
                <c:pt idx="143">
                  <c:v>7614.241223023243</c:v>
                </c:pt>
                <c:pt idx="144">
                  <c:v>7637.9311798132712</c:v>
                </c:pt>
                <c:pt idx="145">
                  <c:v>7661.7393419291611</c:v>
                </c:pt>
                <c:pt idx="146">
                  <c:v>7685.6657093709127</c:v>
                </c:pt>
                <c:pt idx="147">
                  <c:v>7709.710282138527</c:v>
                </c:pt>
                <c:pt idx="148">
                  <c:v>7733.873060232002</c:v>
                </c:pt>
                <c:pt idx="149">
                  <c:v>7758.1540436513387</c:v>
                </c:pt>
                <c:pt idx="150">
                  <c:v>7782.5532323965381</c:v>
                </c:pt>
                <c:pt idx="151">
                  <c:v>7807.0706264675991</c:v>
                </c:pt>
                <c:pt idx="152">
                  <c:v>7831.706225864521</c:v>
                </c:pt>
                <c:pt idx="153">
                  <c:v>7856.4600305873055</c:v>
                </c:pt>
                <c:pt idx="154">
                  <c:v>7881.3320406359508</c:v>
                </c:pt>
                <c:pt idx="155">
                  <c:v>7906.3222560104587</c:v>
                </c:pt>
                <c:pt idx="156">
                  <c:v>7931.4306767108283</c:v>
                </c:pt>
                <c:pt idx="157">
                  <c:v>7956.6573027370596</c:v>
                </c:pt>
                <c:pt idx="158">
                  <c:v>7982.0021340891526</c:v>
                </c:pt>
                <c:pt idx="159">
                  <c:v>8007.4651707671073</c:v>
                </c:pt>
                <c:pt idx="160">
                  <c:v>8033.0464127709238</c:v>
                </c:pt>
                <c:pt idx="161">
                  <c:v>8058.7458601006019</c:v>
                </c:pt>
                <c:pt idx="162">
                  <c:v>8084.5635127561418</c:v>
                </c:pt>
                <c:pt idx="163">
                  <c:v>8110.4993707375434</c:v>
                </c:pt>
                <c:pt idx="164">
                  <c:v>8136.5534340448066</c:v>
                </c:pt>
                <c:pt idx="165">
                  <c:v>8162.7257026779316</c:v>
                </c:pt>
                <c:pt idx="166">
                  <c:v>8189.0161766369183</c:v>
                </c:pt>
                <c:pt idx="167">
                  <c:v>8215.4248559217667</c:v>
                </c:pt>
                <c:pt idx="168">
                  <c:v>8241.9517405324768</c:v>
                </c:pt>
                <c:pt idx="169">
                  <c:v>8268.5968304690505</c:v>
                </c:pt>
                <c:pt idx="170">
                  <c:v>8295.360125731484</c:v>
                </c:pt>
                <c:pt idx="171">
                  <c:v>8322.2416263197792</c:v>
                </c:pt>
                <c:pt idx="172">
                  <c:v>8349.241332233938</c:v>
                </c:pt>
                <c:pt idx="173">
                  <c:v>8376.3592434739567</c:v>
                </c:pt>
                <c:pt idx="174">
                  <c:v>8403.595360039837</c:v>
                </c:pt>
                <c:pt idx="175">
                  <c:v>8430.9496819315791</c:v>
                </c:pt>
                <c:pt idx="176">
                  <c:v>8458.4222091491847</c:v>
                </c:pt>
                <c:pt idx="177">
                  <c:v>8486.0129416926502</c:v>
                </c:pt>
                <c:pt idx="178">
                  <c:v>8513.7218795619792</c:v>
                </c:pt>
                <c:pt idx="179">
                  <c:v>8541.5490227571681</c:v>
                </c:pt>
                <c:pt idx="180">
                  <c:v>8569.4943712782188</c:v>
                </c:pt>
                <c:pt idx="181">
                  <c:v>8597.5579251251329</c:v>
                </c:pt>
                <c:pt idx="182">
                  <c:v>8625.7396842979088</c:v>
                </c:pt>
                <c:pt idx="183">
                  <c:v>8654.0396487965445</c:v>
                </c:pt>
                <c:pt idx="184">
                  <c:v>8682.4578186210438</c:v>
                </c:pt>
                <c:pt idx="185">
                  <c:v>8710.9941937714029</c:v>
                </c:pt>
                <c:pt idx="186">
                  <c:v>8739.6487742476256</c:v>
                </c:pt>
                <c:pt idx="187">
                  <c:v>8768.4215600497082</c:v>
                </c:pt>
                <c:pt idx="188">
                  <c:v>8797.3125511776561</c:v>
                </c:pt>
                <c:pt idx="189">
                  <c:v>8826.3217476314621</c:v>
                </c:pt>
                <c:pt idx="190">
                  <c:v>8855.4491494111317</c:v>
                </c:pt>
                <c:pt idx="191">
                  <c:v>8884.6947565166629</c:v>
                </c:pt>
                <c:pt idx="192">
                  <c:v>8914.058568948054</c:v>
                </c:pt>
                <c:pt idx="193">
                  <c:v>8943.5405867053087</c:v>
                </c:pt>
                <c:pt idx="194">
                  <c:v>8973.140809788425</c:v>
                </c:pt>
                <c:pt idx="195">
                  <c:v>9002.8592381974031</c:v>
                </c:pt>
                <c:pt idx="196">
                  <c:v>9032.6958719322429</c:v>
                </c:pt>
                <c:pt idx="197">
                  <c:v>9062.6507109929444</c:v>
                </c:pt>
                <c:pt idx="198">
                  <c:v>9092.7237553795057</c:v>
                </c:pt>
                <c:pt idx="199">
                  <c:v>9122.9150050919307</c:v>
                </c:pt>
                <c:pt idx="200">
                  <c:v>9153.2244601302191</c:v>
                </c:pt>
                <c:pt idx="201">
                  <c:v>9183.6521204943674</c:v>
                </c:pt>
                <c:pt idx="202">
                  <c:v>9214.1979861843756</c:v>
                </c:pt>
                <c:pt idx="203">
                  <c:v>9244.8620572002474</c:v>
                </c:pt>
                <c:pt idx="204">
                  <c:v>9275.6443335419826</c:v>
                </c:pt>
                <c:pt idx="205">
                  <c:v>9306.5448152095778</c:v>
                </c:pt>
                <c:pt idx="206">
                  <c:v>9337.5635022030347</c:v>
                </c:pt>
                <c:pt idx="207">
                  <c:v>9368.7003945223532</c:v>
                </c:pt>
                <c:pt idx="208">
                  <c:v>9399.9554921675335</c:v>
                </c:pt>
                <c:pt idx="209">
                  <c:v>9431.3287951385755</c:v>
                </c:pt>
                <c:pt idx="210">
                  <c:v>9462.820303435481</c:v>
                </c:pt>
                <c:pt idx="211">
                  <c:v>9494.4300170582464</c:v>
                </c:pt>
                <c:pt idx="212">
                  <c:v>9526.1579360068736</c:v>
                </c:pt>
                <c:pt idx="213">
                  <c:v>9558.0040602813642</c:v>
                </c:pt>
                <c:pt idx="214">
                  <c:v>9589.9683898817148</c:v>
                </c:pt>
                <c:pt idx="215">
                  <c:v>9622.050924807927</c:v>
                </c:pt>
                <c:pt idx="216">
                  <c:v>9654.251665060001</c:v>
                </c:pt>
                <c:pt idx="217">
                  <c:v>9686.5706106379384</c:v>
                </c:pt>
                <c:pt idx="218">
                  <c:v>9719.0077615417358</c:v>
                </c:pt>
                <c:pt idx="219">
                  <c:v>9751.5631177713967</c:v>
                </c:pt>
                <c:pt idx="220">
                  <c:v>9784.2366793269175</c:v>
                </c:pt>
                <c:pt idx="221">
                  <c:v>9817.0284462083018</c:v>
                </c:pt>
                <c:pt idx="222">
                  <c:v>9849.938418415546</c:v>
                </c:pt>
                <c:pt idx="223">
                  <c:v>9882.9665959486538</c:v>
                </c:pt>
                <c:pt idx="224">
                  <c:v>9916.1129788076214</c:v>
                </c:pt>
                <c:pt idx="225">
                  <c:v>9949.3775669924526</c:v>
                </c:pt>
                <c:pt idx="226">
                  <c:v>9982.7603605031454</c:v>
                </c:pt>
                <c:pt idx="227">
                  <c:v>10016.261359339698</c:v>
                </c:pt>
                <c:pt idx="228">
                  <c:v>10049.880563502114</c:v>
                </c:pt>
                <c:pt idx="229">
                  <c:v>10083.617972990392</c:v>
                </c:pt>
                <c:pt idx="230">
                  <c:v>10117.473587804532</c:v>
                </c:pt>
                <c:pt idx="231">
                  <c:v>10151.447407944532</c:v>
                </c:pt>
                <c:pt idx="232">
                  <c:v>10185.539433410395</c:v>
                </c:pt>
                <c:pt idx="233">
                  <c:v>10219.749664202118</c:v>
                </c:pt>
                <c:pt idx="234">
                  <c:v>10254.078100319704</c:v>
                </c:pt>
                <c:pt idx="235">
                  <c:v>10288.524741763154</c:v>
                </c:pt>
                <c:pt idx="236">
                  <c:v>10323.089588532464</c:v>
                </c:pt>
                <c:pt idx="237">
                  <c:v>10357.772640627634</c:v>
                </c:pt>
                <c:pt idx="238">
                  <c:v>10392.573898048668</c:v>
                </c:pt>
                <c:pt idx="239">
                  <c:v>10427.493360795563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4-4412-B617-B55915EEFE46}"/>
            </c:ext>
          </c:extLst>
        </c:ser>
        <c:ser>
          <c:idx val="3"/>
          <c:order val="2"/>
          <c:tx>
            <c:strRef>
              <c:f>'Summary of Models'!$E$1</c:f>
              <c:strCache>
                <c:ptCount val="1"/>
                <c:pt idx="0">
                  <c:v>Model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of Models'!$A$2:$A$241</c:f>
              <c:numCache>
                <c:formatCode>mmm\ yyyy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'Summary of Models'!$E$2:$E$241</c:f>
              <c:numCache>
                <c:formatCode>0.0000</c:formatCode>
                <c:ptCount val="240"/>
                <c:pt idx="0">
                  <c:v>5045.933657671374</c:v>
                </c:pt>
                <c:pt idx="1">
                  <c:v>5218.9710631023581</c:v>
                </c:pt>
                <c:pt idx="2">
                  <c:v>5424.0630156921125</c:v>
                </c:pt>
                <c:pt idx="3">
                  <c:v>5684.8947084227166</c:v>
                </c:pt>
                <c:pt idx="4">
                  <c:v>5808.6978039279302</c:v>
                </c:pt>
                <c:pt idx="5">
                  <c:v>5736.1498644143894</c:v>
                </c:pt>
                <c:pt idx="6">
                  <c:v>5608.3557923402723</c:v>
                </c:pt>
                <c:pt idx="7">
                  <c:v>5513.9074974579198</c:v>
                </c:pt>
                <c:pt idx="8">
                  <c:v>5515.3772860845402</c:v>
                </c:pt>
                <c:pt idx="9">
                  <c:v>5443.5707108683609</c:v>
                </c:pt>
                <c:pt idx="10">
                  <c:v>5421.3322832932245</c:v>
                </c:pt>
                <c:pt idx="11">
                  <c:v>5401.5046219941623</c:v>
                </c:pt>
                <c:pt idx="12">
                  <c:v>5127.8081070226426</c:v>
                </c:pt>
                <c:pt idx="13">
                  <c:v>5304.9153025018531</c:v>
                </c:pt>
                <c:pt idx="14">
                  <c:v>5514.6911534357523</c:v>
                </c:pt>
                <c:pt idx="15">
                  <c:v>5781.2447846544246</c:v>
                </c:pt>
                <c:pt idx="16">
                  <c:v>5908.5339657892719</c:v>
                </c:pt>
                <c:pt idx="17">
                  <c:v>5836.1038989055214</c:v>
                </c:pt>
                <c:pt idx="18">
                  <c:v>5707.4117119668326</c:v>
                </c:pt>
                <c:pt idx="19">
                  <c:v>5612.5959992813405</c:v>
                </c:pt>
                <c:pt idx="20">
                  <c:v>5615.3875159577519</c:v>
                </c:pt>
                <c:pt idx="21">
                  <c:v>5543.5517713330082</c:v>
                </c:pt>
                <c:pt idx="22">
                  <c:v>5522.1668987198636</c:v>
                </c:pt>
                <c:pt idx="23">
                  <c:v>5503.2221092636</c:v>
                </c:pt>
                <c:pt idx="24">
                  <c:v>5225.5542696752473</c:v>
                </c:pt>
                <c:pt idx="25">
                  <c:v>5407.2553352252062</c:v>
                </c:pt>
                <c:pt idx="26">
                  <c:v>5622.3380835475591</c:v>
                </c:pt>
                <c:pt idx="27">
                  <c:v>5895.4093812652463</c:v>
                </c:pt>
                <c:pt idx="28">
                  <c:v>6026.5491050656028</c:v>
                </c:pt>
                <c:pt idx="29">
                  <c:v>5953.986328394366</c:v>
                </c:pt>
                <c:pt idx="30">
                  <c:v>5823.9732746214777</c:v>
                </c:pt>
                <c:pt idx="31">
                  <c:v>5728.4720894369657</c:v>
                </c:pt>
                <c:pt idx="32">
                  <c:v>5732.56635260855</c:v>
                </c:pt>
                <c:pt idx="33">
                  <c:v>5660.4543566977773</c:v>
                </c:pt>
                <c:pt idx="34">
                  <c:v>5639.8301508075392</c:v>
                </c:pt>
                <c:pt idx="35">
                  <c:v>5621.6827189343348</c:v>
                </c:pt>
                <c:pt idx="36">
                  <c:v>5339.172145629188</c:v>
                </c:pt>
                <c:pt idx="37">
                  <c:v>5525.9911612724172</c:v>
                </c:pt>
                <c:pt idx="38">
                  <c:v>5747.0038060275319</c:v>
                </c:pt>
                <c:pt idx="39">
                  <c:v>6027.3884982551835</c:v>
                </c:pt>
                <c:pt idx="40">
                  <c:v>6162.7432217569258</c:v>
                </c:pt>
                <c:pt idx="41">
                  <c:v>6089.797152880923</c:v>
                </c:pt>
                <c:pt idx="42">
                  <c:v>5958.0404803042056</c:v>
                </c:pt>
                <c:pt idx="43">
                  <c:v>5861.5357679247945</c:v>
                </c:pt>
                <c:pt idx="44">
                  <c:v>5866.9137960369371</c:v>
                </c:pt>
                <c:pt idx="45">
                  <c:v>5794.2784669626672</c:v>
                </c:pt>
                <c:pt idx="46">
                  <c:v>5774.3220395562548</c:v>
                </c:pt>
                <c:pt idx="47">
                  <c:v>5756.8864510063659</c:v>
                </c:pt>
                <c:pt idx="48">
                  <c:v>5468.6617348844647</c:v>
                </c:pt>
                <c:pt idx="49">
                  <c:v>5661.1227806434872</c:v>
                </c:pt>
                <c:pt idx="50">
                  <c:v>5888.6883208756735</c:v>
                </c:pt>
                <c:pt idx="51">
                  <c:v>6177.1821356242344</c:v>
                </c:pt>
                <c:pt idx="52">
                  <c:v>6317.1163158632398</c:v>
                </c:pt>
                <c:pt idx="53">
                  <c:v>6243.5363723651917</c:v>
                </c:pt>
                <c:pt idx="54">
                  <c:v>6109.6133290150183</c:v>
                </c:pt>
                <c:pt idx="55">
                  <c:v>6011.7870347448261</c:v>
                </c:pt>
                <c:pt idx="56">
                  <c:v>6018.4298462429106</c:v>
                </c:pt>
                <c:pt idx="57">
                  <c:v>5945.0241021276797</c:v>
                </c:pt>
                <c:pt idx="58">
                  <c:v>5925.6425649660077</c:v>
                </c:pt>
                <c:pt idx="59">
                  <c:v>5908.833305479694</c:v>
                </c:pt>
                <c:pt idx="60">
                  <c:v>5614.0230374410758</c:v>
                </c:pt>
                <c:pt idx="61">
                  <c:v>5812.6501933384152</c:v>
                </c:pt>
                <c:pt idx="62">
                  <c:v>6047.3916280919802</c:v>
                </c:pt>
                <c:pt idx="63">
                  <c:v>6344.7902933723999</c:v>
                </c:pt>
                <c:pt idx="64">
                  <c:v>6489.668387384545</c:v>
                </c:pt>
                <c:pt idx="65">
                  <c:v>6415.2039868471729</c:v>
                </c:pt>
                <c:pt idx="66">
                  <c:v>6278.6918207539147</c:v>
                </c:pt>
                <c:pt idx="67">
                  <c:v>6179.2258898970613</c:v>
                </c:pt>
                <c:pt idx="68">
                  <c:v>6187.1145032264731</c:v>
                </c:pt>
                <c:pt idx="69">
                  <c:v>6112.6912621928141</c:v>
                </c:pt>
                <c:pt idx="70">
                  <c:v>6093.7917270367989</c:v>
                </c:pt>
                <c:pt idx="71">
                  <c:v>6077.5232823543201</c:v>
                </c:pt>
                <c:pt idx="72">
                  <c:v>5775.2560532990237</c:v>
                </c:pt>
                <c:pt idx="73">
                  <c:v>5980.5733993572012</c:v>
                </c:pt>
                <c:pt idx="74">
                  <c:v>6223.1137276764557</c:v>
                </c:pt>
                <c:pt idx="75">
                  <c:v>6530.21297149968</c:v>
                </c:pt>
                <c:pt idx="76">
                  <c:v>6680.3994363208403</c:v>
                </c:pt>
                <c:pt idx="77">
                  <c:v>6604.7999963268649</c:v>
                </c:pt>
                <c:pt idx="78">
                  <c:v>6465.2759555208968</c:v>
                </c:pt>
                <c:pt idx="79">
                  <c:v>6363.8523333814992</c:v>
                </c:pt>
                <c:pt idx="80">
                  <c:v>6372.9677669876219</c:v>
                </c:pt>
                <c:pt idx="81">
                  <c:v>6297.2799471580711</c:v>
                </c:pt>
                <c:pt idx="82">
                  <c:v>6278.7695257686273</c:v>
                </c:pt>
                <c:pt idx="83">
                  <c:v>6262.9563816302416</c:v>
                </c:pt>
                <c:pt idx="84">
                  <c:v>5952.3607824583069</c:v>
                </c:pt>
                <c:pt idx="85">
                  <c:v>6164.8923986998461</c:v>
                </c:pt>
                <c:pt idx="86">
                  <c:v>6415.8546196290972</c:v>
                </c:pt>
                <c:pt idx="87">
                  <c:v>6733.4501700060746</c:v>
                </c:pt>
                <c:pt idx="88">
                  <c:v>6889.3094626721268</c:v>
                </c:pt>
                <c:pt idx="89">
                  <c:v>6812.3244008042702</c:v>
                </c:pt>
                <c:pt idx="90">
                  <c:v>6669.3657333159617</c:v>
                </c:pt>
                <c:pt idx="91">
                  <c:v>6565.6663651981416</c:v>
                </c:pt>
                <c:pt idx="92">
                  <c:v>6575.9896375263588</c:v>
                </c:pt>
                <c:pt idx="93">
                  <c:v>6498.790157023449</c:v>
                </c:pt>
                <c:pt idx="94">
                  <c:v>6480.5759611614949</c:v>
                </c:pt>
                <c:pt idx="95">
                  <c:v>6465.132603307462</c:v>
                </c:pt>
                <c:pt idx="96">
                  <c:v>6145.3372249189251</c:v>
                </c:pt>
                <c:pt idx="97">
                  <c:v>6365.60719136635</c:v>
                </c:pt>
                <c:pt idx="98">
                  <c:v>6625.6143039499048</c:v>
                </c:pt>
                <c:pt idx="99">
                  <c:v>6954.5018888915847</c:v>
                </c:pt>
                <c:pt idx="100">
                  <c:v>7116.3984664384052</c:v>
                </c:pt>
                <c:pt idx="101">
                  <c:v>7037.7772002793881</c:v>
                </c:pt>
                <c:pt idx="102">
                  <c:v>6890.9611541391105</c:v>
                </c:pt>
                <c:pt idx="103">
                  <c:v>6784.6679853469868</c:v>
                </c:pt>
                <c:pt idx="104">
                  <c:v>6796.1801148426848</c:v>
                </c:pt>
                <c:pt idx="105">
                  <c:v>6717.2218917889486</c:v>
                </c:pt>
                <c:pt idx="106">
                  <c:v>6699.2110332154007</c:v>
                </c:pt>
                <c:pt idx="107">
                  <c:v>6684.0519473859786</c:v>
                </c:pt>
                <c:pt idx="108">
                  <c:v>6354.1853806808795</c:v>
                </c:pt>
                <c:pt idx="109">
                  <c:v>6582.71777735671</c:v>
                </c:pt>
                <c:pt idx="110">
                  <c:v>6852.3927806388801</c:v>
                </c:pt>
                <c:pt idx="111">
                  <c:v>7193.3681281562076</c:v>
                </c:pt>
                <c:pt idx="112">
                  <c:v>7361.6664476196738</c:v>
                </c:pt>
                <c:pt idx="113">
                  <c:v>7281.1583947522186</c:v>
                </c:pt>
                <c:pt idx="114">
                  <c:v>7130.0622179903439</c:v>
                </c:pt>
                <c:pt idx="115">
                  <c:v>7020.8571938280347</c:v>
                </c:pt>
                <c:pt idx="116">
                  <c:v>7033.5391989365962</c:v>
                </c:pt>
                <c:pt idx="117">
                  <c:v>6952.57515145457</c:v>
                </c:pt>
                <c:pt idx="118">
                  <c:v>6934.6747419303447</c:v>
                </c:pt>
                <c:pt idx="119">
                  <c:v>6919.7144138657914</c:v>
                </c:pt>
                <c:pt idx="120">
                  <c:v>6578.9052497441699</c:v>
                </c:pt>
                <c:pt idx="121">
                  <c:v>6816.2241566709299</c:v>
                </c:pt>
                <c:pt idx="122">
                  <c:v>7096.1900496960234</c:v>
                </c:pt>
                <c:pt idx="123">
                  <c:v>7450.048887799946</c:v>
                </c:pt>
                <c:pt idx="124">
                  <c:v>7625.1134062159335</c:v>
                </c:pt>
                <c:pt idx="125">
                  <c:v>7542.4679842227597</c:v>
                </c:pt>
                <c:pt idx="126">
                  <c:v>7386.6689248696612</c:v>
                </c:pt>
                <c:pt idx="127">
                  <c:v>7274.2339906412881</c:v>
                </c:pt>
                <c:pt idx="128">
                  <c:v>7288.0668898080967</c:v>
                </c:pt>
                <c:pt idx="129">
                  <c:v>7204.8499360203141</c:v>
                </c:pt>
                <c:pt idx="130">
                  <c:v>7186.9670873063269</c:v>
                </c:pt>
                <c:pt idx="131">
                  <c:v>7172.1200027469022</c:v>
                </c:pt>
                <c:pt idx="132">
                  <c:v>6819.4968321087954</c:v>
                </c:pt>
                <c:pt idx="133">
                  <c:v>7066.1263293090078</c:v>
                </c:pt>
                <c:pt idx="134">
                  <c:v>7357.0061111213327</c:v>
                </c:pt>
                <c:pt idx="135">
                  <c:v>7724.544167822799</c:v>
                </c:pt>
                <c:pt idx="136">
                  <c:v>7906.7393422271844</c:v>
                </c:pt>
                <c:pt idx="137">
                  <c:v>7821.7059686910134</c:v>
                </c:pt>
                <c:pt idx="138">
                  <c:v>7660.7812747770631</c:v>
                </c:pt>
                <c:pt idx="139">
                  <c:v>7544.7983757867432</c:v>
                </c:pt>
                <c:pt idx="140">
                  <c:v>7559.7631874571844</c:v>
                </c:pt>
                <c:pt idx="141">
                  <c:v>7474.0462454861809</c:v>
                </c:pt>
                <c:pt idx="142">
                  <c:v>7456.0880693433473</c:v>
                </c:pt>
                <c:pt idx="143">
                  <c:v>7441.2687140293101</c:v>
                </c:pt>
                <c:pt idx="144">
                  <c:v>7075.960127774757</c:v>
                </c:pt>
                <c:pt idx="145">
                  <c:v>7332.4242952709437</c:v>
                </c:pt>
                <c:pt idx="146">
                  <c:v>7634.8409649148089</c:v>
                </c:pt>
                <c:pt idx="147">
                  <c:v>8016.8539682247665</c:v>
                </c:pt>
                <c:pt idx="148">
                  <c:v>8206.5442556534272</c:v>
                </c:pt>
                <c:pt idx="149">
                  <c:v>8118.8723481569805</c:v>
                </c:pt>
                <c:pt idx="150">
                  <c:v>7952.3992677125489</c:v>
                </c:pt>
                <c:pt idx="151">
                  <c:v>7832.550349264402</c:v>
                </c:pt>
                <c:pt idx="152">
                  <c:v>7848.6280918838593</c:v>
                </c:pt>
                <c:pt idx="153">
                  <c:v>7760.1640798521676</c:v>
                </c:pt>
                <c:pt idx="154">
                  <c:v>7742.037688041406</c:v>
                </c:pt>
                <c:pt idx="155">
                  <c:v>7727.1605477130151</c:v>
                </c:pt>
                <c:pt idx="156">
                  <c:v>7348.2951367420537</c:v>
                </c:pt>
                <c:pt idx="157">
                  <c:v>7615.1180545567395</c:v>
                </c:pt>
                <c:pt idx="158">
                  <c:v>7929.6946110764529</c:v>
                </c:pt>
                <c:pt idx="159">
                  <c:v>8326.9782890058486</c:v>
                </c:pt>
                <c:pt idx="160">
                  <c:v>8524.5281464946584</c:v>
                </c:pt>
                <c:pt idx="161">
                  <c:v>8433.9671226206592</c:v>
                </c:pt>
                <c:pt idx="162">
                  <c:v>8261.5229036761175</c:v>
                </c:pt>
                <c:pt idx="163">
                  <c:v>8137.4899110742645</c:v>
                </c:pt>
                <c:pt idx="164">
                  <c:v>8154.6616030881223</c:v>
                </c:pt>
                <c:pt idx="165">
                  <c:v>8063.2034391182769</c:v>
                </c:pt>
                <c:pt idx="166">
                  <c:v>8044.8159434005038</c:v>
                </c:pt>
                <c:pt idx="167">
                  <c:v>8029.7955037980164</c:v>
                </c:pt>
                <c:pt idx="168">
                  <c:v>7636.5018590106874</c:v>
                </c:pt>
                <c:pt idx="169">
                  <c:v>7914.2076071663905</c:v>
                </c:pt>
                <c:pt idx="170">
                  <c:v>8241.567049606263</c:v>
                </c:pt>
                <c:pt idx="171">
                  <c:v>8654.9171301660463</c:v>
                </c:pt>
                <c:pt idx="172">
                  <c:v>8860.6910147508806</c:v>
                </c:pt>
                <c:pt idx="173">
                  <c:v>8766.9902920820496</c:v>
                </c:pt>
                <c:pt idx="174">
                  <c:v>8588.1521826677726</c:v>
                </c:pt>
                <c:pt idx="175">
                  <c:v>8459.6170612163296</c:v>
                </c:pt>
                <c:pt idx="176">
                  <c:v>8477.8637210699726</c:v>
                </c:pt>
                <c:pt idx="177">
                  <c:v>8383.1643232845072</c:v>
                </c:pt>
                <c:pt idx="178">
                  <c:v>8364.4228354206389</c:v>
                </c:pt>
                <c:pt idx="179">
                  <c:v>8349.1735822843148</c:v>
                </c:pt>
                <c:pt idx="180">
                  <c:v>7940.5802945806554</c:v>
                </c:pt>
                <c:pt idx="181">
                  <c:v>8229.6929530999023</c:v>
                </c:pt>
                <c:pt idx="182">
                  <c:v>8570.458280504241</c:v>
                </c:pt>
                <c:pt idx="183">
                  <c:v>9000.6704917053557</c:v>
                </c:pt>
                <c:pt idx="184">
                  <c:v>9215.0328604220958</c:v>
                </c:pt>
                <c:pt idx="185">
                  <c:v>9117.9418565411506</c:v>
                </c:pt>
                <c:pt idx="186">
                  <c:v>8932.2871046875098</c:v>
                </c:pt>
                <c:pt idx="187">
                  <c:v>8798.9317996905993</c:v>
                </c:pt>
                <c:pt idx="188">
                  <c:v>8818.2344458294101</c:v>
                </c:pt>
                <c:pt idx="189">
                  <c:v>8720.0467323508619</c:v>
                </c:pt>
                <c:pt idx="190">
                  <c:v>8700.8583641018122</c:v>
                </c:pt>
                <c:pt idx="191">
                  <c:v>8685.2947831719102</c:v>
                </c:pt>
                <c:pt idx="192">
                  <c:v>8260.5304434519585</c:v>
                </c:pt>
                <c:pt idx="193">
                  <c:v>8561.5740923572721</c:v>
                </c:pt>
                <c:pt idx="194">
                  <c:v>8916.3683037703831</c:v>
                </c:pt>
                <c:pt idx="195">
                  <c:v>9364.2383736237825</c:v>
                </c:pt>
                <c:pt idx="196">
                  <c:v>9587.5536835083021</c:v>
                </c:pt>
                <c:pt idx="197">
                  <c:v>9486.821815997966</c:v>
                </c:pt>
                <c:pt idx="198">
                  <c:v>9293.9276697353325</c:v>
                </c:pt>
                <c:pt idx="199">
                  <c:v>9155.4341264970717</c:v>
                </c:pt>
                <c:pt idx="200">
                  <c:v>9175.7737773664376</c:v>
                </c:pt>
                <c:pt idx="201">
                  <c:v>9073.8506663173357</c:v>
                </c:pt>
                <c:pt idx="202">
                  <c:v>9054.1225294440228</c:v>
                </c:pt>
                <c:pt idx="203">
                  <c:v>9038.1591064608037</c:v>
                </c:pt>
                <c:pt idx="204">
                  <c:v>8596.3523056245976</c:v>
                </c:pt>
                <c:pt idx="205">
                  <c:v>8909.8510249384999</c:v>
                </c:pt>
                <c:pt idx="206">
                  <c:v>9279.297119404695</c:v>
                </c:pt>
                <c:pt idx="207">
                  <c:v>9745.620775921323</c:v>
                </c:pt>
                <c:pt idx="208">
                  <c:v>9978.2534840094995</c:v>
                </c:pt>
                <c:pt idx="209">
                  <c:v>9873.630170452494</c:v>
                </c:pt>
                <c:pt idx="210">
                  <c:v>9673.0738778112409</c:v>
                </c:pt>
                <c:pt idx="211">
                  <c:v>9529.1240416357468</c:v>
                </c:pt>
                <c:pt idx="212">
                  <c:v>9550.4817156810514</c:v>
                </c:pt>
                <c:pt idx="213">
                  <c:v>9444.5761251839322</c:v>
                </c:pt>
                <c:pt idx="214">
                  <c:v>9424.2153314472725</c:v>
                </c:pt>
                <c:pt idx="215">
                  <c:v>9407.7665521509934</c:v>
                </c:pt>
                <c:pt idx="216">
                  <c:v>8948.0458810985729</c:v>
                </c:pt>
                <c:pt idx="217">
                  <c:v>9274.5237508435857</c:v>
                </c:pt>
                <c:pt idx="218">
                  <c:v>9659.2447274071747</c:v>
                </c:pt>
                <c:pt idx="219">
                  <c:v>10144.817698597975</c:v>
                </c:pt>
                <c:pt idx="220">
                  <c:v>10387.132261925686</c:v>
                </c:pt>
                <c:pt idx="221">
                  <c:v>10278.366919904733</c:v>
                </c:pt>
                <c:pt idx="222">
                  <c:v>10069.725728915229</c:v>
                </c:pt>
                <c:pt idx="223">
                  <c:v>9920.0015451066247</c:v>
                </c:pt>
                <c:pt idx="224">
                  <c:v>9942.3582607732515</c:v>
                </c:pt>
                <c:pt idx="225">
                  <c:v>9832.2231089506513</c:v>
                </c:pt>
                <c:pt idx="226">
                  <c:v>9811.1367701115596</c:v>
                </c:pt>
                <c:pt idx="227">
                  <c:v>9794.1171202424794</c:v>
                </c:pt>
                <c:pt idx="228">
                  <c:v>9315.611169873886</c:v>
                </c:pt>
                <c:pt idx="229">
                  <c:v>9655.5922700725296</c:v>
                </c:pt>
                <c:pt idx="230">
                  <c:v>10056.211127777819</c:v>
                </c:pt>
                <c:pt idx="231">
                  <c:v>10561.829141653747</c:v>
                </c:pt>
                <c:pt idx="232">
                  <c:v>10814.190017256864</c:v>
                </c:pt>
                <c:pt idx="233">
                  <c:v>10701.032064354684</c:v>
                </c:pt>
                <c:pt idx="234">
                  <c:v>10483.883223047305</c:v>
                </c:pt>
                <c:pt idx="235">
                  <c:v>10328.066636909709</c:v>
                </c:pt>
                <c:pt idx="236">
                  <c:v>10351.40341264304</c:v>
                </c:pt>
                <c:pt idx="237">
                  <c:v>10236.791617617491</c:v>
                </c:pt>
                <c:pt idx="238">
                  <c:v>10214.886845436886</c:v>
                </c:pt>
                <c:pt idx="239">
                  <c:v>10197.210810735261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4-4412-B617-B55915EEFE46}"/>
            </c:ext>
          </c:extLst>
        </c:ser>
        <c:ser>
          <c:idx val="4"/>
          <c:order val="3"/>
          <c:tx>
            <c:strRef>
              <c:f>'Summary of Models'!$F$1</c:f>
              <c:strCache>
                <c:ptCount val="1"/>
                <c:pt idx="0">
                  <c:v>Model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of Models'!$A$2:$A$241</c:f>
              <c:numCache>
                <c:formatCode>mmm\ yyyy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'Summary of Models'!$F$2:$F$241</c:f>
              <c:numCache>
                <c:formatCode>0.0000</c:formatCode>
                <c:ptCount val="240"/>
                <c:pt idx="0">
                  <c:v>5119.5815000000002</c:v>
                </c:pt>
                <c:pt idx="1">
                  <c:v>5151.0434999999998</c:v>
                </c:pt>
                <c:pt idx="2">
                  <c:v>5379.0326999999997</c:v>
                </c:pt>
                <c:pt idx="3">
                  <c:v>5517.9214000000002</c:v>
                </c:pt>
                <c:pt idx="4">
                  <c:v>5648.85</c:v>
                </c:pt>
                <c:pt idx="5">
                  <c:v>5457.6566999999995</c:v>
                </c:pt>
                <c:pt idx="6">
                  <c:v>5289.4683000000005</c:v>
                </c:pt>
                <c:pt idx="7">
                  <c:v>5321.3190000000004</c:v>
                </c:pt>
                <c:pt idx="8">
                  <c:v>5369.3833000000004</c:v>
                </c:pt>
                <c:pt idx="9">
                  <c:v>5465.2079999999996</c:v>
                </c:pt>
                <c:pt idx="10">
                  <c:v>5320.1772000000001</c:v>
                </c:pt>
                <c:pt idx="11">
                  <c:v>5308.2640000000001</c:v>
                </c:pt>
                <c:pt idx="12">
                  <c:v>5209.5950000000003</c:v>
                </c:pt>
                <c:pt idx="13">
                  <c:v>5053.3114999999998</c:v>
                </c:pt>
                <c:pt idx="14">
                  <c:v>5431.0140000000001</c:v>
                </c:pt>
                <c:pt idx="15">
                  <c:v>5605.9740000000002</c:v>
                </c:pt>
                <c:pt idx="16">
                  <c:v>5816.8247000000001</c:v>
                </c:pt>
                <c:pt idx="17">
                  <c:v>5737.0864000000001</c:v>
                </c:pt>
                <c:pt idx="18">
                  <c:v>5657.3490000000002</c:v>
                </c:pt>
                <c:pt idx="19">
                  <c:v>5608.1133</c:v>
                </c:pt>
                <c:pt idx="20">
                  <c:v>5587.3867</c:v>
                </c:pt>
                <c:pt idx="21">
                  <c:v>5674.3360000000002</c:v>
                </c:pt>
                <c:pt idx="22">
                  <c:v>5737.0540000000001</c:v>
                </c:pt>
                <c:pt idx="23">
                  <c:v>5652.3209999999999</c:v>
                </c:pt>
                <c:pt idx="24">
                  <c:v>5348.0645000000004</c:v>
                </c:pt>
                <c:pt idx="25">
                  <c:v>5339.1333000000004</c:v>
                </c:pt>
                <c:pt idx="26">
                  <c:v>5736.5556999999999</c:v>
                </c:pt>
                <c:pt idx="27">
                  <c:v>6185.1880000000001</c:v>
                </c:pt>
                <c:pt idx="28">
                  <c:v>6089.9165000000003</c:v>
                </c:pt>
                <c:pt idx="29">
                  <c:v>5863.4740000000002</c:v>
                </c:pt>
                <c:pt idx="30">
                  <c:v>5830.6130000000003</c:v>
                </c:pt>
                <c:pt idx="31">
                  <c:v>5832.3140000000003</c:v>
                </c:pt>
                <c:pt idx="32">
                  <c:v>5856.2856000000002</c:v>
                </c:pt>
                <c:pt idx="33">
                  <c:v>5866.8135000000002</c:v>
                </c:pt>
                <c:pt idx="34">
                  <c:v>5925.2992999999997</c:v>
                </c:pt>
                <c:pt idx="35">
                  <c:v>5896.8530000000001</c:v>
                </c:pt>
                <c:pt idx="36">
                  <c:v>5565.5834999999997</c:v>
                </c:pt>
                <c:pt idx="37">
                  <c:v>5644.0073000000002</c:v>
                </c:pt>
                <c:pt idx="38">
                  <c:v>5960.7236000000003</c:v>
                </c:pt>
                <c:pt idx="39">
                  <c:v>6203.5522000000001</c:v>
                </c:pt>
                <c:pt idx="40">
                  <c:v>6159.5537000000004</c:v>
                </c:pt>
                <c:pt idx="41">
                  <c:v>6090.3779999999997</c:v>
                </c:pt>
                <c:pt idx="42">
                  <c:v>6021.3190000000004</c:v>
                </c:pt>
                <c:pt idx="43">
                  <c:v>5979.4032999999999</c:v>
                </c:pt>
                <c:pt idx="44">
                  <c:v>5958.1210000000001</c:v>
                </c:pt>
                <c:pt idx="45">
                  <c:v>5937.6970000000001</c:v>
                </c:pt>
                <c:pt idx="46">
                  <c:v>5925.0492999999997</c:v>
                </c:pt>
                <c:pt idx="47">
                  <c:v>5899.2816999999995</c:v>
                </c:pt>
                <c:pt idx="48">
                  <c:v>5590.38</c:v>
                </c:pt>
                <c:pt idx="49">
                  <c:v>5750.6143000000002</c:v>
                </c:pt>
                <c:pt idx="50">
                  <c:v>6171.6790000000001</c:v>
                </c:pt>
                <c:pt idx="51">
                  <c:v>6298.6772000000001</c:v>
                </c:pt>
                <c:pt idx="52">
                  <c:v>6387.4354999999996</c:v>
                </c:pt>
                <c:pt idx="53">
                  <c:v>6427.1090000000004</c:v>
                </c:pt>
                <c:pt idx="54">
                  <c:v>6208.4214000000002</c:v>
                </c:pt>
                <c:pt idx="55">
                  <c:v>6082.3833000000004</c:v>
                </c:pt>
                <c:pt idx="56">
                  <c:v>6019.3209999999999</c:v>
                </c:pt>
                <c:pt idx="57">
                  <c:v>5968.058</c:v>
                </c:pt>
                <c:pt idx="58">
                  <c:v>5916.7954</c:v>
                </c:pt>
                <c:pt idx="59">
                  <c:v>5865.5312000000004</c:v>
                </c:pt>
                <c:pt idx="60">
                  <c:v>5856.9946</c:v>
                </c:pt>
                <c:pt idx="61">
                  <c:v>5986.6469999999999</c:v>
                </c:pt>
                <c:pt idx="62">
                  <c:v>6118.634</c:v>
                </c:pt>
                <c:pt idx="63">
                  <c:v>6250.6196</c:v>
                </c:pt>
                <c:pt idx="64">
                  <c:v>6297.1532999999999</c:v>
                </c:pt>
                <c:pt idx="65">
                  <c:v>6240.0063</c:v>
                </c:pt>
                <c:pt idx="66">
                  <c:v>6182.8584000000001</c:v>
                </c:pt>
                <c:pt idx="67">
                  <c:v>6125.7103999999999</c:v>
                </c:pt>
                <c:pt idx="68">
                  <c:v>6068.5640000000003</c:v>
                </c:pt>
                <c:pt idx="69">
                  <c:v>6011.4155000000001</c:v>
                </c:pt>
                <c:pt idx="70">
                  <c:v>5954.268</c:v>
                </c:pt>
                <c:pt idx="71">
                  <c:v>5897.1210000000001</c:v>
                </c:pt>
                <c:pt idx="72">
                  <c:v>5948.4160000000002</c:v>
                </c:pt>
                <c:pt idx="73">
                  <c:v>6073.8364000000001</c:v>
                </c:pt>
                <c:pt idx="74">
                  <c:v>6241.8135000000002</c:v>
                </c:pt>
                <c:pt idx="75">
                  <c:v>6409.7920000000004</c:v>
                </c:pt>
                <c:pt idx="76">
                  <c:v>6515.1704</c:v>
                </c:pt>
                <c:pt idx="77">
                  <c:v>6470.6714000000002</c:v>
                </c:pt>
                <c:pt idx="78">
                  <c:v>6426.1733000000004</c:v>
                </c:pt>
                <c:pt idx="79">
                  <c:v>6381.6760000000004</c:v>
                </c:pt>
                <c:pt idx="80">
                  <c:v>6337.1763000000001</c:v>
                </c:pt>
                <c:pt idx="81">
                  <c:v>6292.7169999999996</c:v>
                </c:pt>
                <c:pt idx="82">
                  <c:v>6248.2816999999995</c:v>
                </c:pt>
                <c:pt idx="83">
                  <c:v>6251.402</c:v>
                </c:pt>
                <c:pt idx="84">
                  <c:v>6269.4679999999998</c:v>
                </c:pt>
                <c:pt idx="85">
                  <c:v>6289.6265000000003</c:v>
                </c:pt>
                <c:pt idx="86">
                  <c:v>6309.7847000000002</c:v>
                </c:pt>
                <c:pt idx="87">
                  <c:v>6329.9430000000002</c:v>
                </c:pt>
                <c:pt idx="88">
                  <c:v>6350.1009999999997</c:v>
                </c:pt>
                <c:pt idx="89">
                  <c:v>6370.26</c:v>
                </c:pt>
                <c:pt idx="90">
                  <c:v>6390.4184999999998</c:v>
                </c:pt>
                <c:pt idx="91">
                  <c:v>6410.576</c:v>
                </c:pt>
                <c:pt idx="92">
                  <c:v>6430.7353999999996</c:v>
                </c:pt>
                <c:pt idx="93">
                  <c:v>6450.8940000000002</c:v>
                </c:pt>
                <c:pt idx="94">
                  <c:v>6471.0522000000001</c:v>
                </c:pt>
                <c:pt idx="95">
                  <c:v>6491.2103999999999</c:v>
                </c:pt>
                <c:pt idx="96">
                  <c:v>6514.1543000000001</c:v>
                </c:pt>
                <c:pt idx="97">
                  <c:v>6545.3180000000002</c:v>
                </c:pt>
                <c:pt idx="98">
                  <c:v>6576.482</c:v>
                </c:pt>
                <c:pt idx="99">
                  <c:v>6607.6454999999996</c:v>
                </c:pt>
                <c:pt idx="100">
                  <c:v>6638.8095999999996</c:v>
                </c:pt>
                <c:pt idx="101">
                  <c:v>6669.9740000000002</c:v>
                </c:pt>
                <c:pt idx="102">
                  <c:v>6701.1377000000002</c:v>
                </c:pt>
                <c:pt idx="103">
                  <c:v>6732.3013000000001</c:v>
                </c:pt>
                <c:pt idx="104">
                  <c:v>6763.4650000000001</c:v>
                </c:pt>
                <c:pt idx="105">
                  <c:v>6794.6289999999999</c:v>
                </c:pt>
                <c:pt idx="106">
                  <c:v>6825.7929999999997</c:v>
                </c:pt>
                <c:pt idx="107">
                  <c:v>6856.9565000000002</c:v>
                </c:pt>
                <c:pt idx="108">
                  <c:v>6888.12</c:v>
                </c:pt>
                <c:pt idx="109">
                  <c:v>6919.2839999999997</c:v>
                </c:pt>
                <c:pt idx="110">
                  <c:v>6950.4477999999999</c:v>
                </c:pt>
                <c:pt idx="111">
                  <c:v>6981.6120000000001</c:v>
                </c:pt>
                <c:pt idx="112">
                  <c:v>7012.7754000000004</c:v>
                </c:pt>
                <c:pt idx="113">
                  <c:v>7035.6313</c:v>
                </c:pt>
                <c:pt idx="114">
                  <c:v>7044.6779999999999</c:v>
                </c:pt>
                <c:pt idx="115">
                  <c:v>7053.7259999999997</c:v>
                </c:pt>
                <c:pt idx="116">
                  <c:v>7062.7730000000001</c:v>
                </c:pt>
                <c:pt idx="117">
                  <c:v>7071.8193000000001</c:v>
                </c:pt>
                <c:pt idx="118">
                  <c:v>7080.866</c:v>
                </c:pt>
                <c:pt idx="119">
                  <c:v>7089.9135999999999</c:v>
                </c:pt>
                <c:pt idx="120">
                  <c:v>7098.9603999999999</c:v>
                </c:pt>
                <c:pt idx="121">
                  <c:v>7109.9263000000001</c:v>
                </c:pt>
                <c:pt idx="122">
                  <c:v>7129.2763999999997</c:v>
                </c:pt>
                <c:pt idx="123">
                  <c:v>7150.2505000000001</c:v>
                </c:pt>
                <c:pt idx="124">
                  <c:v>7171.2255999999998</c:v>
                </c:pt>
                <c:pt idx="125">
                  <c:v>7192.2</c:v>
                </c:pt>
                <c:pt idx="126">
                  <c:v>7213.1742999999997</c:v>
                </c:pt>
                <c:pt idx="127">
                  <c:v>7234.1549999999997</c:v>
                </c:pt>
                <c:pt idx="128">
                  <c:v>7255.1409999999996</c:v>
                </c:pt>
                <c:pt idx="129">
                  <c:v>7276.1279999999997</c:v>
                </c:pt>
                <c:pt idx="130">
                  <c:v>7297.1149999999998</c:v>
                </c:pt>
                <c:pt idx="131">
                  <c:v>7318.1923999999999</c:v>
                </c:pt>
                <c:pt idx="132">
                  <c:v>7339.3180000000002</c:v>
                </c:pt>
                <c:pt idx="133">
                  <c:v>7360.4430000000002</c:v>
                </c:pt>
                <c:pt idx="134">
                  <c:v>7381.567</c:v>
                </c:pt>
                <c:pt idx="135">
                  <c:v>7402.692</c:v>
                </c:pt>
                <c:pt idx="136">
                  <c:v>7423.8163999999997</c:v>
                </c:pt>
                <c:pt idx="137">
                  <c:v>7444.9404000000004</c:v>
                </c:pt>
                <c:pt idx="138">
                  <c:v>7466.0649999999996</c:v>
                </c:pt>
                <c:pt idx="139">
                  <c:v>7487.1909999999998</c:v>
                </c:pt>
                <c:pt idx="140">
                  <c:v>7508.3135000000002</c:v>
                </c:pt>
                <c:pt idx="141">
                  <c:v>7529.4395000000004</c:v>
                </c:pt>
                <c:pt idx="142">
                  <c:v>7550.5630000000001</c:v>
                </c:pt>
                <c:pt idx="143">
                  <c:v>7571.6880000000001</c:v>
                </c:pt>
                <c:pt idx="144">
                  <c:v>7592.8130000000001</c:v>
                </c:pt>
                <c:pt idx="145">
                  <c:v>7613.9375</c:v>
                </c:pt>
                <c:pt idx="146">
                  <c:v>7635.0619999999999</c:v>
                </c:pt>
                <c:pt idx="147">
                  <c:v>7656.1859999999997</c:v>
                </c:pt>
                <c:pt idx="148">
                  <c:v>7677.3109999999997</c:v>
                </c:pt>
                <c:pt idx="149">
                  <c:v>7698.4359999999997</c:v>
                </c:pt>
                <c:pt idx="150">
                  <c:v>7719.56</c:v>
                </c:pt>
                <c:pt idx="151">
                  <c:v>7740.6845999999996</c:v>
                </c:pt>
                <c:pt idx="152">
                  <c:v>7761.8095999999996</c:v>
                </c:pt>
                <c:pt idx="153">
                  <c:v>7782.9340000000002</c:v>
                </c:pt>
                <c:pt idx="154">
                  <c:v>7804.0712999999996</c:v>
                </c:pt>
                <c:pt idx="155">
                  <c:v>7832.4736000000003</c:v>
                </c:pt>
                <c:pt idx="156">
                  <c:v>7863.0556999999999</c:v>
                </c:pt>
                <c:pt idx="157">
                  <c:v>7893.6962999999996</c:v>
                </c:pt>
                <c:pt idx="158">
                  <c:v>7924.3360000000002</c:v>
                </c:pt>
                <c:pt idx="159">
                  <c:v>7954.9745999999996</c:v>
                </c:pt>
                <c:pt idx="160">
                  <c:v>7985.6143000000002</c:v>
                </c:pt>
                <c:pt idx="161">
                  <c:v>8016.2533999999996</c:v>
                </c:pt>
                <c:pt idx="162">
                  <c:v>8046.893</c:v>
                </c:pt>
                <c:pt idx="163">
                  <c:v>8077.5320000000002</c:v>
                </c:pt>
                <c:pt idx="164">
                  <c:v>8108.1729999999998</c:v>
                </c:pt>
                <c:pt idx="165">
                  <c:v>8138.8119999999999</c:v>
                </c:pt>
                <c:pt idx="166">
                  <c:v>8171.0316999999995</c:v>
                </c:pt>
                <c:pt idx="167">
                  <c:v>8208.0709999999999</c:v>
                </c:pt>
                <c:pt idx="168">
                  <c:v>8247.4470000000001</c:v>
                </c:pt>
                <c:pt idx="169">
                  <c:v>8286.8230000000003</c:v>
                </c:pt>
                <c:pt idx="170">
                  <c:v>8326.1980000000003</c:v>
                </c:pt>
                <c:pt idx="171">
                  <c:v>8365.5750000000007</c:v>
                </c:pt>
                <c:pt idx="172">
                  <c:v>8404.9519999999993</c:v>
                </c:pt>
                <c:pt idx="173">
                  <c:v>8444.3269999999993</c:v>
                </c:pt>
                <c:pt idx="174">
                  <c:v>8483.7029999999995</c:v>
                </c:pt>
                <c:pt idx="175">
                  <c:v>8523.08</c:v>
                </c:pt>
                <c:pt idx="176">
                  <c:v>8562.4560000000001</c:v>
                </c:pt>
                <c:pt idx="177">
                  <c:v>8601.8320000000003</c:v>
                </c:pt>
                <c:pt idx="178">
                  <c:v>8641.2090000000007</c:v>
                </c:pt>
                <c:pt idx="179">
                  <c:v>8680.5849999999991</c:v>
                </c:pt>
                <c:pt idx="180">
                  <c:v>8719.9609999999993</c:v>
                </c:pt>
                <c:pt idx="181">
                  <c:v>8759.3369999999995</c:v>
                </c:pt>
                <c:pt idx="182">
                  <c:v>8798.7139999999999</c:v>
                </c:pt>
                <c:pt idx="183">
                  <c:v>8838.0889999999999</c:v>
                </c:pt>
                <c:pt idx="184">
                  <c:v>8877.4660000000003</c:v>
                </c:pt>
                <c:pt idx="185">
                  <c:v>8916.8410000000003</c:v>
                </c:pt>
                <c:pt idx="186">
                  <c:v>8956.2180000000008</c:v>
                </c:pt>
                <c:pt idx="187">
                  <c:v>8995.6029999999992</c:v>
                </c:pt>
                <c:pt idx="188">
                  <c:v>9035.0010000000002</c:v>
                </c:pt>
                <c:pt idx="189">
                  <c:v>9074.41</c:v>
                </c:pt>
                <c:pt idx="190">
                  <c:v>9113.8220000000001</c:v>
                </c:pt>
                <c:pt idx="191">
                  <c:v>9153.2330000000002</c:v>
                </c:pt>
                <c:pt idx="192">
                  <c:v>9192.6455000000005</c:v>
                </c:pt>
                <c:pt idx="193">
                  <c:v>9232.0580000000009</c:v>
                </c:pt>
                <c:pt idx="194">
                  <c:v>9271.4699999999993</c:v>
                </c:pt>
                <c:pt idx="195">
                  <c:v>9310.8799999999992</c:v>
                </c:pt>
                <c:pt idx="196">
                  <c:v>9350.2960000000003</c:v>
                </c:pt>
                <c:pt idx="197">
                  <c:v>9389.7139999999999</c:v>
                </c:pt>
                <c:pt idx="198">
                  <c:v>9429.1299999999992</c:v>
                </c:pt>
                <c:pt idx="199">
                  <c:v>9468.5480000000007</c:v>
                </c:pt>
                <c:pt idx="200">
                  <c:v>9507.9660000000003</c:v>
                </c:pt>
                <c:pt idx="201">
                  <c:v>9547.384</c:v>
                </c:pt>
                <c:pt idx="202">
                  <c:v>9586.8009999999995</c:v>
                </c:pt>
                <c:pt idx="203">
                  <c:v>9626.2180000000008</c:v>
                </c:pt>
                <c:pt idx="204">
                  <c:v>9665.6350000000002</c:v>
                </c:pt>
                <c:pt idx="205">
                  <c:v>9705.0540000000001</c:v>
                </c:pt>
                <c:pt idx="206">
                  <c:v>9744.4719999999998</c:v>
                </c:pt>
                <c:pt idx="207">
                  <c:v>9783.8870000000006</c:v>
                </c:pt>
                <c:pt idx="208">
                  <c:v>9823.3060000000005</c:v>
                </c:pt>
                <c:pt idx="209">
                  <c:v>9862.723</c:v>
                </c:pt>
                <c:pt idx="210">
                  <c:v>9902.14</c:v>
                </c:pt>
                <c:pt idx="211">
                  <c:v>9941.5580000000009</c:v>
                </c:pt>
                <c:pt idx="212">
                  <c:v>9980.9740000000002</c:v>
                </c:pt>
                <c:pt idx="213">
                  <c:v>10020.394</c:v>
                </c:pt>
                <c:pt idx="214">
                  <c:v>10059.811</c:v>
                </c:pt>
                <c:pt idx="215">
                  <c:v>10099.227999999999</c:v>
                </c:pt>
                <c:pt idx="216">
                  <c:v>10138.644</c:v>
                </c:pt>
                <c:pt idx="217">
                  <c:v>10178.062</c:v>
                </c:pt>
                <c:pt idx="218">
                  <c:v>10217.479499999999</c:v>
                </c:pt>
                <c:pt idx="219">
                  <c:v>10256.896000000001</c:v>
                </c:pt>
                <c:pt idx="220">
                  <c:v>10296.315000000001</c:v>
                </c:pt>
                <c:pt idx="221">
                  <c:v>10335.731</c:v>
                </c:pt>
                <c:pt idx="222">
                  <c:v>10375.15</c:v>
                </c:pt>
                <c:pt idx="223">
                  <c:v>10414.566999999999</c:v>
                </c:pt>
                <c:pt idx="224">
                  <c:v>10453.984</c:v>
                </c:pt>
                <c:pt idx="225">
                  <c:v>10493.402</c:v>
                </c:pt>
                <c:pt idx="226">
                  <c:v>10532.819</c:v>
                </c:pt>
                <c:pt idx="227">
                  <c:v>10572.236999999999</c:v>
                </c:pt>
                <c:pt idx="228">
                  <c:v>10611.66</c:v>
                </c:pt>
                <c:pt idx="229">
                  <c:v>10651.079</c:v>
                </c:pt>
                <c:pt idx="230">
                  <c:v>10690.5</c:v>
                </c:pt>
                <c:pt idx="231">
                  <c:v>10729.921</c:v>
                </c:pt>
                <c:pt idx="232">
                  <c:v>10769.341</c:v>
                </c:pt>
                <c:pt idx="233">
                  <c:v>10808.761</c:v>
                </c:pt>
                <c:pt idx="234">
                  <c:v>10848.183999999999</c:v>
                </c:pt>
                <c:pt idx="235">
                  <c:v>10887.604499999999</c:v>
                </c:pt>
                <c:pt idx="236">
                  <c:v>10927.022999999999</c:v>
                </c:pt>
                <c:pt idx="237">
                  <c:v>10966.445</c:v>
                </c:pt>
                <c:pt idx="238">
                  <c:v>11005.866</c:v>
                </c:pt>
                <c:pt idx="239">
                  <c:v>11045.286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4-4412-B617-B55915EE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15296"/>
        <c:axId val="339314312"/>
      </c:lineChart>
      <c:dateAx>
        <c:axId val="339315296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39314312"/>
        <c:crosses val="autoZero"/>
        <c:auto val="1"/>
        <c:lblOffset val="100"/>
        <c:baseTimeUnit val="months"/>
        <c:majorUnit val="12"/>
        <c:majorTimeUnit val="months"/>
      </c:dateAx>
      <c:valAx>
        <c:axId val="339314312"/>
        <c:scaling>
          <c:orientation val="minMax"/>
          <c:max val="11500"/>
          <c:min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n-US"/>
                  <a:t>Peak Electricity Demand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39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190499</xdr:rowOff>
    </xdr:from>
    <xdr:to>
      <xdr:col>18</xdr:col>
      <xdr:colOff>342899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28F15-7E69-915F-69E6-67BA922FF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785B-46B7-4CA5-B15E-8A5EBB415696}">
  <dimension ref="A1:F241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3" max="6" width="19.7109375" customWidth="1"/>
  </cols>
  <sheetData>
    <row r="1" spans="1:6" x14ac:dyDescent="0.25">
      <c r="A1" s="5" t="s">
        <v>14</v>
      </c>
      <c r="B1" s="5" t="s">
        <v>15</v>
      </c>
      <c r="C1" s="5" t="s">
        <v>26</v>
      </c>
      <c r="D1" s="5" t="s">
        <v>59</v>
      </c>
      <c r="E1" s="5" t="s">
        <v>60</v>
      </c>
      <c r="F1" s="5" t="s">
        <v>61</v>
      </c>
    </row>
    <row r="2" spans="1:6" x14ac:dyDescent="0.25">
      <c r="A2" s="6">
        <v>36892</v>
      </c>
      <c r="B2" s="7">
        <v>1</v>
      </c>
      <c r="C2" s="7">
        <v>5119</v>
      </c>
      <c r="D2" s="8">
        <f>'Model 1'!E2</f>
        <v>5443.6194371218098</v>
      </c>
      <c r="E2" s="8">
        <f>'Model 2'!F2</f>
        <v>5045.933657671374</v>
      </c>
      <c r="F2" s="8">
        <f>'Model 3'!D2</f>
        <v>5119.5815000000002</v>
      </c>
    </row>
    <row r="3" spans="1:6" x14ac:dyDescent="0.25">
      <c r="A3" s="6">
        <v>36923</v>
      </c>
      <c r="B3" s="7">
        <v>2</v>
      </c>
      <c r="C3" s="7">
        <v>5157</v>
      </c>
      <c r="D3" s="8">
        <f>'Model 1'!E3</f>
        <v>5450.4060323136073</v>
      </c>
      <c r="E3" s="8">
        <f>'Model 2'!F3</f>
        <v>5218.9710631023581</v>
      </c>
      <c r="F3" s="8">
        <f>'Model 3'!D3</f>
        <v>5151.0434999999998</v>
      </c>
    </row>
    <row r="4" spans="1:6" x14ac:dyDescent="0.25">
      <c r="A4" s="6">
        <v>36951</v>
      </c>
      <c r="B4" s="7">
        <v>3</v>
      </c>
      <c r="C4" s="7">
        <v>5384</v>
      </c>
      <c r="D4" s="8">
        <f>'Model 1'!E4</f>
        <v>5457.3108328312665</v>
      </c>
      <c r="E4" s="8">
        <f>'Model 2'!F4</f>
        <v>5424.0630156921125</v>
      </c>
      <c r="F4" s="8">
        <f>'Model 3'!D4</f>
        <v>5379.0326999999997</v>
      </c>
    </row>
    <row r="5" spans="1:6" x14ac:dyDescent="0.25">
      <c r="A5" s="6">
        <v>36982</v>
      </c>
      <c r="B5" s="7">
        <v>4</v>
      </c>
      <c r="C5" s="7">
        <v>5523</v>
      </c>
      <c r="D5" s="8">
        <f>'Model 1'!E5</f>
        <v>5464.3338386747873</v>
      </c>
      <c r="E5" s="8">
        <f>'Model 2'!F5</f>
        <v>5684.8947084227166</v>
      </c>
      <c r="F5" s="8">
        <f>'Model 3'!D5</f>
        <v>5517.9214000000002</v>
      </c>
    </row>
    <row r="6" spans="1:6" x14ac:dyDescent="0.25">
      <c r="A6" s="6">
        <v>37012</v>
      </c>
      <c r="B6" s="7">
        <v>5</v>
      </c>
      <c r="C6" s="7">
        <v>5646</v>
      </c>
      <c r="D6" s="8">
        <f>'Model 1'!E6</f>
        <v>5471.4750498441708</v>
      </c>
      <c r="E6" s="8">
        <f>'Model 2'!F6</f>
        <v>5808.6978039279302</v>
      </c>
      <c r="F6" s="8">
        <f>'Model 3'!D6</f>
        <v>5648.85</v>
      </c>
    </row>
    <row r="7" spans="1:6" x14ac:dyDescent="0.25">
      <c r="A7" s="6">
        <v>37043</v>
      </c>
      <c r="B7" s="7">
        <v>6</v>
      </c>
      <c r="C7" s="7">
        <v>5447</v>
      </c>
      <c r="D7" s="8">
        <f>'Model 1'!E7</f>
        <v>5478.7344663394151</v>
      </c>
      <c r="E7" s="8">
        <f>'Model 2'!F7</f>
        <v>5736.1498644143894</v>
      </c>
      <c r="F7" s="8">
        <f>'Model 3'!D7</f>
        <v>5457.6566999999995</v>
      </c>
    </row>
    <row r="8" spans="1:6" x14ac:dyDescent="0.25">
      <c r="A8" s="6">
        <v>37073</v>
      </c>
      <c r="B8" s="7">
        <v>7</v>
      </c>
      <c r="C8" s="7">
        <v>5281</v>
      </c>
      <c r="D8" s="8">
        <f>'Model 1'!E8</f>
        <v>5486.1120881605211</v>
      </c>
      <c r="E8" s="8">
        <f>'Model 2'!F8</f>
        <v>5608.3557923402723</v>
      </c>
      <c r="F8" s="8">
        <f>'Model 3'!D8</f>
        <v>5289.4683000000005</v>
      </c>
    </row>
    <row r="9" spans="1:6" x14ac:dyDescent="0.25">
      <c r="A9" s="6">
        <v>37104</v>
      </c>
      <c r="B9" s="7">
        <v>8</v>
      </c>
      <c r="C9" s="7">
        <v>5313</v>
      </c>
      <c r="D9" s="8">
        <f>'Model 1'!E9</f>
        <v>5493.6079153074888</v>
      </c>
      <c r="E9" s="8">
        <f>'Model 2'!F9</f>
        <v>5513.9074974579198</v>
      </c>
      <c r="F9" s="8">
        <f>'Model 3'!D9</f>
        <v>5321.3190000000004</v>
      </c>
    </row>
    <row r="10" spans="1:6" x14ac:dyDescent="0.25">
      <c r="A10" s="6">
        <v>37135</v>
      </c>
      <c r="B10" s="7">
        <v>9</v>
      </c>
      <c r="C10" s="7">
        <v>5364</v>
      </c>
      <c r="D10" s="8">
        <f>'Model 1'!E10</f>
        <v>5501.2219477803192</v>
      </c>
      <c r="E10" s="8">
        <f>'Model 2'!F10</f>
        <v>5515.3772860845402</v>
      </c>
      <c r="F10" s="8">
        <f>'Model 3'!D10</f>
        <v>5369.3833000000004</v>
      </c>
    </row>
    <row r="11" spans="1:6" x14ac:dyDescent="0.25">
      <c r="A11" s="6">
        <v>37165</v>
      </c>
      <c r="B11" s="7">
        <v>10</v>
      </c>
      <c r="C11" s="7">
        <v>5460</v>
      </c>
      <c r="D11" s="8">
        <f>'Model 1'!E11</f>
        <v>5508.9541855790103</v>
      </c>
      <c r="E11" s="8">
        <f>'Model 2'!F11</f>
        <v>5443.5707108683609</v>
      </c>
      <c r="F11" s="8">
        <f>'Model 3'!D11</f>
        <v>5465.2079999999996</v>
      </c>
    </row>
    <row r="12" spans="1:6" x14ac:dyDescent="0.25">
      <c r="A12" s="6">
        <v>37196</v>
      </c>
      <c r="B12" s="7">
        <v>11</v>
      </c>
      <c r="C12" s="7">
        <v>5319</v>
      </c>
      <c r="D12" s="8">
        <f>'Model 1'!E12</f>
        <v>5516.804628703564</v>
      </c>
      <c r="E12" s="8">
        <f>'Model 2'!F12</f>
        <v>5421.3322832932245</v>
      </c>
      <c r="F12" s="8">
        <f>'Model 3'!D12</f>
        <v>5320.1772000000001</v>
      </c>
    </row>
    <row r="13" spans="1:6" x14ac:dyDescent="0.25">
      <c r="A13" s="6">
        <v>37226</v>
      </c>
      <c r="B13" s="7">
        <v>12</v>
      </c>
      <c r="C13" s="7">
        <v>5305</v>
      </c>
      <c r="D13" s="8">
        <f>'Model 1'!E13</f>
        <v>5524.7732771539786</v>
      </c>
      <c r="E13" s="8">
        <f>'Model 2'!F13</f>
        <v>5401.5046219941623</v>
      </c>
      <c r="F13" s="8">
        <f>'Model 3'!D13</f>
        <v>5308.2640000000001</v>
      </c>
    </row>
    <row r="14" spans="1:6" x14ac:dyDescent="0.25">
      <c r="A14" s="6">
        <v>37257</v>
      </c>
      <c r="B14" s="7">
        <v>13</v>
      </c>
      <c r="C14" s="7">
        <v>5212</v>
      </c>
      <c r="D14" s="8">
        <f>'Model 1'!E14</f>
        <v>5532.8601309302558</v>
      </c>
      <c r="E14" s="8">
        <f>'Model 2'!F14</f>
        <v>5127.8081070226426</v>
      </c>
      <c r="F14" s="8">
        <f>'Model 3'!D14</f>
        <v>5209.5950000000003</v>
      </c>
    </row>
    <row r="15" spans="1:6" x14ac:dyDescent="0.25">
      <c r="A15" s="6">
        <v>37288</v>
      </c>
      <c r="B15" s="7">
        <v>14</v>
      </c>
      <c r="C15" s="7">
        <v>5056</v>
      </c>
      <c r="D15" s="8">
        <f>'Model 1'!E15</f>
        <v>5541.0651900323946</v>
      </c>
      <c r="E15" s="8">
        <f>'Model 2'!F15</f>
        <v>5304.9153025018531</v>
      </c>
      <c r="F15" s="8">
        <f>'Model 3'!D15</f>
        <v>5053.3114999999998</v>
      </c>
    </row>
    <row r="16" spans="1:6" x14ac:dyDescent="0.25">
      <c r="A16" s="6">
        <v>37316</v>
      </c>
      <c r="B16" s="7">
        <v>15</v>
      </c>
      <c r="C16" s="7">
        <v>5424</v>
      </c>
      <c r="D16" s="8">
        <f>'Model 1'!E16</f>
        <v>5549.3884544603943</v>
      </c>
      <c r="E16" s="8">
        <f>'Model 2'!F16</f>
        <v>5514.6911534357523</v>
      </c>
      <c r="F16" s="8">
        <f>'Model 3'!D16</f>
        <v>5431.0140000000001</v>
      </c>
    </row>
    <row r="17" spans="1:6" x14ac:dyDescent="0.25">
      <c r="A17" s="6">
        <v>37347</v>
      </c>
      <c r="B17" s="7">
        <v>16</v>
      </c>
      <c r="C17" s="7">
        <v>5589</v>
      </c>
      <c r="D17" s="8">
        <f>'Model 1'!E17</f>
        <v>5557.8299242142566</v>
      </c>
      <c r="E17" s="8">
        <f>'Model 2'!F17</f>
        <v>5781.2447846544246</v>
      </c>
      <c r="F17" s="8">
        <f>'Model 3'!D17</f>
        <v>5605.9740000000002</v>
      </c>
    </row>
    <row r="18" spans="1:6" x14ac:dyDescent="0.25">
      <c r="A18" s="6">
        <v>37377</v>
      </c>
      <c r="B18" s="7">
        <v>17</v>
      </c>
      <c r="C18" s="7">
        <v>5823</v>
      </c>
      <c r="D18" s="8">
        <f>'Model 1'!E18</f>
        <v>5566.3895992939806</v>
      </c>
      <c r="E18" s="8">
        <f>'Model 2'!F18</f>
        <v>5908.5339657892719</v>
      </c>
      <c r="F18" s="8">
        <f>'Model 3'!D18</f>
        <v>5816.8247000000001</v>
      </c>
    </row>
    <row r="19" spans="1:6" x14ac:dyDescent="0.25">
      <c r="A19" s="6">
        <v>37408</v>
      </c>
      <c r="B19" s="7">
        <v>18</v>
      </c>
      <c r="C19" s="7">
        <v>5750</v>
      </c>
      <c r="D19" s="8">
        <f>'Model 1'!E19</f>
        <v>5575.0674796995663</v>
      </c>
      <c r="E19" s="8">
        <f>'Model 2'!F19</f>
        <v>5836.1038989055214</v>
      </c>
      <c r="F19" s="8">
        <f>'Model 3'!D19</f>
        <v>5737.0864000000001</v>
      </c>
    </row>
    <row r="20" spans="1:6" x14ac:dyDescent="0.25">
      <c r="A20" s="6">
        <v>37438</v>
      </c>
      <c r="B20" s="7">
        <v>19</v>
      </c>
      <c r="C20" s="7">
        <v>5652</v>
      </c>
      <c r="D20" s="8">
        <f>'Model 1'!E20</f>
        <v>5583.8635654310137</v>
      </c>
      <c r="E20" s="8">
        <f>'Model 2'!F20</f>
        <v>5707.4117119668326</v>
      </c>
      <c r="F20" s="8">
        <f>'Model 3'!D20</f>
        <v>5657.3490000000002</v>
      </c>
    </row>
    <row r="21" spans="1:6" x14ac:dyDescent="0.25">
      <c r="A21" s="6">
        <v>37469</v>
      </c>
      <c r="B21" s="7">
        <v>20</v>
      </c>
      <c r="C21" s="7">
        <v>5604</v>
      </c>
      <c r="D21" s="8">
        <f>'Model 1'!E21</f>
        <v>5592.7778564883229</v>
      </c>
      <c r="E21" s="8">
        <f>'Model 2'!F21</f>
        <v>5612.5959992813405</v>
      </c>
      <c r="F21" s="8">
        <f>'Model 3'!D21</f>
        <v>5608.1133</v>
      </c>
    </row>
    <row r="22" spans="1:6" x14ac:dyDescent="0.25">
      <c r="A22" s="6">
        <v>37500</v>
      </c>
      <c r="B22" s="7">
        <v>21</v>
      </c>
      <c r="C22" s="7">
        <v>5559</v>
      </c>
      <c r="D22" s="8">
        <f>'Model 1'!E22</f>
        <v>5601.8103528714928</v>
      </c>
      <c r="E22" s="8">
        <f>'Model 2'!F22</f>
        <v>5615.3875159577519</v>
      </c>
      <c r="F22" s="8">
        <f>'Model 3'!D22</f>
        <v>5587.3867</v>
      </c>
    </row>
    <row r="23" spans="1:6" x14ac:dyDescent="0.25">
      <c r="A23" s="6">
        <v>37530</v>
      </c>
      <c r="B23" s="7">
        <v>22</v>
      </c>
      <c r="C23" s="7">
        <v>5687</v>
      </c>
      <c r="D23" s="8">
        <f>'Model 1'!E23</f>
        <v>5610.9610545805263</v>
      </c>
      <c r="E23" s="8">
        <f>'Model 2'!F23</f>
        <v>5543.5517713330082</v>
      </c>
      <c r="F23" s="8">
        <f>'Model 3'!D23</f>
        <v>5674.3360000000002</v>
      </c>
    </row>
    <row r="24" spans="1:6" x14ac:dyDescent="0.25">
      <c r="A24" s="6">
        <v>37561</v>
      </c>
      <c r="B24" s="7">
        <v>23</v>
      </c>
      <c r="C24" s="7">
        <v>5712</v>
      </c>
      <c r="D24" s="8">
        <f>'Model 1'!E24</f>
        <v>5620.2299616154205</v>
      </c>
      <c r="E24" s="8">
        <f>'Model 2'!F24</f>
        <v>5522.1668987198636</v>
      </c>
      <c r="F24" s="8">
        <f>'Model 3'!D24</f>
        <v>5737.0540000000001</v>
      </c>
    </row>
    <row r="25" spans="1:6" x14ac:dyDescent="0.25">
      <c r="A25" s="6">
        <v>37591</v>
      </c>
      <c r="B25" s="7">
        <v>24</v>
      </c>
      <c r="C25" s="7">
        <v>5707</v>
      </c>
      <c r="D25" s="8">
        <f>'Model 1'!E25</f>
        <v>5629.6170739761765</v>
      </c>
      <c r="E25" s="8">
        <f>'Model 2'!F25</f>
        <v>5503.2221092636</v>
      </c>
      <c r="F25" s="8">
        <f>'Model 3'!D25</f>
        <v>5652.3209999999999</v>
      </c>
    </row>
    <row r="26" spans="1:6" x14ac:dyDescent="0.25">
      <c r="A26" s="6">
        <v>37622</v>
      </c>
      <c r="B26" s="7">
        <v>25</v>
      </c>
      <c r="C26" s="7">
        <v>5282</v>
      </c>
      <c r="D26" s="8">
        <f>'Model 1'!E26</f>
        <v>5639.1223916627941</v>
      </c>
      <c r="E26" s="8">
        <f>'Model 2'!F26</f>
        <v>5225.5542696752473</v>
      </c>
      <c r="F26" s="8">
        <f>'Model 3'!D26</f>
        <v>5348.0645000000004</v>
      </c>
    </row>
    <row r="27" spans="1:6" x14ac:dyDescent="0.25">
      <c r="A27" s="6">
        <v>37653</v>
      </c>
      <c r="B27" s="7">
        <v>26</v>
      </c>
      <c r="C27" s="7">
        <v>5345</v>
      </c>
      <c r="D27" s="8">
        <f>'Model 1'!E27</f>
        <v>5648.7459146752735</v>
      </c>
      <c r="E27" s="8">
        <f>'Model 2'!F27</f>
        <v>5407.2553352252062</v>
      </c>
      <c r="F27" s="8">
        <f>'Model 3'!D27</f>
        <v>5339.1333000000004</v>
      </c>
    </row>
    <row r="28" spans="1:6" x14ac:dyDescent="0.25">
      <c r="A28" s="6">
        <v>37681</v>
      </c>
      <c r="B28" s="7">
        <v>27</v>
      </c>
      <c r="C28" s="7">
        <v>5705</v>
      </c>
      <c r="D28" s="8">
        <f>'Model 1'!E28</f>
        <v>5658.4876430136155</v>
      </c>
      <c r="E28" s="8">
        <f>'Model 2'!F28</f>
        <v>5622.3380835475591</v>
      </c>
      <c r="F28" s="8">
        <f>'Model 3'!D28</f>
        <v>5736.5556999999999</v>
      </c>
    </row>
    <row r="29" spans="1:6" x14ac:dyDescent="0.25">
      <c r="A29" s="6">
        <v>37712</v>
      </c>
      <c r="B29" s="7">
        <v>28</v>
      </c>
      <c r="C29" s="7">
        <v>6149</v>
      </c>
      <c r="D29" s="8">
        <f>'Model 1'!E29</f>
        <v>5668.3475766778183</v>
      </c>
      <c r="E29" s="8">
        <f>'Model 2'!F29</f>
        <v>5895.4093812652463</v>
      </c>
      <c r="F29" s="8">
        <f>'Model 3'!D29</f>
        <v>6185.1880000000001</v>
      </c>
    </row>
    <row r="30" spans="1:6" x14ac:dyDescent="0.25">
      <c r="A30" s="6">
        <v>37742</v>
      </c>
      <c r="B30" s="7">
        <v>29</v>
      </c>
      <c r="C30" s="7">
        <v>6109</v>
      </c>
      <c r="D30" s="8">
        <f>'Model 1'!E30</f>
        <v>5678.3257156678828</v>
      </c>
      <c r="E30" s="8">
        <f>'Model 2'!F30</f>
        <v>6026.5491050656028</v>
      </c>
      <c r="F30" s="8">
        <f>'Model 3'!D30</f>
        <v>6089.9165000000003</v>
      </c>
    </row>
    <row r="31" spans="1:6" x14ac:dyDescent="0.25">
      <c r="A31" s="6">
        <v>37773</v>
      </c>
      <c r="B31" s="7">
        <v>30</v>
      </c>
      <c r="C31" s="7">
        <v>5831</v>
      </c>
      <c r="D31" s="8">
        <f>'Model 1'!E31</f>
        <v>5688.42205998381</v>
      </c>
      <c r="E31" s="8">
        <f>'Model 2'!F31</f>
        <v>5953.986328394366</v>
      </c>
      <c r="F31" s="8">
        <f>'Model 3'!D31</f>
        <v>5863.4740000000002</v>
      </c>
    </row>
    <row r="32" spans="1:6" x14ac:dyDescent="0.25">
      <c r="A32" s="6">
        <v>37803</v>
      </c>
      <c r="B32" s="7">
        <v>31</v>
      </c>
      <c r="C32" s="7">
        <v>5856</v>
      </c>
      <c r="D32" s="8">
        <f>'Model 1'!E32</f>
        <v>5698.6366096255979</v>
      </c>
      <c r="E32" s="8">
        <f>'Model 2'!F32</f>
        <v>5823.9732746214777</v>
      </c>
      <c r="F32" s="8">
        <f>'Model 3'!D32</f>
        <v>5830.6130000000003</v>
      </c>
    </row>
    <row r="33" spans="1:6" x14ac:dyDescent="0.25">
      <c r="A33" s="6">
        <v>37834</v>
      </c>
      <c r="B33" s="7">
        <v>32</v>
      </c>
      <c r="C33" s="7">
        <v>5813</v>
      </c>
      <c r="D33" s="8">
        <f>'Model 1'!E33</f>
        <v>5708.9693645932484</v>
      </c>
      <c r="E33" s="8">
        <f>'Model 2'!F33</f>
        <v>5728.4720894369657</v>
      </c>
      <c r="F33" s="8">
        <f>'Model 3'!D33</f>
        <v>5832.3140000000003</v>
      </c>
    </row>
    <row r="34" spans="1:6" x14ac:dyDescent="0.25">
      <c r="A34" s="6">
        <v>37865</v>
      </c>
      <c r="B34" s="7">
        <v>33</v>
      </c>
      <c r="C34" s="7">
        <v>5885</v>
      </c>
      <c r="D34" s="8">
        <f>'Model 1'!E34</f>
        <v>5719.4203248867598</v>
      </c>
      <c r="E34" s="8">
        <f>'Model 2'!F34</f>
        <v>5732.56635260855</v>
      </c>
      <c r="F34" s="8">
        <f>'Model 3'!D34</f>
        <v>5856.2856000000002</v>
      </c>
    </row>
    <row r="35" spans="1:6" x14ac:dyDescent="0.25">
      <c r="A35" s="6">
        <v>37895</v>
      </c>
      <c r="B35" s="7">
        <v>34</v>
      </c>
      <c r="C35" s="7">
        <v>5878</v>
      </c>
      <c r="D35" s="8">
        <f>'Model 1'!E35</f>
        <v>5729.9894905061337</v>
      </c>
      <c r="E35" s="8">
        <f>'Model 2'!F35</f>
        <v>5660.4543566977773</v>
      </c>
      <c r="F35" s="8">
        <f>'Model 3'!D35</f>
        <v>5866.8135000000002</v>
      </c>
    </row>
    <row r="36" spans="1:6" x14ac:dyDescent="0.25">
      <c r="A36" s="6">
        <v>37926</v>
      </c>
      <c r="B36" s="7">
        <v>35</v>
      </c>
      <c r="C36" s="7">
        <v>5957</v>
      </c>
      <c r="D36" s="8">
        <f>'Model 1'!E36</f>
        <v>5740.6768614513694</v>
      </c>
      <c r="E36" s="8">
        <f>'Model 2'!F36</f>
        <v>5639.8301508075392</v>
      </c>
      <c r="F36" s="8">
        <f>'Model 3'!D36</f>
        <v>5925.2992999999997</v>
      </c>
    </row>
    <row r="37" spans="1:6" x14ac:dyDescent="0.25">
      <c r="A37" s="6">
        <v>37956</v>
      </c>
      <c r="B37" s="7">
        <v>36</v>
      </c>
      <c r="C37" s="7">
        <v>5904</v>
      </c>
      <c r="D37" s="8">
        <f>'Model 1'!E37</f>
        <v>5751.4824377224659</v>
      </c>
      <c r="E37" s="8">
        <f>'Model 2'!F37</f>
        <v>5621.6827189343348</v>
      </c>
      <c r="F37" s="8">
        <f>'Model 3'!D37</f>
        <v>5896.8530000000001</v>
      </c>
    </row>
    <row r="38" spans="1:6" x14ac:dyDescent="0.25">
      <c r="A38" s="6">
        <v>37987</v>
      </c>
      <c r="B38" s="7">
        <v>37</v>
      </c>
      <c r="C38" s="7">
        <v>5511</v>
      </c>
      <c r="D38" s="8">
        <f>'Model 1'!E38</f>
        <v>5762.406219319425</v>
      </c>
      <c r="E38" s="8">
        <f>'Model 2'!F38</f>
        <v>5339.172145629188</v>
      </c>
      <c r="F38" s="8">
        <f>'Model 3'!D38</f>
        <v>5565.5834999999997</v>
      </c>
    </row>
    <row r="39" spans="1:6" x14ac:dyDescent="0.25">
      <c r="A39" s="6">
        <v>38018</v>
      </c>
      <c r="B39" s="7">
        <v>38</v>
      </c>
      <c r="C39" s="7">
        <v>5701</v>
      </c>
      <c r="D39" s="8">
        <f>'Model 1'!E39</f>
        <v>5773.4482062422458</v>
      </c>
      <c r="E39" s="8">
        <f>'Model 2'!F39</f>
        <v>5525.9911612724172</v>
      </c>
      <c r="F39" s="8">
        <f>'Model 3'!D39</f>
        <v>5644.0073000000002</v>
      </c>
    </row>
    <row r="40" spans="1:6" x14ac:dyDescent="0.25">
      <c r="A40" s="6">
        <v>38047</v>
      </c>
      <c r="B40" s="7">
        <v>39</v>
      </c>
      <c r="C40" s="7">
        <v>6065</v>
      </c>
      <c r="D40" s="8">
        <f>'Model 1'!E40</f>
        <v>5784.6083984909283</v>
      </c>
      <c r="E40" s="8">
        <f>'Model 2'!F40</f>
        <v>5747.0038060275319</v>
      </c>
      <c r="F40" s="8">
        <f>'Model 3'!D40</f>
        <v>5960.7236000000003</v>
      </c>
    </row>
    <row r="41" spans="1:6" x14ac:dyDescent="0.25">
      <c r="A41" s="6">
        <v>38078</v>
      </c>
      <c r="B41" s="7">
        <v>40</v>
      </c>
      <c r="C41" s="7">
        <v>6218</v>
      </c>
      <c r="D41" s="8">
        <f>'Model 1'!E41</f>
        <v>5795.8867960654725</v>
      </c>
      <c r="E41" s="8">
        <f>'Model 2'!F41</f>
        <v>6027.3884982551835</v>
      </c>
      <c r="F41" s="8">
        <f>'Model 3'!D41</f>
        <v>6203.5522000000001</v>
      </c>
    </row>
    <row r="42" spans="1:6" x14ac:dyDescent="0.25">
      <c r="A42" s="6">
        <v>38108</v>
      </c>
      <c r="B42" s="7">
        <v>41</v>
      </c>
      <c r="C42" s="7">
        <v>6323</v>
      </c>
      <c r="D42" s="8">
        <f>'Model 1'!E42</f>
        <v>5807.2833989658784</v>
      </c>
      <c r="E42" s="8">
        <f>'Model 2'!F42</f>
        <v>6162.7432217569258</v>
      </c>
      <c r="F42" s="8">
        <f>'Model 3'!D42</f>
        <v>6159.5537000000004</v>
      </c>
    </row>
    <row r="43" spans="1:6" x14ac:dyDescent="0.25">
      <c r="A43" s="6">
        <v>38139</v>
      </c>
      <c r="B43" s="7">
        <v>42</v>
      </c>
      <c r="C43" s="7">
        <v>5978</v>
      </c>
      <c r="D43" s="8">
        <f>'Model 1'!E43</f>
        <v>5818.798207192146</v>
      </c>
      <c r="E43" s="8">
        <f>'Model 2'!F43</f>
        <v>6089.797152880923</v>
      </c>
      <c r="F43" s="8">
        <f>'Model 3'!D43</f>
        <v>6090.3779999999997</v>
      </c>
    </row>
    <row r="44" spans="1:6" x14ac:dyDescent="0.25">
      <c r="A44" s="6">
        <v>38169</v>
      </c>
      <c r="B44" s="7">
        <v>43</v>
      </c>
      <c r="C44" s="7">
        <v>6061</v>
      </c>
      <c r="D44" s="8">
        <f>'Model 1'!E44</f>
        <v>5830.4312207442754</v>
      </c>
      <c r="E44" s="8">
        <f>'Model 2'!F44</f>
        <v>5958.0404803042056</v>
      </c>
      <c r="F44" s="8">
        <f>'Model 3'!D44</f>
        <v>6021.3190000000004</v>
      </c>
    </row>
    <row r="45" spans="1:6" x14ac:dyDescent="0.25">
      <c r="A45" s="6">
        <v>38200</v>
      </c>
      <c r="B45" s="7">
        <v>44</v>
      </c>
      <c r="C45" s="7">
        <v>5906</v>
      </c>
      <c r="D45" s="8">
        <f>'Model 1'!E45</f>
        <v>5842.1824396222664</v>
      </c>
      <c r="E45" s="8">
        <f>'Model 2'!F45</f>
        <v>5861.5357679247945</v>
      </c>
      <c r="F45" s="8">
        <f>'Model 3'!D45</f>
        <v>5979.4032999999999</v>
      </c>
    </row>
    <row r="46" spans="1:6" x14ac:dyDescent="0.25">
      <c r="A46" s="6">
        <v>38231</v>
      </c>
      <c r="B46" s="7">
        <v>45</v>
      </c>
      <c r="C46" s="7">
        <v>6097</v>
      </c>
      <c r="D46" s="8">
        <f>'Model 1'!E46</f>
        <v>5854.0518638261192</v>
      </c>
      <c r="E46" s="8">
        <f>'Model 2'!F46</f>
        <v>5866.9137960369371</v>
      </c>
      <c r="F46" s="8">
        <f>'Model 3'!D46</f>
        <v>5958.1210000000001</v>
      </c>
    </row>
    <row r="47" spans="1:6" x14ac:dyDescent="0.25">
      <c r="A47" s="6">
        <v>38261</v>
      </c>
      <c r="B47" s="7">
        <v>46</v>
      </c>
      <c r="C47" s="7">
        <v>5916</v>
      </c>
      <c r="D47" s="8">
        <f>'Model 1'!E47</f>
        <v>5866.0394933558346</v>
      </c>
      <c r="E47" s="8">
        <f>'Model 2'!F47</f>
        <v>5794.2784669626672</v>
      </c>
      <c r="F47" s="8">
        <f>'Model 3'!D47</f>
        <v>5937.6970000000001</v>
      </c>
    </row>
    <row r="48" spans="1:6" x14ac:dyDescent="0.25">
      <c r="A48" s="6">
        <v>38292</v>
      </c>
      <c r="B48" s="7">
        <v>47</v>
      </c>
      <c r="C48" s="7">
        <v>5987</v>
      </c>
      <c r="D48" s="8">
        <f>'Model 1'!E48</f>
        <v>5878.1453282114107</v>
      </c>
      <c r="E48" s="8">
        <f>'Model 2'!F48</f>
        <v>5774.3220395562548</v>
      </c>
      <c r="F48" s="8">
        <f>'Model 3'!D48</f>
        <v>5925.0492999999997</v>
      </c>
    </row>
    <row r="49" spans="1:6" x14ac:dyDescent="0.25">
      <c r="A49" s="6">
        <v>38322</v>
      </c>
      <c r="B49" s="7">
        <v>48</v>
      </c>
      <c r="C49" s="7">
        <v>5900</v>
      </c>
      <c r="D49" s="8">
        <f>'Model 1'!E49</f>
        <v>5890.3693683928486</v>
      </c>
      <c r="E49" s="8">
        <f>'Model 2'!F49</f>
        <v>5756.8864510063659</v>
      </c>
      <c r="F49" s="8">
        <f>'Model 3'!D49</f>
        <v>5899.2816999999995</v>
      </c>
    </row>
    <row r="50" spans="1:6" x14ac:dyDescent="0.25">
      <c r="A50" s="6">
        <v>38353</v>
      </c>
      <c r="B50" s="7">
        <v>49</v>
      </c>
      <c r="C50" s="7">
        <v>5471</v>
      </c>
      <c r="D50" s="8">
        <f>'Model 1'!E50</f>
        <v>5902.7116139001491</v>
      </c>
      <c r="E50" s="8">
        <f>'Model 2'!F50</f>
        <v>5468.6617348844647</v>
      </c>
      <c r="F50" s="8">
        <f>'Model 3'!D50</f>
        <v>5590.38</v>
      </c>
    </row>
    <row r="51" spans="1:6" x14ac:dyDescent="0.25">
      <c r="A51" s="6">
        <v>38384</v>
      </c>
      <c r="B51" s="7">
        <v>50</v>
      </c>
      <c r="C51" s="7">
        <v>5853</v>
      </c>
      <c r="D51" s="8">
        <f>'Model 1'!E51</f>
        <v>5915.1720647333104</v>
      </c>
      <c r="E51" s="8">
        <f>'Model 2'!F51</f>
        <v>5661.1227806434872</v>
      </c>
      <c r="F51" s="8">
        <f>'Model 3'!D51</f>
        <v>5750.6143000000002</v>
      </c>
    </row>
    <row r="52" spans="1:6" x14ac:dyDescent="0.25">
      <c r="A52" s="6">
        <v>38412</v>
      </c>
      <c r="B52" s="7">
        <v>51</v>
      </c>
      <c r="C52" s="7">
        <v>6210</v>
      </c>
      <c r="D52" s="8">
        <f>'Model 1'!E52</f>
        <v>5927.7507208923344</v>
      </c>
      <c r="E52" s="8">
        <f>'Model 2'!F52</f>
        <v>5888.6883208756735</v>
      </c>
      <c r="F52" s="8">
        <f>'Model 3'!D52</f>
        <v>6171.6790000000001</v>
      </c>
    </row>
    <row r="53" spans="1:6" x14ac:dyDescent="0.25">
      <c r="A53" s="6">
        <v>38443</v>
      </c>
      <c r="B53" s="7">
        <v>52</v>
      </c>
      <c r="C53" s="7">
        <v>6266</v>
      </c>
      <c r="D53" s="8">
        <f>'Model 1'!E53</f>
        <v>5940.4475823772191</v>
      </c>
      <c r="E53" s="8">
        <f>'Model 2'!F53</f>
        <v>6177.1821356242344</v>
      </c>
      <c r="F53" s="8">
        <f>'Model 3'!D53</f>
        <v>6298.6772000000001</v>
      </c>
    </row>
    <row r="54" spans="1:6" x14ac:dyDescent="0.25">
      <c r="A54" s="6">
        <v>38473</v>
      </c>
      <c r="B54" s="7">
        <v>53</v>
      </c>
      <c r="C54" s="7">
        <v>6443</v>
      </c>
      <c r="D54" s="8">
        <f>'Model 1'!E54</f>
        <v>5953.2626491879664</v>
      </c>
      <c r="E54" s="8">
        <f>'Model 2'!F54</f>
        <v>6317.1163158632398</v>
      </c>
      <c r="F54" s="8">
        <f>'Model 3'!D54</f>
        <v>6387.4354999999996</v>
      </c>
    </row>
    <row r="55" spans="1:6" x14ac:dyDescent="0.25">
      <c r="A55" s="6">
        <v>38504</v>
      </c>
      <c r="B55" s="7">
        <v>54</v>
      </c>
      <c r="C55" s="7">
        <v>6348</v>
      </c>
      <c r="D55" s="8">
        <f>'Model 1'!E55</f>
        <v>5966.1959213245746</v>
      </c>
      <c r="E55" s="8">
        <f>'Model 2'!F55</f>
        <v>6243.5363723651917</v>
      </c>
      <c r="F55" s="8">
        <f>'Model 3'!D55</f>
        <v>6427.1090000000004</v>
      </c>
    </row>
    <row r="56" spans="1:6" x14ac:dyDescent="0.25">
      <c r="A56" s="6">
        <v>38534</v>
      </c>
      <c r="B56" s="7">
        <v>55</v>
      </c>
      <c r="C56" s="7">
        <v>6039</v>
      </c>
      <c r="D56" s="8">
        <f>'Model 1'!E56</f>
        <v>5979.2473987870453</v>
      </c>
      <c r="E56" s="8">
        <f>'Model 2'!F56</f>
        <v>6109.6133290150183</v>
      </c>
      <c r="F56" s="8">
        <f>'Model 3'!D56</f>
        <v>6208.4214000000002</v>
      </c>
    </row>
    <row r="57" spans="1:6" x14ac:dyDescent="0.25">
      <c r="A57" s="6">
        <v>38565</v>
      </c>
      <c r="B57" s="7">
        <v>56</v>
      </c>
      <c r="C57" s="7">
        <v>6107</v>
      </c>
      <c r="D57" s="8">
        <f>'Model 1'!E57</f>
        <v>5992.4170815753778</v>
      </c>
      <c r="E57" s="8">
        <f>'Model 2'!F57</f>
        <v>6011.7870347448261</v>
      </c>
      <c r="F57" s="8">
        <f>'Model 3'!D57</f>
        <v>6082.3833000000004</v>
      </c>
    </row>
    <row r="58" spans="1:6" x14ac:dyDescent="0.25">
      <c r="A58" s="6">
        <v>38596</v>
      </c>
      <c r="B58" s="7">
        <v>57</v>
      </c>
      <c r="C58" s="7">
        <v>5998</v>
      </c>
      <c r="D58" s="8">
        <f>'Model 1'!E58</f>
        <v>6005.704969689572</v>
      </c>
      <c r="E58" s="8">
        <f>'Model 2'!F58</f>
        <v>6018.4298462429106</v>
      </c>
      <c r="F58" s="8">
        <f>'Model 3'!D58</f>
        <v>6019.3209999999999</v>
      </c>
    </row>
    <row r="59" spans="1:6" x14ac:dyDescent="0.25">
      <c r="A59" s="6">
        <v>38626</v>
      </c>
      <c r="B59" s="7">
        <v>58</v>
      </c>
      <c r="C59" s="7">
        <v>5843</v>
      </c>
      <c r="D59" s="8">
        <f>'Model 1'!E59</f>
        <v>6019.1110631296269</v>
      </c>
      <c r="E59" s="8">
        <f>'Model 2'!F59</f>
        <v>5945.0241021276797</v>
      </c>
      <c r="F59" s="8">
        <f>'Model 3'!D59</f>
        <v>5968.058</v>
      </c>
    </row>
    <row r="60" spans="1:6" x14ac:dyDescent="0.25">
      <c r="A60" s="6">
        <v>38657</v>
      </c>
      <c r="B60" s="7">
        <v>59</v>
      </c>
      <c r="C60" s="7">
        <v>5889</v>
      </c>
      <c r="D60" s="8">
        <f>'Model 1'!E60</f>
        <v>6032.6353618955445</v>
      </c>
      <c r="E60" s="8">
        <f>'Model 2'!F60</f>
        <v>5925.6425649660077</v>
      </c>
      <c r="F60" s="8">
        <f>'Model 3'!D60</f>
        <v>5916.7954</v>
      </c>
    </row>
    <row r="61" spans="1:6" x14ac:dyDescent="0.25">
      <c r="A61" s="6">
        <v>38687</v>
      </c>
      <c r="B61" s="7">
        <v>60</v>
      </c>
      <c r="C61" s="7">
        <v>5910</v>
      </c>
      <c r="D61" s="8">
        <f>'Model 1'!E61</f>
        <v>6046.2778659873238</v>
      </c>
      <c r="E61" s="8">
        <f>'Model 2'!F61</f>
        <v>5908.833305479694</v>
      </c>
      <c r="F61" s="8">
        <f>'Model 3'!D61</f>
        <v>5865.5312000000004</v>
      </c>
    </row>
    <row r="62" spans="1:6" x14ac:dyDescent="0.25">
      <c r="A62" s="6">
        <v>38718</v>
      </c>
      <c r="B62" s="7">
        <v>61</v>
      </c>
      <c r="C62" s="7">
        <v>5619</v>
      </c>
      <c r="D62" s="8">
        <f>'Model 1'!E62</f>
        <v>6060.0385754049648</v>
      </c>
      <c r="E62" s="8">
        <f>'Model 2'!F62</f>
        <v>5614.0230374410758</v>
      </c>
      <c r="F62" s="8">
        <f>'Model 3'!D62</f>
        <v>5856.9946</v>
      </c>
    </row>
    <row r="63" spans="1:6" x14ac:dyDescent="0.25">
      <c r="A63" s="6">
        <v>38749</v>
      </c>
      <c r="B63" s="7">
        <v>62</v>
      </c>
      <c r="C63" s="7">
        <v>5776</v>
      </c>
      <c r="D63" s="8">
        <f>'Model 1'!E63</f>
        <v>6073.9174901484676</v>
      </c>
      <c r="E63" s="8">
        <f>'Model 2'!F63</f>
        <v>5812.6501933384152</v>
      </c>
      <c r="F63" s="8">
        <f>'Model 3'!D63</f>
        <v>5986.6469999999999</v>
      </c>
    </row>
    <row r="64" spans="1:6" x14ac:dyDescent="0.25">
      <c r="A64" s="6">
        <v>38777</v>
      </c>
      <c r="B64" s="7">
        <v>63</v>
      </c>
      <c r="C64" s="7">
        <v>6186</v>
      </c>
      <c r="D64" s="8">
        <f>'Model 1'!E64</f>
        <v>6087.914610217832</v>
      </c>
      <c r="E64" s="8">
        <f>'Model 2'!F64</f>
        <v>6047.3916280919802</v>
      </c>
      <c r="F64" s="8">
        <f>'Model 3'!D64</f>
        <v>6118.634</v>
      </c>
    </row>
    <row r="65" spans="1:6" x14ac:dyDescent="0.25">
      <c r="A65" s="6">
        <v>38808</v>
      </c>
      <c r="B65" s="7">
        <v>64</v>
      </c>
      <c r="C65" s="7">
        <v>6222</v>
      </c>
      <c r="D65" s="8">
        <f>'Model 1'!E65</f>
        <v>6102.0299356130581</v>
      </c>
      <c r="E65" s="8">
        <f>'Model 2'!F65</f>
        <v>6344.7902933723999</v>
      </c>
      <c r="F65" s="8">
        <f>'Model 3'!D65</f>
        <v>6250.6196</v>
      </c>
    </row>
    <row r="66" spans="1:6" x14ac:dyDescent="0.25">
      <c r="A66" s="6">
        <v>38838</v>
      </c>
      <c r="B66" s="7">
        <v>65</v>
      </c>
      <c r="C66" s="7">
        <v>6466</v>
      </c>
      <c r="D66" s="8">
        <f>'Model 1'!E66</f>
        <v>6116.2634663341469</v>
      </c>
      <c r="E66" s="8">
        <f>'Model 2'!F66</f>
        <v>6489.668387384545</v>
      </c>
      <c r="F66" s="8">
        <f>'Model 3'!D66</f>
        <v>6297.1532999999999</v>
      </c>
    </row>
    <row r="67" spans="1:6" x14ac:dyDescent="0.25">
      <c r="A67" s="6">
        <v>38869</v>
      </c>
      <c r="B67" s="7">
        <v>66</v>
      </c>
      <c r="C67" s="7">
        <v>6339</v>
      </c>
      <c r="D67" s="8">
        <f>'Model 1'!E67</f>
        <v>6130.6152023810964</v>
      </c>
      <c r="E67" s="8">
        <f>'Model 2'!F67</f>
        <v>6415.2039868471729</v>
      </c>
      <c r="F67" s="8">
        <f>'Model 3'!D67</f>
        <v>6240.0063</v>
      </c>
    </row>
    <row r="68" spans="1:6" x14ac:dyDescent="0.25">
      <c r="A68" s="6">
        <v>38899</v>
      </c>
      <c r="B68" s="7">
        <v>67</v>
      </c>
      <c r="C68" s="7">
        <v>6221</v>
      </c>
      <c r="D68" s="8">
        <f>'Model 1'!E68</f>
        <v>6145.0851437539077</v>
      </c>
      <c r="E68" s="8">
        <f>'Model 2'!F68</f>
        <v>6278.6918207539147</v>
      </c>
      <c r="F68" s="8">
        <f>'Model 3'!D68</f>
        <v>6182.8584000000001</v>
      </c>
    </row>
    <row r="69" spans="1:6" x14ac:dyDescent="0.25">
      <c r="A69" s="6">
        <v>38930</v>
      </c>
      <c r="B69" s="7">
        <v>68</v>
      </c>
      <c r="C69" s="7">
        <v>6094</v>
      </c>
      <c r="D69" s="8">
        <f>'Model 1'!E69</f>
        <v>6159.6732904525816</v>
      </c>
      <c r="E69" s="8">
        <f>'Model 2'!F69</f>
        <v>6179.2258898970613</v>
      </c>
      <c r="F69" s="8">
        <f>'Model 3'!D69</f>
        <v>6125.7103999999999</v>
      </c>
    </row>
    <row r="70" spans="1:6" x14ac:dyDescent="0.25">
      <c r="A70" s="6">
        <v>38961</v>
      </c>
      <c r="B70" s="7">
        <v>69</v>
      </c>
      <c r="C70" s="7">
        <v>6195</v>
      </c>
      <c r="D70" s="8">
        <f>'Model 1'!E70</f>
        <v>6174.3796424771162</v>
      </c>
      <c r="E70" s="8">
        <f>'Model 2'!F70</f>
        <v>6187.1145032264731</v>
      </c>
      <c r="F70" s="8">
        <f>'Model 3'!D70</f>
        <v>6068.5640000000003</v>
      </c>
    </row>
    <row r="71" spans="1:6" x14ac:dyDescent="0.25">
      <c r="A71" s="6">
        <v>38991</v>
      </c>
      <c r="B71" s="7">
        <v>70</v>
      </c>
      <c r="C71" s="7">
        <v>5845</v>
      </c>
      <c r="D71" s="8">
        <f>'Model 1'!E71</f>
        <v>6189.2041998275126</v>
      </c>
      <c r="E71" s="8">
        <f>'Model 2'!F71</f>
        <v>6112.6912621928141</v>
      </c>
      <c r="F71" s="8">
        <f>'Model 3'!D71</f>
        <v>6011.4155000000001</v>
      </c>
    </row>
    <row r="72" spans="1:6" x14ac:dyDescent="0.25">
      <c r="A72" s="6">
        <v>39022</v>
      </c>
      <c r="B72" s="7">
        <v>71</v>
      </c>
      <c r="C72" s="7">
        <v>5974</v>
      </c>
      <c r="D72" s="8">
        <f>'Model 1'!E72</f>
        <v>6204.1469625037716</v>
      </c>
      <c r="E72" s="8">
        <f>'Model 2'!F72</f>
        <v>6093.7917270367989</v>
      </c>
      <c r="F72" s="8">
        <f>'Model 3'!D72</f>
        <v>5954.268</v>
      </c>
    </row>
    <row r="73" spans="1:6" x14ac:dyDescent="0.25">
      <c r="A73" s="6">
        <v>39052</v>
      </c>
      <c r="B73" s="7">
        <v>72</v>
      </c>
      <c r="C73" s="7">
        <v>5813</v>
      </c>
      <c r="D73" s="8">
        <f>'Model 1'!E73</f>
        <v>6219.2079305058915</v>
      </c>
      <c r="E73" s="8">
        <f>'Model 2'!F73</f>
        <v>6077.5232823543201</v>
      </c>
      <c r="F73" s="8">
        <f>'Model 3'!D73</f>
        <v>5897.1210000000001</v>
      </c>
    </row>
    <row r="74" spans="1:6" x14ac:dyDescent="0.25">
      <c r="A74" s="6">
        <v>39083</v>
      </c>
      <c r="B74" s="7">
        <v>73</v>
      </c>
      <c r="C74" s="7">
        <v>5819</v>
      </c>
      <c r="D74" s="8">
        <f>'Model 1'!E74</f>
        <v>6234.3871038338739</v>
      </c>
      <c r="E74" s="8">
        <f>'Model 2'!F74</f>
        <v>5775.2560532990237</v>
      </c>
      <c r="F74" s="8">
        <f>'Model 3'!D74</f>
        <v>5948.4160000000002</v>
      </c>
    </row>
    <row r="75" spans="1:6" x14ac:dyDescent="0.25">
      <c r="A75" s="6">
        <v>39114</v>
      </c>
      <c r="B75" s="7">
        <v>74</v>
      </c>
      <c r="C75" s="7">
        <v>6115</v>
      </c>
      <c r="D75" s="8">
        <f>'Model 1'!E75</f>
        <v>6249.684482487718</v>
      </c>
      <c r="E75" s="8">
        <f>'Model 2'!F75</f>
        <v>5980.5733993572012</v>
      </c>
      <c r="F75" s="8">
        <f>'Model 3'!D75</f>
        <v>6073.8364000000001</v>
      </c>
    </row>
    <row r="76" spans="1:6" x14ac:dyDescent="0.25">
      <c r="A76" s="6">
        <v>39142</v>
      </c>
      <c r="B76" s="7">
        <v>75</v>
      </c>
      <c r="C76" s="7">
        <v>6157</v>
      </c>
      <c r="D76" s="8">
        <f>'Model 1'!E76</f>
        <v>6265.1000664674229</v>
      </c>
      <c r="E76" s="8">
        <f>'Model 2'!F76</f>
        <v>6223.1137276764557</v>
      </c>
      <c r="F76" s="8">
        <f>'Model 3'!D76</f>
        <v>6241.8135000000002</v>
      </c>
    </row>
    <row r="77" spans="1:6" x14ac:dyDescent="0.25">
      <c r="A77" s="6">
        <v>39173</v>
      </c>
      <c r="B77" s="7">
        <v>76</v>
      </c>
      <c r="C77" s="7">
        <v>6581</v>
      </c>
      <c r="D77" s="8">
        <f>'Model 1'!E77</f>
        <v>6280.6338557729905</v>
      </c>
      <c r="E77" s="8">
        <f>'Model 2'!F77</f>
        <v>6530.21297149968</v>
      </c>
      <c r="F77" s="8">
        <f>'Model 3'!D77</f>
        <v>6409.7920000000004</v>
      </c>
    </row>
    <row r="78" spans="1:6" x14ac:dyDescent="0.25">
      <c r="A78" s="6">
        <v>39203</v>
      </c>
      <c r="B78" s="7">
        <v>77</v>
      </c>
      <c r="C78" s="7">
        <v>6643</v>
      </c>
      <c r="D78" s="8">
        <f>'Model 1'!E78</f>
        <v>6296.2858504044198</v>
      </c>
      <c r="E78" s="8">
        <f>'Model 2'!F78</f>
        <v>6680.3994363208403</v>
      </c>
      <c r="F78" s="8">
        <f>'Model 3'!D78</f>
        <v>6515.1704</v>
      </c>
    </row>
    <row r="79" spans="1:6" x14ac:dyDescent="0.25">
      <c r="A79" s="6">
        <v>39234</v>
      </c>
      <c r="B79" s="7">
        <v>78</v>
      </c>
      <c r="C79" s="7">
        <v>6619</v>
      </c>
      <c r="D79" s="8">
        <f>'Model 1'!E79</f>
        <v>6312.0560503617107</v>
      </c>
      <c r="E79" s="8">
        <f>'Model 2'!F79</f>
        <v>6604.7999963268649</v>
      </c>
      <c r="F79" s="8">
        <f>'Model 3'!D79</f>
        <v>6470.6714000000002</v>
      </c>
    </row>
    <row r="80" spans="1:6" x14ac:dyDescent="0.25">
      <c r="A80" s="6">
        <v>39264</v>
      </c>
      <c r="B80" s="7">
        <v>79</v>
      </c>
      <c r="C80" s="7">
        <v>6464</v>
      </c>
      <c r="D80" s="8">
        <f>'Model 1'!E80</f>
        <v>6327.9444556448634</v>
      </c>
      <c r="E80" s="8">
        <f>'Model 2'!F80</f>
        <v>6465.2759555208968</v>
      </c>
      <c r="F80" s="8">
        <f>'Model 3'!D80</f>
        <v>6426.1733000000004</v>
      </c>
    </row>
    <row r="81" spans="1:6" x14ac:dyDescent="0.25">
      <c r="A81" s="6">
        <v>39295</v>
      </c>
      <c r="B81" s="7">
        <v>80</v>
      </c>
      <c r="C81" s="7">
        <v>6369</v>
      </c>
      <c r="D81" s="8">
        <f>'Model 1'!E81</f>
        <v>6343.9510662538778</v>
      </c>
      <c r="E81" s="8">
        <f>'Model 2'!F81</f>
        <v>6363.8523333814992</v>
      </c>
      <c r="F81" s="8">
        <f>'Model 3'!D81</f>
        <v>6381.6760000000004</v>
      </c>
    </row>
    <row r="82" spans="1:6" x14ac:dyDescent="0.25">
      <c r="A82" s="6">
        <v>39326</v>
      </c>
      <c r="B82" s="7">
        <v>81</v>
      </c>
      <c r="C82" s="7">
        <v>6416</v>
      </c>
      <c r="D82" s="8">
        <f>'Model 1'!E82</f>
        <v>6360.0758821887539</v>
      </c>
      <c r="E82" s="8">
        <f>'Model 2'!F82</f>
        <v>6372.9677669876219</v>
      </c>
      <c r="F82" s="8">
        <f>'Model 3'!D82</f>
        <v>6337.1763000000001</v>
      </c>
    </row>
    <row r="83" spans="1:6" x14ac:dyDescent="0.25">
      <c r="A83" s="6">
        <v>39356</v>
      </c>
      <c r="B83" s="7">
        <v>82</v>
      </c>
      <c r="C83" s="7">
        <v>6155</v>
      </c>
      <c r="D83" s="8">
        <f>'Model 1'!E83</f>
        <v>6376.3189034494917</v>
      </c>
      <c r="E83" s="8">
        <f>'Model 2'!F83</f>
        <v>6297.2799471580711</v>
      </c>
      <c r="F83" s="8">
        <f>'Model 3'!D83</f>
        <v>6292.7169999999996</v>
      </c>
    </row>
    <row r="84" spans="1:6" x14ac:dyDescent="0.25">
      <c r="A84" s="6">
        <v>39387</v>
      </c>
      <c r="B84" s="7">
        <v>83</v>
      </c>
      <c r="C84" s="7">
        <v>6137</v>
      </c>
      <c r="D84" s="8">
        <f>'Model 1'!E84</f>
        <v>6392.6801300360912</v>
      </c>
      <c r="E84" s="8">
        <f>'Model 2'!F84</f>
        <v>6278.7695257686273</v>
      </c>
      <c r="F84" s="8">
        <f>'Model 3'!D84</f>
        <v>6248.2816999999995</v>
      </c>
    </row>
    <row r="85" spans="1:6" x14ac:dyDescent="0.25">
      <c r="A85" s="6">
        <v>39417</v>
      </c>
      <c r="B85" s="7">
        <v>84</v>
      </c>
      <c r="C85" s="7">
        <v>6195.05</v>
      </c>
      <c r="D85" s="8">
        <f>'Model 1'!E85</f>
        <v>6409.1595619485524</v>
      </c>
      <c r="E85" s="8">
        <f>'Model 2'!F85</f>
        <v>6262.9563816302416</v>
      </c>
      <c r="F85" s="8">
        <f>'Model 3'!D85</f>
        <v>6251.402</v>
      </c>
    </row>
    <row r="86" spans="1:6" x14ac:dyDescent="0.25">
      <c r="A86" s="6">
        <v>39448</v>
      </c>
      <c r="B86" s="7">
        <v>85</v>
      </c>
      <c r="C86" s="7">
        <v>5972.25</v>
      </c>
      <c r="D86" s="8">
        <f>'Model 1'!E86</f>
        <v>6425.7571991868754</v>
      </c>
      <c r="E86" s="8">
        <f>'Model 2'!F86</f>
        <v>5952.3607824583069</v>
      </c>
      <c r="F86" s="8">
        <f>'Model 3'!D86</f>
        <v>6269.4679999999998</v>
      </c>
    </row>
    <row r="87" spans="1:6" x14ac:dyDescent="0.25">
      <c r="A87" s="6">
        <v>39479</v>
      </c>
      <c r="B87" s="7">
        <v>86</v>
      </c>
      <c r="C87" s="7">
        <v>6093.73</v>
      </c>
      <c r="D87" s="8">
        <f>'Model 1'!E87</f>
        <v>6442.47304175106</v>
      </c>
      <c r="E87" s="8">
        <f>'Model 2'!F87</f>
        <v>6164.8923986998461</v>
      </c>
      <c r="F87" s="8">
        <f>'Model 3'!D87</f>
        <v>6289.6265000000003</v>
      </c>
    </row>
    <row r="88" spans="1:6" x14ac:dyDescent="0.25">
      <c r="A88" s="6">
        <v>39508</v>
      </c>
      <c r="B88" s="7">
        <v>87</v>
      </c>
      <c r="C88" s="7">
        <v>6211.11</v>
      </c>
      <c r="D88" s="8">
        <f>'Model 1'!E88</f>
        <v>6459.3070896411064</v>
      </c>
      <c r="E88" s="8">
        <f>'Model 2'!F88</f>
        <v>6415.8546196290972</v>
      </c>
      <c r="F88" s="8">
        <f>'Model 3'!D88</f>
        <v>6309.7847000000002</v>
      </c>
    </row>
    <row r="89" spans="1:6" x14ac:dyDescent="0.25">
      <c r="A89" s="6">
        <v>39539</v>
      </c>
      <c r="B89" s="7">
        <v>88</v>
      </c>
      <c r="C89" s="7">
        <v>6663</v>
      </c>
      <c r="D89" s="8">
        <f>'Model 1'!E89</f>
        <v>6476.2593428570153</v>
      </c>
      <c r="E89" s="8">
        <f>'Model 2'!F89</f>
        <v>6733.4501700060746</v>
      </c>
      <c r="F89" s="8">
        <f>'Model 3'!D89</f>
        <v>6329.9430000000002</v>
      </c>
    </row>
    <row r="90" spans="1:6" x14ac:dyDescent="0.25">
      <c r="A90" s="6">
        <v>39569</v>
      </c>
      <c r="B90" s="7">
        <v>89</v>
      </c>
      <c r="C90" s="7">
        <v>6484.71</v>
      </c>
      <c r="D90" s="8">
        <f>'Model 1'!E90</f>
        <v>6493.3298013987851</v>
      </c>
      <c r="E90" s="8">
        <f>'Model 2'!F90</f>
        <v>6889.3094626721268</v>
      </c>
      <c r="F90" s="8">
        <f>'Model 3'!D90</f>
        <v>6350.1009999999997</v>
      </c>
    </row>
    <row r="91" spans="1:6" x14ac:dyDescent="0.25">
      <c r="A91" s="6">
        <v>39600</v>
      </c>
      <c r="B91" s="7">
        <v>90</v>
      </c>
      <c r="C91" s="7">
        <v>6674.47</v>
      </c>
      <c r="D91" s="8">
        <f>'Model 1'!E91</f>
        <v>6510.5184652664175</v>
      </c>
      <c r="E91" s="8">
        <f>'Model 2'!F91</f>
        <v>6812.3244008042702</v>
      </c>
      <c r="F91" s="8">
        <f>'Model 3'!D91</f>
        <v>6370.26</v>
      </c>
    </row>
    <row r="92" spans="1:6" x14ac:dyDescent="0.25">
      <c r="A92" s="6">
        <v>39630</v>
      </c>
      <c r="B92" s="7">
        <v>91</v>
      </c>
      <c r="C92" s="7">
        <v>6559</v>
      </c>
      <c r="D92" s="8">
        <f>'Model 1'!E92</f>
        <v>6527.8253344599107</v>
      </c>
      <c r="E92" s="8">
        <f>'Model 2'!F92</f>
        <v>6669.3657333159617</v>
      </c>
      <c r="F92" s="8">
        <f>'Model 3'!D92</f>
        <v>6390.4184999999998</v>
      </c>
    </row>
    <row r="93" spans="1:6" x14ac:dyDescent="0.25">
      <c r="A93" s="6">
        <v>39661</v>
      </c>
      <c r="B93" s="7">
        <v>92</v>
      </c>
      <c r="C93" s="7">
        <v>6402.95</v>
      </c>
      <c r="D93" s="8">
        <f>'Model 1'!E93</f>
        <v>6545.2504089792656</v>
      </c>
      <c r="E93" s="8">
        <f>'Model 2'!F93</f>
        <v>6565.6663651981416</v>
      </c>
      <c r="F93" s="8">
        <f>'Model 3'!D93</f>
        <v>6410.576</v>
      </c>
    </row>
    <row r="94" spans="1:6" x14ac:dyDescent="0.25">
      <c r="A94" s="6">
        <v>39692</v>
      </c>
      <c r="B94" s="7">
        <v>93</v>
      </c>
      <c r="C94" s="7">
        <v>6495.58</v>
      </c>
      <c r="D94" s="8">
        <f>'Model 1'!E94</f>
        <v>6562.7936888244831</v>
      </c>
      <c r="E94" s="8">
        <f>'Model 2'!F94</f>
        <v>6575.9896375263588</v>
      </c>
      <c r="F94" s="8">
        <f>'Model 3'!D94</f>
        <v>6430.7353999999996</v>
      </c>
    </row>
    <row r="95" spans="1:6" x14ac:dyDescent="0.25">
      <c r="A95" s="6">
        <v>39722</v>
      </c>
      <c r="B95" s="7">
        <v>94</v>
      </c>
      <c r="C95" s="7">
        <v>6627.4</v>
      </c>
      <c r="D95" s="8">
        <f>'Model 1'!E95</f>
        <v>6580.4551739955623</v>
      </c>
      <c r="E95" s="8">
        <f>'Model 2'!F95</f>
        <v>6498.790157023449</v>
      </c>
      <c r="F95" s="8">
        <f>'Model 3'!D95</f>
        <v>6450.8940000000002</v>
      </c>
    </row>
    <row r="96" spans="1:6" x14ac:dyDescent="0.25">
      <c r="A96" s="6">
        <v>39753</v>
      </c>
      <c r="B96" s="7">
        <v>95</v>
      </c>
      <c r="C96" s="7">
        <v>6492.02</v>
      </c>
      <c r="D96" s="8">
        <f>'Model 1'!E96</f>
        <v>6598.2348644925023</v>
      </c>
      <c r="E96" s="8">
        <f>'Model 2'!F96</f>
        <v>6480.5759611614949</v>
      </c>
      <c r="F96" s="8">
        <f>'Model 3'!D96</f>
        <v>6471.0522000000001</v>
      </c>
    </row>
    <row r="97" spans="1:6" x14ac:dyDescent="0.25">
      <c r="A97" s="6">
        <v>39783</v>
      </c>
      <c r="B97" s="7">
        <v>96</v>
      </c>
      <c r="C97" s="7">
        <v>6376.46</v>
      </c>
      <c r="D97" s="8">
        <f>'Model 1'!E97</f>
        <v>6616.1327603153049</v>
      </c>
      <c r="E97" s="8">
        <f>'Model 2'!F97</f>
        <v>6465.132603307462</v>
      </c>
      <c r="F97" s="8">
        <f>'Model 3'!D97</f>
        <v>6491.2103999999999</v>
      </c>
    </row>
    <row r="98" spans="1:6" x14ac:dyDescent="0.25">
      <c r="A98" s="6">
        <v>39814</v>
      </c>
      <c r="B98" s="7">
        <v>97</v>
      </c>
      <c r="C98" s="7">
        <v>6117.6</v>
      </c>
      <c r="D98" s="8">
        <f>'Model 1'!E98</f>
        <v>6634.1488614639693</v>
      </c>
      <c r="E98" s="8">
        <f>'Model 2'!F98</f>
        <v>6145.3372249189251</v>
      </c>
      <c r="F98" s="8">
        <f>'Model 3'!D98</f>
        <v>6514.1543000000001</v>
      </c>
    </row>
    <row r="99" spans="1:6" x14ac:dyDescent="0.25">
      <c r="A99" s="6">
        <v>39845</v>
      </c>
      <c r="B99" s="7">
        <v>98</v>
      </c>
      <c r="C99" s="7">
        <v>6451.96</v>
      </c>
      <c r="D99" s="8">
        <f>'Model 1'!E99</f>
        <v>6652.2831679384954</v>
      </c>
      <c r="E99" s="8">
        <f>'Model 2'!F99</f>
        <v>6365.60719136635</v>
      </c>
      <c r="F99" s="8">
        <f>'Model 3'!D99</f>
        <v>6545.3180000000002</v>
      </c>
    </row>
    <row r="100" spans="1:6" x14ac:dyDescent="0.25">
      <c r="A100" s="6">
        <v>39873</v>
      </c>
      <c r="B100" s="7">
        <v>99</v>
      </c>
      <c r="C100" s="7">
        <v>6642</v>
      </c>
      <c r="D100" s="8">
        <f>'Model 1'!E100</f>
        <v>6670.5356797388831</v>
      </c>
      <c r="E100" s="8">
        <f>'Model 2'!F100</f>
        <v>6625.6143039499048</v>
      </c>
      <c r="F100" s="8">
        <f>'Model 3'!D100</f>
        <v>6576.482</v>
      </c>
    </row>
    <row r="101" spans="1:6" x14ac:dyDescent="0.25">
      <c r="A101" s="6">
        <v>39904</v>
      </c>
      <c r="B101" s="7">
        <v>100</v>
      </c>
      <c r="C101" s="7">
        <v>6845</v>
      </c>
      <c r="D101" s="8">
        <f>'Model 1'!E101</f>
        <v>6688.9063968651317</v>
      </c>
      <c r="E101" s="8">
        <f>'Model 2'!F101</f>
        <v>6954.5018888915847</v>
      </c>
      <c r="F101" s="8">
        <f>'Model 3'!D101</f>
        <v>6607.6454999999996</v>
      </c>
    </row>
    <row r="102" spans="1:6" x14ac:dyDescent="0.25">
      <c r="A102" s="6">
        <v>39934</v>
      </c>
      <c r="B102" s="7">
        <v>101</v>
      </c>
      <c r="C102" s="7">
        <v>6829</v>
      </c>
      <c r="D102" s="8">
        <f>'Model 1'!E102</f>
        <v>6707.3953193172438</v>
      </c>
      <c r="E102" s="8">
        <f>'Model 2'!F102</f>
        <v>7116.3984664384052</v>
      </c>
      <c r="F102" s="8">
        <f>'Model 3'!D102</f>
        <v>6638.8095999999996</v>
      </c>
    </row>
    <row r="103" spans="1:6" x14ac:dyDescent="0.25">
      <c r="A103" s="6">
        <v>39965</v>
      </c>
      <c r="B103" s="7">
        <v>102</v>
      </c>
      <c r="C103" s="7">
        <v>6928</v>
      </c>
      <c r="D103" s="8">
        <f>'Model 1'!E103</f>
        <v>6726.0024470952158</v>
      </c>
      <c r="E103" s="8">
        <f>'Model 2'!F103</f>
        <v>7037.7772002793881</v>
      </c>
      <c r="F103" s="8">
        <f>'Model 3'!D103</f>
        <v>6669.9740000000002</v>
      </c>
    </row>
    <row r="104" spans="1:6" x14ac:dyDescent="0.25">
      <c r="A104" s="6">
        <v>39995</v>
      </c>
      <c r="B104" s="7">
        <v>103</v>
      </c>
      <c r="C104" s="7">
        <v>6848</v>
      </c>
      <c r="D104" s="8">
        <f>'Model 1'!E104</f>
        <v>6744.7277801990513</v>
      </c>
      <c r="E104" s="8">
        <f>'Model 2'!F104</f>
        <v>6890.9611541391105</v>
      </c>
      <c r="F104" s="8">
        <f>'Model 3'!D104</f>
        <v>6701.1377000000002</v>
      </c>
    </row>
    <row r="105" spans="1:6" x14ac:dyDescent="0.25">
      <c r="A105" s="6">
        <v>40026</v>
      </c>
      <c r="B105" s="7">
        <v>104</v>
      </c>
      <c r="C105" s="7">
        <v>6863</v>
      </c>
      <c r="D105" s="8">
        <f>'Model 1'!E105</f>
        <v>6763.5713186287476</v>
      </c>
      <c r="E105" s="8">
        <f>'Model 2'!F105</f>
        <v>6784.6679853469868</v>
      </c>
      <c r="F105" s="8">
        <f>'Model 3'!D105</f>
        <v>6732.3013000000001</v>
      </c>
    </row>
    <row r="106" spans="1:6" x14ac:dyDescent="0.25">
      <c r="A106" s="6">
        <v>40057</v>
      </c>
      <c r="B106" s="7">
        <v>105</v>
      </c>
      <c r="C106" s="7">
        <v>6873</v>
      </c>
      <c r="D106" s="8">
        <f>'Model 1'!E106</f>
        <v>6782.5330623843056</v>
      </c>
      <c r="E106" s="8">
        <f>'Model 2'!F106</f>
        <v>6796.1801148426848</v>
      </c>
      <c r="F106" s="8">
        <f>'Model 3'!D106</f>
        <v>6763.4650000000001</v>
      </c>
    </row>
    <row r="107" spans="1:6" x14ac:dyDescent="0.25">
      <c r="A107" s="6">
        <v>40087</v>
      </c>
      <c r="B107" s="7">
        <v>106</v>
      </c>
      <c r="C107" s="7">
        <v>6530</v>
      </c>
      <c r="D107" s="8">
        <f>'Model 1'!E107</f>
        <v>6801.6130114657253</v>
      </c>
      <c r="E107" s="8">
        <f>'Model 2'!F107</f>
        <v>6717.2218917889486</v>
      </c>
      <c r="F107" s="8">
        <f>'Model 3'!D107</f>
        <v>6794.6289999999999</v>
      </c>
    </row>
    <row r="108" spans="1:6" x14ac:dyDescent="0.25">
      <c r="A108" s="6">
        <v>40118</v>
      </c>
      <c r="B108" s="7">
        <v>107</v>
      </c>
      <c r="C108" s="7">
        <v>6662</v>
      </c>
      <c r="D108" s="8">
        <f>'Model 1'!E108</f>
        <v>6820.8111658730068</v>
      </c>
      <c r="E108" s="8">
        <f>'Model 2'!F108</f>
        <v>6699.2110332154007</v>
      </c>
      <c r="F108" s="8">
        <f>'Model 3'!D108</f>
        <v>6825.7929999999997</v>
      </c>
    </row>
    <row r="109" spans="1:6" x14ac:dyDescent="0.25">
      <c r="A109" s="6">
        <v>40148</v>
      </c>
      <c r="B109" s="7">
        <v>108</v>
      </c>
      <c r="C109" s="7">
        <v>6575</v>
      </c>
      <c r="D109" s="8">
        <f>'Model 1'!E109</f>
        <v>6840.1275256061508</v>
      </c>
      <c r="E109" s="8">
        <f>'Model 2'!F109</f>
        <v>6684.0519473859786</v>
      </c>
      <c r="F109" s="8">
        <f>'Model 3'!D109</f>
        <v>6856.9565000000002</v>
      </c>
    </row>
    <row r="110" spans="1:6" x14ac:dyDescent="0.25">
      <c r="A110" s="6">
        <v>40179</v>
      </c>
      <c r="B110" s="7">
        <v>109</v>
      </c>
      <c r="C110" s="7">
        <v>6407</v>
      </c>
      <c r="D110" s="8">
        <f>'Model 1'!E110</f>
        <v>6859.5620906651557</v>
      </c>
      <c r="E110" s="8">
        <f>'Model 2'!F110</f>
        <v>6354.1853806808795</v>
      </c>
      <c r="F110" s="8">
        <f>'Model 3'!D110</f>
        <v>6888.12</v>
      </c>
    </row>
    <row r="111" spans="1:6" x14ac:dyDescent="0.25">
      <c r="A111" s="6">
        <v>40210</v>
      </c>
      <c r="B111" s="7">
        <v>110</v>
      </c>
      <c r="C111" s="7">
        <v>6878</v>
      </c>
      <c r="D111" s="8">
        <f>'Model 1'!E111</f>
        <v>6879.1148610500222</v>
      </c>
      <c r="E111" s="8">
        <f>'Model 2'!F111</f>
        <v>6582.71777735671</v>
      </c>
      <c r="F111" s="8">
        <f>'Model 3'!D111</f>
        <v>6919.2839999999997</v>
      </c>
    </row>
    <row r="112" spans="1:6" x14ac:dyDescent="0.25">
      <c r="A112" s="6">
        <v>40238</v>
      </c>
      <c r="B112" s="7">
        <v>111</v>
      </c>
      <c r="C112" s="7">
        <v>7057</v>
      </c>
      <c r="D112" s="8">
        <f>'Model 1'!E112</f>
        <v>6898.7858367607514</v>
      </c>
      <c r="E112" s="8">
        <f>'Model 2'!F112</f>
        <v>6852.3927806388801</v>
      </c>
      <c r="F112" s="8">
        <f>'Model 3'!D112</f>
        <v>6950.4477999999999</v>
      </c>
    </row>
    <row r="113" spans="1:6" x14ac:dyDescent="0.25">
      <c r="A113" s="6">
        <v>40269</v>
      </c>
      <c r="B113" s="7">
        <v>112</v>
      </c>
      <c r="C113" s="7">
        <v>7305</v>
      </c>
      <c r="D113" s="8">
        <f>'Model 1'!E113</f>
        <v>6918.5750177973423</v>
      </c>
      <c r="E113" s="8">
        <f>'Model 2'!F113</f>
        <v>7193.3681281562076</v>
      </c>
      <c r="F113" s="8">
        <f>'Model 3'!D113</f>
        <v>6981.6120000000001</v>
      </c>
    </row>
    <row r="114" spans="1:6" x14ac:dyDescent="0.25">
      <c r="A114" s="6">
        <v>40299</v>
      </c>
      <c r="B114" s="7">
        <v>113</v>
      </c>
      <c r="C114" s="7">
        <v>7656</v>
      </c>
      <c r="D114" s="8">
        <f>'Model 1'!E114</f>
        <v>6938.482404159794</v>
      </c>
      <c r="E114" s="8">
        <f>'Model 2'!F114</f>
        <v>7361.6664476196738</v>
      </c>
      <c r="F114" s="8">
        <f>'Model 3'!D114</f>
        <v>7012.7754000000004</v>
      </c>
    </row>
    <row r="115" spans="1:6" x14ac:dyDescent="0.25">
      <c r="A115" s="6">
        <v>40330</v>
      </c>
      <c r="B115" s="7">
        <v>114</v>
      </c>
      <c r="C115" s="7">
        <v>7646</v>
      </c>
      <c r="D115" s="8">
        <f>'Model 1'!E115</f>
        <v>6958.5079958481083</v>
      </c>
      <c r="E115" s="8">
        <f>'Model 2'!F115</f>
        <v>7281.1583947522186</v>
      </c>
      <c r="F115" s="8">
        <f>'Model 3'!D115</f>
        <v>7035.6313</v>
      </c>
    </row>
    <row r="116" spans="1:6" x14ac:dyDescent="0.25">
      <c r="A116" s="6">
        <v>40360</v>
      </c>
      <c r="B116" s="7">
        <v>115</v>
      </c>
      <c r="C116" s="7">
        <v>7240</v>
      </c>
      <c r="D116" s="8">
        <f>'Model 1'!E116</f>
        <v>6978.6517928622834</v>
      </c>
      <c r="E116" s="8">
        <f>'Model 2'!F116</f>
        <v>7130.0622179903439</v>
      </c>
      <c r="F116" s="8">
        <f>'Model 3'!D116</f>
        <v>7044.6779999999999</v>
      </c>
    </row>
    <row r="117" spans="1:6" x14ac:dyDescent="0.25">
      <c r="A117" s="6">
        <v>40391</v>
      </c>
      <c r="B117" s="7">
        <v>116</v>
      </c>
      <c r="C117" s="7">
        <v>7009</v>
      </c>
      <c r="D117" s="8">
        <f>'Model 1'!E117</f>
        <v>6998.9137952023211</v>
      </c>
      <c r="E117" s="8">
        <f>'Model 2'!F117</f>
        <v>7020.8571938280347</v>
      </c>
      <c r="F117" s="8">
        <f>'Model 3'!D117</f>
        <v>7053.7259999999997</v>
      </c>
    </row>
    <row r="118" spans="1:6" x14ac:dyDescent="0.25">
      <c r="A118" s="6">
        <v>40422</v>
      </c>
      <c r="B118" s="7">
        <v>117</v>
      </c>
      <c r="C118" s="7">
        <v>7057</v>
      </c>
      <c r="D118" s="8">
        <f>'Model 1'!E118</f>
        <v>7019.2940028682206</v>
      </c>
      <c r="E118" s="8">
        <f>'Model 2'!F118</f>
        <v>7033.5391989365962</v>
      </c>
      <c r="F118" s="8">
        <f>'Model 3'!D118</f>
        <v>7062.7730000000001</v>
      </c>
    </row>
    <row r="119" spans="1:6" x14ac:dyDescent="0.25">
      <c r="A119" s="6">
        <v>40452</v>
      </c>
      <c r="B119" s="7">
        <v>118</v>
      </c>
      <c r="C119" s="7">
        <v>7074</v>
      </c>
      <c r="D119" s="8">
        <f>'Model 1'!E119</f>
        <v>7039.7924158599817</v>
      </c>
      <c r="E119" s="8">
        <f>'Model 2'!F119</f>
        <v>6952.57515145457</v>
      </c>
      <c r="F119" s="8">
        <f>'Model 3'!D119</f>
        <v>7071.8193000000001</v>
      </c>
    </row>
    <row r="120" spans="1:6" x14ac:dyDescent="0.25">
      <c r="A120" s="6">
        <v>40483</v>
      </c>
      <c r="B120" s="7">
        <v>119</v>
      </c>
      <c r="C120" s="7">
        <v>6851</v>
      </c>
      <c r="D120" s="8">
        <f>'Model 1'!E120</f>
        <v>7060.4090341776046</v>
      </c>
      <c r="E120" s="8">
        <f>'Model 2'!F120</f>
        <v>6934.6747419303447</v>
      </c>
      <c r="F120" s="8">
        <f>'Model 3'!D120</f>
        <v>7080.866</v>
      </c>
    </row>
    <row r="121" spans="1:6" x14ac:dyDescent="0.25">
      <c r="A121" s="6">
        <v>40513</v>
      </c>
      <c r="B121" s="7">
        <v>120</v>
      </c>
      <c r="C121" s="7">
        <v>6946</v>
      </c>
      <c r="D121" s="8">
        <f>'Model 1'!E121</f>
        <v>7081.1438578210891</v>
      </c>
      <c r="E121" s="8">
        <f>'Model 2'!F121</f>
        <v>6919.7144138657914</v>
      </c>
      <c r="F121" s="8">
        <f>'Model 3'!D121</f>
        <v>7089.9135999999999</v>
      </c>
    </row>
    <row r="122" spans="1:6" x14ac:dyDescent="0.25">
      <c r="A122" s="6">
        <v>40544</v>
      </c>
      <c r="B122" s="7">
        <v>121</v>
      </c>
      <c r="C122" s="7">
        <v>6594</v>
      </c>
      <c r="D122" s="8">
        <f>'Model 1'!E122</f>
        <v>7101.9968867904354</v>
      </c>
      <c r="E122" s="8">
        <f>'Model 2'!F122</f>
        <v>6578.9052497441699</v>
      </c>
      <c r="F122" s="8">
        <f>'Model 3'!D122</f>
        <v>7098.9603999999999</v>
      </c>
    </row>
    <row r="123" spans="1:6" x14ac:dyDescent="0.25">
      <c r="A123" s="6">
        <v>40575</v>
      </c>
      <c r="B123" s="7">
        <v>122</v>
      </c>
      <c r="C123" s="7">
        <v>6877</v>
      </c>
      <c r="D123" s="8">
        <f>'Model 1'!E123</f>
        <v>7122.9681210856434</v>
      </c>
      <c r="E123" s="8">
        <f>'Model 2'!F123</f>
        <v>6816.2241566709299</v>
      </c>
      <c r="F123" s="8">
        <f>'Model 3'!D123</f>
        <v>7109.9263000000001</v>
      </c>
    </row>
    <row r="124" spans="1:6" x14ac:dyDescent="0.25">
      <c r="A124" s="6">
        <v>40603</v>
      </c>
      <c r="B124" s="7">
        <v>123</v>
      </c>
      <c r="C124" s="7">
        <v>7006</v>
      </c>
      <c r="D124" s="8">
        <f>'Model 1'!E124</f>
        <v>7144.057560706713</v>
      </c>
      <c r="E124" s="8">
        <f>'Model 2'!F124</f>
        <v>7096.1900496960234</v>
      </c>
      <c r="F124" s="8">
        <f>'Model 3'!D124</f>
        <v>7129.2763999999997</v>
      </c>
    </row>
    <row r="125" spans="1:6" x14ac:dyDescent="0.25">
      <c r="A125" s="6">
        <v>40634</v>
      </c>
      <c r="B125" s="7">
        <v>124</v>
      </c>
      <c r="C125" s="7">
        <v>7056</v>
      </c>
      <c r="D125" s="8">
        <f>'Model 1'!E125</f>
        <v>7165.2652056536444</v>
      </c>
      <c r="E125" s="8">
        <f>'Model 2'!F125</f>
        <v>7450.048887799946</v>
      </c>
      <c r="F125" s="8">
        <f>'Model 3'!D125</f>
        <v>7150.2505000000001</v>
      </c>
    </row>
    <row r="126" spans="1:6" x14ac:dyDescent="0.25">
      <c r="A126" s="6">
        <v>40664</v>
      </c>
      <c r="B126" s="7">
        <v>125</v>
      </c>
      <c r="C126" s="7">
        <v>7538</v>
      </c>
      <c r="D126" s="8">
        <f>'Model 1'!E126</f>
        <v>7186.5910559264375</v>
      </c>
      <c r="E126" s="8">
        <f>'Model 2'!F126</f>
        <v>7625.1134062159335</v>
      </c>
      <c r="F126" s="8">
        <f>'Model 3'!D126</f>
        <v>7171.2255999999998</v>
      </c>
    </row>
    <row r="127" spans="1:6" x14ac:dyDescent="0.25">
      <c r="A127" s="6">
        <v>40695</v>
      </c>
      <c r="B127" s="7">
        <v>126</v>
      </c>
      <c r="C127" s="7">
        <v>7552</v>
      </c>
      <c r="D127" s="8">
        <f>'Model 1'!E127</f>
        <v>7208.0351115250924</v>
      </c>
      <c r="E127" s="8">
        <f>'Model 2'!F127</f>
        <v>7542.4679842227597</v>
      </c>
      <c r="F127" s="8">
        <f>'Model 3'!D127</f>
        <v>7192.2</v>
      </c>
    </row>
    <row r="128" spans="1:6" x14ac:dyDescent="0.25">
      <c r="A128" s="6">
        <v>40725</v>
      </c>
      <c r="B128" s="7">
        <v>127</v>
      </c>
      <c r="C128" s="7">
        <v>7438</v>
      </c>
      <c r="D128" s="8">
        <f>'Model 1'!E128</f>
        <v>7229.5973724496089</v>
      </c>
      <c r="E128" s="8">
        <f>'Model 2'!F128</f>
        <v>7386.6689248696612</v>
      </c>
      <c r="F128" s="8">
        <f>'Model 3'!D128</f>
        <v>7213.1742999999997</v>
      </c>
    </row>
    <row r="129" spans="1:6" x14ac:dyDescent="0.25">
      <c r="A129" s="6">
        <v>40756</v>
      </c>
      <c r="B129" s="7">
        <v>128</v>
      </c>
      <c r="C129" s="7">
        <v>7200</v>
      </c>
      <c r="D129" s="8">
        <f>'Model 1'!E129</f>
        <v>7251.277838699988</v>
      </c>
      <c r="E129" s="8">
        <f>'Model 2'!F129</f>
        <v>7274.2339906412881</v>
      </c>
      <c r="F129" s="8">
        <f>'Model 3'!D129</f>
        <v>7234.1549999999997</v>
      </c>
    </row>
    <row r="130" spans="1:6" x14ac:dyDescent="0.25">
      <c r="A130" s="6">
        <v>40787</v>
      </c>
      <c r="B130" s="7">
        <v>129</v>
      </c>
      <c r="C130" s="7">
        <v>7107</v>
      </c>
      <c r="D130" s="8">
        <f>'Model 1'!E130</f>
        <v>7273.076510276228</v>
      </c>
      <c r="E130" s="8">
        <f>'Model 2'!F130</f>
        <v>7288.0668898080967</v>
      </c>
      <c r="F130" s="8">
        <f>'Model 3'!D130</f>
        <v>7255.1409999999996</v>
      </c>
    </row>
    <row r="131" spans="1:6" x14ac:dyDescent="0.25">
      <c r="A131" s="6">
        <v>40817</v>
      </c>
      <c r="B131" s="7">
        <v>130</v>
      </c>
      <c r="C131" s="7">
        <v>7255</v>
      </c>
      <c r="D131" s="8">
        <f>'Model 1'!E131</f>
        <v>7294.9933871783305</v>
      </c>
      <c r="E131" s="8">
        <f>'Model 2'!F131</f>
        <v>7204.8499360203141</v>
      </c>
      <c r="F131" s="8">
        <f>'Model 3'!D131</f>
        <v>7276.1279999999997</v>
      </c>
    </row>
    <row r="132" spans="1:6" x14ac:dyDescent="0.25">
      <c r="A132" s="6">
        <v>40848</v>
      </c>
      <c r="B132" s="7">
        <v>131</v>
      </c>
      <c r="C132" s="7">
        <v>7223</v>
      </c>
      <c r="D132" s="8">
        <f>'Model 1'!E132</f>
        <v>7317.0284694062939</v>
      </c>
      <c r="E132" s="8">
        <f>'Model 2'!F132</f>
        <v>7186.9670873063269</v>
      </c>
      <c r="F132" s="8">
        <f>'Model 3'!D132</f>
        <v>7297.1149999999998</v>
      </c>
    </row>
    <row r="133" spans="1:6" x14ac:dyDescent="0.25">
      <c r="A133" s="6">
        <v>40878</v>
      </c>
      <c r="B133" s="7">
        <v>132</v>
      </c>
      <c r="C133" s="7">
        <v>7178</v>
      </c>
      <c r="D133" s="8">
        <f>'Model 1'!E133</f>
        <v>7339.1817569601199</v>
      </c>
      <c r="E133" s="8">
        <f>'Model 2'!F133</f>
        <v>7172.1200027469022</v>
      </c>
      <c r="F133" s="8">
        <f>'Model 3'!D133</f>
        <v>7318.1923999999999</v>
      </c>
    </row>
    <row r="134" spans="1:6" x14ac:dyDescent="0.25">
      <c r="A134" s="6">
        <v>40909</v>
      </c>
      <c r="B134" s="7">
        <v>133</v>
      </c>
      <c r="C134" s="7">
        <v>7027</v>
      </c>
      <c r="D134" s="8">
        <f>'Model 1'!E134</f>
        <v>7361.4532498398066</v>
      </c>
      <c r="E134" s="8">
        <f>'Model 2'!F134</f>
        <v>6819.4968321087954</v>
      </c>
      <c r="F134" s="8">
        <f>'Model 3'!D134</f>
        <v>7339.3180000000002</v>
      </c>
    </row>
    <row r="135" spans="1:6" x14ac:dyDescent="0.25">
      <c r="A135" s="6">
        <v>40940</v>
      </c>
      <c r="B135" s="7">
        <v>134</v>
      </c>
      <c r="C135" s="7">
        <v>7162</v>
      </c>
      <c r="D135" s="8">
        <f>'Model 1'!E135</f>
        <v>7383.842948045356</v>
      </c>
      <c r="E135" s="8">
        <f>'Model 2'!F135</f>
        <v>7066.1263293090078</v>
      </c>
      <c r="F135" s="8">
        <f>'Model 3'!D135</f>
        <v>7360.4430000000002</v>
      </c>
    </row>
    <row r="136" spans="1:6" x14ac:dyDescent="0.25">
      <c r="A136" s="6">
        <v>40969</v>
      </c>
      <c r="B136" s="7">
        <v>135</v>
      </c>
      <c r="C136" s="7">
        <v>7503</v>
      </c>
      <c r="D136" s="8">
        <f>'Model 1'!E136</f>
        <v>7406.3508515767662</v>
      </c>
      <c r="E136" s="8">
        <f>'Model 2'!F136</f>
        <v>7357.0061111213327</v>
      </c>
      <c r="F136" s="8">
        <f>'Model 3'!D136</f>
        <v>7381.567</v>
      </c>
    </row>
    <row r="137" spans="1:6" x14ac:dyDescent="0.25">
      <c r="A137" s="6">
        <v>41000</v>
      </c>
      <c r="B137" s="7">
        <v>136</v>
      </c>
      <c r="C137" s="7">
        <v>7885</v>
      </c>
      <c r="D137" s="8">
        <f>'Model 1'!E137</f>
        <v>7428.976960434039</v>
      </c>
      <c r="E137" s="8">
        <f>'Model 2'!F137</f>
        <v>7724.544167822799</v>
      </c>
      <c r="F137" s="8">
        <f>'Model 3'!D137</f>
        <v>7402.692</v>
      </c>
    </row>
    <row r="138" spans="1:6" x14ac:dyDescent="0.25">
      <c r="A138" s="6">
        <v>41030</v>
      </c>
      <c r="B138" s="7">
        <v>137</v>
      </c>
      <c r="C138" s="7">
        <v>7889</v>
      </c>
      <c r="D138" s="8">
        <f>'Model 1'!E138</f>
        <v>7451.7212746171735</v>
      </c>
      <c r="E138" s="8">
        <f>'Model 2'!F138</f>
        <v>7906.7393422271844</v>
      </c>
      <c r="F138" s="8">
        <f>'Model 3'!D138</f>
        <v>7423.8163999999997</v>
      </c>
    </row>
    <row r="139" spans="1:6" x14ac:dyDescent="0.25">
      <c r="A139" s="6">
        <v>41061</v>
      </c>
      <c r="B139" s="7">
        <v>138</v>
      </c>
      <c r="C139" s="7">
        <v>7709</v>
      </c>
      <c r="D139" s="8">
        <f>'Model 1'!E139</f>
        <v>7474.5837941261698</v>
      </c>
      <c r="E139" s="8">
        <f>'Model 2'!F139</f>
        <v>7821.7059686910134</v>
      </c>
      <c r="F139" s="8">
        <f>'Model 3'!D139</f>
        <v>7444.9404000000004</v>
      </c>
    </row>
    <row r="140" spans="1:6" x14ac:dyDescent="0.25">
      <c r="A140" s="6">
        <v>41091</v>
      </c>
      <c r="B140" s="7">
        <v>139</v>
      </c>
      <c r="C140" s="7">
        <v>7574</v>
      </c>
      <c r="D140" s="8">
        <f>'Model 1'!E140</f>
        <v>7497.5645189610277</v>
      </c>
      <c r="E140" s="8">
        <f>'Model 2'!F140</f>
        <v>7660.7812747770631</v>
      </c>
      <c r="F140" s="8">
        <f>'Model 3'!D140</f>
        <v>7466.0649999999996</v>
      </c>
    </row>
    <row r="141" spans="1:6" x14ac:dyDescent="0.25">
      <c r="A141" s="6">
        <v>41122</v>
      </c>
      <c r="B141" s="7">
        <v>140</v>
      </c>
      <c r="C141" s="7">
        <v>7242</v>
      </c>
      <c r="D141" s="8">
        <f>'Model 1'!E141</f>
        <v>7520.6634491217465</v>
      </c>
      <c r="E141" s="8">
        <f>'Model 2'!F141</f>
        <v>7544.7983757867432</v>
      </c>
      <c r="F141" s="8">
        <f>'Model 3'!D141</f>
        <v>7487.1909999999998</v>
      </c>
    </row>
    <row r="142" spans="1:6" x14ac:dyDescent="0.25">
      <c r="A142" s="6">
        <v>41153</v>
      </c>
      <c r="B142" s="7">
        <v>141</v>
      </c>
      <c r="C142" s="7">
        <v>7293</v>
      </c>
      <c r="D142" s="8">
        <f>'Model 1'!E142</f>
        <v>7543.8805846083287</v>
      </c>
      <c r="E142" s="8">
        <f>'Model 2'!F142</f>
        <v>7559.7631874571844</v>
      </c>
      <c r="F142" s="8">
        <f>'Model 3'!D142</f>
        <v>7508.3135000000002</v>
      </c>
    </row>
    <row r="143" spans="1:6" x14ac:dyDescent="0.25">
      <c r="A143" s="6">
        <v>41183</v>
      </c>
      <c r="B143" s="7">
        <v>142</v>
      </c>
      <c r="C143" s="7">
        <v>7421</v>
      </c>
      <c r="D143" s="8">
        <f>'Model 1'!E143</f>
        <v>7567.2159254207709</v>
      </c>
      <c r="E143" s="8">
        <f>'Model 2'!F143</f>
        <v>7474.0462454861809</v>
      </c>
      <c r="F143" s="8">
        <f>'Model 3'!D143</f>
        <v>7529.4395000000004</v>
      </c>
    </row>
    <row r="144" spans="1:6" x14ac:dyDescent="0.25">
      <c r="A144" s="6">
        <v>41214</v>
      </c>
      <c r="B144" s="7">
        <v>143</v>
      </c>
      <c r="C144" s="7">
        <v>7425</v>
      </c>
      <c r="D144" s="8">
        <f>'Model 1'!E144</f>
        <v>7590.6694715590766</v>
      </c>
      <c r="E144" s="8">
        <f>'Model 2'!F144</f>
        <v>7456.0880693433473</v>
      </c>
      <c r="F144" s="8">
        <f>'Model 3'!D144</f>
        <v>7550.5630000000001</v>
      </c>
    </row>
    <row r="145" spans="1:6" x14ac:dyDescent="0.25">
      <c r="A145" s="6">
        <v>41244</v>
      </c>
      <c r="B145" s="7">
        <v>144</v>
      </c>
      <c r="C145" s="7">
        <v>7395</v>
      </c>
      <c r="D145" s="8">
        <f>'Model 1'!E145</f>
        <v>7614.241223023243</v>
      </c>
      <c r="E145" s="8">
        <f>'Model 2'!F145</f>
        <v>7441.2687140293101</v>
      </c>
      <c r="F145" s="8">
        <f>'Model 3'!D145</f>
        <v>7571.6880000000001</v>
      </c>
    </row>
    <row r="146" spans="1:6" x14ac:dyDescent="0.25">
      <c r="A146" s="6">
        <v>41275</v>
      </c>
      <c r="B146" s="7">
        <v>145</v>
      </c>
      <c r="C146" s="7">
        <v>7079</v>
      </c>
      <c r="D146" s="8">
        <f>'Model 1'!E146</f>
        <v>7637.9311798132712</v>
      </c>
      <c r="E146" s="8">
        <f>'Model 2'!F146</f>
        <v>7075.960127774757</v>
      </c>
      <c r="F146" s="8">
        <f>'Model 3'!D146</f>
        <v>7592.8130000000001</v>
      </c>
    </row>
    <row r="147" spans="1:6" x14ac:dyDescent="0.25">
      <c r="A147" s="6">
        <v>41306</v>
      </c>
      <c r="B147" s="7">
        <v>146</v>
      </c>
      <c r="C147" s="7">
        <v>7214</v>
      </c>
      <c r="D147" s="8">
        <f>'Model 1'!E147</f>
        <v>7661.7393419291611</v>
      </c>
      <c r="E147" s="8">
        <f>'Model 2'!F147</f>
        <v>7332.4242952709437</v>
      </c>
      <c r="F147" s="8">
        <f>'Model 3'!D147</f>
        <v>7613.9375</v>
      </c>
    </row>
    <row r="148" spans="1:6" x14ac:dyDescent="0.25">
      <c r="A148" s="6">
        <v>41334</v>
      </c>
      <c r="B148" s="7">
        <v>147</v>
      </c>
      <c r="C148" s="7">
        <v>7720</v>
      </c>
      <c r="D148" s="8">
        <f>'Model 1'!E148</f>
        <v>7685.6657093709127</v>
      </c>
      <c r="E148" s="8">
        <f>'Model 2'!F148</f>
        <v>7634.8409649148089</v>
      </c>
      <c r="F148" s="8">
        <f>'Model 3'!D148</f>
        <v>7635.0619999999999</v>
      </c>
    </row>
    <row r="149" spans="1:6" x14ac:dyDescent="0.25">
      <c r="A149" s="6">
        <v>41365</v>
      </c>
      <c r="B149" s="7">
        <v>148</v>
      </c>
      <c r="C149" s="7">
        <v>8178</v>
      </c>
      <c r="D149" s="8">
        <f>'Model 1'!E149</f>
        <v>7709.710282138527</v>
      </c>
      <c r="E149" s="8">
        <f>'Model 2'!F149</f>
        <v>8016.8539682247665</v>
      </c>
      <c r="F149" s="8">
        <f>'Model 3'!D149</f>
        <v>7656.1859999999997</v>
      </c>
    </row>
    <row r="150" spans="1:6" x14ac:dyDescent="0.25">
      <c r="A150" s="6">
        <v>41395</v>
      </c>
      <c r="B150" s="7">
        <v>149</v>
      </c>
      <c r="C150" s="7">
        <v>8305</v>
      </c>
      <c r="D150" s="8">
        <f>'Model 1'!E150</f>
        <v>7733.873060232002</v>
      </c>
      <c r="E150" s="8">
        <f>'Model 2'!F150</f>
        <v>8206.5442556534272</v>
      </c>
      <c r="F150" s="8">
        <f>'Model 3'!D150</f>
        <v>7677.3109999999997</v>
      </c>
    </row>
    <row r="151" spans="1:6" x14ac:dyDescent="0.25">
      <c r="A151" s="6">
        <v>41426</v>
      </c>
      <c r="B151" s="7">
        <v>150</v>
      </c>
      <c r="C151" s="7">
        <v>8208</v>
      </c>
      <c r="D151" s="8">
        <f>'Model 1'!E151</f>
        <v>7758.1540436513387</v>
      </c>
      <c r="E151" s="8">
        <f>'Model 2'!F151</f>
        <v>8118.8723481569805</v>
      </c>
      <c r="F151" s="8">
        <f>'Model 3'!D151</f>
        <v>7698.4359999999997</v>
      </c>
    </row>
    <row r="152" spans="1:6" x14ac:dyDescent="0.25">
      <c r="A152" s="6">
        <v>41456</v>
      </c>
      <c r="B152" s="7">
        <v>151</v>
      </c>
      <c r="C152" s="7">
        <v>8030</v>
      </c>
      <c r="D152" s="8">
        <f>'Model 1'!E152</f>
        <v>7782.5532323965381</v>
      </c>
      <c r="E152" s="8">
        <f>'Model 2'!F152</f>
        <v>7952.3992677125489</v>
      </c>
      <c r="F152" s="8">
        <f>'Model 3'!D152</f>
        <v>7719.56</v>
      </c>
    </row>
    <row r="153" spans="1:6" x14ac:dyDescent="0.25">
      <c r="A153" s="6">
        <v>41487</v>
      </c>
      <c r="B153" s="7">
        <v>152</v>
      </c>
      <c r="C153" s="7">
        <v>7755</v>
      </c>
      <c r="D153" s="8">
        <f>'Model 1'!E153</f>
        <v>7807.0706264675991</v>
      </c>
      <c r="E153" s="8">
        <f>'Model 2'!F153</f>
        <v>7832.550349264402</v>
      </c>
      <c r="F153" s="8">
        <f>'Model 3'!D153</f>
        <v>7740.6845999999996</v>
      </c>
    </row>
    <row r="154" spans="1:6" x14ac:dyDescent="0.25">
      <c r="A154" s="6">
        <v>41518</v>
      </c>
      <c r="B154" s="7">
        <v>153</v>
      </c>
      <c r="C154" s="7">
        <v>7966</v>
      </c>
      <c r="D154" s="8">
        <f>'Model 1'!E154</f>
        <v>7831.706225864521</v>
      </c>
      <c r="E154" s="8">
        <f>'Model 2'!F154</f>
        <v>7848.6280918838593</v>
      </c>
      <c r="F154" s="8">
        <f>'Model 3'!D154</f>
        <v>7761.8095999999996</v>
      </c>
    </row>
    <row r="155" spans="1:6" x14ac:dyDescent="0.25">
      <c r="A155" s="6">
        <v>41548</v>
      </c>
      <c r="B155" s="7">
        <v>154</v>
      </c>
      <c r="C155" s="7">
        <v>7564</v>
      </c>
      <c r="D155" s="8">
        <f>'Model 1'!E155</f>
        <v>7856.4600305873055</v>
      </c>
      <c r="E155" s="8">
        <f>'Model 2'!F155</f>
        <v>7760.1640798521676</v>
      </c>
      <c r="F155" s="8">
        <f>'Model 3'!D155</f>
        <v>7782.9340000000002</v>
      </c>
    </row>
    <row r="156" spans="1:6" x14ac:dyDescent="0.25">
      <c r="A156" s="6">
        <v>41579</v>
      </c>
      <c r="B156" s="7">
        <v>155</v>
      </c>
      <c r="C156" s="7">
        <v>7488</v>
      </c>
      <c r="D156" s="8">
        <f>'Model 1'!E156</f>
        <v>7881.3320406359508</v>
      </c>
      <c r="E156" s="8">
        <f>'Model 2'!F156</f>
        <v>7742.037688041406</v>
      </c>
      <c r="F156" s="8">
        <f>'Model 3'!D156</f>
        <v>7804.0712999999996</v>
      </c>
    </row>
    <row r="157" spans="1:6" x14ac:dyDescent="0.25">
      <c r="A157" s="6">
        <v>41609</v>
      </c>
      <c r="B157" s="7">
        <v>156</v>
      </c>
      <c r="C157" s="7">
        <v>7670</v>
      </c>
      <c r="D157" s="8">
        <f>'Model 1'!E157</f>
        <v>7906.3222560104587</v>
      </c>
      <c r="E157" s="8">
        <f>'Model 2'!F157</f>
        <v>7727.1605477130151</v>
      </c>
      <c r="F157" s="8">
        <f>'Model 3'!D157</f>
        <v>7832.4736000000003</v>
      </c>
    </row>
    <row r="158" spans="1:6" x14ac:dyDescent="0.25">
      <c r="A158" s="6">
        <v>41640</v>
      </c>
      <c r="B158" s="7">
        <v>157</v>
      </c>
      <c r="C158" s="7">
        <v>7121</v>
      </c>
      <c r="D158" s="8">
        <f>'Model 1'!E158</f>
        <v>7931.4306767108283</v>
      </c>
      <c r="E158" s="8">
        <f>'Model 2'!F158</f>
        <v>7348.2951367420537</v>
      </c>
      <c r="F158" s="8">
        <f>'Model 3'!D158</f>
        <v>7863.0556999999999</v>
      </c>
    </row>
    <row r="159" spans="1:6" x14ac:dyDescent="0.25">
      <c r="A159" s="6">
        <v>41671</v>
      </c>
      <c r="B159" s="7">
        <v>158</v>
      </c>
      <c r="C159" s="7">
        <v>7545</v>
      </c>
      <c r="D159" s="8">
        <f>'Model 1'!E159</f>
        <v>7956.6573027370596</v>
      </c>
      <c r="E159" s="8">
        <f>'Model 2'!F159</f>
        <v>7615.1180545567395</v>
      </c>
      <c r="F159" s="8">
        <f>'Model 3'!D159</f>
        <v>7893.6962999999996</v>
      </c>
    </row>
    <row r="160" spans="1:6" x14ac:dyDescent="0.25">
      <c r="A160" s="6">
        <v>41699</v>
      </c>
      <c r="B160" s="7">
        <v>159</v>
      </c>
      <c r="C160" s="7">
        <v>7655</v>
      </c>
      <c r="D160" s="8">
        <f>'Model 1'!E160</f>
        <v>7982.0021340891526</v>
      </c>
      <c r="E160" s="8">
        <f>'Model 2'!F160</f>
        <v>7929.6946110764529</v>
      </c>
      <c r="F160" s="8">
        <f>'Model 3'!D160</f>
        <v>7924.3360000000002</v>
      </c>
    </row>
    <row r="161" spans="1:6" x14ac:dyDescent="0.25">
      <c r="A161" s="6">
        <v>41730</v>
      </c>
      <c r="B161" s="7">
        <v>160</v>
      </c>
      <c r="C161" s="7">
        <v>8267</v>
      </c>
      <c r="D161" s="8">
        <f>'Model 1'!E161</f>
        <v>8007.4651707671073</v>
      </c>
      <c r="E161" s="8">
        <f>'Model 2'!F161</f>
        <v>8326.9782890058486</v>
      </c>
      <c r="F161" s="8">
        <f>'Model 3'!D161</f>
        <v>7954.9745999999996</v>
      </c>
    </row>
    <row r="162" spans="1:6" x14ac:dyDescent="0.25">
      <c r="A162" s="6">
        <v>41760</v>
      </c>
      <c r="B162" s="7">
        <v>161</v>
      </c>
      <c r="C162" s="7">
        <v>8717</v>
      </c>
      <c r="D162" s="8">
        <f>'Model 1'!E162</f>
        <v>8033.0464127709238</v>
      </c>
      <c r="E162" s="8">
        <f>'Model 2'!F162</f>
        <v>8524.5281464946584</v>
      </c>
      <c r="F162" s="8">
        <f>'Model 3'!D162</f>
        <v>7985.6143000000002</v>
      </c>
    </row>
    <row r="163" spans="1:6" x14ac:dyDescent="0.25">
      <c r="A163" s="6">
        <v>41791</v>
      </c>
      <c r="B163" s="7">
        <v>162</v>
      </c>
      <c r="C163" s="7">
        <v>8607</v>
      </c>
      <c r="D163" s="8">
        <f>'Model 1'!E163</f>
        <v>8058.7458601006019</v>
      </c>
      <c r="E163" s="8">
        <f>'Model 2'!F163</f>
        <v>8433.9671226206592</v>
      </c>
      <c r="F163" s="8">
        <f>'Model 3'!D163</f>
        <v>8016.2533999999996</v>
      </c>
    </row>
    <row r="164" spans="1:6" x14ac:dyDescent="0.25">
      <c r="A164" s="6">
        <v>41821</v>
      </c>
      <c r="B164" s="7">
        <v>163</v>
      </c>
      <c r="C164" s="7">
        <v>8265</v>
      </c>
      <c r="D164" s="8">
        <f>'Model 1'!E164</f>
        <v>8084.5635127561418</v>
      </c>
      <c r="E164" s="8">
        <f>'Model 2'!F164</f>
        <v>8261.5229036761175</v>
      </c>
      <c r="F164" s="8">
        <f>'Model 3'!D164</f>
        <v>8046.893</v>
      </c>
    </row>
    <row r="165" spans="1:6" x14ac:dyDescent="0.25">
      <c r="A165" s="6">
        <v>41852</v>
      </c>
      <c r="B165" s="7">
        <v>164</v>
      </c>
      <c r="C165" s="7">
        <v>8230</v>
      </c>
      <c r="D165" s="8">
        <f>'Model 1'!E165</f>
        <v>8110.4993707375434</v>
      </c>
      <c r="E165" s="8">
        <f>'Model 2'!F165</f>
        <v>8137.4899110742645</v>
      </c>
      <c r="F165" s="8">
        <f>'Model 3'!D165</f>
        <v>8077.5320000000002</v>
      </c>
    </row>
    <row r="166" spans="1:6" x14ac:dyDescent="0.25">
      <c r="A166" s="6">
        <v>41883</v>
      </c>
      <c r="B166" s="7">
        <v>165</v>
      </c>
      <c r="C166" s="7">
        <v>8005</v>
      </c>
      <c r="D166" s="8">
        <f>'Model 1'!E166</f>
        <v>8136.5534340448066</v>
      </c>
      <c r="E166" s="8">
        <f>'Model 2'!F166</f>
        <v>8154.6616030881223</v>
      </c>
      <c r="F166" s="8">
        <f>'Model 3'!D166</f>
        <v>8108.1729999999998</v>
      </c>
    </row>
    <row r="167" spans="1:6" x14ac:dyDescent="0.25">
      <c r="A167" s="6">
        <v>41913</v>
      </c>
      <c r="B167" s="7">
        <v>166</v>
      </c>
      <c r="C167" s="7">
        <v>7993</v>
      </c>
      <c r="D167" s="8">
        <f>'Model 1'!E167</f>
        <v>8162.7257026779316</v>
      </c>
      <c r="E167" s="8">
        <f>'Model 2'!F167</f>
        <v>8063.2034391182769</v>
      </c>
      <c r="F167" s="8">
        <f>'Model 3'!D167</f>
        <v>8138.8119999999999</v>
      </c>
    </row>
    <row r="168" spans="1:6" x14ac:dyDescent="0.25">
      <c r="A168" s="6">
        <v>41944</v>
      </c>
      <c r="B168" s="7">
        <v>167</v>
      </c>
      <c r="C168" s="7">
        <v>8033</v>
      </c>
      <c r="D168" s="8">
        <f>'Model 1'!E168</f>
        <v>8189.0161766369183</v>
      </c>
      <c r="E168" s="8">
        <f>'Model 2'!F168</f>
        <v>8044.8159434005038</v>
      </c>
      <c r="F168" s="8">
        <f>'Model 3'!D168</f>
        <v>8171.0316999999995</v>
      </c>
    </row>
    <row r="169" spans="1:6" x14ac:dyDescent="0.25">
      <c r="A169" s="6">
        <v>41974</v>
      </c>
      <c r="B169" s="7">
        <v>168</v>
      </c>
      <c r="C169" s="7">
        <v>7996</v>
      </c>
      <c r="D169" s="8">
        <f>'Model 1'!E169</f>
        <v>8215.4248559217667</v>
      </c>
      <c r="E169" s="8">
        <f>'Model 2'!F169</f>
        <v>8029.7955037980164</v>
      </c>
      <c r="F169" s="8">
        <f>'Model 3'!D169</f>
        <v>8208.0709999999999</v>
      </c>
    </row>
    <row r="170" spans="1:6" x14ac:dyDescent="0.25">
      <c r="A170" s="6">
        <v>42005</v>
      </c>
      <c r="B170" s="7">
        <v>169</v>
      </c>
      <c r="C170" s="7">
        <v>7315</v>
      </c>
      <c r="D170" s="8">
        <f>'Model 1'!E170</f>
        <v>8241.9517405324768</v>
      </c>
      <c r="E170" s="8">
        <f>'Model 2'!F170</f>
        <v>7636.5018590106874</v>
      </c>
      <c r="F170" s="8">
        <f>'Model 3'!D170</f>
        <v>8247.4470000000001</v>
      </c>
    </row>
    <row r="171" spans="1:6" x14ac:dyDescent="0.25">
      <c r="A171" s="6">
        <v>42036</v>
      </c>
      <c r="B171" s="7">
        <v>170</v>
      </c>
      <c r="C171" s="7">
        <v>7610</v>
      </c>
      <c r="D171" s="8">
        <f>'Model 1'!E171</f>
        <v>8268.5968304690505</v>
      </c>
      <c r="E171" s="8">
        <f>'Model 2'!F171</f>
        <v>7914.2076071663905</v>
      </c>
      <c r="F171" s="8">
        <f>'Model 3'!D171</f>
        <v>8286.8230000000003</v>
      </c>
    </row>
    <row r="172" spans="1:6" x14ac:dyDescent="0.25">
      <c r="A172" s="6">
        <v>42064</v>
      </c>
      <c r="B172" s="7">
        <v>171</v>
      </c>
      <c r="C172" s="7">
        <v>7878</v>
      </c>
      <c r="D172" s="8">
        <f>'Model 1'!E172</f>
        <v>8295.360125731484</v>
      </c>
      <c r="E172" s="8">
        <f>'Model 2'!F172</f>
        <v>8241.567049606263</v>
      </c>
      <c r="F172" s="8">
        <f>'Model 3'!D172</f>
        <v>8326.1980000000003</v>
      </c>
    </row>
    <row r="173" spans="1:6" x14ac:dyDescent="0.25">
      <c r="A173" s="6">
        <v>42095</v>
      </c>
      <c r="B173" s="7">
        <v>172</v>
      </c>
      <c r="C173" s="7">
        <v>8727</v>
      </c>
      <c r="D173" s="8">
        <f>'Model 1'!E173</f>
        <v>8322.2416263197792</v>
      </c>
      <c r="E173" s="8">
        <f>'Model 2'!F173</f>
        <v>8654.9171301660463</v>
      </c>
      <c r="F173" s="8">
        <f>'Model 3'!D173</f>
        <v>8365.5750000000007</v>
      </c>
    </row>
    <row r="174" spans="1:6" x14ac:dyDescent="0.25">
      <c r="A174" s="6">
        <v>42125</v>
      </c>
      <c r="B174" s="7">
        <v>173</v>
      </c>
      <c r="C174" s="7">
        <v>8928</v>
      </c>
      <c r="D174" s="8">
        <f>'Model 1'!E174</f>
        <v>8349.241332233938</v>
      </c>
      <c r="E174" s="8">
        <f>'Model 2'!F174</f>
        <v>8860.6910147508806</v>
      </c>
      <c r="F174" s="8">
        <f>'Model 3'!D174</f>
        <v>8404.9519999999993</v>
      </c>
    </row>
    <row r="175" spans="1:6" x14ac:dyDescent="0.25">
      <c r="A175" s="6">
        <v>42156</v>
      </c>
      <c r="B175" s="7">
        <v>174</v>
      </c>
      <c r="C175" s="7">
        <v>8881</v>
      </c>
      <c r="D175" s="8">
        <f>'Model 1'!E175</f>
        <v>8376.3592434739567</v>
      </c>
      <c r="E175" s="8">
        <f>'Model 2'!F175</f>
        <v>8766.9902920820496</v>
      </c>
      <c r="F175" s="8">
        <f>'Model 3'!D175</f>
        <v>8444.3269999999993</v>
      </c>
    </row>
    <row r="176" spans="1:6" x14ac:dyDescent="0.25">
      <c r="A176" s="6">
        <v>42186</v>
      </c>
      <c r="B176" s="7">
        <v>175</v>
      </c>
      <c r="C176" s="7">
        <v>8826</v>
      </c>
      <c r="D176" s="8">
        <f>'Model 1'!E176</f>
        <v>8403.595360039837</v>
      </c>
      <c r="E176" s="8">
        <f>'Model 2'!F176</f>
        <v>8588.1521826677726</v>
      </c>
      <c r="F176" s="8">
        <f>'Model 3'!D176</f>
        <v>8483.7029999999995</v>
      </c>
    </row>
    <row r="177" spans="1:6" x14ac:dyDescent="0.25">
      <c r="A177" s="6">
        <v>42217</v>
      </c>
      <c r="B177" s="7">
        <v>176</v>
      </c>
      <c r="C177" s="7">
        <v>8889</v>
      </c>
      <c r="D177" s="8">
        <f>'Model 1'!E177</f>
        <v>8430.9496819315791</v>
      </c>
      <c r="E177" s="8">
        <f>'Model 2'!F177</f>
        <v>8459.6170612163296</v>
      </c>
      <c r="F177" s="8">
        <f>'Model 3'!D177</f>
        <v>8523.08</v>
      </c>
    </row>
    <row r="178" spans="1:6" x14ac:dyDescent="0.25">
      <c r="A178" s="6">
        <v>42248</v>
      </c>
      <c r="B178" s="7">
        <v>177</v>
      </c>
      <c r="C178" s="7">
        <v>8738</v>
      </c>
      <c r="D178" s="8">
        <f>'Model 1'!E178</f>
        <v>8458.4222091491847</v>
      </c>
      <c r="E178" s="8">
        <f>'Model 2'!F178</f>
        <v>8477.8637210699726</v>
      </c>
      <c r="F178" s="8">
        <f>'Model 3'!D178</f>
        <v>8562.4560000000001</v>
      </c>
    </row>
    <row r="179" spans="1:6" x14ac:dyDescent="0.25">
      <c r="A179" s="6">
        <v>42278</v>
      </c>
      <c r="B179" s="7">
        <v>178</v>
      </c>
      <c r="C179" s="7">
        <v>8624</v>
      </c>
      <c r="D179" s="8">
        <f>'Model 1'!E179</f>
        <v>8486.0129416926502</v>
      </c>
      <c r="E179" s="8">
        <f>'Model 2'!F179</f>
        <v>8383.1643232845072</v>
      </c>
      <c r="F179" s="8">
        <f>'Model 3'!D179</f>
        <v>8601.8320000000003</v>
      </c>
    </row>
    <row r="180" spans="1:6" x14ac:dyDescent="0.25">
      <c r="A180" s="6">
        <v>42309</v>
      </c>
      <c r="B180" s="7">
        <v>179</v>
      </c>
      <c r="C180" s="7">
        <v>8498</v>
      </c>
      <c r="D180" s="8">
        <f>'Model 1'!E180</f>
        <v>8513.7218795619792</v>
      </c>
      <c r="E180" s="8">
        <f>'Model 2'!F180</f>
        <v>8364.4228354206389</v>
      </c>
      <c r="F180" s="8">
        <f>'Model 3'!D180</f>
        <v>8641.2090000000007</v>
      </c>
    </row>
    <row r="181" spans="1:6" x14ac:dyDescent="0.25">
      <c r="A181" s="6">
        <v>42339</v>
      </c>
      <c r="B181" s="7">
        <v>180</v>
      </c>
      <c r="C181" s="7">
        <v>8487</v>
      </c>
      <c r="D181" s="8">
        <f>'Model 1'!E181</f>
        <v>8541.5490227571681</v>
      </c>
      <c r="E181" s="8">
        <f>'Model 2'!F181</f>
        <v>8349.1735822843148</v>
      </c>
      <c r="F181" s="8">
        <f>'Model 3'!D181</f>
        <v>8680.5849999999991</v>
      </c>
    </row>
    <row r="182" spans="1:6" x14ac:dyDescent="0.25">
      <c r="A182" s="6">
        <v>42370</v>
      </c>
      <c r="B182" s="7">
        <v>181</v>
      </c>
      <c r="C182" s="7">
        <v>8175</v>
      </c>
      <c r="D182" s="8">
        <f>'Model 1'!E182</f>
        <v>8569.4943712782188</v>
      </c>
      <c r="E182" s="8">
        <f>'Model 2'!F182</f>
        <v>7940.5802945806554</v>
      </c>
      <c r="F182" s="8">
        <f>'Model 3'!D182</f>
        <v>8719.9609999999993</v>
      </c>
    </row>
    <row r="183" spans="1:6" x14ac:dyDescent="0.25">
      <c r="A183" s="6">
        <v>42401</v>
      </c>
      <c r="B183" s="7">
        <v>182</v>
      </c>
      <c r="C183" s="7">
        <v>8229</v>
      </c>
      <c r="D183" s="8">
        <f>'Model 1'!E183</f>
        <v>8597.5579251251329</v>
      </c>
      <c r="E183" s="8">
        <f>'Model 2'!F183</f>
        <v>8229.6929530999023</v>
      </c>
      <c r="F183" s="8">
        <f>'Model 3'!D183</f>
        <v>8759.3369999999995</v>
      </c>
    </row>
    <row r="184" spans="1:6" x14ac:dyDescent="0.25">
      <c r="A184" s="6">
        <v>42430</v>
      </c>
      <c r="B184" s="7">
        <v>183</v>
      </c>
      <c r="C184" s="7">
        <v>8806</v>
      </c>
      <c r="D184" s="8">
        <f>'Model 1'!E184</f>
        <v>8625.7396842979088</v>
      </c>
      <c r="E184" s="8">
        <f>'Model 2'!F184</f>
        <v>8570.458280504241</v>
      </c>
      <c r="F184" s="8">
        <f>'Model 3'!D184</f>
        <v>8798.7139999999999</v>
      </c>
    </row>
    <row r="185" spans="1:6" x14ac:dyDescent="0.25">
      <c r="A185" s="6">
        <v>42461</v>
      </c>
      <c r="B185" s="7">
        <v>184</v>
      </c>
      <c r="C185" s="7">
        <v>9586</v>
      </c>
      <c r="D185" s="8">
        <f>'Model 1'!E185</f>
        <v>8654.0396487965445</v>
      </c>
      <c r="E185" s="8">
        <f>'Model 2'!F185</f>
        <v>9000.6704917053557</v>
      </c>
      <c r="F185" s="8">
        <f>'Model 3'!D185</f>
        <v>8838.0889999999999</v>
      </c>
    </row>
    <row r="186" spans="1:6" x14ac:dyDescent="0.25">
      <c r="A186" s="6">
        <v>42491</v>
      </c>
      <c r="B186" s="7">
        <v>185</v>
      </c>
      <c r="C186" s="7">
        <v>9726</v>
      </c>
      <c r="D186" s="8">
        <f>'Model 1'!E186</f>
        <v>8682.4578186210438</v>
      </c>
      <c r="E186" s="8">
        <f>'Model 2'!F186</f>
        <v>9215.0328604220958</v>
      </c>
      <c r="F186" s="8">
        <f>'Model 3'!D186</f>
        <v>8877.4660000000003</v>
      </c>
    </row>
    <row r="187" spans="1:6" x14ac:dyDescent="0.25">
      <c r="A187" s="6">
        <v>42522</v>
      </c>
      <c r="B187" s="7">
        <v>186</v>
      </c>
      <c r="C187" s="7">
        <v>9507</v>
      </c>
      <c r="D187" s="8">
        <f>'Model 1'!E187</f>
        <v>8710.9941937714029</v>
      </c>
      <c r="E187" s="8">
        <f>'Model 2'!F187</f>
        <v>9117.9418565411506</v>
      </c>
      <c r="F187" s="8">
        <f>'Model 3'!D187</f>
        <v>8916.8410000000003</v>
      </c>
    </row>
    <row r="188" spans="1:6" x14ac:dyDescent="0.25">
      <c r="A188" s="6">
        <v>42552</v>
      </c>
      <c r="B188" s="7">
        <v>187</v>
      </c>
      <c r="C188" s="7">
        <v>9339</v>
      </c>
      <c r="D188" s="8">
        <f>'Model 1'!E188</f>
        <v>8739.6487742476256</v>
      </c>
      <c r="E188" s="8">
        <f>'Model 2'!F188</f>
        <v>8932.2871046875098</v>
      </c>
      <c r="F188" s="8">
        <f>'Model 3'!D188</f>
        <v>8956.2180000000008</v>
      </c>
    </row>
    <row r="189" spans="1:6" x14ac:dyDescent="0.25">
      <c r="A189" s="6">
        <v>42583</v>
      </c>
      <c r="B189" s="7">
        <v>188</v>
      </c>
      <c r="C189" s="7">
        <v>9379</v>
      </c>
      <c r="D189" s="8">
        <f>'Model 1'!E189</f>
        <v>8768.4215600497082</v>
      </c>
      <c r="E189" s="8">
        <f>'Model 2'!F189</f>
        <v>8798.9317996905993</v>
      </c>
      <c r="F189" s="8">
        <f>'Model 3'!D189</f>
        <v>8995.6029999999992</v>
      </c>
    </row>
    <row r="190" spans="1:6" x14ac:dyDescent="0.25">
      <c r="A190" s="6">
        <v>42614</v>
      </c>
      <c r="B190" s="7">
        <v>189</v>
      </c>
      <c r="C190" s="7">
        <v>9082</v>
      </c>
      <c r="D190" s="8">
        <f>'Model 1'!E190</f>
        <v>8797.3125511776561</v>
      </c>
      <c r="E190" s="8">
        <f>'Model 2'!F190</f>
        <v>8818.2344458294101</v>
      </c>
      <c r="F190" s="8">
        <f>'Model 3'!D190</f>
        <v>9035.0010000000002</v>
      </c>
    </row>
    <row r="191" spans="1:6" x14ac:dyDescent="0.25">
      <c r="A191" s="6">
        <v>42644</v>
      </c>
      <c r="B191" s="7">
        <v>190</v>
      </c>
      <c r="C191" s="7">
        <v>9005</v>
      </c>
      <c r="D191" s="8">
        <f>'Model 1'!E191</f>
        <v>8826.3217476314621</v>
      </c>
      <c r="E191" s="8">
        <f>'Model 2'!F191</f>
        <v>8720.0467323508619</v>
      </c>
      <c r="F191" s="8">
        <f>'Model 3'!D191</f>
        <v>9074.41</v>
      </c>
    </row>
    <row r="192" spans="1:6" x14ac:dyDescent="0.25">
      <c r="A192" s="6">
        <v>42675</v>
      </c>
      <c r="B192" s="7">
        <v>191</v>
      </c>
      <c r="C192" s="7">
        <v>8900</v>
      </c>
      <c r="D192" s="8">
        <f>'Model 1'!E192</f>
        <v>8855.4491494111317</v>
      </c>
      <c r="E192" s="8">
        <f>'Model 2'!F192</f>
        <v>8700.8583641018122</v>
      </c>
      <c r="F192" s="8">
        <f>'Model 3'!D192</f>
        <v>9113.8220000000001</v>
      </c>
    </row>
    <row r="193" spans="1:6" x14ac:dyDescent="0.25">
      <c r="A193" s="6">
        <v>42705</v>
      </c>
      <c r="B193" s="7">
        <v>192</v>
      </c>
      <c r="C193" s="7">
        <v>8774</v>
      </c>
      <c r="D193" s="8">
        <f>'Model 1'!E193</f>
        <v>8884.6947565166629</v>
      </c>
      <c r="E193" s="8">
        <f>'Model 2'!F193</f>
        <v>8685.2947831719102</v>
      </c>
      <c r="F193" s="8">
        <f>'Model 3'!D193</f>
        <v>9153.2330000000002</v>
      </c>
    </row>
    <row r="194" spans="1:6" x14ac:dyDescent="0.25">
      <c r="A194" s="6">
        <v>42736</v>
      </c>
      <c r="B194" s="7">
        <v>193</v>
      </c>
      <c r="C194" s="7">
        <v>8249</v>
      </c>
      <c r="D194" s="8">
        <f>'Model 1'!E194</f>
        <v>8914.058568948054</v>
      </c>
      <c r="E194" s="8">
        <f>'Model 2'!F194</f>
        <v>8260.5304434519585</v>
      </c>
      <c r="F194" s="8">
        <f>'Model 3'!D194</f>
        <v>9192.6455000000005</v>
      </c>
    </row>
    <row r="195" spans="1:6" x14ac:dyDescent="0.25">
      <c r="A195" s="6">
        <v>42767</v>
      </c>
      <c r="B195" s="7">
        <v>194</v>
      </c>
      <c r="C195" s="7">
        <v>8668</v>
      </c>
      <c r="D195" s="8">
        <f>'Model 1'!E195</f>
        <v>8943.5405867053087</v>
      </c>
      <c r="E195" s="8">
        <f>'Model 2'!F195</f>
        <v>8561.5740923572721</v>
      </c>
      <c r="F195" s="8">
        <f>'Model 3'!D195</f>
        <v>9232.0580000000009</v>
      </c>
    </row>
    <row r="196" spans="1:6" x14ac:dyDescent="0.25">
      <c r="A196" s="6">
        <v>42795</v>
      </c>
      <c r="B196" s="7">
        <v>195</v>
      </c>
      <c r="C196" s="7">
        <v>9459</v>
      </c>
      <c r="D196" s="8">
        <f>'Model 1'!E196</f>
        <v>8973.140809788425</v>
      </c>
      <c r="E196" s="8">
        <f>'Model 2'!F196</f>
        <v>8916.3683037703831</v>
      </c>
      <c r="F196" s="8">
        <f>'Model 3'!D196</f>
        <v>9271.4699999999993</v>
      </c>
    </row>
    <row r="197" spans="1:6" x14ac:dyDescent="0.25">
      <c r="A197" s="6">
        <v>42826</v>
      </c>
      <c r="B197" s="7">
        <v>196</v>
      </c>
      <c r="C197" s="7">
        <v>9831</v>
      </c>
      <c r="D197" s="8">
        <f>'Model 1'!E197</f>
        <v>9002.8592381974031</v>
      </c>
      <c r="E197" s="8">
        <f>'Model 2'!F197</f>
        <v>9364.2383736237825</v>
      </c>
      <c r="F197" s="8">
        <f>'Model 3'!D197</f>
        <v>9310.8799999999992</v>
      </c>
    </row>
    <row r="198" spans="1:6" x14ac:dyDescent="0.25">
      <c r="A198" s="6">
        <v>42856</v>
      </c>
      <c r="B198" s="7">
        <v>197</v>
      </c>
      <c r="C198" s="7">
        <v>10054</v>
      </c>
      <c r="D198" s="8">
        <f>'Model 1'!E198</f>
        <v>9032.6958719322429</v>
      </c>
      <c r="E198" s="8">
        <f>'Model 2'!F198</f>
        <v>9587.5536835083021</v>
      </c>
      <c r="F198" s="8">
        <f>'Model 3'!D198</f>
        <v>9350.2960000000003</v>
      </c>
    </row>
    <row r="199" spans="1:6" x14ac:dyDescent="0.25">
      <c r="A199" s="6">
        <v>42887</v>
      </c>
      <c r="B199" s="7">
        <v>198</v>
      </c>
      <c r="C199" s="7">
        <v>10000</v>
      </c>
      <c r="D199" s="8">
        <f>'Model 1'!E199</f>
        <v>9062.6507109929444</v>
      </c>
      <c r="E199" s="8">
        <f>'Model 2'!F199</f>
        <v>9486.821815997966</v>
      </c>
      <c r="F199" s="8">
        <f>'Model 3'!D199</f>
        <v>9389.7139999999999</v>
      </c>
    </row>
    <row r="200" spans="1:6" x14ac:dyDescent="0.25">
      <c r="A200" s="6">
        <v>42917</v>
      </c>
      <c r="B200" s="7">
        <v>199</v>
      </c>
      <c r="C200" s="7">
        <v>9588</v>
      </c>
      <c r="D200" s="8">
        <f>'Model 1'!E200</f>
        <v>9092.7237553795057</v>
      </c>
      <c r="E200" s="8">
        <f>'Model 2'!F200</f>
        <v>9293.9276697353325</v>
      </c>
      <c r="F200" s="8">
        <f>'Model 3'!D200</f>
        <v>9429.1299999999992</v>
      </c>
    </row>
    <row r="201" spans="1:6" x14ac:dyDescent="0.25">
      <c r="A201" s="6">
        <v>42948</v>
      </c>
      <c r="B201" s="7">
        <v>200</v>
      </c>
      <c r="C201" s="7">
        <v>9957</v>
      </c>
      <c r="D201" s="8">
        <f>'Model 1'!E201</f>
        <v>9122.9150050919307</v>
      </c>
      <c r="E201" s="8">
        <f>'Model 2'!F201</f>
        <v>9155.4341264970717</v>
      </c>
      <c r="F201" s="8">
        <f>'Model 3'!D201</f>
        <v>9468.5480000000007</v>
      </c>
    </row>
    <row r="202" spans="1:6" x14ac:dyDescent="0.25">
      <c r="A202" s="6">
        <v>42979</v>
      </c>
      <c r="B202" s="7">
        <v>201</v>
      </c>
      <c r="C202" s="7">
        <v>9806</v>
      </c>
      <c r="D202" s="8">
        <f>'Model 1'!E202</f>
        <v>9153.2244601302191</v>
      </c>
      <c r="E202" s="8">
        <f>'Model 2'!F202</f>
        <v>9175.7737773664376</v>
      </c>
      <c r="F202" s="8">
        <f>'Model 3'!D202</f>
        <v>9507.9660000000003</v>
      </c>
    </row>
    <row r="203" spans="1:6" x14ac:dyDescent="0.25">
      <c r="A203" s="6">
        <v>43009</v>
      </c>
      <c r="B203" s="7">
        <v>202</v>
      </c>
      <c r="C203" s="7">
        <v>9483</v>
      </c>
      <c r="D203" s="8">
        <f>'Model 1'!E203</f>
        <v>9183.6521204943674</v>
      </c>
      <c r="E203" s="8">
        <f>'Model 2'!F203</f>
        <v>9073.8506663173357</v>
      </c>
      <c r="F203" s="8">
        <f>'Model 3'!D203</f>
        <v>9547.384</v>
      </c>
    </row>
    <row r="204" spans="1:6" x14ac:dyDescent="0.25">
      <c r="A204" s="6">
        <v>43040</v>
      </c>
      <c r="B204" s="7">
        <v>203</v>
      </c>
      <c r="C204" s="7">
        <v>9590</v>
      </c>
      <c r="D204" s="8">
        <f>'Model 1'!E204</f>
        <v>9214.1979861843756</v>
      </c>
      <c r="E204" s="8">
        <f>'Model 2'!F204</f>
        <v>9054.1225294440228</v>
      </c>
      <c r="F204" s="8">
        <f>'Model 3'!D204</f>
        <v>9586.8009999999995</v>
      </c>
    </row>
    <row r="205" spans="1:6" x14ac:dyDescent="0.25">
      <c r="A205" s="6">
        <v>43070</v>
      </c>
      <c r="B205" s="7">
        <v>204</v>
      </c>
      <c r="C205" s="7">
        <v>9441</v>
      </c>
      <c r="D205" s="8">
        <f>'Model 1'!E205</f>
        <v>9244.8620572002474</v>
      </c>
      <c r="E205" s="8">
        <f>'Model 2'!F205</f>
        <v>9038.1591064608037</v>
      </c>
      <c r="F205" s="8">
        <f>'Model 3'!D205</f>
        <v>9626.2180000000008</v>
      </c>
    </row>
    <row r="206" spans="1:6" x14ac:dyDescent="0.25">
      <c r="A206" s="6">
        <v>43101</v>
      </c>
      <c r="B206" s="7">
        <v>205</v>
      </c>
      <c r="C206" s="7">
        <v>9213</v>
      </c>
      <c r="D206" s="8">
        <f>'Model 1'!E206</f>
        <v>9275.6443335419826</v>
      </c>
      <c r="E206" s="8">
        <f>'Model 2'!F206</f>
        <v>8596.3523056245976</v>
      </c>
      <c r="F206" s="8">
        <f>'Model 3'!D206</f>
        <v>9665.6350000000002</v>
      </c>
    </row>
    <row r="207" spans="1:6" x14ac:dyDescent="0.25">
      <c r="A207" s="6">
        <v>43132</v>
      </c>
      <c r="B207" s="7">
        <v>206</v>
      </c>
      <c r="C207" s="7">
        <v>9579</v>
      </c>
      <c r="D207" s="8">
        <f>'Model 1'!E207</f>
        <v>9306.5448152095778</v>
      </c>
      <c r="E207" s="8">
        <f>'Model 2'!F207</f>
        <v>8909.8510249384999</v>
      </c>
      <c r="F207" s="8">
        <f>'Model 3'!D207</f>
        <v>9705.0540000000001</v>
      </c>
    </row>
    <row r="208" spans="1:6" x14ac:dyDescent="0.25">
      <c r="A208" s="6">
        <v>43160</v>
      </c>
      <c r="B208" s="7">
        <v>207</v>
      </c>
      <c r="C208" s="7">
        <v>9936</v>
      </c>
      <c r="D208" s="8">
        <f>'Model 1'!E208</f>
        <v>9337.5635022030347</v>
      </c>
      <c r="E208" s="8">
        <f>'Model 2'!F208</f>
        <v>9279.297119404695</v>
      </c>
      <c r="F208" s="8">
        <f>'Model 3'!D208</f>
        <v>9744.4719999999998</v>
      </c>
    </row>
    <row r="209" spans="1:6" x14ac:dyDescent="0.25">
      <c r="A209" s="6">
        <v>43191</v>
      </c>
      <c r="B209" s="7">
        <v>208</v>
      </c>
      <c r="C209" s="7">
        <v>10539</v>
      </c>
      <c r="D209" s="8">
        <f>'Model 1'!E209</f>
        <v>9368.7003945223532</v>
      </c>
      <c r="E209" s="8">
        <f>'Model 2'!F209</f>
        <v>9745.620775921323</v>
      </c>
      <c r="F209" s="8">
        <f>'Model 3'!D209</f>
        <v>9783.8870000000006</v>
      </c>
    </row>
    <row r="210" spans="1:6" x14ac:dyDescent="0.25">
      <c r="A210" s="6">
        <v>43221</v>
      </c>
      <c r="B210" s="7">
        <v>209</v>
      </c>
      <c r="C210" s="7">
        <v>10750</v>
      </c>
      <c r="D210" s="8">
        <f>'Model 1'!E210</f>
        <v>9399.9554921675335</v>
      </c>
      <c r="E210" s="8">
        <f>'Model 2'!F210</f>
        <v>9978.2534840094995</v>
      </c>
      <c r="F210" s="8">
        <f>'Model 3'!D210</f>
        <v>9823.3060000000005</v>
      </c>
    </row>
    <row r="211" spans="1:6" x14ac:dyDescent="0.25">
      <c r="A211" s="6">
        <v>43252</v>
      </c>
      <c r="B211" s="7">
        <v>210</v>
      </c>
      <c r="C211" s="7">
        <v>10876</v>
      </c>
      <c r="D211" s="8">
        <f>'Model 1'!E211</f>
        <v>9431.3287951385755</v>
      </c>
      <c r="E211" s="8">
        <f>'Model 2'!F211</f>
        <v>9873.630170452494</v>
      </c>
      <c r="F211" s="8">
        <f>'Model 3'!D211</f>
        <v>9862.723</v>
      </c>
    </row>
    <row r="212" spans="1:6" x14ac:dyDescent="0.25">
      <c r="A212" s="6">
        <v>43282</v>
      </c>
      <c r="B212" s="7">
        <v>211</v>
      </c>
      <c r="C212" s="7">
        <v>9996</v>
      </c>
      <c r="D212" s="8">
        <f>'Model 1'!E212</f>
        <v>9462.820303435481</v>
      </c>
      <c r="E212" s="8">
        <f>'Model 2'!F212</f>
        <v>9673.0738778112409</v>
      </c>
      <c r="F212" s="8">
        <f>'Model 3'!D212</f>
        <v>9902.14</v>
      </c>
    </row>
    <row r="213" spans="1:6" x14ac:dyDescent="0.25">
      <c r="A213" s="6">
        <v>43313</v>
      </c>
      <c r="B213" s="7">
        <v>212</v>
      </c>
      <c r="C213" s="7">
        <v>9843</v>
      </c>
      <c r="D213" s="8">
        <f>'Model 1'!E213</f>
        <v>9494.4300170582464</v>
      </c>
      <c r="E213" s="8">
        <f>'Model 2'!F213</f>
        <v>9529.1240416357468</v>
      </c>
      <c r="F213" s="8">
        <f>'Model 3'!D213</f>
        <v>9941.5580000000009</v>
      </c>
    </row>
    <row r="214" spans="1:6" x14ac:dyDescent="0.25">
      <c r="A214" s="6">
        <v>43344</v>
      </c>
      <c r="B214" s="7">
        <v>213</v>
      </c>
      <c r="C214" s="7">
        <v>10035</v>
      </c>
      <c r="D214" s="8">
        <f>'Model 1'!E214</f>
        <v>9526.1579360068736</v>
      </c>
      <c r="E214" s="8">
        <f>'Model 2'!F214</f>
        <v>9550.4817156810514</v>
      </c>
      <c r="F214" s="8">
        <f>'Model 3'!D214</f>
        <v>9980.9740000000002</v>
      </c>
    </row>
    <row r="215" spans="1:6" x14ac:dyDescent="0.25">
      <c r="A215" s="6">
        <v>43374</v>
      </c>
      <c r="B215" s="7">
        <v>214</v>
      </c>
      <c r="C215" s="7">
        <v>10346</v>
      </c>
      <c r="D215" s="8">
        <f>'Model 1'!E215</f>
        <v>9558.0040602813642</v>
      </c>
      <c r="E215" s="8">
        <f>'Model 2'!F215</f>
        <v>9444.5761251839322</v>
      </c>
      <c r="F215" s="8">
        <f>'Model 3'!D215</f>
        <v>10020.394</v>
      </c>
    </row>
    <row r="216" spans="1:6" x14ac:dyDescent="0.25">
      <c r="A216" s="6">
        <v>43405</v>
      </c>
      <c r="B216" s="7">
        <v>215</v>
      </c>
      <c r="C216" s="7">
        <v>10088</v>
      </c>
      <c r="D216" s="8">
        <f>'Model 1'!E216</f>
        <v>9589.9683898817148</v>
      </c>
      <c r="E216" s="8">
        <f>'Model 2'!F216</f>
        <v>9424.2153314472725</v>
      </c>
      <c r="F216" s="8">
        <f>'Model 3'!D216</f>
        <v>10059.811</v>
      </c>
    </row>
    <row r="217" spans="1:6" x14ac:dyDescent="0.25">
      <c r="A217" s="6">
        <v>43435</v>
      </c>
      <c r="B217" s="7">
        <v>216</v>
      </c>
      <c r="C217" s="7">
        <v>9987</v>
      </c>
      <c r="D217" s="8">
        <f>'Model 1'!E217</f>
        <v>9622.050924807927</v>
      </c>
      <c r="E217" s="8">
        <f>'Model 2'!F217</f>
        <v>9407.7665521509934</v>
      </c>
      <c r="F217" s="8">
        <f>'Model 3'!D217</f>
        <v>10099.227999999999</v>
      </c>
    </row>
    <row r="218" spans="1:6" x14ac:dyDescent="0.25">
      <c r="A218" s="6">
        <v>43466</v>
      </c>
      <c r="B218" s="7">
        <v>217</v>
      </c>
      <c r="C218" s="7">
        <v>9123</v>
      </c>
      <c r="D218" s="8">
        <f>'Model 1'!E218</f>
        <v>9654.251665060001</v>
      </c>
      <c r="E218" s="8">
        <f>'Model 2'!F218</f>
        <v>8948.0458810985729</v>
      </c>
      <c r="F218" s="8">
        <f>'Model 3'!D218</f>
        <v>10138.644</v>
      </c>
    </row>
    <row r="219" spans="1:6" x14ac:dyDescent="0.25">
      <c r="A219" s="6">
        <v>43497</v>
      </c>
      <c r="B219" s="7">
        <v>218</v>
      </c>
      <c r="C219" s="7">
        <v>9309</v>
      </c>
      <c r="D219" s="8">
        <f>'Model 1'!E219</f>
        <v>9686.5706106379384</v>
      </c>
      <c r="E219" s="8">
        <f>'Model 2'!F219</f>
        <v>9274.5237508435857</v>
      </c>
      <c r="F219" s="8">
        <f>'Model 3'!D219</f>
        <v>10178.062</v>
      </c>
    </row>
    <row r="220" spans="1:6" x14ac:dyDescent="0.25">
      <c r="A220" s="6">
        <v>43525</v>
      </c>
      <c r="B220" s="7">
        <v>219</v>
      </c>
      <c r="C220" s="7">
        <v>10180</v>
      </c>
      <c r="D220" s="8">
        <f>'Model 1'!E220</f>
        <v>9719.0077615417358</v>
      </c>
      <c r="E220" s="8">
        <f>'Model 2'!F220</f>
        <v>9659.2447274071747</v>
      </c>
      <c r="F220" s="8">
        <f>'Model 3'!D220</f>
        <v>10217.479499999999</v>
      </c>
    </row>
    <row r="221" spans="1:6" x14ac:dyDescent="0.25">
      <c r="A221" s="6">
        <v>43556</v>
      </c>
      <c r="B221" s="7">
        <v>220</v>
      </c>
      <c r="C221" s="7">
        <v>10957</v>
      </c>
      <c r="D221" s="8">
        <f>'Model 1'!E221</f>
        <v>9751.5631177713967</v>
      </c>
      <c r="E221" s="8">
        <f>'Model 2'!F221</f>
        <v>10144.817698597975</v>
      </c>
      <c r="F221" s="8">
        <f>'Model 3'!D221</f>
        <v>10256.896000000001</v>
      </c>
    </row>
    <row r="222" spans="1:6" x14ac:dyDescent="0.25">
      <c r="A222" s="6">
        <v>43586</v>
      </c>
      <c r="B222" s="7">
        <v>221</v>
      </c>
      <c r="C222" s="7">
        <v>11245</v>
      </c>
      <c r="D222" s="8">
        <f>'Model 1'!E222</f>
        <v>9784.2366793269175</v>
      </c>
      <c r="E222" s="8">
        <f>'Model 2'!F222</f>
        <v>10387.132261925686</v>
      </c>
      <c r="F222" s="8">
        <f>'Model 3'!D222</f>
        <v>10296.315000000001</v>
      </c>
    </row>
    <row r="223" spans="1:6" x14ac:dyDescent="0.25">
      <c r="A223" s="6">
        <v>43617</v>
      </c>
      <c r="B223" s="7">
        <v>222</v>
      </c>
      <c r="C223" s="7">
        <v>11344</v>
      </c>
      <c r="D223" s="8">
        <f>'Model 1'!E223</f>
        <v>9817.0284462083018</v>
      </c>
      <c r="E223" s="8">
        <f>'Model 2'!F223</f>
        <v>10278.366919904733</v>
      </c>
      <c r="F223" s="8">
        <f>'Model 3'!D223</f>
        <v>10335.731</v>
      </c>
    </row>
    <row r="224" spans="1:6" x14ac:dyDescent="0.25">
      <c r="A224" s="6">
        <v>43647</v>
      </c>
      <c r="B224" s="7">
        <v>223</v>
      </c>
      <c r="C224" s="7">
        <v>10997</v>
      </c>
      <c r="D224" s="8">
        <f>'Model 1'!E224</f>
        <v>9849.938418415546</v>
      </c>
      <c r="E224" s="8">
        <f>'Model 2'!F224</f>
        <v>10069.725728915229</v>
      </c>
      <c r="F224" s="8">
        <f>'Model 3'!D224</f>
        <v>10375.15</v>
      </c>
    </row>
    <row r="225" spans="1:6" x14ac:dyDescent="0.25">
      <c r="A225" s="6">
        <v>43678</v>
      </c>
      <c r="B225" s="7">
        <v>224</v>
      </c>
      <c r="C225" s="7">
        <v>10687</v>
      </c>
      <c r="D225" s="8">
        <f>'Model 1'!E225</f>
        <v>9882.9665959486538</v>
      </c>
      <c r="E225" s="8">
        <f>'Model 2'!F225</f>
        <v>9920.0015451066247</v>
      </c>
      <c r="F225" s="8">
        <f>'Model 3'!D225</f>
        <v>10414.566999999999</v>
      </c>
    </row>
    <row r="226" spans="1:6" x14ac:dyDescent="0.25">
      <c r="A226" s="6">
        <v>43709</v>
      </c>
      <c r="B226" s="7">
        <v>225</v>
      </c>
      <c r="C226" s="7">
        <v>10392</v>
      </c>
      <c r="D226" s="8">
        <f>'Model 1'!E226</f>
        <v>9916.1129788076214</v>
      </c>
      <c r="E226" s="8">
        <f>'Model 2'!F226</f>
        <v>9942.3582607732515</v>
      </c>
      <c r="F226" s="8">
        <f>'Model 3'!D226</f>
        <v>10453.984</v>
      </c>
    </row>
    <row r="227" spans="1:6" x14ac:dyDescent="0.25">
      <c r="A227" s="6">
        <v>43739</v>
      </c>
      <c r="B227" s="7">
        <v>226</v>
      </c>
      <c r="C227" s="7">
        <v>10845</v>
      </c>
      <c r="D227" s="8">
        <f>'Model 1'!E227</f>
        <v>9949.3775669924526</v>
      </c>
      <c r="E227" s="8">
        <f>'Model 2'!F227</f>
        <v>9832.2231089506513</v>
      </c>
      <c r="F227" s="8">
        <f>'Model 3'!D227</f>
        <v>10493.402</v>
      </c>
    </row>
    <row r="228" spans="1:6" x14ac:dyDescent="0.25">
      <c r="A228" s="6">
        <v>43770</v>
      </c>
      <c r="B228" s="7">
        <v>227</v>
      </c>
      <c r="C228" s="7">
        <v>10413</v>
      </c>
      <c r="D228" s="8">
        <f>'Model 1'!E228</f>
        <v>9982.7603605031454</v>
      </c>
      <c r="E228" s="8">
        <f>'Model 2'!F228</f>
        <v>9811.1367701115596</v>
      </c>
      <c r="F228" s="8">
        <f>'Model 3'!D228</f>
        <v>10532.819</v>
      </c>
    </row>
    <row r="229" spans="1:6" x14ac:dyDescent="0.25">
      <c r="A229" s="6">
        <v>43800</v>
      </c>
      <c r="B229" s="7">
        <v>228</v>
      </c>
      <c r="C229" s="7">
        <v>10111</v>
      </c>
      <c r="D229" s="8">
        <f>'Model 1'!E229</f>
        <v>10016.261359339698</v>
      </c>
      <c r="E229" s="8">
        <f>'Model 2'!F229</f>
        <v>9794.1171202424794</v>
      </c>
      <c r="F229" s="8">
        <f>'Model 3'!D229</f>
        <v>10572.236999999999</v>
      </c>
    </row>
    <row r="230" spans="1:6" x14ac:dyDescent="0.25">
      <c r="A230" s="6">
        <v>43831</v>
      </c>
      <c r="B230" s="7">
        <v>229</v>
      </c>
      <c r="C230" s="7">
        <v>9713</v>
      </c>
      <c r="D230" s="8">
        <f>'Model 1'!E230</f>
        <v>10049.880563502114</v>
      </c>
      <c r="E230" s="8">
        <f>'Model 2'!F230</f>
        <v>9315.611169873886</v>
      </c>
      <c r="F230" s="8">
        <f>'Model 3'!D230</f>
        <v>10611.66</v>
      </c>
    </row>
    <row r="231" spans="1:6" x14ac:dyDescent="0.25">
      <c r="A231" s="6">
        <v>43862</v>
      </c>
      <c r="B231" s="7">
        <v>230</v>
      </c>
      <c r="C231" s="7">
        <v>9889</v>
      </c>
      <c r="D231" s="8">
        <f>'Model 1'!E231</f>
        <v>10083.617972990392</v>
      </c>
      <c r="E231" s="8">
        <f>'Model 2'!F231</f>
        <v>9655.5922700725296</v>
      </c>
      <c r="F231" s="8">
        <f>'Model 3'!D231</f>
        <v>10651.079</v>
      </c>
    </row>
    <row r="232" spans="1:6" x14ac:dyDescent="0.25">
      <c r="A232" s="6">
        <v>43891</v>
      </c>
      <c r="B232" s="7">
        <v>231</v>
      </c>
      <c r="C232" s="7">
        <v>11103</v>
      </c>
      <c r="D232" s="8">
        <f>'Model 1'!E232</f>
        <v>10117.473587804532</v>
      </c>
      <c r="E232" s="8">
        <f>'Model 2'!F232</f>
        <v>10056.211127777819</v>
      </c>
      <c r="F232" s="8">
        <f>'Model 3'!D232</f>
        <v>10690.5</v>
      </c>
    </row>
    <row r="233" spans="1:6" x14ac:dyDescent="0.25">
      <c r="A233" s="6">
        <v>43922</v>
      </c>
      <c r="B233" s="7">
        <v>232</v>
      </c>
      <c r="C233" s="7">
        <v>8377</v>
      </c>
      <c r="D233" s="8">
        <f>'Model 1'!E233</f>
        <v>10151.447407944532</v>
      </c>
      <c r="E233" s="8">
        <f>'Model 2'!F233</f>
        <v>10561.829141653747</v>
      </c>
      <c r="F233" s="8">
        <f>'Model 3'!D233</f>
        <v>10729.921</v>
      </c>
    </row>
    <row r="234" spans="1:6" x14ac:dyDescent="0.25">
      <c r="A234" s="6">
        <v>43952</v>
      </c>
      <c r="B234" s="7">
        <v>233</v>
      </c>
      <c r="C234" s="7">
        <v>9639</v>
      </c>
      <c r="D234" s="8">
        <f>'Model 1'!E234</f>
        <v>10185.539433410395</v>
      </c>
      <c r="E234" s="8">
        <f>'Model 2'!F234</f>
        <v>10814.190017256864</v>
      </c>
      <c r="F234" s="8">
        <f>'Model 3'!D234</f>
        <v>10769.341</v>
      </c>
    </row>
    <row r="235" spans="1:6" x14ac:dyDescent="0.25">
      <c r="A235" s="6">
        <v>43983</v>
      </c>
      <c r="B235" s="7">
        <v>234</v>
      </c>
      <c r="C235" s="7">
        <v>10642</v>
      </c>
      <c r="D235" s="8">
        <f>'Model 1'!E235</f>
        <v>10219.749664202118</v>
      </c>
      <c r="E235" s="8">
        <f>'Model 2'!F235</f>
        <v>10701.032064354684</v>
      </c>
      <c r="F235" s="8">
        <f>'Model 3'!D235</f>
        <v>10808.761</v>
      </c>
    </row>
    <row r="236" spans="1:6" x14ac:dyDescent="0.25">
      <c r="A236" s="6">
        <v>44013</v>
      </c>
      <c r="B236" s="7">
        <v>235</v>
      </c>
      <c r="C236" s="7">
        <v>10595</v>
      </c>
      <c r="D236" s="8">
        <f>'Model 1'!E236</f>
        <v>10254.078100319704</v>
      </c>
      <c r="E236" s="8">
        <f>'Model 2'!F236</f>
        <v>10483.883223047305</v>
      </c>
      <c r="F236" s="8">
        <f>'Model 3'!D236</f>
        <v>10848.183999999999</v>
      </c>
    </row>
    <row r="237" spans="1:6" x14ac:dyDescent="0.25">
      <c r="A237" s="6">
        <v>44044</v>
      </c>
      <c r="B237" s="7">
        <v>236</v>
      </c>
      <c r="C237" s="7">
        <v>10422</v>
      </c>
      <c r="D237" s="8">
        <f>'Model 1'!E237</f>
        <v>10288.524741763154</v>
      </c>
      <c r="E237" s="8">
        <f>'Model 2'!F237</f>
        <v>10328.066636909709</v>
      </c>
      <c r="F237" s="8">
        <f>'Model 3'!D237</f>
        <v>10887.604499999999</v>
      </c>
    </row>
    <row r="238" spans="1:6" x14ac:dyDescent="0.25">
      <c r="A238" s="6">
        <v>44075</v>
      </c>
      <c r="B238" s="7">
        <v>237</v>
      </c>
      <c r="C238" s="7">
        <v>10570</v>
      </c>
      <c r="D238" s="8">
        <f>'Model 1'!E238</f>
        <v>10323.089588532464</v>
      </c>
      <c r="E238" s="8">
        <f>'Model 2'!F238</f>
        <v>10351.40341264304</v>
      </c>
      <c r="F238" s="8">
        <f>'Model 3'!D238</f>
        <v>10927.022999999999</v>
      </c>
    </row>
    <row r="239" spans="1:6" x14ac:dyDescent="0.25">
      <c r="A239" s="6">
        <v>44105</v>
      </c>
      <c r="B239" s="7">
        <v>238</v>
      </c>
      <c r="C239" s="7">
        <v>10344</v>
      </c>
      <c r="D239" s="8">
        <f>'Model 1'!E239</f>
        <v>10357.772640627634</v>
      </c>
      <c r="E239" s="8">
        <f>'Model 2'!F239</f>
        <v>10236.791617617491</v>
      </c>
      <c r="F239" s="8">
        <f>'Model 3'!D239</f>
        <v>10966.445</v>
      </c>
    </row>
    <row r="240" spans="1:6" x14ac:dyDescent="0.25">
      <c r="A240" s="6">
        <v>44136</v>
      </c>
      <c r="B240" s="7">
        <v>239</v>
      </c>
      <c r="C240" s="7">
        <v>9886</v>
      </c>
      <c r="D240" s="8">
        <f>'Model 1'!E240</f>
        <v>10392.573898048668</v>
      </c>
      <c r="E240" s="8">
        <f>'Model 2'!F240</f>
        <v>10214.886845436886</v>
      </c>
      <c r="F240" s="8">
        <f>'Model 3'!D240</f>
        <v>11005.866</v>
      </c>
    </row>
    <row r="241" spans="1:6" x14ac:dyDescent="0.25">
      <c r="A241" s="6">
        <v>44166</v>
      </c>
      <c r="B241" s="7">
        <v>240</v>
      </c>
      <c r="C241" s="7">
        <v>9634</v>
      </c>
      <c r="D241" s="8">
        <f>'Model 1'!E241</f>
        <v>10427.493360795563</v>
      </c>
      <c r="E241" s="8">
        <f>'Model 2'!F241</f>
        <v>10197.210810735261</v>
      </c>
      <c r="F241" s="8">
        <f>'Model 3'!D241</f>
        <v>11045.286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2500-2FB9-4E56-84B3-77E7B66F0860}">
  <dimension ref="A1:R253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 customHeight="1" x14ac:dyDescent="0.25"/>
  <cols>
    <col min="4" max="8" width="19.7109375" customWidth="1"/>
    <col min="10" max="10" width="28.140625" bestFit="1" customWidth="1"/>
    <col min="11" max="11" width="10.7109375" customWidth="1"/>
    <col min="12" max="18" width="14.7109375" customWidth="1"/>
  </cols>
  <sheetData>
    <row r="1" spans="1:15" ht="15" customHeight="1" x14ac:dyDescent="0.25">
      <c r="A1" s="5" t="s">
        <v>14</v>
      </c>
      <c r="B1" s="5" t="s">
        <v>15</v>
      </c>
      <c r="C1" s="5" t="s">
        <v>16</v>
      </c>
      <c r="D1" s="5" t="s">
        <v>26</v>
      </c>
      <c r="E1" s="5" t="s">
        <v>56</v>
      </c>
      <c r="F1" s="5" t="s">
        <v>19</v>
      </c>
      <c r="G1" s="5" t="s">
        <v>51</v>
      </c>
      <c r="H1" s="5" t="s">
        <v>20</v>
      </c>
    </row>
    <row r="2" spans="1:15" ht="15" customHeight="1" x14ac:dyDescent="0.25">
      <c r="A2" s="6">
        <v>36892</v>
      </c>
      <c r="B2" s="7">
        <v>1</v>
      </c>
      <c r="C2" s="7">
        <f>B2^2</f>
        <v>1</v>
      </c>
      <c r="D2" s="7">
        <v>5119</v>
      </c>
      <c r="E2" s="8">
        <f>$K$20*C2+$K$19*B2+$K$18</f>
        <v>5443.6194371218098</v>
      </c>
      <c r="F2" s="8">
        <f>D2-E2</f>
        <v>-324.61943712180982</v>
      </c>
      <c r="G2" s="9">
        <f>ABS(F2/D2)</f>
        <v>6.3414619480720816E-2</v>
      </c>
      <c r="H2" s="8">
        <f>F2^2</f>
        <v>105377.77895728064</v>
      </c>
      <c r="J2" t="s">
        <v>27</v>
      </c>
    </row>
    <row r="3" spans="1:15" ht="15" customHeight="1" thickBot="1" x14ac:dyDescent="0.3">
      <c r="A3" s="6">
        <f>EDATE(A2,1)</f>
        <v>36923</v>
      </c>
      <c r="B3" s="7">
        <f>B2+1</f>
        <v>2</v>
      </c>
      <c r="C3" s="7">
        <f t="shared" ref="C3:C66" si="0">B3^2</f>
        <v>4</v>
      </c>
      <c r="D3" s="7">
        <v>5157</v>
      </c>
      <c r="E3" s="8">
        <f t="shared" ref="E3:E66" si="1">$K$20*C3+$K$19*B3+$K$18</f>
        <v>5450.4060323136073</v>
      </c>
      <c r="F3" s="8">
        <f t="shared" ref="F3:F66" si="2">D3-E3</f>
        <v>-293.40603231360728</v>
      </c>
      <c r="G3" s="9">
        <f t="shared" ref="G3:G66" si="3">ABS(F3/D3)</f>
        <v>5.6894712490519153E-2</v>
      </c>
      <c r="H3" s="8">
        <f t="shared" ref="H3:H66" si="4">F3^2</f>
        <v>86087.099798013558</v>
      </c>
    </row>
    <row r="4" spans="1:15" ht="15" customHeight="1" x14ac:dyDescent="0.25">
      <c r="A4" s="6">
        <f t="shared" ref="A4:A67" si="5">EDATE(A3,1)</f>
        <v>36951</v>
      </c>
      <c r="B4" s="7">
        <f t="shared" ref="B4:B67" si="6">B3+1</f>
        <v>3</v>
      </c>
      <c r="C4" s="7">
        <f t="shared" si="0"/>
        <v>9</v>
      </c>
      <c r="D4" s="7">
        <v>5384</v>
      </c>
      <c r="E4" s="8">
        <f t="shared" si="1"/>
        <v>5457.3108328312665</v>
      </c>
      <c r="F4" s="8">
        <f t="shared" si="2"/>
        <v>-73.310832831266453</v>
      </c>
      <c r="G4" s="9">
        <f t="shared" si="3"/>
        <v>1.3616425117248598E-2</v>
      </c>
      <c r="H4" s="8">
        <f t="shared" si="4"/>
        <v>5374.4782104138949</v>
      </c>
      <c r="J4" s="4" t="s">
        <v>28</v>
      </c>
      <c r="K4" s="4"/>
    </row>
    <row r="5" spans="1:15" ht="15" customHeight="1" x14ac:dyDescent="0.25">
      <c r="A5" s="6">
        <f t="shared" si="5"/>
        <v>36982</v>
      </c>
      <c r="B5" s="7">
        <f t="shared" si="6"/>
        <v>4</v>
      </c>
      <c r="C5" s="7">
        <f t="shared" si="0"/>
        <v>16</v>
      </c>
      <c r="D5" s="7">
        <v>5523</v>
      </c>
      <c r="E5" s="8">
        <f t="shared" si="1"/>
        <v>5464.3338386747873</v>
      </c>
      <c r="F5" s="8">
        <f t="shared" si="2"/>
        <v>58.66616132521267</v>
      </c>
      <c r="G5" s="9">
        <f t="shared" si="3"/>
        <v>1.0622154866053354E-2</v>
      </c>
      <c r="H5" s="8">
        <f t="shared" si="4"/>
        <v>3441.7184846358787</v>
      </c>
      <c r="J5" t="s">
        <v>29</v>
      </c>
      <c r="K5">
        <v>0.95237601089840362</v>
      </c>
    </row>
    <row r="6" spans="1:15" ht="15" customHeight="1" x14ac:dyDescent="0.25">
      <c r="A6" s="6">
        <f t="shared" si="5"/>
        <v>37012</v>
      </c>
      <c r="B6" s="7">
        <f t="shared" si="6"/>
        <v>5</v>
      </c>
      <c r="C6" s="7">
        <f t="shared" si="0"/>
        <v>25</v>
      </c>
      <c r="D6" s="7">
        <v>5646</v>
      </c>
      <c r="E6" s="8">
        <f t="shared" si="1"/>
        <v>5471.4750498441708</v>
      </c>
      <c r="F6" s="8">
        <f t="shared" si="2"/>
        <v>174.52495015582917</v>
      </c>
      <c r="G6" s="9">
        <f t="shared" si="3"/>
        <v>3.0911255783887561E-2</v>
      </c>
      <c r="H6" s="8">
        <f t="shared" si="4"/>
        <v>30458.958226894658</v>
      </c>
      <c r="J6" t="s">
        <v>30</v>
      </c>
      <c r="K6">
        <v>0.90702006613475628</v>
      </c>
    </row>
    <row r="7" spans="1:15" ht="15" customHeight="1" x14ac:dyDescent="0.25">
      <c r="A7" s="6">
        <f t="shared" si="5"/>
        <v>37043</v>
      </c>
      <c r="B7" s="7">
        <f t="shared" si="6"/>
        <v>6</v>
      </c>
      <c r="C7" s="7">
        <f t="shared" si="0"/>
        <v>36</v>
      </c>
      <c r="D7" s="7">
        <v>5447</v>
      </c>
      <c r="E7" s="8">
        <f t="shared" si="1"/>
        <v>5478.7344663394151</v>
      </c>
      <c r="F7" s="8">
        <f t="shared" si="2"/>
        <v>-31.734466339415121</v>
      </c>
      <c r="G7" s="9">
        <f t="shared" si="3"/>
        <v>5.8260448576124696E-3</v>
      </c>
      <c r="H7" s="8">
        <f t="shared" si="4"/>
        <v>1007.0763538474714</v>
      </c>
      <c r="J7" t="s">
        <v>31</v>
      </c>
      <c r="K7">
        <v>0.90596944541311508</v>
      </c>
    </row>
    <row r="8" spans="1:15" ht="15" customHeight="1" x14ac:dyDescent="0.25">
      <c r="A8" s="6">
        <f t="shared" si="5"/>
        <v>37073</v>
      </c>
      <c r="B8" s="7">
        <f t="shared" si="6"/>
        <v>7</v>
      </c>
      <c r="C8" s="7">
        <f t="shared" si="0"/>
        <v>49</v>
      </c>
      <c r="D8" s="7">
        <v>5281</v>
      </c>
      <c r="E8" s="8">
        <f t="shared" si="1"/>
        <v>5486.1120881605211</v>
      </c>
      <c r="F8" s="8">
        <f t="shared" si="2"/>
        <v>-205.11208816052113</v>
      </c>
      <c r="G8" s="9">
        <f t="shared" si="3"/>
        <v>3.8839630403431379E-2</v>
      </c>
      <c r="H8" s="8">
        <f t="shared" si="4"/>
        <v>42070.968709569388</v>
      </c>
      <c r="J8" t="s">
        <v>32</v>
      </c>
      <c r="K8">
        <v>293.98896821820398</v>
      </c>
    </row>
    <row r="9" spans="1:15" ht="15" customHeight="1" thickBot="1" x14ac:dyDescent="0.3">
      <c r="A9" s="6">
        <f t="shared" si="5"/>
        <v>37104</v>
      </c>
      <c r="B9" s="7">
        <f t="shared" si="6"/>
        <v>8</v>
      </c>
      <c r="C9" s="7">
        <f t="shared" si="0"/>
        <v>64</v>
      </c>
      <c r="D9" s="7">
        <v>5313</v>
      </c>
      <c r="E9" s="8">
        <f t="shared" si="1"/>
        <v>5493.6079153074888</v>
      </c>
      <c r="F9" s="8">
        <f t="shared" si="2"/>
        <v>-180.60791530748884</v>
      </c>
      <c r="G9" s="9">
        <f t="shared" si="3"/>
        <v>3.3993584661676797E-2</v>
      </c>
      <c r="H9" s="8">
        <f t="shared" si="4"/>
        <v>32619.21907171706</v>
      </c>
      <c r="J9" s="2" t="s">
        <v>33</v>
      </c>
      <c r="K9" s="2">
        <v>180</v>
      </c>
    </row>
    <row r="10" spans="1:15" ht="15" customHeight="1" x14ac:dyDescent="0.25">
      <c r="A10" s="6">
        <f t="shared" si="5"/>
        <v>37135</v>
      </c>
      <c r="B10" s="7">
        <f t="shared" si="6"/>
        <v>9</v>
      </c>
      <c r="C10" s="7">
        <f t="shared" si="0"/>
        <v>81</v>
      </c>
      <c r="D10" s="7">
        <v>5364</v>
      </c>
      <c r="E10" s="8">
        <f t="shared" si="1"/>
        <v>5501.2219477803192</v>
      </c>
      <c r="F10" s="8">
        <f t="shared" si="2"/>
        <v>-137.22194778031917</v>
      </c>
      <c r="G10" s="9">
        <f t="shared" si="3"/>
        <v>2.5582018601849211E-2</v>
      </c>
      <c r="H10" s="8">
        <f t="shared" si="4"/>
        <v>18829.86295262464</v>
      </c>
    </row>
    <row r="11" spans="1:15" ht="15" customHeight="1" thickBot="1" x14ac:dyDescent="0.3">
      <c r="A11" s="6">
        <f t="shared" si="5"/>
        <v>37165</v>
      </c>
      <c r="B11" s="7">
        <f t="shared" si="6"/>
        <v>10</v>
      </c>
      <c r="C11" s="7">
        <f t="shared" si="0"/>
        <v>100</v>
      </c>
      <c r="D11" s="7">
        <v>5460</v>
      </c>
      <c r="E11" s="8">
        <f t="shared" si="1"/>
        <v>5508.9541855790103</v>
      </c>
      <c r="F11" s="8">
        <f t="shared" si="2"/>
        <v>-48.9541855790103</v>
      </c>
      <c r="G11" s="9">
        <f t="shared" si="3"/>
        <v>8.965968054763792E-3</v>
      </c>
      <c r="H11" s="8">
        <f t="shared" si="4"/>
        <v>2396.5122857041802</v>
      </c>
      <c r="J11" t="s">
        <v>34</v>
      </c>
    </row>
    <row r="12" spans="1:15" ht="15" customHeight="1" x14ac:dyDescent="0.25">
      <c r="A12" s="6">
        <f>EDATE(A11,1)</f>
        <v>37196</v>
      </c>
      <c r="B12" s="7">
        <f t="shared" si="6"/>
        <v>11</v>
      </c>
      <c r="C12" s="7">
        <f t="shared" si="0"/>
        <v>121</v>
      </c>
      <c r="D12" s="7">
        <v>5319</v>
      </c>
      <c r="E12" s="8">
        <f t="shared" si="1"/>
        <v>5516.804628703564</v>
      </c>
      <c r="F12" s="8">
        <f t="shared" si="2"/>
        <v>-197.80462870356405</v>
      </c>
      <c r="G12" s="9">
        <f t="shared" si="3"/>
        <v>3.7188311468991174E-2</v>
      </c>
      <c r="H12" s="8">
        <f t="shared" si="4"/>
        <v>39126.671136554833</v>
      </c>
      <c r="J12" s="3"/>
      <c r="K12" s="3" t="s">
        <v>39</v>
      </c>
      <c r="L12" s="3" t="s">
        <v>40</v>
      </c>
      <c r="M12" s="3" t="s">
        <v>41</v>
      </c>
      <c r="N12" s="3" t="s">
        <v>42</v>
      </c>
      <c r="O12" s="3" t="s">
        <v>43</v>
      </c>
    </row>
    <row r="13" spans="1:15" ht="15" customHeight="1" x14ac:dyDescent="0.25">
      <c r="A13" s="6">
        <f t="shared" si="5"/>
        <v>37226</v>
      </c>
      <c r="B13" s="7">
        <f t="shared" si="6"/>
        <v>12</v>
      </c>
      <c r="C13" s="7">
        <f t="shared" si="0"/>
        <v>144</v>
      </c>
      <c r="D13" s="7">
        <v>5305</v>
      </c>
      <c r="E13" s="8">
        <f t="shared" si="1"/>
        <v>5524.7732771539786</v>
      </c>
      <c r="F13" s="8">
        <f t="shared" si="2"/>
        <v>-219.7732771539786</v>
      </c>
      <c r="G13" s="9">
        <f t="shared" si="3"/>
        <v>4.1427573450325841E-2</v>
      </c>
      <c r="H13" s="8">
        <f t="shared" si="4"/>
        <v>48300.293350999491</v>
      </c>
      <c r="J13" t="s">
        <v>35</v>
      </c>
      <c r="K13">
        <v>2</v>
      </c>
      <c r="L13">
        <v>149232356.40821406</v>
      </c>
      <c r="M13">
        <v>74616178.204107031</v>
      </c>
      <c r="N13">
        <v>863.31827219046488</v>
      </c>
      <c r="O13">
        <v>5.0401924027925259E-92</v>
      </c>
    </row>
    <row r="14" spans="1:15" ht="15" customHeight="1" x14ac:dyDescent="0.25">
      <c r="A14" s="6">
        <f t="shared" si="5"/>
        <v>37257</v>
      </c>
      <c r="B14" s="7">
        <f t="shared" si="6"/>
        <v>13</v>
      </c>
      <c r="C14" s="7">
        <f t="shared" si="0"/>
        <v>169</v>
      </c>
      <c r="D14" s="7">
        <v>5212</v>
      </c>
      <c r="E14" s="8">
        <f t="shared" si="1"/>
        <v>5532.8601309302558</v>
      </c>
      <c r="F14" s="8">
        <f t="shared" si="2"/>
        <v>-320.86013093025576</v>
      </c>
      <c r="G14" s="9">
        <f t="shared" si="3"/>
        <v>6.1561805627447383E-2</v>
      </c>
      <c r="H14" s="8">
        <f t="shared" si="4"/>
        <v>102951.22362058087</v>
      </c>
      <c r="J14" t="s">
        <v>36</v>
      </c>
      <c r="K14">
        <v>177</v>
      </c>
      <c r="L14">
        <v>15298023.877818732</v>
      </c>
      <c r="M14">
        <v>86429.51343400414</v>
      </c>
    </row>
    <row r="15" spans="1:15" ht="15" customHeight="1" thickBot="1" x14ac:dyDescent="0.3">
      <c r="A15" s="6">
        <f t="shared" si="5"/>
        <v>37288</v>
      </c>
      <c r="B15" s="7">
        <f t="shared" si="6"/>
        <v>14</v>
      </c>
      <c r="C15" s="7">
        <f t="shared" si="0"/>
        <v>196</v>
      </c>
      <c r="D15" s="7">
        <v>5056</v>
      </c>
      <c r="E15" s="8">
        <f t="shared" si="1"/>
        <v>5541.0651900323946</v>
      </c>
      <c r="F15" s="8">
        <f t="shared" si="2"/>
        <v>-485.06519003239464</v>
      </c>
      <c r="G15" s="9">
        <f t="shared" si="3"/>
        <v>9.5938526509571728E-2</v>
      </c>
      <c r="H15" s="8">
        <f t="shared" si="4"/>
        <v>235288.23858116311</v>
      </c>
      <c r="J15" s="2" t="s">
        <v>37</v>
      </c>
      <c r="K15" s="2">
        <v>179</v>
      </c>
      <c r="L15" s="2">
        <v>164530380.2860328</v>
      </c>
      <c r="M15" s="2"/>
      <c r="N15" s="2"/>
      <c r="O15" s="2"/>
    </row>
    <row r="16" spans="1:15" ht="15" customHeight="1" thickBot="1" x14ac:dyDescent="0.3">
      <c r="A16" s="6">
        <f t="shared" si="5"/>
        <v>37316</v>
      </c>
      <c r="B16" s="7">
        <f t="shared" si="6"/>
        <v>15</v>
      </c>
      <c r="C16" s="7">
        <f t="shared" si="0"/>
        <v>225</v>
      </c>
      <c r="D16" s="7">
        <v>5424</v>
      </c>
      <c r="E16" s="8">
        <f t="shared" si="1"/>
        <v>5549.3884544603943</v>
      </c>
      <c r="F16" s="8">
        <f t="shared" si="2"/>
        <v>-125.38845446039431</v>
      </c>
      <c r="G16" s="9">
        <f t="shared" si="3"/>
        <v>2.3117340424113998E-2</v>
      </c>
      <c r="H16" s="8">
        <f t="shared" si="4"/>
        <v>15722.264511966379</v>
      </c>
    </row>
    <row r="17" spans="1:18" ht="15" customHeight="1" x14ac:dyDescent="0.25">
      <c r="A17" s="6">
        <f t="shared" si="5"/>
        <v>37347</v>
      </c>
      <c r="B17" s="7">
        <f t="shared" si="6"/>
        <v>16</v>
      </c>
      <c r="C17" s="7">
        <f t="shared" si="0"/>
        <v>256</v>
      </c>
      <c r="D17" s="7">
        <v>5589</v>
      </c>
      <c r="E17" s="8">
        <f t="shared" si="1"/>
        <v>5557.8299242142566</v>
      </c>
      <c r="F17" s="8">
        <f t="shared" si="2"/>
        <v>31.170075785743393</v>
      </c>
      <c r="G17" s="9">
        <f t="shared" si="3"/>
        <v>5.5770398614677745E-3</v>
      </c>
      <c r="H17" s="8">
        <f t="shared" si="4"/>
        <v>971.57362448898664</v>
      </c>
      <c r="J17" s="3"/>
      <c r="K17" s="3" t="s">
        <v>44</v>
      </c>
      <c r="L17" s="3" t="s">
        <v>32</v>
      </c>
      <c r="M17" s="3" t="s">
        <v>45</v>
      </c>
      <c r="N17" s="3" t="s">
        <v>46</v>
      </c>
      <c r="O17" s="3" t="s">
        <v>47</v>
      </c>
      <c r="P17" s="3" t="s">
        <v>48</v>
      </c>
      <c r="Q17" s="3" t="s">
        <v>49</v>
      </c>
      <c r="R17" s="3" t="s">
        <v>50</v>
      </c>
    </row>
    <row r="18" spans="1:18" ht="15" customHeight="1" x14ac:dyDescent="0.25">
      <c r="A18" s="6">
        <f t="shared" si="5"/>
        <v>37377</v>
      </c>
      <c r="B18" s="7">
        <f t="shared" si="6"/>
        <v>17</v>
      </c>
      <c r="C18" s="7">
        <f t="shared" si="0"/>
        <v>289</v>
      </c>
      <c r="D18" s="7">
        <v>5823</v>
      </c>
      <c r="E18" s="8">
        <f t="shared" si="1"/>
        <v>5566.3895992939806</v>
      </c>
      <c r="F18" s="8">
        <f t="shared" si="2"/>
        <v>256.61040070601939</v>
      </c>
      <c r="G18" s="9">
        <f t="shared" si="3"/>
        <v>4.4068418462307982E-2</v>
      </c>
      <c r="H18" s="8">
        <f t="shared" si="4"/>
        <v>65848.897750503835</v>
      </c>
      <c r="J18" t="s">
        <v>38</v>
      </c>
      <c r="K18">
        <v>5436.9510472558741</v>
      </c>
      <c r="L18">
        <v>66.475177075934027</v>
      </c>
      <c r="M18">
        <v>81.789192393504891</v>
      </c>
      <c r="N18">
        <v>1.5054021814887975E-142</v>
      </c>
      <c r="O18">
        <v>5305.7651303281491</v>
      </c>
      <c r="P18">
        <v>5568.136964183599</v>
      </c>
      <c r="Q18">
        <v>5305.7651303281491</v>
      </c>
      <c r="R18">
        <v>5568.136964183599</v>
      </c>
    </row>
    <row r="19" spans="1:18" ht="15" customHeight="1" x14ac:dyDescent="0.25">
      <c r="A19" s="6">
        <f t="shared" si="5"/>
        <v>37408</v>
      </c>
      <c r="B19" s="7">
        <f t="shared" si="6"/>
        <v>18</v>
      </c>
      <c r="C19" s="7">
        <f t="shared" si="0"/>
        <v>324</v>
      </c>
      <c r="D19" s="7">
        <v>5750</v>
      </c>
      <c r="E19" s="8">
        <f t="shared" si="1"/>
        <v>5575.0674796995663</v>
      </c>
      <c r="F19" s="8">
        <f t="shared" si="2"/>
        <v>174.93252030043368</v>
      </c>
      <c r="G19" s="9">
        <f t="shared" si="3"/>
        <v>3.0423047008771076E-2</v>
      </c>
      <c r="H19" s="8">
        <f t="shared" si="4"/>
        <v>30601.386658661642</v>
      </c>
      <c r="J19" t="s">
        <v>15</v>
      </c>
      <c r="K19">
        <v>6.6092872030048762</v>
      </c>
      <c r="L19">
        <v>1.695747609914952</v>
      </c>
      <c r="M19">
        <v>3.8975653949683919</v>
      </c>
      <c r="N19">
        <v>1.376998678580282E-4</v>
      </c>
      <c r="O19">
        <v>3.2628018701327335</v>
      </c>
      <c r="P19">
        <v>9.9557725358770188</v>
      </c>
      <c r="Q19">
        <v>3.2628018701327335</v>
      </c>
      <c r="R19">
        <v>9.9557725358770188</v>
      </c>
    </row>
    <row r="20" spans="1:18" ht="15" customHeight="1" thickBot="1" x14ac:dyDescent="0.3">
      <c r="A20" s="6">
        <f t="shared" si="5"/>
        <v>37438</v>
      </c>
      <c r="B20" s="7">
        <f t="shared" si="6"/>
        <v>19</v>
      </c>
      <c r="C20" s="7">
        <f t="shared" si="0"/>
        <v>361</v>
      </c>
      <c r="D20" s="7">
        <v>5652</v>
      </c>
      <c r="E20" s="8">
        <f t="shared" si="1"/>
        <v>5583.8635654310137</v>
      </c>
      <c r="F20" s="8">
        <f t="shared" si="2"/>
        <v>68.13643456898626</v>
      </c>
      <c r="G20" s="9">
        <f t="shared" si="3"/>
        <v>1.2055278586161759E-2</v>
      </c>
      <c r="H20" s="8">
        <f t="shared" si="4"/>
        <v>4642.5737157737458</v>
      </c>
      <c r="J20" s="2" t="s">
        <v>16</v>
      </c>
      <c r="K20" s="2">
        <v>5.9102662930877056E-2</v>
      </c>
      <c r="L20" s="2">
        <v>9.0744337844991842E-3</v>
      </c>
      <c r="M20" s="2">
        <v>6.5130965010550153</v>
      </c>
      <c r="N20" s="2">
        <v>7.3655966747391766E-10</v>
      </c>
      <c r="O20" s="2">
        <v>4.119465622847103E-2</v>
      </c>
      <c r="P20" s="2">
        <v>7.7010669633283083E-2</v>
      </c>
      <c r="Q20" s="2">
        <v>4.119465622847103E-2</v>
      </c>
      <c r="R20" s="2">
        <v>7.7010669633283083E-2</v>
      </c>
    </row>
    <row r="21" spans="1:18" ht="15" customHeight="1" x14ac:dyDescent="0.25">
      <c r="A21" s="6">
        <f t="shared" si="5"/>
        <v>37469</v>
      </c>
      <c r="B21" s="7">
        <f t="shared" si="6"/>
        <v>20</v>
      </c>
      <c r="C21" s="7">
        <f t="shared" si="0"/>
        <v>400</v>
      </c>
      <c r="D21" s="7">
        <v>5604</v>
      </c>
      <c r="E21" s="8">
        <f t="shared" si="1"/>
        <v>5592.7778564883229</v>
      </c>
      <c r="F21" s="8">
        <f t="shared" si="2"/>
        <v>11.222143511677132</v>
      </c>
      <c r="G21" s="9">
        <f t="shared" si="3"/>
        <v>2.0025238243535212E-3</v>
      </c>
      <c r="H21" s="8">
        <f t="shared" si="4"/>
        <v>125.93650499667714</v>
      </c>
    </row>
    <row r="22" spans="1:18" ht="15" customHeight="1" x14ac:dyDescent="0.25">
      <c r="A22" s="6">
        <f t="shared" si="5"/>
        <v>37500</v>
      </c>
      <c r="B22" s="7">
        <f t="shared" si="6"/>
        <v>21</v>
      </c>
      <c r="C22" s="7">
        <f t="shared" si="0"/>
        <v>441</v>
      </c>
      <c r="D22" s="7">
        <v>5559</v>
      </c>
      <c r="E22" s="8">
        <f t="shared" si="1"/>
        <v>5601.8103528714928</v>
      </c>
      <c r="F22" s="8">
        <f t="shared" si="2"/>
        <v>-42.810352871492796</v>
      </c>
      <c r="G22" s="9">
        <f t="shared" si="3"/>
        <v>7.7010888417867957E-3</v>
      </c>
      <c r="H22" s="8">
        <f t="shared" si="4"/>
        <v>1832.7263129817316</v>
      </c>
      <c r="J22" s="7" t="s">
        <v>52</v>
      </c>
      <c r="K22" s="8">
        <f>SQRT(AVERAGE(H2:H181))</f>
        <v>291.52876623660558</v>
      </c>
    </row>
    <row r="23" spans="1:18" ht="15" customHeight="1" x14ac:dyDescent="0.25">
      <c r="A23" s="6">
        <f t="shared" si="5"/>
        <v>37530</v>
      </c>
      <c r="B23" s="7">
        <f t="shared" si="6"/>
        <v>22</v>
      </c>
      <c r="C23" s="7">
        <f t="shared" si="0"/>
        <v>484</v>
      </c>
      <c r="D23" s="7">
        <v>5687</v>
      </c>
      <c r="E23" s="8">
        <f t="shared" si="1"/>
        <v>5610.9610545805263</v>
      </c>
      <c r="F23" s="8">
        <f t="shared" si="2"/>
        <v>76.038945419473748</v>
      </c>
      <c r="G23" s="9">
        <f t="shared" si="3"/>
        <v>1.3370660351586733E-2</v>
      </c>
      <c r="H23" s="8">
        <f t="shared" si="4"/>
        <v>5781.9212205057074</v>
      </c>
      <c r="J23" s="7" t="s">
        <v>53</v>
      </c>
      <c r="K23" s="15">
        <f>AVERAGE(G2:G181)</f>
        <v>3.4734421807722793E-2</v>
      </c>
    </row>
    <row r="24" spans="1:18" ht="15" customHeight="1" x14ac:dyDescent="0.25">
      <c r="A24" s="6">
        <f t="shared" si="5"/>
        <v>37561</v>
      </c>
      <c r="B24" s="7">
        <f t="shared" si="6"/>
        <v>23</v>
      </c>
      <c r="C24" s="7">
        <f t="shared" si="0"/>
        <v>529</v>
      </c>
      <c r="D24" s="7">
        <v>5712</v>
      </c>
      <c r="E24" s="8">
        <f t="shared" si="1"/>
        <v>5620.2299616154205</v>
      </c>
      <c r="F24" s="8">
        <f t="shared" si="2"/>
        <v>91.770038384579493</v>
      </c>
      <c r="G24" s="9">
        <f t="shared" si="3"/>
        <v>1.6066183190577642E-2</v>
      </c>
      <c r="H24" s="8">
        <f t="shared" si="4"/>
        <v>8421.7399451071942</v>
      </c>
    </row>
    <row r="25" spans="1:18" ht="15" customHeight="1" x14ac:dyDescent="0.25">
      <c r="A25" s="6">
        <f t="shared" si="5"/>
        <v>37591</v>
      </c>
      <c r="B25" s="7">
        <f t="shared" si="6"/>
        <v>24</v>
      </c>
      <c r="C25" s="7">
        <f t="shared" si="0"/>
        <v>576</v>
      </c>
      <c r="D25" s="7">
        <v>5707</v>
      </c>
      <c r="E25" s="8">
        <f t="shared" si="1"/>
        <v>5629.6170739761765</v>
      </c>
      <c r="F25" s="8">
        <f t="shared" si="2"/>
        <v>77.382926023823529</v>
      </c>
      <c r="G25" s="9">
        <f t="shared" si="3"/>
        <v>1.3559300161875509E-2</v>
      </c>
      <c r="H25" s="8">
        <f t="shared" si="4"/>
        <v>5988.1172400085452</v>
      </c>
      <c r="J25" s="7" t="s">
        <v>54</v>
      </c>
      <c r="K25" s="8">
        <f>SQRT(AVERAGE(H182:H241))</f>
        <v>727.15765811266692</v>
      </c>
    </row>
    <row r="26" spans="1:18" ht="15" customHeight="1" x14ac:dyDescent="0.25">
      <c r="A26" s="6">
        <f t="shared" si="5"/>
        <v>37622</v>
      </c>
      <c r="B26" s="7">
        <f t="shared" si="6"/>
        <v>25</v>
      </c>
      <c r="C26" s="7">
        <f t="shared" si="0"/>
        <v>625</v>
      </c>
      <c r="D26" s="7">
        <v>5282</v>
      </c>
      <c r="E26" s="8">
        <f t="shared" si="1"/>
        <v>5639.1223916627941</v>
      </c>
      <c r="F26" s="8">
        <f t="shared" si="2"/>
        <v>-357.12239166279414</v>
      </c>
      <c r="G26" s="9">
        <f t="shared" si="3"/>
        <v>6.7611206297386248E-2</v>
      </c>
      <c r="H26" s="8">
        <f t="shared" si="4"/>
        <v>127536.40262695414</v>
      </c>
      <c r="J26" s="7" t="s">
        <v>55</v>
      </c>
      <c r="K26" s="15">
        <f>AVERAGE(G182:G241)</f>
        <v>6.0583037100786261E-2</v>
      </c>
    </row>
    <row r="27" spans="1:18" ht="15" customHeight="1" x14ac:dyDescent="0.25">
      <c r="A27" s="6">
        <f t="shared" si="5"/>
        <v>37653</v>
      </c>
      <c r="B27" s="7">
        <f t="shared" si="6"/>
        <v>26</v>
      </c>
      <c r="C27" s="7">
        <f t="shared" si="0"/>
        <v>676</v>
      </c>
      <c r="D27" s="7">
        <v>5345</v>
      </c>
      <c r="E27" s="8">
        <f t="shared" si="1"/>
        <v>5648.7459146752735</v>
      </c>
      <c r="F27" s="8">
        <f t="shared" si="2"/>
        <v>-303.74591467527353</v>
      </c>
      <c r="G27" s="9">
        <f t="shared" si="3"/>
        <v>5.6828047647385131E-2</v>
      </c>
      <c r="H27" s="8">
        <f t="shared" si="4"/>
        <v>92261.580681918538</v>
      </c>
    </row>
    <row r="28" spans="1:18" ht="15" customHeight="1" x14ac:dyDescent="0.25">
      <c r="A28" s="6">
        <f t="shared" si="5"/>
        <v>37681</v>
      </c>
      <c r="B28" s="7">
        <f t="shared" si="6"/>
        <v>27</v>
      </c>
      <c r="C28" s="7">
        <f t="shared" si="0"/>
        <v>729</v>
      </c>
      <c r="D28" s="7">
        <v>5705</v>
      </c>
      <c r="E28" s="8">
        <f t="shared" si="1"/>
        <v>5658.4876430136155</v>
      </c>
      <c r="F28" s="8">
        <f t="shared" si="2"/>
        <v>46.512356986384475</v>
      </c>
      <c r="G28" s="9">
        <f t="shared" si="3"/>
        <v>8.1529109529157717E-3</v>
      </c>
      <c r="H28" s="8">
        <f t="shared" si="4"/>
        <v>2163.3993524288685</v>
      </c>
    </row>
    <row r="29" spans="1:18" ht="15" customHeight="1" x14ac:dyDescent="0.25">
      <c r="A29" s="6">
        <f t="shared" si="5"/>
        <v>37712</v>
      </c>
      <c r="B29" s="7">
        <f t="shared" si="6"/>
        <v>28</v>
      </c>
      <c r="C29" s="7">
        <f t="shared" si="0"/>
        <v>784</v>
      </c>
      <c r="D29" s="7">
        <v>6149</v>
      </c>
      <c r="E29" s="8">
        <f t="shared" si="1"/>
        <v>5668.3475766778183</v>
      </c>
      <c r="F29" s="8">
        <f t="shared" si="2"/>
        <v>480.65242332218168</v>
      </c>
      <c r="G29" s="9">
        <f t="shared" si="3"/>
        <v>7.8167575755762192E-2</v>
      </c>
      <c r="H29" s="8">
        <f t="shared" si="4"/>
        <v>231026.75204548574</v>
      </c>
    </row>
    <row r="30" spans="1:18" ht="15" customHeight="1" x14ac:dyDescent="0.25">
      <c r="A30" s="6">
        <f t="shared" si="5"/>
        <v>37742</v>
      </c>
      <c r="B30" s="7">
        <f t="shared" si="6"/>
        <v>29</v>
      </c>
      <c r="C30" s="7">
        <f t="shared" si="0"/>
        <v>841</v>
      </c>
      <c r="D30" s="7">
        <v>6109</v>
      </c>
      <c r="E30" s="8">
        <f t="shared" si="1"/>
        <v>5678.3257156678828</v>
      </c>
      <c r="F30" s="8">
        <f t="shared" si="2"/>
        <v>430.67428433211717</v>
      </c>
      <c r="G30" s="9">
        <f t="shared" si="3"/>
        <v>7.0498327767575239E-2</v>
      </c>
      <c r="H30" s="8">
        <f t="shared" si="4"/>
        <v>185480.33918498131</v>
      </c>
    </row>
    <row r="31" spans="1:18" ht="15" customHeight="1" x14ac:dyDescent="0.25">
      <c r="A31" s="6">
        <f t="shared" si="5"/>
        <v>37773</v>
      </c>
      <c r="B31" s="7">
        <f t="shared" si="6"/>
        <v>30</v>
      </c>
      <c r="C31" s="7">
        <f t="shared" si="0"/>
        <v>900</v>
      </c>
      <c r="D31" s="7">
        <v>5831</v>
      </c>
      <c r="E31" s="8">
        <f t="shared" si="1"/>
        <v>5688.42205998381</v>
      </c>
      <c r="F31" s="8">
        <f t="shared" si="2"/>
        <v>142.57794001619004</v>
      </c>
      <c r="G31" s="9">
        <f t="shared" si="3"/>
        <v>2.4451713259507811E-2</v>
      </c>
      <c r="H31" s="8">
        <f t="shared" si="4"/>
        <v>20328.468979260284</v>
      </c>
    </row>
    <row r="32" spans="1:18" ht="15" customHeight="1" x14ac:dyDescent="0.25">
      <c r="A32" s="6">
        <f t="shared" si="5"/>
        <v>37803</v>
      </c>
      <c r="B32" s="7">
        <f t="shared" si="6"/>
        <v>31</v>
      </c>
      <c r="C32" s="7">
        <f t="shared" si="0"/>
        <v>961</v>
      </c>
      <c r="D32" s="7">
        <v>5856</v>
      </c>
      <c r="E32" s="8">
        <f t="shared" si="1"/>
        <v>5698.6366096255979</v>
      </c>
      <c r="F32" s="8">
        <f t="shared" si="2"/>
        <v>157.36339037440212</v>
      </c>
      <c r="G32" s="9">
        <f t="shared" si="3"/>
        <v>2.6872163656830962E-2</v>
      </c>
      <c r="H32" s="8">
        <f t="shared" si="4"/>
        <v>24763.236630126474</v>
      </c>
    </row>
    <row r="33" spans="1:8" ht="15" customHeight="1" x14ac:dyDescent="0.25">
      <c r="A33" s="6">
        <f t="shared" si="5"/>
        <v>37834</v>
      </c>
      <c r="B33" s="7">
        <f t="shared" si="6"/>
        <v>32</v>
      </c>
      <c r="C33" s="7">
        <f t="shared" si="0"/>
        <v>1024</v>
      </c>
      <c r="D33" s="7">
        <v>5813</v>
      </c>
      <c r="E33" s="8">
        <f t="shared" si="1"/>
        <v>5708.9693645932484</v>
      </c>
      <c r="F33" s="8">
        <f t="shared" si="2"/>
        <v>104.03063540675157</v>
      </c>
      <c r="G33" s="9">
        <f t="shared" si="3"/>
        <v>1.7896204267461135E-2</v>
      </c>
      <c r="H33" s="8">
        <f t="shared" si="4"/>
        <v>10822.373103132473</v>
      </c>
    </row>
    <row r="34" spans="1:8" ht="15" customHeight="1" x14ac:dyDescent="0.25">
      <c r="A34" s="6">
        <f t="shared" si="5"/>
        <v>37865</v>
      </c>
      <c r="B34" s="7">
        <f t="shared" si="6"/>
        <v>33</v>
      </c>
      <c r="C34" s="7">
        <f t="shared" si="0"/>
        <v>1089</v>
      </c>
      <c r="D34" s="7">
        <v>5885</v>
      </c>
      <c r="E34" s="8">
        <f t="shared" si="1"/>
        <v>5719.4203248867598</v>
      </c>
      <c r="F34" s="8">
        <f t="shared" si="2"/>
        <v>165.57967511324023</v>
      </c>
      <c r="G34" s="9">
        <f t="shared" si="3"/>
        <v>2.8135883621621109E-2</v>
      </c>
      <c r="H34" s="8">
        <f t="shared" si="4"/>
        <v>27416.628810606184</v>
      </c>
    </row>
    <row r="35" spans="1:8" ht="15" customHeight="1" x14ac:dyDescent="0.25">
      <c r="A35" s="6">
        <f t="shared" si="5"/>
        <v>37895</v>
      </c>
      <c r="B35" s="7">
        <f t="shared" si="6"/>
        <v>34</v>
      </c>
      <c r="C35" s="7">
        <f t="shared" si="0"/>
        <v>1156</v>
      </c>
      <c r="D35" s="7">
        <v>5878</v>
      </c>
      <c r="E35" s="8">
        <f t="shared" si="1"/>
        <v>5729.9894905061337</v>
      </c>
      <c r="F35" s="8">
        <f t="shared" si="2"/>
        <v>148.01050949386627</v>
      </c>
      <c r="G35" s="9">
        <f t="shared" si="3"/>
        <v>2.5180420124849653E-2</v>
      </c>
      <c r="H35" s="8">
        <f t="shared" si="4"/>
        <v>21907.110920633877</v>
      </c>
    </row>
    <row r="36" spans="1:8" ht="15" customHeight="1" x14ac:dyDescent="0.25">
      <c r="A36" s="6">
        <f t="shared" si="5"/>
        <v>37926</v>
      </c>
      <c r="B36" s="7">
        <f t="shared" si="6"/>
        <v>35</v>
      </c>
      <c r="C36" s="7">
        <f t="shared" si="0"/>
        <v>1225</v>
      </c>
      <c r="D36" s="7">
        <v>5957</v>
      </c>
      <c r="E36" s="8">
        <f t="shared" si="1"/>
        <v>5740.6768614513694</v>
      </c>
      <c r="F36" s="8">
        <f t="shared" si="2"/>
        <v>216.3231385486306</v>
      </c>
      <c r="G36" s="9">
        <f t="shared" si="3"/>
        <v>3.631410752872765E-2</v>
      </c>
      <c r="H36" s="8">
        <f t="shared" si="4"/>
        <v>46795.700271530026</v>
      </c>
    </row>
    <row r="37" spans="1:8" ht="15" customHeight="1" x14ac:dyDescent="0.25">
      <c r="A37" s="6">
        <f t="shared" si="5"/>
        <v>37956</v>
      </c>
      <c r="B37" s="7">
        <f t="shared" si="6"/>
        <v>36</v>
      </c>
      <c r="C37" s="7">
        <f t="shared" si="0"/>
        <v>1296</v>
      </c>
      <c r="D37" s="7">
        <v>5904</v>
      </c>
      <c r="E37" s="8">
        <f t="shared" si="1"/>
        <v>5751.4824377224659</v>
      </c>
      <c r="F37" s="8">
        <f t="shared" si="2"/>
        <v>152.51756227753413</v>
      </c>
      <c r="G37" s="9">
        <f t="shared" si="3"/>
        <v>2.5832920439961743E-2</v>
      </c>
      <c r="H37" s="8">
        <f t="shared" si="4"/>
        <v>23261.6068030815</v>
      </c>
    </row>
    <row r="38" spans="1:8" ht="15" customHeight="1" x14ac:dyDescent="0.25">
      <c r="A38" s="6">
        <f t="shared" si="5"/>
        <v>37987</v>
      </c>
      <c r="B38" s="7">
        <f t="shared" si="6"/>
        <v>37</v>
      </c>
      <c r="C38" s="7">
        <f t="shared" si="0"/>
        <v>1369</v>
      </c>
      <c r="D38" s="7">
        <v>5511</v>
      </c>
      <c r="E38" s="8">
        <f t="shared" si="1"/>
        <v>5762.406219319425</v>
      </c>
      <c r="F38" s="8">
        <f t="shared" si="2"/>
        <v>-251.40621931942496</v>
      </c>
      <c r="G38" s="9">
        <f t="shared" si="3"/>
        <v>4.5618983726986931E-2</v>
      </c>
      <c r="H38" s="8">
        <f t="shared" si="4"/>
        <v>63205.087112486806</v>
      </c>
    </row>
    <row r="39" spans="1:8" ht="15" customHeight="1" x14ac:dyDescent="0.25">
      <c r="A39" s="6">
        <f t="shared" si="5"/>
        <v>38018</v>
      </c>
      <c r="B39" s="7">
        <f t="shared" si="6"/>
        <v>38</v>
      </c>
      <c r="C39" s="7">
        <f t="shared" si="0"/>
        <v>1444</v>
      </c>
      <c r="D39" s="7">
        <v>5701</v>
      </c>
      <c r="E39" s="8">
        <f t="shared" si="1"/>
        <v>5773.4482062422458</v>
      </c>
      <c r="F39" s="8">
        <f t="shared" si="2"/>
        <v>-72.44820624224576</v>
      </c>
      <c r="G39" s="9">
        <f t="shared" si="3"/>
        <v>1.2707982150893837E-2</v>
      </c>
      <c r="H39" s="8">
        <f t="shared" si="4"/>
        <v>5248.7425877189771</v>
      </c>
    </row>
    <row r="40" spans="1:8" ht="15" customHeight="1" x14ac:dyDescent="0.25">
      <c r="A40" s="6">
        <f t="shared" si="5"/>
        <v>38047</v>
      </c>
      <c r="B40" s="7">
        <f t="shared" si="6"/>
        <v>39</v>
      </c>
      <c r="C40" s="7">
        <f t="shared" si="0"/>
        <v>1521</v>
      </c>
      <c r="D40" s="7">
        <v>6065</v>
      </c>
      <c r="E40" s="8">
        <f t="shared" si="1"/>
        <v>5784.6083984909283</v>
      </c>
      <c r="F40" s="8">
        <f t="shared" si="2"/>
        <v>280.39160150907173</v>
      </c>
      <c r="G40" s="9">
        <f t="shared" si="3"/>
        <v>4.6231096703886518E-2</v>
      </c>
      <c r="H40" s="8">
        <f t="shared" si="4"/>
        <v>78619.450196822072</v>
      </c>
    </row>
    <row r="41" spans="1:8" ht="15" customHeight="1" x14ac:dyDescent="0.25">
      <c r="A41" s="6">
        <f t="shared" si="5"/>
        <v>38078</v>
      </c>
      <c r="B41" s="7">
        <f t="shared" si="6"/>
        <v>40</v>
      </c>
      <c r="C41" s="7">
        <f t="shared" si="0"/>
        <v>1600</v>
      </c>
      <c r="D41" s="7">
        <v>6218</v>
      </c>
      <c r="E41" s="8">
        <f t="shared" si="1"/>
        <v>5795.8867960654725</v>
      </c>
      <c r="F41" s="8">
        <f t="shared" si="2"/>
        <v>422.11320393452752</v>
      </c>
      <c r="G41" s="9">
        <f t="shared" si="3"/>
        <v>6.7885687348750001E-2</v>
      </c>
      <c r="H41" s="8">
        <f t="shared" si="4"/>
        <v>178179.55693587201</v>
      </c>
    </row>
    <row r="42" spans="1:8" ht="15" customHeight="1" x14ac:dyDescent="0.25">
      <c r="A42" s="6">
        <f t="shared" si="5"/>
        <v>38108</v>
      </c>
      <c r="B42" s="7">
        <f t="shared" si="6"/>
        <v>41</v>
      </c>
      <c r="C42" s="7">
        <f t="shared" si="0"/>
        <v>1681</v>
      </c>
      <c r="D42" s="7">
        <v>6323</v>
      </c>
      <c r="E42" s="8">
        <f t="shared" si="1"/>
        <v>5807.2833989658784</v>
      </c>
      <c r="F42" s="8">
        <f t="shared" si="2"/>
        <v>515.7166010341216</v>
      </c>
      <c r="G42" s="9">
        <f t="shared" si="3"/>
        <v>8.1562011866854592E-2</v>
      </c>
      <c r="H42" s="8">
        <f t="shared" si="4"/>
        <v>265963.61258218734</v>
      </c>
    </row>
    <row r="43" spans="1:8" ht="15" customHeight="1" x14ac:dyDescent="0.25">
      <c r="A43" s="6">
        <f t="shared" si="5"/>
        <v>38139</v>
      </c>
      <c r="B43" s="7">
        <f t="shared" si="6"/>
        <v>42</v>
      </c>
      <c r="C43" s="7">
        <f t="shared" si="0"/>
        <v>1764</v>
      </c>
      <c r="D43" s="7">
        <v>5978</v>
      </c>
      <c r="E43" s="8">
        <f t="shared" si="1"/>
        <v>5818.798207192146</v>
      </c>
      <c r="F43" s="8">
        <f t="shared" si="2"/>
        <v>159.20179280785396</v>
      </c>
      <c r="G43" s="9">
        <f t="shared" si="3"/>
        <v>2.6631280161902637E-2</v>
      </c>
      <c r="H43" s="8">
        <f t="shared" si="4"/>
        <v>25345.210833234862</v>
      </c>
    </row>
    <row r="44" spans="1:8" ht="15" customHeight="1" x14ac:dyDescent="0.25">
      <c r="A44" s="6">
        <f t="shared" si="5"/>
        <v>38169</v>
      </c>
      <c r="B44" s="7">
        <f t="shared" si="6"/>
        <v>43</v>
      </c>
      <c r="C44" s="7">
        <f t="shared" si="0"/>
        <v>1849</v>
      </c>
      <c r="D44" s="7">
        <v>6061</v>
      </c>
      <c r="E44" s="8">
        <f t="shared" si="1"/>
        <v>5830.4312207442754</v>
      </c>
      <c r="F44" s="8">
        <f t="shared" si="2"/>
        <v>230.56877925572462</v>
      </c>
      <c r="G44" s="9">
        <f t="shared" si="3"/>
        <v>3.8041375887761859E-2</v>
      </c>
      <c r="H44" s="8">
        <f t="shared" si="4"/>
        <v>53161.961967475072</v>
      </c>
    </row>
    <row r="45" spans="1:8" ht="15" customHeight="1" x14ac:dyDescent="0.25">
      <c r="A45" s="6">
        <f t="shared" si="5"/>
        <v>38200</v>
      </c>
      <c r="B45" s="7">
        <f t="shared" si="6"/>
        <v>44</v>
      </c>
      <c r="C45" s="7">
        <f t="shared" si="0"/>
        <v>1936</v>
      </c>
      <c r="D45" s="7">
        <v>5906</v>
      </c>
      <c r="E45" s="8">
        <f t="shared" si="1"/>
        <v>5842.1824396222664</v>
      </c>
      <c r="F45" s="8">
        <f t="shared" si="2"/>
        <v>63.817560377733571</v>
      </c>
      <c r="G45" s="9">
        <f t="shared" si="3"/>
        <v>1.0805546965413743E-2</v>
      </c>
      <c r="H45" s="8">
        <f t="shared" si="4"/>
        <v>4072.6810125656698</v>
      </c>
    </row>
    <row r="46" spans="1:8" ht="15" customHeight="1" x14ac:dyDescent="0.25">
      <c r="A46" s="6">
        <f t="shared" si="5"/>
        <v>38231</v>
      </c>
      <c r="B46" s="7">
        <f t="shared" si="6"/>
        <v>45</v>
      </c>
      <c r="C46" s="7">
        <f t="shared" si="0"/>
        <v>2025</v>
      </c>
      <c r="D46" s="7">
        <v>6097</v>
      </c>
      <c r="E46" s="8">
        <f t="shared" si="1"/>
        <v>5854.0518638261192</v>
      </c>
      <c r="F46" s="8">
        <f t="shared" si="2"/>
        <v>242.94813617388081</v>
      </c>
      <c r="G46" s="9">
        <f t="shared" si="3"/>
        <v>3.9847160271261409E-2</v>
      </c>
      <c r="H46" s="8">
        <f t="shared" si="4"/>
        <v>59023.796870362537</v>
      </c>
    </row>
    <row r="47" spans="1:8" ht="15" customHeight="1" x14ac:dyDescent="0.25">
      <c r="A47" s="6">
        <f t="shared" si="5"/>
        <v>38261</v>
      </c>
      <c r="B47" s="7">
        <f t="shared" si="6"/>
        <v>46</v>
      </c>
      <c r="C47" s="7">
        <f t="shared" si="0"/>
        <v>2116</v>
      </c>
      <c r="D47" s="7">
        <v>5916</v>
      </c>
      <c r="E47" s="8">
        <f t="shared" si="1"/>
        <v>5866.0394933558346</v>
      </c>
      <c r="F47" s="8">
        <f t="shared" si="2"/>
        <v>49.960506644165434</v>
      </c>
      <c r="G47" s="9">
        <f t="shared" si="3"/>
        <v>8.4449808391084229E-3</v>
      </c>
      <c r="H47" s="8">
        <f t="shared" si="4"/>
        <v>2496.0522241416984</v>
      </c>
    </row>
    <row r="48" spans="1:8" ht="15" customHeight="1" x14ac:dyDescent="0.25">
      <c r="A48" s="6">
        <f t="shared" si="5"/>
        <v>38292</v>
      </c>
      <c r="B48" s="7">
        <f t="shared" si="6"/>
        <v>47</v>
      </c>
      <c r="C48" s="7">
        <f t="shared" si="0"/>
        <v>2209</v>
      </c>
      <c r="D48" s="7">
        <v>5987</v>
      </c>
      <c r="E48" s="8">
        <f t="shared" si="1"/>
        <v>5878.1453282114107</v>
      </c>
      <c r="F48" s="8">
        <f t="shared" si="2"/>
        <v>108.85467178858926</v>
      </c>
      <c r="G48" s="9">
        <f t="shared" si="3"/>
        <v>1.8181839283211834E-2</v>
      </c>
      <c r="H48" s="8">
        <f t="shared" si="4"/>
        <v>11849.33957020149</v>
      </c>
    </row>
    <row r="49" spans="1:8" ht="15" customHeight="1" x14ac:dyDescent="0.25">
      <c r="A49" s="6">
        <f t="shared" si="5"/>
        <v>38322</v>
      </c>
      <c r="B49" s="7">
        <f t="shared" si="6"/>
        <v>48</v>
      </c>
      <c r="C49" s="7">
        <f t="shared" si="0"/>
        <v>2304</v>
      </c>
      <c r="D49" s="7">
        <v>5900</v>
      </c>
      <c r="E49" s="8">
        <f t="shared" si="1"/>
        <v>5890.3693683928486</v>
      </c>
      <c r="F49" s="8">
        <f t="shared" si="2"/>
        <v>9.630631607151372</v>
      </c>
      <c r="G49" s="9">
        <f t="shared" si="3"/>
        <v>1.6323104418900631E-3</v>
      </c>
      <c r="H49" s="8">
        <f t="shared" si="4"/>
        <v>92.749065152663022</v>
      </c>
    </row>
    <row r="50" spans="1:8" ht="15" customHeight="1" x14ac:dyDescent="0.25">
      <c r="A50" s="6">
        <f t="shared" si="5"/>
        <v>38353</v>
      </c>
      <c r="B50" s="7">
        <f t="shared" si="6"/>
        <v>49</v>
      </c>
      <c r="C50" s="7">
        <f t="shared" si="0"/>
        <v>2401</v>
      </c>
      <c r="D50" s="7">
        <v>5471</v>
      </c>
      <c r="E50" s="8">
        <f t="shared" si="1"/>
        <v>5902.7116139001491</v>
      </c>
      <c r="F50" s="8">
        <f t="shared" si="2"/>
        <v>-431.71161390014913</v>
      </c>
      <c r="G50" s="9">
        <f t="shared" si="3"/>
        <v>7.8909086803171102E-2</v>
      </c>
      <c r="H50" s="8">
        <f t="shared" si="4"/>
        <v>186374.91757627143</v>
      </c>
    </row>
    <row r="51" spans="1:8" ht="15" customHeight="1" x14ac:dyDescent="0.25">
      <c r="A51" s="6">
        <f t="shared" si="5"/>
        <v>38384</v>
      </c>
      <c r="B51" s="7">
        <f t="shared" si="6"/>
        <v>50</v>
      </c>
      <c r="C51" s="7">
        <f t="shared" si="0"/>
        <v>2500</v>
      </c>
      <c r="D51" s="7">
        <v>5853</v>
      </c>
      <c r="E51" s="8">
        <f t="shared" si="1"/>
        <v>5915.1720647333104</v>
      </c>
      <c r="F51" s="8">
        <f t="shared" si="2"/>
        <v>-62.172064733310435</v>
      </c>
      <c r="G51" s="9">
        <f t="shared" si="3"/>
        <v>1.0622256062414221E-2</v>
      </c>
      <c r="H51" s="8">
        <f t="shared" si="4"/>
        <v>3865.3656332029432</v>
      </c>
    </row>
    <row r="52" spans="1:8" ht="15" customHeight="1" x14ac:dyDescent="0.25">
      <c r="A52" s="6">
        <f t="shared" si="5"/>
        <v>38412</v>
      </c>
      <c r="B52" s="7">
        <f t="shared" si="6"/>
        <v>51</v>
      </c>
      <c r="C52" s="7">
        <f t="shared" si="0"/>
        <v>2601</v>
      </c>
      <c r="D52" s="7">
        <v>6210</v>
      </c>
      <c r="E52" s="8">
        <f t="shared" si="1"/>
        <v>5927.7507208923344</v>
      </c>
      <c r="F52" s="8">
        <f t="shared" si="2"/>
        <v>282.24927910766564</v>
      </c>
      <c r="G52" s="9">
        <f t="shared" si="3"/>
        <v>4.5450769582554854E-2</v>
      </c>
      <c r="H52" s="8">
        <f t="shared" si="4"/>
        <v>79664.655556796948</v>
      </c>
    </row>
    <row r="53" spans="1:8" ht="15" customHeight="1" x14ac:dyDescent="0.25">
      <c r="A53" s="6">
        <f t="shared" si="5"/>
        <v>38443</v>
      </c>
      <c r="B53" s="7">
        <f t="shared" si="6"/>
        <v>52</v>
      </c>
      <c r="C53" s="7">
        <f t="shared" si="0"/>
        <v>2704</v>
      </c>
      <c r="D53" s="7">
        <v>6266</v>
      </c>
      <c r="E53" s="8">
        <f t="shared" si="1"/>
        <v>5940.4475823772191</v>
      </c>
      <c r="F53" s="8">
        <f t="shared" si="2"/>
        <v>325.55241762278092</v>
      </c>
      <c r="G53" s="9">
        <f t="shared" si="3"/>
        <v>5.1955381044171869E-2</v>
      </c>
      <c r="H53" s="8">
        <f t="shared" si="4"/>
        <v>105984.37662003755</v>
      </c>
    </row>
    <row r="54" spans="1:8" ht="15" customHeight="1" x14ac:dyDescent="0.25">
      <c r="A54" s="6">
        <f t="shared" si="5"/>
        <v>38473</v>
      </c>
      <c r="B54" s="7">
        <f t="shared" si="6"/>
        <v>53</v>
      </c>
      <c r="C54" s="7">
        <f t="shared" si="0"/>
        <v>2809</v>
      </c>
      <c r="D54" s="7">
        <v>6443</v>
      </c>
      <c r="E54" s="8">
        <f t="shared" si="1"/>
        <v>5953.2626491879664</v>
      </c>
      <c r="F54" s="8">
        <f t="shared" si="2"/>
        <v>489.73735081203358</v>
      </c>
      <c r="G54" s="9">
        <f t="shared" si="3"/>
        <v>7.6010763745465407E-2</v>
      </c>
      <c r="H54" s="8">
        <f t="shared" si="4"/>
        <v>239842.67278038885</v>
      </c>
    </row>
    <row r="55" spans="1:8" ht="15" customHeight="1" x14ac:dyDescent="0.25">
      <c r="A55" s="6">
        <f t="shared" si="5"/>
        <v>38504</v>
      </c>
      <c r="B55" s="7">
        <f t="shared" si="6"/>
        <v>54</v>
      </c>
      <c r="C55" s="7">
        <f t="shared" si="0"/>
        <v>2916</v>
      </c>
      <c r="D55" s="7">
        <v>6348</v>
      </c>
      <c r="E55" s="8">
        <f t="shared" si="1"/>
        <v>5966.1959213245746</v>
      </c>
      <c r="F55" s="8">
        <f t="shared" si="2"/>
        <v>381.80407867542544</v>
      </c>
      <c r="G55" s="9">
        <f t="shared" si="3"/>
        <v>6.014557004968895E-2</v>
      </c>
      <c r="H55" s="8">
        <f t="shared" si="4"/>
        <v>145774.35449319048</v>
      </c>
    </row>
    <row r="56" spans="1:8" ht="15" customHeight="1" x14ac:dyDescent="0.25">
      <c r="A56" s="6">
        <f t="shared" si="5"/>
        <v>38534</v>
      </c>
      <c r="B56" s="7">
        <f t="shared" si="6"/>
        <v>55</v>
      </c>
      <c r="C56" s="7">
        <f t="shared" si="0"/>
        <v>3025</v>
      </c>
      <c r="D56" s="7">
        <v>6039</v>
      </c>
      <c r="E56" s="8">
        <f t="shared" si="1"/>
        <v>5979.2473987870453</v>
      </c>
      <c r="F56" s="8">
        <f t="shared" si="2"/>
        <v>59.752601212954687</v>
      </c>
      <c r="G56" s="9">
        <f t="shared" si="3"/>
        <v>9.8944529248144869E-3</v>
      </c>
      <c r="H56" s="8">
        <f t="shared" si="4"/>
        <v>3570.3733517143937</v>
      </c>
    </row>
    <row r="57" spans="1:8" ht="15" customHeight="1" x14ac:dyDescent="0.25">
      <c r="A57" s="6">
        <f t="shared" si="5"/>
        <v>38565</v>
      </c>
      <c r="B57" s="7">
        <f t="shared" si="6"/>
        <v>56</v>
      </c>
      <c r="C57" s="7">
        <f t="shared" si="0"/>
        <v>3136</v>
      </c>
      <c r="D57" s="7">
        <v>6107</v>
      </c>
      <c r="E57" s="8">
        <f t="shared" si="1"/>
        <v>5992.4170815753778</v>
      </c>
      <c r="F57" s="8">
        <f t="shared" si="2"/>
        <v>114.58291842462222</v>
      </c>
      <c r="G57" s="9">
        <f t="shared" si="3"/>
        <v>1.8762554187755399E-2</v>
      </c>
      <c r="H57" s="8">
        <f t="shared" si="4"/>
        <v>13129.24519470363</v>
      </c>
    </row>
    <row r="58" spans="1:8" ht="15" customHeight="1" x14ac:dyDescent="0.25">
      <c r="A58" s="6">
        <f t="shared" si="5"/>
        <v>38596</v>
      </c>
      <c r="B58" s="7">
        <f t="shared" si="6"/>
        <v>57</v>
      </c>
      <c r="C58" s="7">
        <f t="shared" si="0"/>
        <v>3249</v>
      </c>
      <c r="D58" s="7">
        <v>5998</v>
      </c>
      <c r="E58" s="8">
        <f t="shared" si="1"/>
        <v>6005.704969689572</v>
      </c>
      <c r="F58" s="8">
        <f t="shared" si="2"/>
        <v>-7.7049696895719535</v>
      </c>
      <c r="G58" s="9">
        <f t="shared" si="3"/>
        <v>1.2845898115325031E-3</v>
      </c>
      <c r="H58" s="8">
        <f t="shared" si="4"/>
        <v>59.366557917222522</v>
      </c>
    </row>
    <row r="59" spans="1:8" ht="15" customHeight="1" x14ac:dyDescent="0.25">
      <c r="A59" s="6">
        <f t="shared" si="5"/>
        <v>38626</v>
      </c>
      <c r="B59" s="7">
        <f t="shared" si="6"/>
        <v>58</v>
      </c>
      <c r="C59" s="7">
        <f t="shared" si="0"/>
        <v>3364</v>
      </c>
      <c r="D59" s="7">
        <v>5843</v>
      </c>
      <c r="E59" s="8">
        <f t="shared" si="1"/>
        <v>6019.1110631296269</v>
      </c>
      <c r="F59" s="8">
        <f t="shared" si="2"/>
        <v>-176.11106312962693</v>
      </c>
      <c r="G59" s="9">
        <f t="shared" si="3"/>
        <v>3.014052081629761E-2</v>
      </c>
      <c r="H59" s="8">
        <f t="shared" si="4"/>
        <v>31015.106556647443</v>
      </c>
    </row>
    <row r="60" spans="1:8" ht="15" customHeight="1" x14ac:dyDescent="0.25">
      <c r="A60" s="6">
        <f t="shared" si="5"/>
        <v>38657</v>
      </c>
      <c r="B60" s="7">
        <f t="shared" si="6"/>
        <v>59</v>
      </c>
      <c r="C60" s="7">
        <f t="shared" si="0"/>
        <v>3481</v>
      </c>
      <c r="D60" s="7">
        <v>5889</v>
      </c>
      <c r="E60" s="8">
        <f t="shared" si="1"/>
        <v>6032.6353618955445</v>
      </c>
      <c r="F60" s="8">
        <f t="shared" si="2"/>
        <v>-143.63536189554452</v>
      </c>
      <c r="G60" s="9">
        <f t="shared" si="3"/>
        <v>2.4390450313388438E-2</v>
      </c>
      <c r="H60" s="8">
        <f t="shared" si="4"/>
        <v>20631.117186864041</v>
      </c>
    </row>
    <row r="61" spans="1:8" ht="15" customHeight="1" x14ac:dyDescent="0.25">
      <c r="A61" s="6">
        <f t="shared" si="5"/>
        <v>38687</v>
      </c>
      <c r="B61" s="7">
        <f t="shared" si="6"/>
        <v>60</v>
      </c>
      <c r="C61" s="7">
        <f t="shared" si="0"/>
        <v>3600</v>
      </c>
      <c r="D61" s="7">
        <v>5910</v>
      </c>
      <c r="E61" s="8">
        <f t="shared" si="1"/>
        <v>6046.2778659873238</v>
      </c>
      <c r="F61" s="8">
        <f t="shared" si="2"/>
        <v>-136.27786598732382</v>
      </c>
      <c r="G61" s="9">
        <f t="shared" si="3"/>
        <v>2.3058860573151239E-2</v>
      </c>
      <c r="H61" s="8">
        <f t="shared" si="4"/>
        <v>18571.656758058991</v>
      </c>
    </row>
    <row r="62" spans="1:8" ht="15" customHeight="1" x14ac:dyDescent="0.25">
      <c r="A62" s="6">
        <f t="shared" si="5"/>
        <v>38718</v>
      </c>
      <c r="B62" s="7">
        <f t="shared" si="6"/>
        <v>61</v>
      </c>
      <c r="C62" s="7">
        <f t="shared" si="0"/>
        <v>3721</v>
      </c>
      <c r="D62" s="7">
        <v>5619</v>
      </c>
      <c r="E62" s="8">
        <f t="shared" si="1"/>
        <v>6060.0385754049648</v>
      </c>
      <c r="F62" s="8">
        <f t="shared" si="2"/>
        <v>-441.03857540496483</v>
      </c>
      <c r="G62" s="9">
        <f t="shared" si="3"/>
        <v>7.8490581136316934E-2</v>
      </c>
      <c r="H62" s="8">
        <f t="shared" si="4"/>
        <v>194515.02499524085</v>
      </c>
    </row>
    <row r="63" spans="1:8" ht="15" customHeight="1" x14ac:dyDescent="0.25">
      <c r="A63" s="6">
        <f t="shared" si="5"/>
        <v>38749</v>
      </c>
      <c r="B63" s="7">
        <f t="shared" si="6"/>
        <v>62</v>
      </c>
      <c r="C63" s="7">
        <f t="shared" si="0"/>
        <v>3844</v>
      </c>
      <c r="D63" s="7">
        <v>5776</v>
      </c>
      <c r="E63" s="8">
        <f t="shared" si="1"/>
        <v>6073.9174901484676</v>
      </c>
      <c r="F63" s="8">
        <f t="shared" si="2"/>
        <v>-297.91749014846755</v>
      </c>
      <c r="G63" s="9">
        <f t="shared" si="3"/>
        <v>5.1578512837338567E-2</v>
      </c>
      <c r="H63" s="8">
        <f t="shared" si="4"/>
        <v>88754.830936362254</v>
      </c>
    </row>
    <row r="64" spans="1:8" ht="15" customHeight="1" x14ac:dyDescent="0.25">
      <c r="A64" s="6">
        <f t="shared" si="5"/>
        <v>38777</v>
      </c>
      <c r="B64" s="7">
        <f t="shared" si="6"/>
        <v>63</v>
      </c>
      <c r="C64" s="7">
        <f t="shared" si="0"/>
        <v>3969</v>
      </c>
      <c r="D64" s="7">
        <v>6186</v>
      </c>
      <c r="E64" s="8">
        <f t="shared" si="1"/>
        <v>6087.914610217832</v>
      </c>
      <c r="F64" s="8">
        <f t="shared" si="2"/>
        <v>98.085389782168022</v>
      </c>
      <c r="G64" s="9">
        <f t="shared" si="3"/>
        <v>1.5856028092817331E-2</v>
      </c>
      <c r="H64" s="8">
        <f t="shared" si="4"/>
        <v>9620.743688719831</v>
      </c>
    </row>
    <row r="65" spans="1:8" ht="15" customHeight="1" x14ac:dyDescent="0.25">
      <c r="A65" s="6">
        <f t="shared" si="5"/>
        <v>38808</v>
      </c>
      <c r="B65" s="7">
        <f t="shared" si="6"/>
        <v>64</v>
      </c>
      <c r="C65" s="7">
        <f t="shared" si="0"/>
        <v>4096</v>
      </c>
      <c r="D65" s="7">
        <v>6222</v>
      </c>
      <c r="E65" s="8">
        <f t="shared" si="1"/>
        <v>6102.0299356130581</v>
      </c>
      <c r="F65" s="8">
        <f t="shared" si="2"/>
        <v>119.97006438694189</v>
      </c>
      <c r="G65" s="9">
        <f t="shared" si="3"/>
        <v>1.9281591833323994E-2</v>
      </c>
      <c r="H65" s="8">
        <f t="shared" si="4"/>
        <v>14392.816349006982</v>
      </c>
    </row>
    <row r="66" spans="1:8" ht="15" customHeight="1" x14ac:dyDescent="0.25">
      <c r="A66" s="6">
        <f t="shared" si="5"/>
        <v>38838</v>
      </c>
      <c r="B66" s="7">
        <f t="shared" si="6"/>
        <v>65</v>
      </c>
      <c r="C66" s="7">
        <f t="shared" si="0"/>
        <v>4225</v>
      </c>
      <c r="D66" s="7">
        <v>6466</v>
      </c>
      <c r="E66" s="8">
        <f t="shared" si="1"/>
        <v>6116.2634663341469</v>
      </c>
      <c r="F66" s="8">
        <f t="shared" si="2"/>
        <v>349.73653366585313</v>
      </c>
      <c r="G66" s="9">
        <f t="shared" si="3"/>
        <v>5.4088545262272365E-2</v>
      </c>
      <c r="H66" s="8">
        <f t="shared" si="4"/>
        <v>122315.64298060643</v>
      </c>
    </row>
    <row r="67" spans="1:8" ht="15" customHeight="1" x14ac:dyDescent="0.25">
      <c r="A67" s="6">
        <f t="shared" si="5"/>
        <v>38869</v>
      </c>
      <c r="B67" s="7">
        <f t="shared" si="6"/>
        <v>66</v>
      </c>
      <c r="C67" s="7">
        <f t="shared" ref="C67:C130" si="7">B67^2</f>
        <v>4356</v>
      </c>
      <c r="D67" s="7">
        <v>6339</v>
      </c>
      <c r="E67" s="8">
        <f t="shared" ref="E67:E130" si="8">$K$20*C67+$K$19*B67+$K$18</f>
        <v>6130.6152023810964</v>
      </c>
      <c r="F67" s="8">
        <f t="shared" ref="F67:F130" si="9">D67-E67</f>
        <v>208.38479761890358</v>
      </c>
      <c r="G67" s="9">
        <f t="shared" ref="G67:G130" si="10">ABS(F67/D67)</f>
        <v>3.2873449695362607E-2</v>
      </c>
      <c r="H67" s="8">
        <f t="shared" ref="H67:H130" si="11">F67^2</f>
        <v>43424.223878671401</v>
      </c>
    </row>
    <row r="68" spans="1:8" ht="15" customHeight="1" x14ac:dyDescent="0.25">
      <c r="A68" s="6">
        <f t="shared" ref="A68:A131" si="12">EDATE(A67,1)</f>
        <v>38899</v>
      </c>
      <c r="B68" s="7">
        <f t="shared" ref="B68:B131" si="13">B67+1</f>
        <v>67</v>
      </c>
      <c r="C68" s="7">
        <f t="shared" si="7"/>
        <v>4489</v>
      </c>
      <c r="D68" s="7">
        <v>6221</v>
      </c>
      <c r="E68" s="8">
        <f t="shared" si="8"/>
        <v>6145.0851437539077</v>
      </c>
      <c r="F68" s="8">
        <f t="shared" si="9"/>
        <v>75.914856246092313</v>
      </c>
      <c r="G68" s="9">
        <f t="shared" si="10"/>
        <v>1.2202998914337295E-2</v>
      </c>
      <c r="H68" s="8">
        <f t="shared" si="11"/>
        <v>5763.065398864861</v>
      </c>
    </row>
    <row r="69" spans="1:8" ht="15" customHeight="1" x14ac:dyDescent="0.25">
      <c r="A69" s="6">
        <f t="shared" si="12"/>
        <v>38930</v>
      </c>
      <c r="B69" s="7">
        <f t="shared" si="13"/>
        <v>68</v>
      </c>
      <c r="C69" s="7">
        <f t="shared" si="7"/>
        <v>4624</v>
      </c>
      <c r="D69" s="7">
        <v>6094</v>
      </c>
      <c r="E69" s="8">
        <f t="shared" si="8"/>
        <v>6159.6732904525816</v>
      </c>
      <c r="F69" s="8">
        <f t="shared" si="9"/>
        <v>-65.673290452581568</v>
      </c>
      <c r="G69" s="9">
        <f t="shared" si="10"/>
        <v>1.0776713234752473E-2</v>
      </c>
      <c r="H69" s="8">
        <f t="shared" si="11"/>
        <v>4312.9810788691411</v>
      </c>
    </row>
    <row r="70" spans="1:8" ht="15" customHeight="1" x14ac:dyDescent="0.25">
      <c r="A70" s="6">
        <f t="shared" si="12"/>
        <v>38961</v>
      </c>
      <c r="B70" s="7">
        <f t="shared" si="13"/>
        <v>69</v>
      </c>
      <c r="C70" s="7">
        <f t="shared" si="7"/>
        <v>4761</v>
      </c>
      <c r="D70" s="7">
        <v>6195</v>
      </c>
      <c r="E70" s="8">
        <f t="shared" si="8"/>
        <v>6174.3796424771162</v>
      </c>
      <c r="F70" s="8">
        <f t="shared" si="9"/>
        <v>20.620357522883751</v>
      </c>
      <c r="G70" s="9">
        <f t="shared" si="10"/>
        <v>3.3285484298440277E-3</v>
      </c>
      <c r="H70" s="8">
        <f t="shared" si="11"/>
        <v>425.19914437154847</v>
      </c>
    </row>
    <row r="71" spans="1:8" ht="15" customHeight="1" x14ac:dyDescent="0.25">
      <c r="A71" s="6">
        <f t="shared" si="12"/>
        <v>38991</v>
      </c>
      <c r="B71" s="7">
        <f t="shared" si="13"/>
        <v>70</v>
      </c>
      <c r="C71" s="7">
        <f t="shared" si="7"/>
        <v>4900</v>
      </c>
      <c r="D71" s="7">
        <v>5845</v>
      </c>
      <c r="E71" s="8">
        <f t="shared" si="8"/>
        <v>6189.2041998275126</v>
      </c>
      <c r="F71" s="8">
        <f t="shared" si="9"/>
        <v>-344.20419982751264</v>
      </c>
      <c r="G71" s="9">
        <f t="shared" si="10"/>
        <v>5.8888656942260503E-2</v>
      </c>
      <c r="H71" s="8">
        <f t="shared" si="11"/>
        <v>118476.53117889825</v>
      </c>
    </row>
    <row r="72" spans="1:8" ht="15" customHeight="1" x14ac:dyDescent="0.25">
      <c r="A72" s="6">
        <f t="shared" si="12"/>
        <v>39022</v>
      </c>
      <c r="B72" s="7">
        <f t="shared" si="13"/>
        <v>71</v>
      </c>
      <c r="C72" s="7">
        <f t="shared" si="7"/>
        <v>5041</v>
      </c>
      <c r="D72" s="7">
        <v>5974</v>
      </c>
      <c r="E72" s="8">
        <f t="shared" si="8"/>
        <v>6204.1469625037716</v>
      </c>
      <c r="F72" s="8">
        <f t="shared" si="9"/>
        <v>-230.14696250377165</v>
      </c>
      <c r="G72" s="9">
        <f t="shared" si="10"/>
        <v>3.8524767744186748E-2</v>
      </c>
      <c r="H72" s="8">
        <f t="shared" si="11"/>
        <v>52967.624349712474</v>
      </c>
    </row>
    <row r="73" spans="1:8" ht="15" customHeight="1" x14ac:dyDescent="0.25">
      <c r="A73" s="6">
        <f t="shared" si="12"/>
        <v>39052</v>
      </c>
      <c r="B73" s="7">
        <f t="shared" si="13"/>
        <v>72</v>
      </c>
      <c r="C73" s="7">
        <f t="shared" si="7"/>
        <v>5184</v>
      </c>
      <c r="D73" s="7">
        <v>5813</v>
      </c>
      <c r="E73" s="8">
        <f t="shared" si="8"/>
        <v>6219.2079305058915</v>
      </c>
      <c r="F73" s="8">
        <f t="shared" si="9"/>
        <v>-406.20793050589145</v>
      </c>
      <c r="G73" s="9">
        <f t="shared" si="10"/>
        <v>6.9879224239788651E-2</v>
      </c>
      <c r="H73" s="8">
        <f t="shared" si="11"/>
        <v>165004.88280587914</v>
      </c>
    </row>
    <row r="74" spans="1:8" ht="15" customHeight="1" x14ac:dyDescent="0.25">
      <c r="A74" s="6">
        <f t="shared" si="12"/>
        <v>39083</v>
      </c>
      <c r="B74" s="7">
        <f t="shared" si="13"/>
        <v>73</v>
      </c>
      <c r="C74" s="7">
        <f t="shared" si="7"/>
        <v>5329</v>
      </c>
      <c r="D74" s="7">
        <v>5819</v>
      </c>
      <c r="E74" s="8">
        <f t="shared" si="8"/>
        <v>6234.3871038338739</v>
      </c>
      <c r="F74" s="8">
        <f t="shared" si="9"/>
        <v>-415.38710383387388</v>
      </c>
      <c r="G74" s="9">
        <f t="shared" si="10"/>
        <v>7.1384620009258271E-2</v>
      </c>
      <c r="H74" s="8">
        <f t="shared" si="11"/>
        <v>172546.44603149351</v>
      </c>
    </row>
    <row r="75" spans="1:8" ht="15" customHeight="1" x14ac:dyDescent="0.25">
      <c r="A75" s="6">
        <f t="shared" si="12"/>
        <v>39114</v>
      </c>
      <c r="B75" s="7">
        <f t="shared" si="13"/>
        <v>74</v>
      </c>
      <c r="C75" s="7">
        <f t="shared" si="7"/>
        <v>5476</v>
      </c>
      <c r="D75" s="7">
        <v>6115</v>
      </c>
      <c r="E75" s="8">
        <f t="shared" si="8"/>
        <v>6249.684482487718</v>
      </c>
      <c r="F75" s="8">
        <f t="shared" si="9"/>
        <v>-134.68448248771801</v>
      </c>
      <c r="G75" s="9">
        <f t="shared" si="10"/>
        <v>2.2025262876159937E-2</v>
      </c>
      <c r="H75" s="8">
        <f t="shared" si="11"/>
        <v>18139.90982298442</v>
      </c>
    </row>
    <row r="76" spans="1:8" ht="15" customHeight="1" x14ac:dyDescent="0.25">
      <c r="A76" s="6">
        <f t="shared" si="12"/>
        <v>39142</v>
      </c>
      <c r="B76" s="7">
        <f t="shared" si="13"/>
        <v>75</v>
      </c>
      <c r="C76" s="7">
        <f t="shared" si="7"/>
        <v>5625</v>
      </c>
      <c r="D76" s="7">
        <v>6157</v>
      </c>
      <c r="E76" s="8">
        <f t="shared" si="8"/>
        <v>6265.1000664674229</v>
      </c>
      <c r="F76" s="8">
        <f t="shared" si="9"/>
        <v>-108.10006646742295</v>
      </c>
      <c r="G76" s="9">
        <f t="shared" si="10"/>
        <v>1.755726270382052E-2</v>
      </c>
      <c r="H76" s="8">
        <f t="shared" si="11"/>
        <v>11685.624370261259</v>
      </c>
    </row>
    <row r="77" spans="1:8" ht="15" customHeight="1" x14ac:dyDescent="0.25">
      <c r="A77" s="6">
        <f t="shared" si="12"/>
        <v>39173</v>
      </c>
      <c r="B77" s="7">
        <f t="shared" si="13"/>
        <v>76</v>
      </c>
      <c r="C77" s="7">
        <f t="shared" si="7"/>
        <v>5776</v>
      </c>
      <c r="D77" s="7">
        <v>6581</v>
      </c>
      <c r="E77" s="8">
        <f t="shared" si="8"/>
        <v>6280.6338557729905</v>
      </c>
      <c r="F77" s="8">
        <f t="shared" si="9"/>
        <v>300.3661442270095</v>
      </c>
      <c r="G77" s="9">
        <f t="shared" si="10"/>
        <v>4.5641413801399404E-2</v>
      </c>
      <c r="H77" s="8">
        <f t="shared" si="11"/>
        <v>90219.820597800674</v>
      </c>
    </row>
    <row r="78" spans="1:8" ht="15" customHeight="1" x14ac:dyDescent="0.25">
      <c r="A78" s="6">
        <f t="shared" si="12"/>
        <v>39203</v>
      </c>
      <c r="B78" s="7">
        <f t="shared" si="13"/>
        <v>77</v>
      </c>
      <c r="C78" s="7">
        <f t="shared" si="7"/>
        <v>5929</v>
      </c>
      <c r="D78" s="7">
        <v>6643</v>
      </c>
      <c r="E78" s="8">
        <f t="shared" si="8"/>
        <v>6296.2858504044198</v>
      </c>
      <c r="F78" s="8">
        <f t="shared" si="9"/>
        <v>346.71414959558024</v>
      </c>
      <c r="G78" s="9">
        <f t="shared" si="10"/>
        <v>5.219240547878673E-2</v>
      </c>
      <c r="H78" s="8">
        <f t="shared" si="11"/>
        <v>120210.7015297864</v>
      </c>
    </row>
    <row r="79" spans="1:8" ht="15" customHeight="1" x14ac:dyDescent="0.25">
      <c r="A79" s="6">
        <f t="shared" si="12"/>
        <v>39234</v>
      </c>
      <c r="B79" s="7">
        <f t="shared" si="13"/>
        <v>78</v>
      </c>
      <c r="C79" s="7">
        <f t="shared" si="7"/>
        <v>6084</v>
      </c>
      <c r="D79" s="7">
        <v>6619</v>
      </c>
      <c r="E79" s="8">
        <f t="shared" si="8"/>
        <v>6312.0560503617107</v>
      </c>
      <c r="F79" s="8">
        <f t="shared" si="9"/>
        <v>306.94394963828927</v>
      </c>
      <c r="G79" s="9">
        <f t="shared" si="10"/>
        <v>4.6373160543630346E-2</v>
      </c>
      <c r="H79" s="8">
        <f t="shared" si="11"/>
        <v>94214.588219552665</v>
      </c>
    </row>
    <row r="80" spans="1:8" ht="15" customHeight="1" x14ac:dyDescent="0.25">
      <c r="A80" s="6">
        <f t="shared" si="12"/>
        <v>39264</v>
      </c>
      <c r="B80" s="7">
        <f t="shared" si="13"/>
        <v>79</v>
      </c>
      <c r="C80" s="7">
        <f t="shared" si="7"/>
        <v>6241</v>
      </c>
      <c r="D80" s="7">
        <v>6464</v>
      </c>
      <c r="E80" s="8">
        <f t="shared" si="8"/>
        <v>6327.9444556448634</v>
      </c>
      <c r="F80" s="8">
        <f t="shared" si="9"/>
        <v>136.05554435513659</v>
      </c>
      <c r="G80" s="9">
        <f t="shared" si="10"/>
        <v>2.1048196837118904E-2</v>
      </c>
      <c r="H80" s="8">
        <f t="shared" si="11"/>
        <v>18511.11114977254</v>
      </c>
    </row>
    <row r="81" spans="1:8" ht="15" customHeight="1" x14ac:dyDescent="0.25">
      <c r="A81" s="6">
        <f t="shared" si="12"/>
        <v>39295</v>
      </c>
      <c r="B81" s="7">
        <f t="shared" si="13"/>
        <v>80</v>
      </c>
      <c r="C81" s="7">
        <f t="shared" si="7"/>
        <v>6400</v>
      </c>
      <c r="D81" s="7">
        <v>6369</v>
      </c>
      <c r="E81" s="8">
        <f t="shared" si="8"/>
        <v>6343.9510662538778</v>
      </c>
      <c r="F81" s="8">
        <f t="shared" si="9"/>
        <v>25.048933746122202</v>
      </c>
      <c r="G81" s="9">
        <f t="shared" si="10"/>
        <v>3.9329461055302561E-3</v>
      </c>
      <c r="H81" s="8">
        <f t="shared" si="11"/>
        <v>627.44908181761969</v>
      </c>
    </row>
    <row r="82" spans="1:8" ht="15" customHeight="1" x14ac:dyDescent="0.25">
      <c r="A82" s="6">
        <f t="shared" si="12"/>
        <v>39326</v>
      </c>
      <c r="B82" s="7">
        <f t="shared" si="13"/>
        <v>81</v>
      </c>
      <c r="C82" s="7">
        <f t="shared" si="7"/>
        <v>6561</v>
      </c>
      <c r="D82" s="7">
        <v>6416</v>
      </c>
      <c r="E82" s="8">
        <f t="shared" si="8"/>
        <v>6360.0758821887539</v>
      </c>
      <c r="F82" s="8">
        <f t="shared" si="9"/>
        <v>55.924117811246106</v>
      </c>
      <c r="G82" s="9">
        <f t="shared" si="10"/>
        <v>8.7163525266904778E-3</v>
      </c>
      <c r="H82" s="8">
        <f t="shared" si="11"/>
        <v>3127.5069529661341</v>
      </c>
    </row>
    <row r="83" spans="1:8" ht="15" customHeight="1" x14ac:dyDescent="0.25">
      <c r="A83" s="6">
        <f t="shared" si="12"/>
        <v>39356</v>
      </c>
      <c r="B83" s="7">
        <f t="shared" si="13"/>
        <v>82</v>
      </c>
      <c r="C83" s="7">
        <f t="shared" si="7"/>
        <v>6724</v>
      </c>
      <c r="D83" s="7">
        <v>6155</v>
      </c>
      <c r="E83" s="8">
        <f t="shared" si="8"/>
        <v>6376.3189034494917</v>
      </c>
      <c r="F83" s="8">
        <f t="shared" si="9"/>
        <v>-221.3189034494917</v>
      </c>
      <c r="G83" s="9">
        <f t="shared" si="10"/>
        <v>3.595757976433659E-2</v>
      </c>
      <c r="H83" s="8">
        <f t="shared" si="11"/>
        <v>48982.057024085429</v>
      </c>
    </row>
    <row r="84" spans="1:8" ht="15" customHeight="1" x14ac:dyDescent="0.25">
      <c r="A84" s="6">
        <f t="shared" si="12"/>
        <v>39387</v>
      </c>
      <c r="B84" s="7">
        <f t="shared" si="13"/>
        <v>83</v>
      </c>
      <c r="C84" s="7">
        <f t="shared" si="7"/>
        <v>6889</v>
      </c>
      <c r="D84" s="7">
        <v>6137</v>
      </c>
      <c r="E84" s="8">
        <f t="shared" si="8"/>
        <v>6392.6801300360912</v>
      </c>
      <c r="F84" s="8">
        <f t="shared" si="9"/>
        <v>-255.68013003609121</v>
      </c>
      <c r="G84" s="9">
        <f t="shared" si="10"/>
        <v>4.16620710503652E-2</v>
      </c>
      <c r="H84" s="8">
        <f t="shared" si="11"/>
        <v>65372.328895272512</v>
      </c>
    </row>
    <row r="85" spans="1:8" ht="15" customHeight="1" x14ac:dyDescent="0.25">
      <c r="A85" s="6">
        <f t="shared" si="12"/>
        <v>39417</v>
      </c>
      <c r="B85" s="7">
        <f t="shared" si="13"/>
        <v>84</v>
      </c>
      <c r="C85" s="7">
        <f t="shared" si="7"/>
        <v>7056</v>
      </c>
      <c r="D85" s="7">
        <v>6195.05</v>
      </c>
      <c r="E85" s="8">
        <f t="shared" si="8"/>
        <v>6409.1595619485524</v>
      </c>
      <c r="F85" s="8">
        <f t="shared" si="9"/>
        <v>-214.10956194855225</v>
      </c>
      <c r="G85" s="9">
        <f t="shared" si="10"/>
        <v>3.4561393685047292E-2</v>
      </c>
      <c r="H85" s="8">
        <f t="shared" si="11"/>
        <v>45842.904517800933</v>
      </c>
    </row>
    <row r="86" spans="1:8" ht="15" customHeight="1" x14ac:dyDescent="0.25">
      <c r="A86" s="6">
        <f t="shared" si="12"/>
        <v>39448</v>
      </c>
      <c r="B86" s="7">
        <f t="shared" si="13"/>
        <v>85</v>
      </c>
      <c r="C86" s="7">
        <f t="shared" si="7"/>
        <v>7225</v>
      </c>
      <c r="D86" s="7">
        <v>5972.25</v>
      </c>
      <c r="E86" s="8">
        <f t="shared" si="8"/>
        <v>6425.7571991868754</v>
      </c>
      <c r="F86" s="8">
        <f t="shared" si="9"/>
        <v>-453.50719918687537</v>
      </c>
      <c r="G86" s="9">
        <f t="shared" si="10"/>
        <v>7.5935735976704818E-2</v>
      </c>
      <c r="H86" s="8">
        <f t="shared" si="11"/>
        <v>205668.77971432425</v>
      </c>
    </row>
    <row r="87" spans="1:8" ht="15" customHeight="1" x14ac:dyDescent="0.25">
      <c r="A87" s="6">
        <f t="shared" si="12"/>
        <v>39479</v>
      </c>
      <c r="B87" s="7">
        <f t="shared" si="13"/>
        <v>86</v>
      </c>
      <c r="C87" s="7">
        <f t="shared" si="7"/>
        <v>7396</v>
      </c>
      <c r="D87" s="7">
        <v>6093.73</v>
      </c>
      <c r="E87" s="8">
        <f t="shared" si="8"/>
        <v>6442.47304175106</v>
      </c>
      <c r="F87" s="8">
        <f t="shared" si="9"/>
        <v>-348.74304175106045</v>
      </c>
      <c r="G87" s="9">
        <f t="shared" si="10"/>
        <v>5.7229815195464925E-2</v>
      </c>
      <c r="H87" s="8">
        <f t="shared" si="11"/>
        <v>121621.70916978188</v>
      </c>
    </row>
    <row r="88" spans="1:8" ht="15" customHeight="1" x14ac:dyDescent="0.25">
      <c r="A88" s="6">
        <f t="shared" si="12"/>
        <v>39508</v>
      </c>
      <c r="B88" s="7">
        <f t="shared" si="13"/>
        <v>87</v>
      </c>
      <c r="C88" s="7">
        <f t="shared" si="7"/>
        <v>7569</v>
      </c>
      <c r="D88" s="7">
        <v>6211.11</v>
      </c>
      <c r="E88" s="8">
        <f t="shared" si="8"/>
        <v>6459.3070896411064</v>
      </c>
      <c r="F88" s="8">
        <f t="shared" si="9"/>
        <v>-248.19708964110669</v>
      </c>
      <c r="G88" s="9">
        <f t="shared" si="10"/>
        <v>3.996018258267954E-2</v>
      </c>
      <c r="H88" s="8">
        <f t="shared" si="11"/>
        <v>61601.795306315551</v>
      </c>
    </row>
    <row r="89" spans="1:8" ht="15" customHeight="1" x14ac:dyDescent="0.25">
      <c r="A89" s="6">
        <f t="shared" si="12"/>
        <v>39539</v>
      </c>
      <c r="B89" s="7">
        <f t="shared" si="13"/>
        <v>88</v>
      </c>
      <c r="C89" s="7">
        <f t="shared" si="7"/>
        <v>7744</v>
      </c>
      <c r="D89" s="7">
        <v>6663</v>
      </c>
      <c r="E89" s="8">
        <f t="shared" si="8"/>
        <v>6476.2593428570153</v>
      </c>
      <c r="F89" s="8">
        <f t="shared" si="9"/>
        <v>186.74065714298467</v>
      </c>
      <c r="G89" s="9">
        <f t="shared" si="10"/>
        <v>2.8026513153682226E-2</v>
      </c>
      <c r="H89" s="8">
        <f t="shared" si="11"/>
        <v>34872.073030193751</v>
      </c>
    </row>
    <row r="90" spans="1:8" ht="15" customHeight="1" x14ac:dyDescent="0.25">
      <c r="A90" s="6">
        <f t="shared" si="12"/>
        <v>39569</v>
      </c>
      <c r="B90" s="7">
        <f t="shared" si="13"/>
        <v>89</v>
      </c>
      <c r="C90" s="7">
        <f t="shared" si="7"/>
        <v>7921</v>
      </c>
      <c r="D90" s="7">
        <v>6484.71</v>
      </c>
      <c r="E90" s="8">
        <f t="shared" si="8"/>
        <v>6493.3298013987851</v>
      </c>
      <c r="F90" s="8">
        <f t="shared" si="9"/>
        <v>-8.6198013987850572</v>
      </c>
      <c r="G90" s="9">
        <f t="shared" si="10"/>
        <v>1.3292500973497746E-3</v>
      </c>
      <c r="H90" s="8">
        <f t="shared" si="11"/>
        <v>74.300976154496823</v>
      </c>
    </row>
    <row r="91" spans="1:8" ht="15" customHeight="1" x14ac:dyDescent="0.25">
      <c r="A91" s="6">
        <f t="shared" si="12"/>
        <v>39600</v>
      </c>
      <c r="B91" s="7">
        <f t="shared" si="13"/>
        <v>90</v>
      </c>
      <c r="C91" s="7">
        <f t="shared" si="7"/>
        <v>8100</v>
      </c>
      <c r="D91" s="7">
        <v>6674.47</v>
      </c>
      <c r="E91" s="8">
        <f t="shared" si="8"/>
        <v>6510.5184652664175</v>
      </c>
      <c r="F91" s="8">
        <f t="shared" si="9"/>
        <v>163.95153473358278</v>
      </c>
      <c r="G91" s="9">
        <f t="shared" si="10"/>
        <v>2.4563978073702149E-2</v>
      </c>
      <c r="H91" s="8">
        <f t="shared" si="11"/>
        <v>26880.105741497198</v>
      </c>
    </row>
    <row r="92" spans="1:8" ht="15" customHeight="1" x14ac:dyDescent="0.25">
      <c r="A92" s="6">
        <f t="shared" si="12"/>
        <v>39630</v>
      </c>
      <c r="B92" s="7">
        <f t="shared" si="13"/>
        <v>91</v>
      </c>
      <c r="C92" s="7">
        <f t="shared" si="7"/>
        <v>8281</v>
      </c>
      <c r="D92" s="7">
        <v>6559</v>
      </c>
      <c r="E92" s="8">
        <f t="shared" si="8"/>
        <v>6527.8253344599107</v>
      </c>
      <c r="F92" s="8">
        <f t="shared" si="9"/>
        <v>31.174665540089336</v>
      </c>
      <c r="G92" s="9">
        <f t="shared" si="10"/>
        <v>4.7529601372296596E-3</v>
      </c>
      <c r="H92" s="8">
        <f t="shared" si="11"/>
        <v>971.85977153643353</v>
      </c>
    </row>
    <row r="93" spans="1:8" ht="15" customHeight="1" x14ac:dyDescent="0.25">
      <c r="A93" s="6">
        <f t="shared" si="12"/>
        <v>39661</v>
      </c>
      <c r="B93" s="7">
        <f t="shared" si="13"/>
        <v>92</v>
      </c>
      <c r="C93" s="7">
        <f t="shared" si="7"/>
        <v>8464</v>
      </c>
      <c r="D93" s="7">
        <v>6402.95</v>
      </c>
      <c r="E93" s="8">
        <f t="shared" si="8"/>
        <v>6545.2504089792656</v>
      </c>
      <c r="F93" s="8">
        <f t="shared" si="9"/>
        <v>-142.30040897926574</v>
      </c>
      <c r="G93" s="9">
        <f t="shared" si="10"/>
        <v>2.2224194938155965E-2</v>
      </c>
      <c r="H93" s="8">
        <f t="shared" si="11"/>
        <v>20249.406395666294</v>
      </c>
    </row>
    <row r="94" spans="1:8" ht="15" customHeight="1" x14ac:dyDescent="0.25">
      <c r="A94" s="6">
        <f t="shared" si="12"/>
        <v>39692</v>
      </c>
      <c r="B94" s="7">
        <f t="shared" si="13"/>
        <v>93</v>
      </c>
      <c r="C94" s="7">
        <f t="shared" si="7"/>
        <v>8649</v>
      </c>
      <c r="D94" s="7">
        <v>6495.58</v>
      </c>
      <c r="E94" s="8">
        <f t="shared" si="8"/>
        <v>6562.7936888244831</v>
      </c>
      <c r="F94" s="8">
        <f t="shared" si="9"/>
        <v>-67.213688824483143</v>
      </c>
      <c r="G94" s="9">
        <f t="shared" si="10"/>
        <v>1.0347603882098773E-2</v>
      </c>
      <c r="H94" s="8">
        <f t="shared" si="11"/>
        <v>4517.6799653944499</v>
      </c>
    </row>
    <row r="95" spans="1:8" ht="15" customHeight="1" x14ac:dyDescent="0.25">
      <c r="A95" s="6">
        <f t="shared" si="12"/>
        <v>39722</v>
      </c>
      <c r="B95" s="7">
        <f t="shared" si="13"/>
        <v>94</v>
      </c>
      <c r="C95" s="7">
        <f t="shared" si="7"/>
        <v>8836</v>
      </c>
      <c r="D95" s="7">
        <v>6627.4</v>
      </c>
      <c r="E95" s="8">
        <f t="shared" si="8"/>
        <v>6580.4551739955623</v>
      </c>
      <c r="F95" s="8">
        <f t="shared" si="9"/>
        <v>46.944826004437346</v>
      </c>
      <c r="G95" s="9">
        <f t="shared" si="10"/>
        <v>7.0834453940364769E-3</v>
      </c>
      <c r="H95" s="8">
        <f t="shared" si="11"/>
        <v>2203.8166885868968</v>
      </c>
    </row>
    <row r="96" spans="1:8" ht="15" customHeight="1" x14ac:dyDescent="0.25">
      <c r="A96" s="6">
        <f t="shared" si="12"/>
        <v>39753</v>
      </c>
      <c r="B96" s="7">
        <f t="shared" si="13"/>
        <v>95</v>
      </c>
      <c r="C96" s="7">
        <f t="shared" si="7"/>
        <v>9025</v>
      </c>
      <c r="D96" s="7">
        <v>6492.02</v>
      </c>
      <c r="E96" s="8">
        <f t="shared" si="8"/>
        <v>6598.2348644925023</v>
      </c>
      <c r="F96" s="8">
        <f t="shared" si="9"/>
        <v>-106.21486449250187</v>
      </c>
      <c r="G96" s="9">
        <f t="shared" si="10"/>
        <v>1.6360834454068513E-2</v>
      </c>
      <c r="H96" s="8">
        <f t="shared" si="11"/>
        <v>11281.597439160536</v>
      </c>
    </row>
    <row r="97" spans="1:8" ht="15" customHeight="1" x14ac:dyDescent="0.25">
      <c r="A97" s="6">
        <f t="shared" si="12"/>
        <v>39783</v>
      </c>
      <c r="B97" s="7">
        <f t="shared" si="13"/>
        <v>96</v>
      </c>
      <c r="C97" s="7">
        <f t="shared" si="7"/>
        <v>9216</v>
      </c>
      <c r="D97" s="7">
        <v>6376.46</v>
      </c>
      <c r="E97" s="8">
        <f t="shared" si="8"/>
        <v>6616.1327603153049</v>
      </c>
      <c r="F97" s="8">
        <f t="shared" si="9"/>
        <v>-239.67276031530491</v>
      </c>
      <c r="G97" s="9">
        <f t="shared" si="10"/>
        <v>3.7587118921047873E-2</v>
      </c>
      <c r="H97" s="8">
        <f t="shared" si="11"/>
        <v>57443.032037157594</v>
      </c>
    </row>
    <row r="98" spans="1:8" ht="15" customHeight="1" x14ac:dyDescent="0.25">
      <c r="A98" s="6">
        <f t="shared" si="12"/>
        <v>39814</v>
      </c>
      <c r="B98" s="7">
        <f t="shared" si="13"/>
        <v>97</v>
      </c>
      <c r="C98" s="7">
        <f t="shared" si="7"/>
        <v>9409</v>
      </c>
      <c r="D98" s="7">
        <v>6117.6</v>
      </c>
      <c r="E98" s="8">
        <f t="shared" si="8"/>
        <v>6634.1488614639693</v>
      </c>
      <c r="F98" s="8">
        <f t="shared" si="9"/>
        <v>-516.54886146396893</v>
      </c>
      <c r="G98" s="9">
        <f t="shared" si="10"/>
        <v>8.4436521097157199E-2</v>
      </c>
      <c r="H98" s="8">
        <f t="shared" si="11"/>
        <v>266822.72627972258</v>
      </c>
    </row>
    <row r="99" spans="1:8" ht="15" customHeight="1" x14ac:dyDescent="0.25">
      <c r="A99" s="6">
        <f t="shared" si="12"/>
        <v>39845</v>
      </c>
      <c r="B99" s="7">
        <f t="shared" si="13"/>
        <v>98</v>
      </c>
      <c r="C99" s="7">
        <f t="shared" si="7"/>
        <v>9604</v>
      </c>
      <c r="D99" s="7">
        <v>6451.96</v>
      </c>
      <c r="E99" s="8">
        <f t="shared" si="8"/>
        <v>6652.2831679384954</v>
      </c>
      <c r="F99" s="8">
        <f t="shared" si="9"/>
        <v>-200.32316793849532</v>
      </c>
      <c r="G99" s="9">
        <f t="shared" si="10"/>
        <v>3.1048420625437126E-2</v>
      </c>
      <c r="H99" s="8">
        <f t="shared" si="11"/>
        <v>40129.371612914598</v>
      </c>
    </row>
    <row r="100" spans="1:8" ht="15" customHeight="1" x14ac:dyDescent="0.25">
      <c r="A100" s="6">
        <f t="shared" si="12"/>
        <v>39873</v>
      </c>
      <c r="B100" s="7">
        <f t="shared" si="13"/>
        <v>99</v>
      </c>
      <c r="C100" s="7">
        <f t="shared" si="7"/>
        <v>9801</v>
      </c>
      <c r="D100" s="7">
        <v>6642</v>
      </c>
      <c r="E100" s="8">
        <f t="shared" si="8"/>
        <v>6670.5356797388831</v>
      </c>
      <c r="F100" s="8">
        <f t="shared" si="9"/>
        <v>-28.535679738883118</v>
      </c>
      <c r="G100" s="9">
        <f t="shared" si="10"/>
        <v>4.2962480787237453E-3</v>
      </c>
      <c r="H100" s="8">
        <f t="shared" si="11"/>
        <v>814.28501816010453</v>
      </c>
    </row>
    <row r="101" spans="1:8" ht="15" customHeight="1" x14ac:dyDescent="0.25">
      <c r="A101" s="6">
        <f t="shared" si="12"/>
        <v>39904</v>
      </c>
      <c r="B101" s="7">
        <f t="shared" si="13"/>
        <v>100</v>
      </c>
      <c r="C101" s="7">
        <f t="shared" si="7"/>
        <v>10000</v>
      </c>
      <c r="D101" s="7">
        <v>6845</v>
      </c>
      <c r="E101" s="8">
        <f t="shared" si="8"/>
        <v>6688.9063968651317</v>
      </c>
      <c r="F101" s="8">
        <f t="shared" si="9"/>
        <v>156.09360313486832</v>
      </c>
      <c r="G101" s="9">
        <f t="shared" si="10"/>
        <v>2.2804032598227657E-2</v>
      </c>
      <c r="H101" s="8">
        <f t="shared" si="11"/>
        <v>24365.212939625773</v>
      </c>
    </row>
    <row r="102" spans="1:8" ht="15" customHeight="1" x14ac:dyDescent="0.25">
      <c r="A102" s="6">
        <f t="shared" si="12"/>
        <v>39934</v>
      </c>
      <c r="B102" s="7">
        <f t="shared" si="13"/>
        <v>101</v>
      </c>
      <c r="C102" s="7">
        <f t="shared" si="7"/>
        <v>10201</v>
      </c>
      <c r="D102" s="7">
        <v>6829</v>
      </c>
      <c r="E102" s="8">
        <f t="shared" si="8"/>
        <v>6707.3953193172438</v>
      </c>
      <c r="F102" s="8">
        <f t="shared" si="9"/>
        <v>121.60468068275622</v>
      </c>
      <c r="G102" s="9">
        <f t="shared" si="10"/>
        <v>1.7807099236016432E-2</v>
      </c>
      <c r="H102" s="8">
        <f t="shared" si="11"/>
        <v>14787.698363955105</v>
      </c>
    </row>
    <row r="103" spans="1:8" ht="15" customHeight="1" x14ac:dyDescent="0.25">
      <c r="A103" s="6">
        <f t="shared" si="12"/>
        <v>39965</v>
      </c>
      <c r="B103" s="7">
        <f t="shared" si="13"/>
        <v>102</v>
      </c>
      <c r="C103" s="7">
        <f t="shared" si="7"/>
        <v>10404</v>
      </c>
      <c r="D103" s="7">
        <v>6928</v>
      </c>
      <c r="E103" s="8">
        <f t="shared" si="8"/>
        <v>6726.0024470952158</v>
      </c>
      <c r="F103" s="8">
        <f t="shared" si="9"/>
        <v>201.99755290478424</v>
      </c>
      <c r="G103" s="9">
        <f t="shared" si="10"/>
        <v>2.9156690661776015E-2</v>
      </c>
      <c r="H103" s="8">
        <f t="shared" si="11"/>
        <v>40803.011379521107</v>
      </c>
    </row>
    <row r="104" spans="1:8" ht="15" customHeight="1" x14ac:dyDescent="0.25">
      <c r="A104" s="6">
        <f t="shared" si="12"/>
        <v>39995</v>
      </c>
      <c r="B104" s="7">
        <f t="shared" si="13"/>
        <v>103</v>
      </c>
      <c r="C104" s="7">
        <f t="shared" si="7"/>
        <v>10609</v>
      </c>
      <c r="D104" s="7">
        <v>6848</v>
      </c>
      <c r="E104" s="8">
        <f t="shared" si="8"/>
        <v>6744.7277801990513</v>
      </c>
      <c r="F104" s="8">
        <f t="shared" si="9"/>
        <v>103.27221980094873</v>
      </c>
      <c r="G104" s="9">
        <f t="shared" si="10"/>
        <v>1.5080639573736673E-2</v>
      </c>
      <c r="H104" s="8">
        <f t="shared" si="11"/>
        <v>10665.151382615468</v>
      </c>
    </row>
    <row r="105" spans="1:8" ht="15" customHeight="1" x14ac:dyDescent="0.25">
      <c r="A105" s="6">
        <f t="shared" si="12"/>
        <v>40026</v>
      </c>
      <c r="B105" s="7">
        <f t="shared" si="13"/>
        <v>104</v>
      </c>
      <c r="C105" s="7">
        <f t="shared" si="7"/>
        <v>10816</v>
      </c>
      <c r="D105" s="7">
        <v>6863</v>
      </c>
      <c r="E105" s="8">
        <f t="shared" si="8"/>
        <v>6763.5713186287476</v>
      </c>
      <c r="F105" s="8">
        <f t="shared" si="9"/>
        <v>99.428681371252424</v>
      </c>
      <c r="G105" s="9">
        <f t="shared" si="10"/>
        <v>1.4487641173138922E-2</v>
      </c>
      <c r="H105" s="8">
        <f t="shared" si="11"/>
        <v>9886.0626792260391</v>
      </c>
    </row>
    <row r="106" spans="1:8" ht="15" customHeight="1" x14ac:dyDescent="0.25">
      <c r="A106" s="6">
        <f t="shared" si="12"/>
        <v>40057</v>
      </c>
      <c r="B106" s="7">
        <f t="shared" si="13"/>
        <v>105</v>
      </c>
      <c r="C106" s="7">
        <f t="shared" si="7"/>
        <v>11025</v>
      </c>
      <c r="D106" s="7">
        <v>6873</v>
      </c>
      <c r="E106" s="8">
        <f t="shared" si="8"/>
        <v>6782.5330623843056</v>
      </c>
      <c r="F106" s="8">
        <f t="shared" si="9"/>
        <v>90.466937615694405</v>
      </c>
      <c r="G106" s="9">
        <f t="shared" si="10"/>
        <v>1.3162656425970377E-2</v>
      </c>
      <c r="H106" s="8">
        <f t="shared" si="11"/>
        <v>8184.2668015619438</v>
      </c>
    </row>
    <row r="107" spans="1:8" ht="15" customHeight="1" x14ac:dyDescent="0.25">
      <c r="A107" s="6">
        <f t="shared" si="12"/>
        <v>40087</v>
      </c>
      <c r="B107" s="7">
        <f t="shared" si="13"/>
        <v>106</v>
      </c>
      <c r="C107" s="7">
        <f t="shared" si="7"/>
        <v>11236</v>
      </c>
      <c r="D107" s="7">
        <v>6530</v>
      </c>
      <c r="E107" s="8">
        <f t="shared" si="8"/>
        <v>6801.6130114657253</v>
      </c>
      <c r="F107" s="8">
        <f t="shared" si="9"/>
        <v>-271.61301146572532</v>
      </c>
      <c r="G107" s="9">
        <f t="shared" si="10"/>
        <v>4.1594641878365285E-2</v>
      </c>
      <c r="H107" s="8">
        <f t="shared" si="11"/>
        <v>73773.627997480231</v>
      </c>
    </row>
    <row r="108" spans="1:8" ht="15" customHeight="1" x14ac:dyDescent="0.25">
      <c r="A108" s="6">
        <f t="shared" si="12"/>
        <v>40118</v>
      </c>
      <c r="B108" s="7">
        <f t="shared" si="13"/>
        <v>107</v>
      </c>
      <c r="C108" s="7">
        <f t="shared" si="7"/>
        <v>11449</v>
      </c>
      <c r="D108" s="7">
        <v>6662</v>
      </c>
      <c r="E108" s="8">
        <f t="shared" si="8"/>
        <v>6820.8111658730068</v>
      </c>
      <c r="F108" s="8">
        <f t="shared" si="9"/>
        <v>-158.81116587300676</v>
      </c>
      <c r="G108" s="9">
        <f t="shared" si="10"/>
        <v>2.3838361734164929E-2</v>
      </c>
      <c r="H108" s="8">
        <f t="shared" si="11"/>
        <v>25220.986405943666</v>
      </c>
    </row>
    <row r="109" spans="1:8" ht="15" customHeight="1" x14ac:dyDescent="0.25">
      <c r="A109" s="6">
        <f t="shared" si="12"/>
        <v>40148</v>
      </c>
      <c r="B109" s="7">
        <f t="shared" si="13"/>
        <v>108</v>
      </c>
      <c r="C109" s="7">
        <f t="shared" si="7"/>
        <v>11664</v>
      </c>
      <c r="D109" s="7">
        <v>6575</v>
      </c>
      <c r="E109" s="8">
        <f t="shared" si="8"/>
        <v>6840.1275256061508</v>
      </c>
      <c r="F109" s="8">
        <f t="shared" si="9"/>
        <v>-265.12752560615081</v>
      </c>
      <c r="G109" s="9">
        <f t="shared" si="10"/>
        <v>4.0323578038958301E-2</v>
      </c>
      <c r="H109" s="8">
        <f t="shared" si="11"/>
        <v>70292.604834040161</v>
      </c>
    </row>
    <row r="110" spans="1:8" ht="15" customHeight="1" x14ac:dyDescent="0.25">
      <c r="A110" s="6">
        <f t="shared" si="12"/>
        <v>40179</v>
      </c>
      <c r="B110" s="7">
        <f t="shared" si="13"/>
        <v>109</v>
      </c>
      <c r="C110" s="7">
        <f t="shared" si="7"/>
        <v>11881</v>
      </c>
      <c r="D110" s="7">
        <v>6407</v>
      </c>
      <c r="E110" s="8">
        <f t="shared" si="8"/>
        <v>6859.5620906651557</v>
      </c>
      <c r="F110" s="8">
        <f t="shared" si="9"/>
        <v>-452.56209066515567</v>
      </c>
      <c r="G110" s="9">
        <f t="shared" si="10"/>
        <v>7.0635569012822794E-2</v>
      </c>
      <c r="H110" s="8">
        <f t="shared" si="11"/>
        <v>204812.44590721658</v>
      </c>
    </row>
    <row r="111" spans="1:8" ht="15" customHeight="1" x14ac:dyDescent="0.25">
      <c r="A111" s="6">
        <f t="shared" si="12"/>
        <v>40210</v>
      </c>
      <c r="B111" s="7">
        <f t="shared" si="13"/>
        <v>110</v>
      </c>
      <c r="C111" s="7">
        <f t="shared" si="7"/>
        <v>12100</v>
      </c>
      <c r="D111" s="7">
        <v>6878</v>
      </c>
      <c r="E111" s="8">
        <f t="shared" si="8"/>
        <v>6879.1148610500222</v>
      </c>
      <c r="F111" s="8">
        <f t="shared" si="9"/>
        <v>-1.1148610500222276</v>
      </c>
      <c r="G111" s="9">
        <f t="shared" si="10"/>
        <v>1.6209087671157713E-4</v>
      </c>
      <c r="H111" s="8">
        <f t="shared" si="11"/>
        <v>1.2429151608566638</v>
      </c>
    </row>
    <row r="112" spans="1:8" ht="15" customHeight="1" x14ac:dyDescent="0.25">
      <c r="A112" s="6">
        <f t="shared" si="12"/>
        <v>40238</v>
      </c>
      <c r="B112" s="7">
        <f t="shared" si="13"/>
        <v>111</v>
      </c>
      <c r="C112" s="7">
        <f t="shared" si="7"/>
        <v>12321</v>
      </c>
      <c r="D112" s="7">
        <v>7057</v>
      </c>
      <c r="E112" s="8">
        <f t="shared" si="8"/>
        <v>6898.7858367607514</v>
      </c>
      <c r="F112" s="8">
        <f t="shared" si="9"/>
        <v>158.21416323924859</v>
      </c>
      <c r="G112" s="9">
        <f t="shared" si="10"/>
        <v>2.2419464820638883E-2</v>
      </c>
      <c r="H112" s="8">
        <f t="shared" si="11"/>
        <v>25031.721449495599</v>
      </c>
    </row>
    <row r="113" spans="1:8" ht="15" customHeight="1" x14ac:dyDescent="0.25">
      <c r="A113" s="6">
        <f t="shared" si="12"/>
        <v>40269</v>
      </c>
      <c r="B113" s="7">
        <f t="shared" si="13"/>
        <v>112</v>
      </c>
      <c r="C113" s="7">
        <f t="shared" si="7"/>
        <v>12544</v>
      </c>
      <c r="D113" s="7">
        <v>7305</v>
      </c>
      <c r="E113" s="8">
        <f t="shared" si="8"/>
        <v>6918.5750177973423</v>
      </c>
      <c r="F113" s="8">
        <f t="shared" si="9"/>
        <v>386.4249822026577</v>
      </c>
      <c r="G113" s="9">
        <f t="shared" si="10"/>
        <v>5.2898697084552734E-2</v>
      </c>
      <c r="H113" s="8">
        <f t="shared" si="11"/>
        <v>149324.26687032433</v>
      </c>
    </row>
    <row r="114" spans="1:8" ht="15" customHeight="1" x14ac:dyDescent="0.25">
      <c r="A114" s="6">
        <f t="shared" si="12"/>
        <v>40299</v>
      </c>
      <c r="B114" s="7">
        <f t="shared" si="13"/>
        <v>113</v>
      </c>
      <c r="C114" s="7">
        <f t="shared" si="7"/>
        <v>12769</v>
      </c>
      <c r="D114" s="7">
        <v>7656</v>
      </c>
      <c r="E114" s="8">
        <f t="shared" si="8"/>
        <v>6938.482404159794</v>
      </c>
      <c r="F114" s="8">
        <f t="shared" si="9"/>
        <v>717.51759584020601</v>
      </c>
      <c r="G114" s="9">
        <f t="shared" si="10"/>
        <v>9.3719644179755229E-2</v>
      </c>
      <c r="H114" s="8">
        <f t="shared" si="11"/>
        <v>514831.50034030923</v>
      </c>
    </row>
    <row r="115" spans="1:8" ht="15" customHeight="1" x14ac:dyDescent="0.25">
      <c r="A115" s="6">
        <f t="shared" si="12"/>
        <v>40330</v>
      </c>
      <c r="B115" s="7">
        <f t="shared" si="13"/>
        <v>114</v>
      </c>
      <c r="C115" s="7">
        <f t="shared" si="7"/>
        <v>12996</v>
      </c>
      <c r="D115" s="7">
        <v>7646</v>
      </c>
      <c r="E115" s="8">
        <f t="shared" si="8"/>
        <v>6958.5079958481083</v>
      </c>
      <c r="F115" s="8">
        <f t="shared" si="9"/>
        <v>687.49200415189171</v>
      </c>
      <c r="G115" s="9">
        <f t="shared" si="10"/>
        <v>8.9915250346833855E-2</v>
      </c>
      <c r="H115" s="8">
        <f t="shared" si="11"/>
        <v>472645.2557727847</v>
      </c>
    </row>
    <row r="116" spans="1:8" ht="15" customHeight="1" x14ac:dyDescent="0.25">
      <c r="A116" s="6">
        <f t="shared" si="12"/>
        <v>40360</v>
      </c>
      <c r="B116" s="7">
        <f t="shared" si="13"/>
        <v>115</v>
      </c>
      <c r="C116" s="7">
        <f t="shared" si="7"/>
        <v>13225</v>
      </c>
      <c r="D116" s="7">
        <v>7240</v>
      </c>
      <c r="E116" s="8">
        <f t="shared" si="8"/>
        <v>6978.6517928622834</v>
      </c>
      <c r="F116" s="8">
        <f t="shared" si="9"/>
        <v>261.3482071377166</v>
      </c>
      <c r="G116" s="9">
        <f t="shared" si="10"/>
        <v>3.6097818665430471E-2</v>
      </c>
      <c r="H116" s="8">
        <f t="shared" si="11"/>
        <v>68302.885374098827</v>
      </c>
    </row>
    <row r="117" spans="1:8" ht="15" customHeight="1" x14ac:dyDescent="0.25">
      <c r="A117" s="6">
        <f t="shared" si="12"/>
        <v>40391</v>
      </c>
      <c r="B117" s="7">
        <f t="shared" si="13"/>
        <v>116</v>
      </c>
      <c r="C117" s="7">
        <f t="shared" si="7"/>
        <v>13456</v>
      </c>
      <c r="D117" s="7">
        <v>7009</v>
      </c>
      <c r="E117" s="8">
        <f t="shared" si="8"/>
        <v>6998.9137952023211</v>
      </c>
      <c r="F117" s="8">
        <f t="shared" si="9"/>
        <v>10.086204797678874</v>
      </c>
      <c r="G117" s="9">
        <f t="shared" si="10"/>
        <v>1.4390362102552254E-3</v>
      </c>
      <c r="H117" s="8">
        <f t="shared" si="11"/>
        <v>101.73152722072034</v>
      </c>
    </row>
    <row r="118" spans="1:8" ht="15" customHeight="1" x14ac:dyDescent="0.25">
      <c r="A118" s="6">
        <f t="shared" si="12"/>
        <v>40422</v>
      </c>
      <c r="B118" s="7">
        <f t="shared" si="13"/>
        <v>117</v>
      </c>
      <c r="C118" s="7">
        <f t="shared" si="7"/>
        <v>13689</v>
      </c>
      <c r="D118" s="7">
        <v>7057</v>
      </c>
      <c r="E118" s="8">
        <f t="shared" si="8"/>
        <v>7019.2940028682206</v>
      </c>
      <c r="F118" s="8">
        <f t="shared" si="9"/>
        <v>37.705997131779441</v>
      </c>
      <c r="G118" s="9">
        <f t="shared" si="10"/>
        <v>5.3430632183334905E-3</v>
      </c>
      <c r="H118" s="8">
        <f t="shared" si="11"/>
        <v>1421.7422197017595</v>
      </c>
    </row>
    <row r="119" spans="1:8" ht="15" customHeight="1" x14ac:dyDescent="0.25">
      <c r="A119" s="6">
        <f t="shared" si="12"/>
        <v>40452</v>
      </c>
      <c r="B119" s="7">
        <f t="shared" si="13"/>
        <v>118</v>
      </c>
      <c r="C119" s="7">
        <f t="shared" si="7"/>
        <v>13924</v>
      </c>
      <c r="D119" s="7">
        <v>7074</v>
      </c>
      <c r="E119" s="8">
        <f t="shared" si="8"/>
        <v>7039.7924158599817</v>
      </c>
      <c r="F119" s="8">
        <f t="shared" si="9"/>
        <v>34.207584140018298</v>
      </c>
      <c r="G119" s="9">
        <f t="shared" si="10"/>
        <v>4.8356777127535056E-3</v>
      </c>
      <c r="H119" s="8">
        <f t="shared" si="11"/>
        <v>1170.1588126964314</v>
      </c>
    </row>
    <row r="120" spans="1:8" ht="15" customHeight="1" x14ac:dyDescent="0.25">
      <c r="A120" s="6">
        <f t="shared" si="12"/>
        <v>40483</v>
      </c>
      <c r="B120" s="7">
        <f t="shared" si="13"/>
        <v>119</v>
      </c>
      <c r="C120" s="7">
        <f t="shared" si="7"/>
        <v>14161</v>
      </c>
      <c r="D120" s="7">
        <v>6851</v>
      </c>
      <c r="E120" s="8">
        <f t="shared" si="8"/>
        <v>7060.4090341776046</v>
      </c>
      <c r="F120" s="8">
        <f t="shared" si="9"/>
        <v>-209.40903417760455</v>
      </c>
      <c r="G120" s="9">
        <f t="shared" si="10"/>
        <v>3.0566199704802885E-2</v>
      </c>
      <c r="H120" s="8">
        <f t="shared" si="11"/>
        <v>43852.143595197151</v>
      </c>
    </row>
    <row r="121" spans="1:8" ht="15" customHeight="1" x14ac:dyDescent="0.25">
      <c r="A121" s="6">
        <f t="shared" si="12"/>
        <v>40513</v>
      </c>
      <c r="B121" s="7">
        <f t="shared" si="13"/>
        <v>120</v>
      </c>
      <c r="C121" s="7">
        <f t="shared" si="7"/>
        <v>14400</v>
      </c>
      <c r="D121" s="7">
        <v>6946</v>
      </c>
      <c r="E121" s="8">
        <f t="shared" si="8"/>
        <v>7081.1438578210891</v>
      </c>
      <c r="F121" s="8">
        <f t="shared" si="9"/>
        <v>-135.14385782108911</v>
      </c>
      <c r="G121" s="9">
        <f t="shared" si="10"/>
        <v>1.945635730220114E-2</v>
      </c>
      <c r="H121" s="8">
        <f t="shared" si="11"/>
        <v>18263.86230676675</v>
      </c>
    </row>
    <row r="122" spans="1:8" ht="15" customHeight="1" x14ac:dyDescent="0.25">
      <c r="A122" s="6">
        <f t="shared" si="12"/>
        <v>40544</v>
      </c>
      <c r="B122" s="7">
        <f t="shared" si="13"/>
        <v>121</v>
      </c>
      <c r="C122" s="7">
        <f t="shared" si="7"/>
        <v>14641</v>
      </c>
      <c r="D122" s="7">
        <v>6594</v>
      </c>
      <c r="E122" s="8">
        <f t="shared" si="8"/>
        <v>7101.9968867904354</v>
      </c>
      <c r="F122" s="8">
        <f t="shared" si="9"/>
        <v>-507.99688679043538</v>
      </c>
      <c r="G122" s="9">
        <f t="shared" si="10"/>
        <v>7.7039260963062697E-2</v>
      </c>
      <c r="H122" s="8">
        <f t="shared" si="11"/>
        <v>258060.83698877442</v>
      </c>
    </row>
    <row r="123" spans="1:8" ht="15" customHeight="1" x14ac:dyDescent="0.25">
      <c r="A123" s="6">
        <f t="shared" si="12"/>
        <v>40575</v>
      </c>
      <c r="B123" s="7">
        <f t="shared" si="13"/>
        <v>122</v>
      </c>
      <c r="C123" s="7">
        <f t="shared" si="7"/>
        <v>14884</v>
      </c>
      <c r="D123" s="7">
        <v>6877</v>
      </c>
      <c r="E123" s="8">
        <f t="shared" si="8"/>
        <v>7122.9681210856434</v>
      </c>
      <c r="F123" s="8">
        <f t="shared" si="9"/>
        <v>-245.96812108564336</v>
      </c>
      <c r="G123" s="9">
        <f t="shared" si="10"/>
        <v>3.5766776368422765E-2</v>
      </c>
      <c r="H123" s="8">
        <f t="shared" si="11"/>
        <v>60500.316590401715</v>
      </c>
    </row>
    <row r="124" spans="1:8" ht="15" customHeight="1" x14ac:dyDescent="0.25">
      <c r="A124" s="6">
        <f t="shared" si="12"/>
        <v>40603</v>
      </c>
      <c r="B124" s="7">
        <f t="shared" si="13"/>
        <v>123</v>
      </c>
      <c r="C124" s="7">
        <f t="shared" si="7"/>
        <v>15129</v>
      </c>
      <c r="D124" s="7">
        <v>7006</v>
      </c>
      <c r="E124" s="8">
        <f t="shared" si="8"/>
        <v>7144.057560706713</v>
      </c>
      <c r="F124" s="8">
        <f t="shared" si="9"/>
        <v>-138.05756070671305</v>
      </c>
      <c r="G124" s="9">
        <f t="shared" si="10"/>
        <v>1.9705618142551107E-2</v>
      </c>
      <c r="H124" s="8">
        <f t="shared" si="11"/>
        <v>19059.890068287757</v>
      </c>
    </row>
    <row r="125" spans="1:8" ht="15" customHeight="1" x14ac:dyDescent="0.25">
      <c r="A125" s="6">
        <f t="shared" si="12"/>
        <v>40634</v>
      </c>
      <c r="B125" s="7">
        <f t="shared" si="13"/>
        <v>124</v>
      </c>
      <c r="C125" s="7">
        <f t="shared" si="7"/>
        <v>15376</v>
      </c>
      <c r="D125" s="7">
        <v>7056</v>
      </c>
      <c r="E125" s="8">
        <f t="shared" si="8"/>
        <v>7165.2652056536444</v>
      </c>
      <c r="F125" s="8">
        <f t="shared" si="9"/>
        <v>-109.26520565364444</v>
      </c>
      <c r="G125" s="9">
        <f t="shared" si="10"/>
        <v>1.5485431640255731E-2</v>
      </c>
      <c r="H125" s="8">
        <f t="shared" si="11"/>
        <v>11938.885166533213</v>
      </c>
    </row>
    <row r="126" spans="1:8" ht="15" customHeight="1" x14ac:dyDescent="0.25">
      <c r="A126" s="6">
        <f t="shared" si="12"/>
        <v>40664</v>
      </c>
      <c r="B126" s="7">
        <f t="shared" si="13"/>
        <v>125</v>
      </c>
      <c r="C126" s="7">
        <f t="shared" si="7"/>
        <v>15625</v>
      </c>
      <c r="D126" s="7">
        <v>7538</v>
      </c>
      <c r="E126" s="8">
        <f t="shared" si="8"/>
        <v>7186.5910559264375</v>
      </c>
      <c r="F126" s="8">
        <f t="shared" si="9"/>
        <v>351.40894407356245</v>
      </c>
      <c r="G126" s="9">
        <f t="shared" si="10"/>
        <v>4.661832635626989E-2</v>
      </c>
      <c r="H126" s="8">
        <f t="shared" si="11"/>
        <v>123488.24597489614</v>
      </c>
    </row>
    <row r="127" spans="1:8" ht="15" customHeight="1" x14ac:dyDescent="0.25">
      <c r="A127" s="6">
        <f t="shared" si="12"/>
        <v>40695</v>
      </c>
      <c r="B127" s="7">
        <f t="shared" si="13"/>
        <v>126</v>
      </c>
      <c r="C127" s="7">
        <f t="shared" si="7"/>
        <v>15876</v>
      </c>
      <c r="D127" s="7">
        <v>7552</v>
      </c>
      <c r="E127" s="8">
        <f t="shared" si="8"/>
        <v>7208.0351115250924</v>
      </c>
      <c r="F127" s="8">
        <f t="shared" si="9"/>
        <v>343.96488847490764</v>
      </c>
      <c r="G127" s="9">
        <f t="shared" si="10"/>
        <v>4.5546198156105354E-2</v>
      </c>
      <c r="H127" s="8">
        <f t="shared" si="11"/>
        <v>118311.84450355565</v>
      </c>
    </row>
    <row r="128" spans="1:8" ht="15" customHeight="1" x14ac:dyDescent="0.25">
      <c r="A128" s="6">
        <f t="shared" si="12"/>
        <v>40725</v>
      </c>
      <c r="B128" s="7">
        <f t="shared" si="13"/>
        <v>127</v>
      </c>
      <c r="C128" s="7">
        <f t="shared" si="7"/>
        <v>16129</v>
      </c>
      <c r="D128" s="7">
        <v>7438</v>
      </c>
      <c r="E128" s="8">
        <f t="shared" si="8"/>
        <v>7229.5973724496089</v>
      </c>
      <c r="F128" s="8">
        <f t="shared" si="9"/>
        <v>208.40262755039112</v>
      </c>
      <c r="G128" s="9">
        <f t="shared" si="10"/>
        <v>2.801863774541424E-2</v>
      </c>
      <c r="H128" s="8">
        <f t="shared" si="11"/>
        <v>43431.655169907041</v>
      </c>
    </row>
    <row r="129" spans="1:8" ht="15" customHeight="1" x14ac:dyDescent="0.25">
      <c r="A129" s="6">
        <f t="shared" si="12"/>
        <v>40756</v>
      </c>
      <c r="B129" s="7">
        <f t="shared" si="13"/>
        <v>128</v>
      </c>
      <c r="C129" s="7">
        <f t="shared" si="7"/>
        <v>16384</v>
      </c>
      <c r="D129" s="7">
        <v>7200</v>
      </c>
      <c r="E129" s="8">
        <f t="shared" si="8"/>
        <v>7251.277838699988</v>
      </c>
      <c r="F129" s="8">
        <f t="shared" si="9"/>
        <v>-51.277838699988024</v>
      </c>
      <c r="G129" s="9">
        <f t="shared" si="10"/>
        <v>7.1219220416650032E-3</v>
      </c>
      <c r="H129" s="8">
        <f t="shared" si="11"/>
        <v>2629.4167417419894</v>
      </c>
    </row>
    <row r="130" spans="1:8" ht="15" customHeight="1" x14ac:dyDescent="0.25">
      <c r="A130" s="6">
        <f t="shared" si="12"/>
        <v>40787</v>
      </c>
      <c r="B130" s="7">
        <f t="shared" si="13"/>
        <v>129</v>
      </c>
      <c r="C130" s="7">
        <f t="shared" si="7"/>
        <v>16641</v>
      </c>
      <c r="D130" s="7">
        <v>7107</v>
      </c>
      <c r="E130" s="8">
        <f t="shared" si="8"/>
        <v>7273.076510276228</v>
      </c>
      <c r="F130" s="8">
        <f t="shared" si="9"/>
        <v>-166.07651027622796</v>
      </c>
      <c r="G130" s="9">
        <f t="shared" si="10"/>
        <v>2.3368018893517372E-2</v>
      </c>
      <c r="H130" s="8">
        <f t="shared" si="11"/>
        <v>27581.407265530052</v>
      </c>
    </row>
    <row r="131" spans="1:8" ht="15" customHeight="1" x14ac:dyDescent="0.25">
      <c r="A131" s="6">
        <f t="shared" si="12"/>
        <v>40817</v>
      </c>
      <c r="B131" s="7">
        <f t="shared" si="13"/>
        <v>130</v>
      </c>
      <c r="C131" s="7">
        <f t="shared" ref="C131:C194" si="14">B131^2</f>
        <v>16900</v>
      </c>
      <c r="D131" s="7">
        <v>7255</v>
      </c>
      <c r="E131" s="8">
        <f t="shared" ref="E131:E194" si="15">$K$20*C131+$K$19*B131+$K$18</f>
        <v>7294.9933871783305</v>
      </c>
      <c r="F131" s="8">
        <f t="shared" ref="F131:F194" si="16">D131-E131</f>
        <v>-39.993387178330522</v>
      </c>
      <c r="G131" s="9">
        <f t="shared" ref="G131:G194" si="17">ABS(F131/D131)</f>
        <v>5.5125275228574116E-3</v>
      </c>
      <c r="H131" s="8">
        <f t="shared" ref="H131:H194" si="18">F131^2</f>
        <v>1599.4710179958522</v>
      </c>
    </row>
    <row r="132" spans="1:8" ht="15" customHeight="1" x14ac:dyDescent="0.25">
      <c r="A132" s="6">
        <f t="shared" ref="A132:A195" si="19">EDATE(A131,1)</f>
        <v>40848</v>
      </c>
      <c r="B132" s="7">
        <f t="shared" ref="B132:B195" si="20">B131+1</f>
        <v>131</v>
      </c>
      <c r="C132" s="7">
        <f t="shared" si="14"/>
        <v>17161</v>
      </c>
      <c r="D132" s="7">
        <v>7223</v>
      </c>
      <c r="E132" s="8">
        <f t="shared" si="15"/>
        <v>7317.0284694062939</v>
      </c>
      <c r="F132" s="8">
        <f t="shared" si="16"/>
        <v>-94.02846940629388</v>
      </c>
      <c r="G132" s="9">
        <f t="shared" si="17"/>
        <v>1.3017924602837308E-2</v>
      </c>
      <c r="H132" s="8">
        <f t="shared" si="18"/>
        <v>8841.353058890345</v>
      </c>
    </row>
    <row r="133" spans="1:8" ht="15" customHeight="1" x14ac:dyDescent="0.25">
      <c r="A133" s="6">
        <f t="shared" si="19"/>
        <v>40878</v>
      </c>
      <c r="B133" s="7">
        <f t="shared" si="20"/>
        <v>132</v>
      </c>
      <c r="C133" s="7">
        <f t="shared" si="14"/>
        <v>17424</v>
      </c>
      <c r="D133" s="7">
        <v>7178</v>
      </c>
      <c r="E133" s="8">
        <f t="shared" si="15"/>
        <v>7339.1817569601199</v>
      </c>
      <c r="F133" s="8">
        <f t="shared" si="16"/>
        <v>-161.18175696011986</v>
      </c>
      <c r="G133" s="9">
        <f t="shared" si="17"/>
        <v>2.2454967534148766E-2</v>
      </c>
      <c r="H133" s="8">
        <f t="shared" si="18"/>
        <v>25979.558776751146</v>
      </c>
    </row>
    <row r="134" spans="1:8" ht="15" customHeight="1" x14ac:dyDescent="0.25">
      <c r="A134" s="6">
        <f t="shared" si="19"/>
        <v>40909</v>
      </c>
      <c r="B134" s="7">
        <f t="shared" si="20"/>
        <v>133</v>
      </c>
      <c r="C134" s="7">
        <f t="shared" si="14"/>
        <v>17689</v>
      </c>
      <c r="D134" s="7">
        <v>7027</v>
      </c>
      <c r="E134" s="8">
        <f t="shared" si="15"/>
        <v>7361.4532498398066</v>
      </c>
      <c r="F134" s="8">
        <f t="shared" si="16"/>
        <v>-334.45324983980663</v>
      </c>
      <c r="G134" s="9">
        <f t="shared" si="17"/>
        <v>4.7595453228946441E-2</v>
      </c>
      <c r="H134" s="8">
        <f t="shared" si="18"/>
        <v>111858.97632840811</v>
      </c>
    </row>
    <row r="135" spans="1:8" ht="15" customHeight="1" x14ac:dyDescent="0.25">
      <c r="A135" s="6">
        <f t="shared" si="19"/>
        <v>40940</v>
      </c>
      <c r="B135" s="7">
        <f t="shared" si="20"/>
        <v>134</v>
      </c>
      <c r="C135" s="7">
        <f t="shared" si="14"/>
        <v>17956</v>
      </c>
      <c r="D135" s="7">
        <v>7162</v>
      </c>
      <c r="E135" s="8">
        <f t="shared" si="15"/>
        <v>7383.842948045356</v>
      </c>
      <c r="F135" s="8">
        <f t="shared" si="16"/>
        <v>-221.84294804535602</v>
      </c>
      <c r="G135" s="9">
        <f t="shared" si="17"/>
        <v>3.0974999727081266E-2</v>
      </c>
      <c r="H135" s="8">
        <f t="shared" si="18"/>
        <v>49214.293597454533</v>
      </c>
    </row>
    <row r="136" spans="1:8" ht="15" customHeight="1" x14ac:dyDescent="0.25">
      <c r="A136" s="6">
        <f t="shared" si="19"/>
        <v>40969</v>
      </c>
      <c r="B136" s="7">
        <f t="shared" si="20"/>
        <v>135</v>
      </c>
      <c r="C136" s="7">
        <f t="shared" si="14"/>
        <v>18225</v>
      </c>
      <c r="D136" s="7">
        <v>7503</v>
      </c>
      <c r="E136" s="8">
        <f t="shared" si="15"/>
        <v>7406.3508515767662</v>
      </c>
      <c r="F136" s="8">
        <f t="shared" si="16"/>
        <v>96.649148423233783</v>
      </c>
      <c r="G136" s="9">
        <f t="shared" si="17"/>
        <v>1.2881400562872689E-2</v>
      </c>
      <c r="H136" s="8">
        <f t="shared" si="18"/>
        <v>9341.0578909362739</v>
      </c>
    </row>
    <row r="137" spans="1:8" ht="15" customHeight="1" x14ac:dyDescent="0.25">
      <c r="A137" s="6">
        <f t="shared" si="19"/>
        <v>41000</v>
      </c>
      <c r="B137" s="7">
        <f t="shared" si="20"/>
        <v>136</v>
      </c>
      <c r="C137" s="7">
        <f t="shared" si="14"/>
        <v>18496</v>
      </c>
      <c r="D137" s="7">
        <v>7885</v>
      </c>
      <c r="E137" s="8">
        <f t="shared" si="15"/>
        <v>7428.976960434039</v>
      </c>
      <c r="F137" s="8">
        <f t="shared" si="16"/>
        <v>456.02303956596097</v>
      </c>
      <c r="G137" s="9">
        <f t="shared" si="17"/>
        <v>5.7834247249963347E-2</v>
      </c>
      <c r="H137" s="8">
        <f t="shared" si="18"/>
        <v>207957.01261497801</v>
      </c>
    </row>
    <row r="138" spans="1:8" ht="15" customHeight="1" x14ac:dyDescent="0.25">
      <c r="A138" s="6">
        <f t="shared" si="19"/>
        <v>41030</v>
      </c>
      <c r="B138" s="7">
        <f t="shared" si="20"/>
        <v>137</v>
      </c>
      <c r="C138" s="7">
        <f t="shared" si="14"/>
        <v>18769</v>
      </c>
      <c r="D138" s="7">
        <v>7889</v>
      </c>
      <c r="E138" s="8">
        <f t="shared" si="15"/>
        <v>7451.7212746171735</v>
      </c>
      <c r="F138" s="8">
        <f t="shared" si="16"/>
        <v>437.27872538282645</v>
      </c>
      <c r="G138" s="9">
        <f t="shared" si="17"/>
        <v>5.5428916894768213E-2</v>
      </c>
      <c r="H138" s="8">
        <f t="shared" si="18"/>
        <v>191212.68367242935</v>
      </c>
    </row>
    <row r="139" spans="1:8" ht="15" customHeight="1" x14ac:dyDescent="0.25">
      <c r="A139" s="6">
        <f t="shared" si="19"/>
        <v>41061</v>
      </c>
      <c r="B139" s="7">
        <f t="shared" si="20"/>
        <v>138</v>
      </c>
      <c r="C139" s="7">
        <f t="shared" si="14"/>
        <v>19044</v>
      </c>
      <c r="D139" s="7">
        <v>7709</v>
      </c>
      <c r="E139" s="8">
        <f t="shared" si="15"/>
        <v>7474.5837941261698</v>
      </c>
      <c r="F139" s="8">
        <f t="shared" si="16"/>
        <v>234.41620587383022</v>
      </c>
      <c r="G139" s="9">
        <f t="shared" si="17"/>
        <v>3.0408121140722562E-2</v>
      </c>
      <c r="H139" s="8">
        <f t="shared" si="18"/>
        <v>54950.957576281951</v>
      </c>
    </row>
    <row r="140" spans="1:8" ht="15" customHeight="1" x14ac:dyDescent="0.25">
      <c r="A140" s="6">
        <f t="shared" si="19"/>
        <v>41091</v>
      </c>
      <c r="B140" s="7">
        <f t="shared" si="20"/>
        <v>139</v>
      </c>
      <c r="C140" s="7">
        <f t="shared" si="14"/>
        <v>19321</v>
      </c>
      <c r="D140" s="7">
        <v>7574</v>
      </c>
      <c r="E140" s="8">
        <f t="shared" si="15"/>
        <v>7497.5645189610277</v>
      </c>
      <c r="F140" s="8">
        <f t="shared" si="16"/>
        <v>76.435481038972284</v>
      </c>
      <c r="G140" s="9">
        <f t="shared" si="17"/>
        <v>1.0091824800498058E-2</v>
      </c>
      <c r="H140" s="8">
        <f t="shared" si="18"/>
        <v>5842.3827616590916</v>
      </c>
    </row>
    <row r="141" spans="1:8" ht="15" customHeight="1" x14ac:dyDescent="0.25">
      <c r="A141" s="6">
        <f t="shared" si="19"/>
        <v>41122</v>
      </c>
      <c r="B141" s="7">
        <f t="shared" si="20"/>
        <v>140</v>
      </c>
      <c r="C141" s="7">
        <f t="shared" si="14"/>
        <v>19600</v>
      </c>
      <c r="D141" s="7">
        <v>7242</v>
      </c>
      <c r="E141" s="8">
        <f t="shared" si="15"/>
        <v>7520.6634491217465</v>
      </c>
      <c r="F141" s="8">
        <f t="shared" si="16"/>
        <v>-278.66344912174645</v>
      </c>
      <c r="G141" s="9">
        <f t="shared" si="17"/>
        <v>3.8478797172293078E-2</v>
      </c>
      <c r="H141" s="8">
        <f t="shared" si="18"/>
        <v>77653.317876428177</v>
      </c>
    </row>
    <row r="142" spans="1:8" ht="15" customHeight="1" x14ac:dyDescent="0.25">
      <c r="A142" s="6">
        <f t="shared" si="19"/>
        <v>41153</v>
      </c>
      <c r="B142" s="7">
        <f t="shared" si="20"/>
        <v>141</v>
      </c>
      <c r="C142" s="7">
        <f t="shared" si="14"/>
        <v>19881</v>
      </c>
      <c r="D142" s="7">
        <v>7293</v>
      </c>
      <c r="E142" s="8">
        <f t="shared" si="15"/>
        <v>7543.8805846083287</v>
      </c>
      <c r="F142" s="8">
        <f t="shared" si="16"/>
        <v>-250.88058460832872</v>
      </c>
      <c r="G142" s="9">
        <f t="shared" si="17"/>
        <v>3.4400189854425986E-2</v>
      </c>
      <c r="H142" s="8">
        <f t="shared" si="18"/>
        <v>62941.067733416785</v>
      </c>
    </row>
    <row r="143" spans="1:8" ht="15" customHeight="1" x14ac:dyDescent="0.25">
      <c r="A143" s="6">
        <f t="shared" si="19"/>
        <v>41183</v>
      </c>
      <c r="B143" s="7">
        <f t="shared" si="20"/>
        <v>142</v>
      </c>
      <c r="C143" s="7">
        <f t="shared" si="14"/>
        <v>20164</v>
      </c>
      <c r="D143" s="7">
        <v>7421</v>
      </c>
      <c r="E143" s="8">
        <f t="shared" si="15"/>
        <v>7567.2159254207709</v>
      </c>
      <c r="F143" s="8">
        <f t="shared" si="16"/>
        <v>-146.21592542077087</v>
      </c>
      <c r="G143" s="9">
        <f t="shared" si="17"/>
        <v>1.970299493609633E-2</v>
      </c>
      <c r="H143" s="8">
        <f t="shared" si="18"/>
        <v>21379.096846652428</v>
      </c>
    </row>
    <row r="144" spans="1:8" ht="15" customHeight="1" x14ac:dyDescent="0.25">
      <c r="A144" s="6">
        <f t="shared" si="19"/>
        <v>41214</v>
      </c>
      <c r="B144" s="7">
        <f t="shared" si="20"/>
        <v>143</v>
      </c>
      <c r="C144" s="7">
        <f t="shared" si="14"/>
        <v>20449</v>
      </c>
      <c r="D144" s="7">
        <v>7425</v>
      </c>
      <c r="E144" s="8">
        <f t="shared" si="15"/>
        <v>7590.6694715590766</v>
      </c>
      <c r="F144" s="8">
        <f t="shared" si="16"/>
        <v>-165.66947155907656</v>
      </c>
      <c r="G144" s="9">
        <f t="shared" si="17"/>
        <v>2.2312386741963171E-2</v>
      </c>
      <c r="H144" s="8">
        <f t="shared" si="18"/>
        <v>27446.373806663676</v>
      </c>
    </row>
    <row r="145" spans="1:8" ht="15" customHeight="1" x14ac:dyDescent="0.25">
      <c r="A145" s="6">
        <f t="shared" si="19"/>
        <v>41244</v>
      </c>
      <c r="B145" s="7">
        <f t="shared" si="20"/>
        <v>144</v>
      </c>
      <c r="C145" s="7">
        <f t="shared" si="14"/>
        <v>20736</v>
      </c>
      <c r="D145" s="7">
        <v>7395</v>
      </c>
      <c r="E145" s="8">
        <f t="shared" si="15"/>
        <v>7614.241223023243</v>
      </c>
      <c r="F145" s="8">
        <f t="shared" si="16"/>
        <v>-219.24122302324304</v>
      </c>
      <c r="G145" s="9">
        <f t="shared" si="17"/>
        <v>2.9647224208687362E-2</v>
      </c>
      <c r="H145" s="8">
        <f t="shared" si="18"/>
        <v>48066.713872727392</v>
      </c>
    </row>
    <row r="146" spans="1:8" ht="15" customHeight="1" x14ac:dyDescent="0.25">
      <c r="A146" s="6">
        <f t="shared" si="19"/>
        <v>41275</v>
      </c>
      <c r="B146" s="7">
        <f t="shared" si="20"/>
        <v>145</v>
      </c>
      <c r="C146" s="7">
        <f t="shared" si="14"/>
        <v>21025</v>
      </c>
      <c r="D146" s="7">
        <v>7079</v>
      </c>
      <c r="E146" s="8">
        <f t="shared" si="15"/>
        <v>7637.9311798132712</v>
      </c>
      <c r="F146" s="8">
        <f t="shared" si="16"/>
        <v>-558.93117981327123</v>
      </c>
      <c r="G146" s="9">
        <f t="shared" si="17"/>
        <v>7.8956233904968393E-2</v>
      </c>
      <c r="H146" s="8">
        <f t="shared" si="18"/>
        <v>312404.06376745534</v>
      </c>
    </row>
    <row r="147" spans="1:8" ht="15" customHeight="1" x14ac:dyDescent="0.25">
      <c r="A147" s="6">
        <f t="shared" si="19"/>
        <v>41306</v>
      </c>
      <c r="B147" s="7">
        <f t="shared" si="20"/>
        <v>146</v>
      </c>
      <c r="C147" s="7">
        <f t="shared" si="14"/>
        <v>21316</v>
      </c>
      <c r="D147" s="7">
        <v>7214</v>
      </c>
      <c r="E147" s="8">
        <f t="shared" si="15"/>
        <v>7661.7393419291611</v>
      </c>
      <c r="F147" s="8">
        <f t="shared" si="16"/>
        <v>-447.73934192916113</v>
      </c>
      <c r="G147" s="9">
        <f t="shared" si="17"/>
        <v>6.206533711244263E-2</v>
      </c>
      <c r="H147" s="8">
        <f t="shared" si="18"/>
        <v>200470.51831115826</v>
      </c>
    </row>
    <row r="148" spans="1:8" ht="15" customHeight="1" x14ac:dyDescent="0.25">
      <c r="A148" s="6">
        <f t="shared" si="19"/>
        <v>41334</v>
      </c>
      <c r="B148" s="7">
        <f t="shared" si="20"/>
        <v>147</v>
      </c>
      <c r="C148" s="7">
        <f t="shared" si="14"/>
        <v>21609</v>
      </c>
      <c r="D148" s="7">
        <v>7720</v>
      </c>
      <c r="E148" s="8">
        <f t="shared" si="15"/>
        <v>7685.6657093709127</v>
      </c>
      <c r="F148" s="8">
        <f t="shared" si="16"/>
        <v>34.334290629087263</v>
      </c>
      <c r="G148" s="9">
        <f t="shared" si="17"/>
        <v>4.4474469726796971E-3</v>
      </c>
      <c r="H148" s="8">
        <f t="shared" si="18"/>
        <v>1178.8435130026294</v>
      </c>
    </row>
    <row r="149" spans="1:8" ht="15" customHeight="1" x14ac:dyDescent="0.25">
      <c r="A149" s="6">
        <f t="shared" si="19"/>
        <v>41365</v>
      </c>
      <c r="B149" s="7">
        <f t="shared" si="20"/>
        <v>148</v>
      </c>
      <c r="C149" s="7">
        <f t="shared" si="14"/>
        <v>21904</v>
      </c>
      <c r="D149" s="7">
        <v>8178</v>
      </c>
      <c r="E149" s="8">
        <f t="shared" si="15"/>
        <v>7709.710282138527</v>
      </c>
      <c r="F149" s="8">
        <f t="shared" si="16"/>
        <v>468.28971786147304</v>
      </c>
      <c r="G149" s="9">
        <f t="shared" si="17"/>
        <v>5.7262132289248355E-2</v>
      </c>
      <c r="H149" s="8">
        <f t="shared" si="18"/>
        <v>219295.25985477801</v>
      </c>
    </row>
    <row r="150" spans="1:8" ht="15" customHeight="1" x14ac:dyDescent="0.25">
      <c r="A150" s="6">
        <f t="shared" si="19"/>
        <v>41395</v>
      </c>
      <c r="B150" s="7">
        <f t="shared" si="20"/>
        <v>149</v>
      </c>
      <c r="C150" s="7">
        <f t="shared" si="14"/>
        <v>22201</v>
      </c>
      <c r="D150" s="7">
        <v>8305</v>
      </c>
      <c r="E150" s="8">
        <f t="shared" si="15"/>
        <v>7733.873060232002</v>
      </c>
      <c r="F150" s="8">
        <f t="shared" si="16"/>
        <v>571.12693976799801</v>
      </c>
      <c r="G150" s="9">
        <f t="shared" si="17"/>
        <v>6.8769047533774594E-2</v>
      </c>
      <c r="H150" s="8">
        <f t="shared" si="18"/>
        <v>326185.98132875841</v>
      </c>
    </row>
    <row r="151" spans="1:8" ht="15" customHeight="1" x14ac:dyDescent="0.25">
      <c r="A151" s="6">
        <f t="shared" si="19"/>
        <v>41426</v>
      </c>
      <c r="B151" s="7">
        <f t="shared" si="20"/>
        <v>150</v>
      </c>
      <c r="C151" s="7">
        <f t="shared" si="14"/>
        <v>22500</v>
      </c>
      <c r="D151" s="7">
        <v>8208</v>
      </c>
      <c r="E151" s="8">
        <f t="shared" si="15"/>
        <v>7758.1540436513387</v>
      </c>
      <c r="F151" s="8">
        <f t="shared" si="16"/>
        <v>449.84595634866128</v>
      </c>
      <c r="G151" s="9">
        <f t="shared" si="17"/>
        <v>5.480579390212735E-2</v>
      </c>
      <c r="H151" s="8">
        <f t="shared" si="18"/>
        <v>202361.38444324167</v>
      </c>
    </row>
    <row r="152" spans="1:8" ht="15" customHeight="1" x14ac:dyDescent="0.25">
      <c r="A152" s="6">
        <f t="shared" si="19"/>
        <v>41456</v>
      </c>
      <c r="B152" s="7">
        <f t="shared" si="20"/>
        <v>151</v>
      </c>
      <c r="C152" s="7">
        <f t="shared" si="14"/>
        <v>22801</v>
      </c>
      <c r="D152" s="7">
        <v>8030</v>
      </c>
      <c r="E152" s="8">
        <f t="shared" si="15"/>
        <v>7782.5532323965381</v>
      </c>
      <c r="F152" s="8">
        <f t="shared" si="16"/>
        <v>247.44676760346192</v>
      </c>
      <c r="G152" s="9">
        <f t="shared" si="17"/>
        <v>3.0815288618114809E-2</v>
      </c>
      <c r="H152" s="8">
        <f t="shared" si="18"/>
        <v>61229.902797401694</v>
      </c>
    </row>
    <row r="153" spans="1:8" ht="15" customHeight="1" x14ac:dyDescent="0.25">
      <c r="A153" s="6">
        <f t="shared" si="19"/>
        <v>41487</v>
      </c>
      <c r="B153" s="7">
        <f t="shared" si="20"/>
        <v>152</v>
      </c>
      <c r="C153" s="7">
        <f t="shared" si="14"/>
        <v>23104</v>
      </c>
      <c r="D153" s="7">
        <v>7755</v>
      </c>
      <c r="E153" s="8">
        <f t="shared" si="15"/>
        <v>7807.0706264675991</v>
      </c>
      <c r="F153" s="8">
        <f t="shared" si="16"/>
        <v>-52.070626467599141</v>
      </c>
      <c r="G153" s="9">
        <f t="shared" si="17"/>
        <v>6.7144586031720362E-3</v>
      </c>
      <c r="H153" s="8">
        <f t="shared" si="18"/>
        <v>2711.3501407282361</v>
      </c>
    </row>
    <row r="154" spans="1:8" ht="15" customHeight="1" x14ac:dyDescent="0.25">
      <c r="A154" s="6">
        <f t="shared" si="19"/>
        <v>41518</v>
      </c>
      <c r="B154" s="7">
        <f t="shared" si="20"/>
        <v>153</v>
      </c>
      <c r="C154" s="7">
        <f t="shared" si="14"/>
        <v>23409</v>
      </c>
      <c r="D154" s="7">
        <v>7966</v>
      </c>
      <c r="E154" s="8">
        <f t="shared" si="15"/>
        <v>7831.706225864521</v>
      </c>
      <c r="F154" s="8">
        <f t="shared" si="16"/>
        <v>134.293774135479</v>
      </c>
      <c r="G154" s="9">
        <f t="shared" si="17"/>
        <v>1.6858369838749561E-2</v>
      </c>
      <c r="H154" s="8">
        <f t="shared" si="18"/>
        <v>18034.817771551046</v>
      </c>
    </row>
    <row r="155" spans="1:8" ht="15" customHeight="1" x14ac:dyDescent="0.25">
      <c r="A155" s="6">
        <f t="shared" si="19"/>
        <v>41548</v>
      </c>
      <c r="B155" s="7">
        <f t="shared" si="20"/>
        <v>154</v>
      </c>
      <c r="C155" s="7">
        <f t="shared" si="14"/>
        <v>23716</v>
      </c>
      <c r="D155" s="7">
        <v>7564</v>
      </c>
      <c r="E155" s="8">
        <f t="shared" si="15"/>
        <v>7856.4600305873055</v>
      </c>
      <c r="F155" s="8">
        <f t="shared" si="16"/>
        <v>-292.46003058730548</v>
      </c>
      <c r="G155" s="9">
        <f t="shared" si="17"/>
        <v>3.8664731701124472E-2</v>
      </c>
      <c r="H155" s="8">
        <f t="shared" si="18"/>
        <v>85532.869491127654</v>
      </c>
    </row>
    <row r="156" spans="1:8" ht="15" customHeight="1" x14ac:dyDescent="0.25">
      <c r="A156" s="6">
        <f t="shared" si="19"/>
        <v>41579</v>
      </c>
      <c r="B156" s="7">
        <f t="shared" si="20"/>
        <v>155</v>
      </c>
      <c r="C156" s="7">
        <f t="shared" si="14"/>
        <v>24025</v>
      </c>
      <c r="D156" s="7">
        <v>7488</v>
      </c>
      <c r="E156" s="8">
        <f t="shared" si="15"/>
        <v>7881.3320406359508</v>
      </c>
      <c r="F156" s="8">
        <f t="shared" si="16"/>
        <v>-393.33204063595076</v>
      </c>
      <c r="G156" s="9">
        <f t="shared" si="17"/>
        <v>5.2528317392621628E-2</v>
      </c>
      <c r="H156" s="8">
        <f t="shared" si="18"/>
        <v>154710.09419084122</v>
      </c>
    </row>
    <row r="157" spans="1:8" ht="15" customHeight="1" x14ac:dyDescent="0.25">
      <c r="A157" s="6">
        <f t="shared" si="19"/>
        <v>41609</v>
      </c>
      <c r="B157" s="7">
        <f t="shared" si="20"/>
        <v>156</v>
      </c>
      <c r="C157" s="7">
        <f t="shared" si="14"/>
        <v>24336</v>
      </c>
      <c r="D157" s="7">
        <v>7670</v>
      </c>
      <c r="E157" s="8">
        <f t="shared" si="15"/>
        <v>7906.3222560104587</v>
      </c>
      <c r="F157" s="8">
        <f t="shared" si="16"/>
        <v>-236.32225601045866</v>
      </c>
      <c r="G157" s="9">
        <f t="shared" si="17"/>
        <v>3.081124589445354E-2</v>
      </c>
      <c r="H157" s="8">
        <f t="shared" si="18"/>
        <v>55848.208685872763</v>
      </c>
    </row>
    <row r="158" spans="1:8" ht="15" customHeight="1" x14ac:dyDescent="0.25">
      <c r="A158" s="6">
        <f t="shared" si="19"/>
        <v>41640</v>
      </c>
      <c r="B158" s="7">
        <f t="shared" si="20"/>
        <v>157</v>
      </c>
      <c r="C158" s="7">
        <f t="shared" si="14"/>
        <v>24649</v>
      </c>
      <c r="D158" s="7">
        <v>7121</v>
      </c>
      <c r="E158" s="8">
        <f t="shared" si="15"/>
        <v>7931.4306767108283</v>
      </c>
      <c r="F158" s="8">
        <f t="shared" si="16"/>
        <v>-810.43067671082827</v>
      </c>
      <c r="G158" s="9">
        <f t="shared" si="17"/>
        <v>0.11380854889914735</v>
      </c>
      <c r="H158" s="8">
        <f t="shared" si="18"/>
        <v>656797.88175397099</v>
      </c>
    </row>
    <row r="159" spans="1:8" ht="15" customHeight="1" x14ac:dyDescent="0.25">
      <c r="A159" s="6">
        <f t="shared" si="19"/>
        <v>41671</v>
      </c>
      <c r="B159" s="7">
        <f t="shared" si="20"/>
        <v>158</v>
      </c>
      <c r="C159" s="7">
        <f t="shared" si="14"/>
        <v>24964</v>
      </c>
      <c r="D159" s="7">
        <v>7545</v>
      </c>
      <c r="E159" s="8">
        <f t="shared" si="15"/>
        <v>7956.6573027370596</v>
      </c>
      <c r="F159" s="8">
        <f t="shared" si="16"/>
        <v>-411.65730273705958</v>
      </c>
      <c r="G159" s="9">
        <f t="shared" si="17"/>
        <v>5.456027869278457E-2</v>
      </c>
      <c r="H159" s="8">
        <f t="shared" si="18"/>
        <v>169461.73489675112</v>
      </c>
    </row>
    <row r="160" spans="1:8" ht="15" customHeight="1" x14ac:dyDescent="0.25">
      <c r="A160" s="6">
        <f t="shared" si="19"/>
        <v>41699</v>
      </c>
      <c r="B160" s="7">
        <f t="shared" si="20"/>
        <v>159</v>
      </c>
      <c r="C160" s="7">
        <f t="shared" si="14"/>
        <v>25281</v>
      </c>
      <c r="D160" s="7">
        <v>7655</v>
      </c>
      <c r="E160" s="8">
        <f t="shared" si="15"/>
        <v>7982.0021340891526</v>
      </c>
      <c r="F160" s="8">
        <f t="shared" si="16"/>
        <v>-327.00213408915261</v>
      </c>
      <c r="G160" s="9">
        <f t="shared" si="17"/>
        <v>4.2717457098517653E-2</v>
      </c>
      <c r="H160" s="8">
        <f t="shared" si="18"/>
        <v>106930.39569886014</v>
      </c>
    </row>
    <row r="161" spans="1:8" ht="15" customHeight="1" x14ac:dyDescent="0.25">
      <c r="A161" s="6">
        <f t="shared" si="19"/>
        <v>41730</v>
      </c>
      <c r="B161" s="7">
        <f t="shared" si="20"/>
        <v>160</v>
      </c>
      <c r="C161" s="7">
        <f t="shared" si="14"/>
        <v>25600</v>
      </c>
      <c r="D161" s="7">
        <v>8267</v>
      </c>
      <c r="E161" s="8">
        <f t="shared" si="15"/>
        <v>8007.4651707671073</v>
      </c>
      <c r="F161" s="8">
        <f t="shared" si="16"/>
        <v>259.53482923289266</v>
      </c>
      <c r="G161" s="9">
        <f t="shared" si="17"/>
        <v>3.1394076355738799E-2</v>
      </c>
      <c r="H161" s="8">
        <f t="shared" si="18"/>
        <v>67358.327584946761</v>
      </c>
    </row>
    <row r="162" spans="1:8" ht="15" customHeight="1" x14ac:dyDescent="0.25">
      <c r="A162" s="6">
        <f t="shared" si="19"/>
        <v>41760</v>
      </c>
      <c r="B162" s="7">
        <f t="shared" si="20"/>
        <v>161</v>
      </c>
      <c r="C162" s="7">
        <f t="shared" si="14"/>
        <v>25921</v>
      </c>
      <c r="D162" s="7">
        <v>8717</v>
      </c>
      <c r="E162" s="8">
        <f t="shared" si="15"/>
        <v>8033.0464127709238</v>
      </c>
      <c r="F162" s="8">
        <f t="shared" si="16"/>
        <v>683.95358722907622</v>
      </c>
      <c r="G162" s="9">
        <f t="shared" si="17"/>
        <v>7.846203822749527E-2</v>
      </c>
      <c r="H162" s="8">
        <f t="shared" si="18"/>
        <v>467792.50948352157</v>
      </c>
    </row>
    <row r="163" spans="1:8" ht="15" customHeight="1" x14ac:dyDescent="0.25">
      <c r="A163" s="6">
        <f t="shared" si="19"/>
        <v>41791</v>
      </c>
      <c r="B163" s="7">
        <f t="shared" si="20"/>
        <v>162</v>
      </c>
      <c r="C163" s="7">
        <f t="shared" si="14"/>
        <v>26244</v>
      </c>
      <c r="D163" s="7">
        <v>8607</v>
      </c>
      <c r="E163" s="8">
        <f t="shared" si="15"/>
        <v>8058.7458601006019</v>
      </c>
      <c r="F163" s="8">
        <f t="shared" si="16"/>
        <v>548.25413989939807</v>
      </c>
      <c r="G163" s="9">
        <f t="shared" si="17"/>
        <v>6.3698633658580001E-2</v>
      </c>
      <c r="H163" s="8">
        <f t="shared" si="18"/>
        <v>300582.60191682877</v>
      </c>
    </row>
    <row r="164" spans="1:8" ht="15" customHeight="1" x14ac:dyDescent="0.25">
      <c r="A164" s="6">
        <f t="shared" si="19"/>
        <v>41821</v>
      </c>
      <c r="B164" s="7">
        <f t="shared" si="20"/>
        <v>163</v>
      </c>
      <c r="C164" s="7">
        <f t="shared" si="14"/>
        <v>26569</v>
      </c>
      <c r="D164" s="7">
        <v>8265</v>
      </c>
      <c r="E164" s="8">
        <f t="shared" si="15"/>
        <v>8084.5635127561418</v>
      </c>
      <c r="F164" s="8">
        <f t="shared" si="16"/>
        <v>180.43648724385821</v>
      </c>
      <c r="G164" s="9">
        <f t="shared" si="17"/>
        <v>2.1831395915772319E-2</v>
      </c>
      <c r="H164" s="8">
        <f t="shared" si="18"/>
        <v>32557.325928903007</v>
      </c>
    </row>
    <row r="165" spans="1:8" ht="15" customHeight="1" x14ac:dyDescent="0.25">
      <c r="A165" s="6">
        <f t="shared" si="19"/>
        <v>41852</v>
      </c>
      <c r="B165" s="7">
        <f t="shared" si="20"/>
        <v>164</v>
      </c>
      <c r="C165" s="7">
        <f t="shared" si="14"/>
        <v>26896</v>
      </c>
      <c r="D165" s="7">
        <v>8230</v>
      </c>
      <c r="E165" s="8">
        <f t="shared" si="15"/>
        <v>8110.4993707375434</v>
      </c>
      <c r="F165" s="8">
        <f t="shared" si="16"/>
        <v>119.50062926245664</v>
      </c>
      <c r="G165" s="9">
        <f t="shared" si="17"/>
        <v>1.4520125062266907E-2</v>
      </c>
      <c r="H165" s="8">
        <f t="shared" si="18"/>
        <v>14280.400394123108</v>
      </c>
    </row>
    <row r="166" spans="1:8" ht="15" customHeight="1" x14ac:dyDescent="0.25">
      <c r="A166" s="6">
        <f t="shared" si="19"/>
        <v>41883</v>
      </c>
      <c r="B166" s="7">
        <f t="shared" si="20"/>
        <v>165</v>
      </c>
      <c r="C166" s="7">
        <f t="shared" si="14"/>
        <v>27225</v>
      </c>
      <c r="D166" s="7">
        <v>8005</v>
      </c>
      <c r="E166" s="8">
        <f t="shared" si="15"/>
        <v>8136.5534340448066</v>
      </c>
      <c r="F166" s="8">
        <f t="shared" si="16"/>
        <v>-131.55343404480664</v>
      </c>
      <c r="G166" s="9">
        <f t="shared" si="17"/>
        <v>1.6433908063061418E-2</v>
      </c>
      <c r="H166" s="8">
        <f t="shared" si="18"/>
        <v>17306.30600898129</v>
      </c>
    </row>
    <row r="167" spans="1:8" ht="15" customHeight="1" x14ac:dyDescent="0.25">
      <c r="A167" s="6">
        <f t="shared" si="19"/>
        <v>41913</v>
      </c>
      <c r="B167" s="7">
        <f t="shared" si="20"/>
        <v>166</v>
      </c>
      <c r="C167" s="7">
        <f t="shared" si="14"/>
        <v>27556</v>
      </c>
      <c r="D167" s="7">
        <v>7993</v>
      </c>
      <c r="E167" s="8">
        <f t="shared" si="15"/>
        <v>8162.7257026779316</v>
      </c>
      <c r="F167" s="8">
        <f t="shared" si="16"/>
        <v>-169.72570267793162</v>
      </c>
      <c r="G167" s="9">
        <f t="shared" si="17"/>
        <v>2.1234292840977307E-2</v>
      </c>
      <c r="H167" s="8">
        <f t="shared" si="18"/>
        <v>28806.814149517646</v>
      </c>
    </row>
    <row r="168" spans="1:8" ht="15" customHeight="1" x14ac:dyDescent="0.25">
      <c r="A168" s="6">
        <f t="shared" si="19"/>
        <v>41944</v>
      </c>
      <c r="B168" s="7">
        <f t="shared" si="20"/>
        <v>167</v>
      </c>
      <c r="C168" s="7">
        <f t="shared" si="14"/>
        <v>27889</v>
      </c>
      <c r="D168" s="7">
        <v>8033</v>
      </c>
      <c r="E168" s="8">
        <f t="shared" si="15"/>
        <v>8189.0161766369183</v>
      </c>
      <c r="F168" s="8">
        <f t="shared" si="16"/>
        <v>-156.01617663691832</v>
      </c>
      <c r="G168" s="9">
        <f t="shared" si="17"/>
        <v>1.9421906714417816E-2</v>
      </c>
      <c r="H168" s="8">
        <f t="shared" si="18"/>
        <v>24341.047372402096</v>
      </c>
    </row>
    <row r="169" spans="1:8" ht="15" customHeight="1" x14ac:dyDescent="0.25">
      <c r="A169" s="6">
        <f t="shared" si="19"/>
        <v>41974</v>
      </c>
      <c r="B169" s="7">
        <f t="shared" si="20"/>
        <v>168</v>
      </c>
      <c r="C169" s="7">
        <f t="shared" si="14"/>
        <v>28224</v>
      </c>
      <c r="D169" s="7">
        <v>7996</v>
      </c>
      <c r="E169" s="8">
        <f t="shared" si="15"/>
        <v>8215.4248559217667</v>
      </c>
      <c r="F169" s="8">
        <f t="shared" si="16"/>
        <v>-219.42485592176672</v>
      </c>
      <c r="G169" s="9">
        <f t="shared" si="17"/>
        <v>2.7441827904172926E-2</v>
      </c>
      <c r="H169" s="8">
        <f t="shared" si="18"/>
        <v>48147.267396288087</v>
      </c>
    </row>
    <row r="170" spans="1:8" ht="15" customHeight="1" x14ac:dyDescent="0.25">
      <c r="A170" s="6">
        <f t="shared" si="19"/>
        <v>42005</v>
      </c>
      <c r="B170" s="7">
        <f t="shared" si="20"/>
        <v>169</v>
      </c>
      <c r="C170" s="7">
        <f t="shared" si="14"/>
        <v>28561</v>
      </c>
      <c r="D170" s="7">
        <v>7315</v>
      </c>
      <c r="E170" s="8">
        <f t="shared" si="15"/>
        <v>8241.9517405324768</v>
      </c>
      <c r="F170" s="8">
        <f t="shared" si="16"/>
        <v>-926.95174053247683</v>
      </c>
      <c r="G170" s="9">
        <f t="shared" si="17"/>
        <v>0.12671930834346914</v>
      </c>
      <c r="H170" s="8">
        <f t="shared" si="18"/>
        <v>859239.52927618823</v>
      </c>
    </row>
    <row r="171" spans="1:8" ht="15" customHeight="1" x14ac:dyDescent="0.25">
      <c r="A171" s="6">
        <f t="shared" si="19"/>
        <v>42036</v>
      </c>
      <c r="B171" s="7">
        <f t="shared" si="20"/>
        <v>170</v>
      </c>
      <c r="C171" s="7">
        <f t="shared" si="14"/>
        <v>28900</v>
      </c>
      <c r="D171" s="7">
        <v>7610</v>
      </c>
      <c r="E171" s="8">
        <f t="shared" si="15"/>
        <v>8268.5968304690505</v>
      </c>
      <c r="F171" s="8">
        <f t="shared" si="16"/>
        <v>-658.59683046905047</v>
      </c>
      <c r="G171" s="9">
        <f t="shared" si="17"/>
        <v>8.6543604529441584E-2</v>
      </c>
      <c r="H171" s="8">
        <f t="shared" si="18"/>
        <v>433749.78510387923</v>
      </c>
    </row>
    <row r="172" spans="1:8" ht="15" customHeight="1" x14ac:dyDescent="0.25">
      <c r="A172" s="6">
        <f t="shared" si="19"/>
        <v>42064</v>
      </c>
      <c r="B172" s="7">
        <f t="shared" si="20"/>
        <v>171</v>
      </c>
      <c r="C172" s="7">
        <f t="shared" si="14"/>
        <v>29241</v>
      </c>
      <c r="D172" s="7">
        <v>7878</v>
      </c>
      <c r="E172" s="8">
        <f t="shared" si="15"/>
        <v>8295.360125731484</v>
      </c>
      <c r="F172" s="8">
        <f t="shared" si="16"/>
        <v>-417.360125731484</v>
      </c>
      <c r="G172" s="9">
        <f t="shared" si="17"/>
        <v>5.2977929135755775E-2</v>
      </c>
      <c r="H172" s="8">
        <f t="shared" si="18"/>
        <v>174189.47455060013</v>
      </c>
    </row>
    <row r="173" spans="1:8" ht="15" customHeight="1" x14ac:dyDescent="0.25">
      <c r="A173" s="6">
        <f t="shared" si="19"/>
        <v>42095</v>
      </c>
      <c r="B173" s="7">
        <f t="shared" si="20"/>
        <v>172</v>
      </c>
      <c r="C173" s="7">
        <f t="shared" si="14"/>
        <v>29584</v>
      </c>
      <c r="D173" s="7">
        <v>8727</v>
      </c>
      <c r="E173" s="8">
        <f t="shared" si="15"/>
        <v>8322.2416263197792</v>
      </c>
      <c r="F173" s="8">
        <f t="shared" si="16"/>
        <v>404.75837368022076</v>
      </c>
      <c r="G173" s="9">
        <f t="shared" si="17"/>
        <v>4.6380013026265703E-2</v>
      </c>
      <c r="H173" s="8">
        <f t="shared" si="18"/>
        <v>163829.34106425723</v>
      </c>
    </row>
    <row r="174" spans="1:8" ht="15" customHeight="1" x14ac:dyDescent="0.25">
      <c r="A174" s="6">
        <f t="shared" si="19"/>
        <v>42125</v>
      </c>
      <c r="B174" s="7">
        <f t="shared" si="20"/>
        <v>173</v>
      </c>
      <c r="C174" s="7">
        <f t="shared" si="14"/>
        <v>29929</v>
      </c>
      <c r="D174" s="7">
        <v>8928</v>
      </c>
      <c r="E174" s="8">
        <f t="shared" si="15"/>
        <v>8349.241332233938</v>
      </c>
      <c r="F174" s="8">
        <f t="shared" si="16"/>
        <v>578.75866776606199</v>
      </c>
      <c r="G174" s="9">
        <f t="shared" si="17"/>
        <v>6.4825119597453185E-2</v>
      </c>
      <c r="H174" s="8">
        <f t="shared" si="18"/>
        <v>334961.5955143469</v>
      </c>
    </row>
    <row r="175" spans="1:8" ht="15" customHeight="1" x14ac:dyDescent="0.25">
      <c r="A175" s="6">
        <f t="shared" si="19"/>
        <v>42156</v>
      </c>
      <c r="B175" s="7">
        <f t="shared" si="20"/>
        <v>174</v>
      </c>
      <c r="C175" s="7">
        <f t="shared" si="14"/>
        <v>30276</v>
      </c>
      <c r="D175" s="7">
        <v>8881</v>
      </c>
      <c r="E175" s="8">
        <f t="shared" si="15"/>
        <v>8376.3592434739567</v>
      </c>
      <c r="F175" s="8">
        <f t="shared" si="16"/>
        <v>504.64075652604333</v>
      </c>
      <c r="G175" s="9">
        <f t="shared" si="17"/>
        <v>5.6822515091323425E-2</v>
      </c>
      <c r="H175" s="8">
        <f t="shared" si="18"/>
        <v>254662.29314717735</v>
      </c>
    </row>
    <row r="176" spans="1:8" ht="15" customHeight="1" x14ac:dyDescent="0.25">
      <c r="A176" s="6">
        <f t="shared" si="19"/>
        <v>42186</v>
      </c>
      <c r="B176" s="7">
        <f t="shared" si="20"/>
        <v>175</v>
      </c>
      <c r="C176" s="7">
        <f t="shared" si="14"/>
        <v>30625</v>
      </c>
      <c r="D176" s="7">
        <v>8826</v>
      </c>
      <c r="E176" s="8">
        <f t="shared" si="15"/>
        <v>8403.595360039837</v>
      </c>
      <c r="F176" s="8">
        <f t="shared" si="16"/>
        <v>422.40463996016297</v>
      </c>
      <c r="G176" s="9">
        <f t="shared" si="17"/>
        <v>4.7859125307065827E-2</v>
      </c>
      <c r="H176" s="8">
        <f t="shared" si="18"/>
        <v>178425.67985987492</v>
      </c>
    </row>
    <row r="177" spans="1:8" ht="15" customHeight="1" x14ac:dyDescent="0.25">
      <c r="A177" s="6">
        <f t="shared" si="19"/>
        <v>42217</v>
      </c>
      <c r="B177" s="7">
        <f t="shared" si="20"/>
        <v>176</v>
      </c>
      <c r="C177" s="7">
        <f t="shared" si="14"/>
        <v>30976</v>
      </c>
      <c r="D177" s="7">
        <v>8889</v>
      </c>
      <c r="E177" s="8">
        <f t="shared" si="15"/>
        <v>8430.9496819315791</v>
      </c>
      <c r="F177" s="8">
        <f t="shared" si="16"/>
        <v>458.05031806842089</v>
      </c>
      <c r="G177" s="9">
        <f t="shared" si="17"/>
        <v>5.1530016657489131E-2</v>
      </c>
      <c r="H177" s="8">
        <f t="shared" si="18"/>
        <v>209810.09388258154</v>
      </c>
    </row>
    <row r="178" spans="1:8" ht="15" customHeight="1" x14ac:dyDescent="0.25">
      <c r="A178" s="6">
        <f t="shared" si="19"/>
        <v>42248</v>
      </c>
      <c r="B178" s="7">
        <f t="shared" si="20"/>
        <v>177</v>
      </c>
      <c r="C178" s="7">
        <f t="shared" si="14"/>
        <v>31329</v>
      </c>
      <c r="D178" s="7">
        <v>8738</v>
      </c>
      <c r="E178" s="8">
        <f t="shared" si="15"/>
        <v>8458.4222091491847</v>
      </c>
      <c r="F178" s="8">
        <f t="shared" si="16"/>
        <v>279.57779085081529</v>
      </c>
      <c r="G178" s="9">
        <f t="shared" si="17"/>
        <v>3.1995627243169525E-2</v>
      </c>
      <c r="H178" s="8">
        <f t="shared" si="18"/>
        <v>78163.741137022211</v>
      </c>
    </row>
    <row r="179" spans="1:8" ht="15" customHeight="1" x14ac:dyDescent="0.25">
      <c r="A179" s="6">
        <f t="shared" si="19"/>
        <v>42278</v>
      </c>
      <c r="B179" s="7">
        <f t="shared" si="20"/>
        <v>178</v>
      </c>
      <c r="C179" s="7">
        <f t="shared" si="14"/>
        <v>31684</v>
      </c>
      <c r="D179" s="7">
        <v>8624</v>
      </c>
      <c r="E179" s="8">
        <f t="shared" si="15"/>
        <v>8486.0129416926502</v>
      </c>
      <c r="F179" s="8">
        <f t="shared" si="16"/>
        <v>137.9870583073498</v>
      </c>
      <c r="G179" s="9">
        <f t="shared" si="17"/>
        <v>1.6000354627475625E-2</v>
      </c>
      <c r="H179" s="8">
        <f t="shared" si="18"/>
        <v>19040.428260315952</v>
      </c>
    </row>
    <row r="180" spans="1:8" ht="15" customHeight="1" x14ac:dyDescent="0.25">
      <c r="A180" s="6">
        <f t="shared" si="19"/>
        <v>42309</v>
      </c>
      <c r="B180" s="7">
        <f t="shared" si="20"/>
        <v>179</v>
      </c>
      <c r="C180" s="7">
        <f t="shared" si="14"/>
        <v>32041</v>
      </c>
      <c r="D180" s="7">
        <v>8498</v>
      </c>
      <c r="E180" s="8">
        <f t="shared" si="15"/>
        <v>8513.7218795619792</v>
      </c>
      <c r="F180" s="8">
        <f t="shared" si="16"/>
        <v>-15.721879561979222</v>
      </c>
      <c r="G180" s="9">
        <f t="shared" si="17"/>
        <v>1.8500681998092753E-3</v>
      </c>
      <c r="H180" s="8">
        <f t="shared" si="18"/>
        <v>247.17749696137997</v>
      </c>
    </row>
    <row r="181" spans="1:8" ht="15" customHeight="1" x14ac:dyDescent="0.25">
      <c r="A181" s="6">
        <f t="shared" si="19"/>
        <v>42339</v>
      </c>
      <c r="B181" s="7">
        <f t="shared" si="20"/>
        <v>180</v>
      </c>
      <c r="C181" s="7">
        <f t="shared" si="14"/>
        <v>32400</v>
      </c>
      <c r="D181" s="7">
        <v>8487</v>
      </c>
      <c r="E181" s="8">
        <f t="shared" si="15"/>
        <v>8541.5490227571681</v>
      </c>
      <c r="F181" s="8">
        <f t="shared" si="16"/>
        <v>-54.549022757168132</v>
      </c>
      <c r="G181" s="9">
        <f t="shared" si="17"/>
        <v>6.4273621724010993E-3</v>
      </c>
      <c r="H181" s="8">
        <f t="shared" si="18"/>
        <v>2975.5958837620469</v>
      </c>
    </row>
    <row r="182" spans="1:8" ht="15" customHeight="1" x14ac:dyDescent="0.25">
      <c r="A182" s="10">
        <f t="shared" si="19"/>
        <v>42370</v>
      </c>
      <c r="B182" s="11">
        <f t="shared" si="20"/>
        <v>181</v>
      </c>
      <c r="C182" s="11">
        <f t="shared" si="14"/>
        <v>32761</v>
      </c>
      <c r="D182" s="11">
        <v>8175</v>
      </c>
      <c r="E182" s="12">
        <f t="shared" si="15"/>
        <v>8569.4943712782188</v>
      </c>
      <c r="F182" s="12">
        <f t="shared" si="16"/>
        <v>-394.49437127821875</v>
      </c>
      <c r="G182" s="13">
        <f t="shared" si="17"/>
        <v>4.8256192205286701E-2</v>
      </c>
      <c r="H182" s="12">
        <f t="shared" si="18"/>
        <v>155625.8089701971</v>
      </c>
    </row>
    <row r="183" spans="1:8" ht="15" customHeight="1" x14ac:dyDescent="0.25">
      <c r="A183" s="10">
        <f t="shared" si="19"/>
        <v>42401</v>
      </c>
      <c r="B183" s="11">
        <f t="shared" si="20"/>
        <v>182</v>
      </c>
      <c r="C183" s="11">
        <f t="shared" si="14"/>
        <v>33124</v>
      </c>
      <c r="D183" s="11">
        <v>8229</v>
      </c>
      <c r="E183" s="12">
        <f t="shared" si="15"/>
        <v>8597.5579251251329</v>
      </c>
      <c r="F183" s="12">
        <f t="shared" si="16"/>
        <v>-368.5579251251329</v>
      </c>
      <c r="G183" s="13">
        <f t="shared" si="17"/>
        <v>4.4787692930505885E-2</v>
      </c>
      <c r="H183" s="12">
        <f t="shared" si="18"/>
        <v>135834.94417254307</v>
      </c>
    </row>
    <row r="184" spans="1:8" ht="15" customHeight="1" x14ac:dyDescent="0.25">
      <c r="A184" s="10">
        <f t="shared" si="19"/>
        <v>42430</v>
      </c>
      <c r="B184" s="11">
        <f t="shared" si="20"/>
        <v>183</v>
      </c>
      <c r="C184" s="11">
        <f t="shared" si="14"/>
        <v>33489</v>
      </c>
      <c r="D184" s="11">
        <v>8806</v>
      </c>
      <c r="E184" s="12">
        <f t="shared" si="15"/>
        <v>8625.7396842979088</v>
      </c>
      <c r="F184" s="12">
        <f t="shared" si="16"/>
        <v>180.26031570209125</v>
      </c>
      <c r="G184" s="13">
        <f t="shared" si="17"/>
        <v>2.0470169850339684E-2</v>
      </c>
      <c r="H184" s="12">
        <f t="shared" si="18"/>
        <v>32493.781417017606</v>
      </c>
    </row>
    <row r="185" spans="1:8" ht="15" customHeight="1" x14ac:dyDescent="0.25">
      <c r="A185" s="10">
        <f t="shared" si="19"/>
        <v>42461</v>
      </c>
      <c r="B185" s="11">
        <f t="shared" si="20"/>
        <v>184</v>
      </c>
      <c r="C185" s="11">
        <f t="shared" si="14"/>
        <v>33856</v>
      </c>
      <c r="D185" s="11">
        <v>9586</v>
      </c>
      <c r="E185" s="12">
        <f t="shared" si="15"/>
        <v>8654.0396487965445</v>
      </c>
      <c r="F185" s="12">
        <f t="shared" si="16"/>
        <v>931.9603512034555</v>
      </c>
      <c r="G185" s="13">
        <f t="shared" si="17"/>
        <v>9.7220983851810508E-2</v>
      </c>
      <c r="H185" s="12">
        <f t="shared" si="18"/>
        <v>868550.09621526813</v>
      </c>
    </row>
    <row r="186" spans="1:8" ht="15" customHeight="1" x14ac:dyDescent="0.25">
      <c r="A186" s="10">
        <f t="shared" si="19"/>
        <v>42491</v>
      </c>
      <c r="B186" s="11">
        <f t="shared" si="20"/>
        <v>185</v>
      </c>
      <c r="C186" s="11">
        <f t="shared" si="14"/>
        <v>34225</v>
      </c>
      <c r="D186" s="11">
        <v>9726</v>
      </c>
      <c r="E186" s="12">
        <f t="shared" si="15"/>
        <v>8682.4578186210438</v>
      </c>
      <c r="F186" s="12">
        <f t="shared" si="16"/>
        <v>1043.5421813789562</v>
      </c>
      <c r="G186" s="13">
        <f t="shared" si="17"/>
        <v>0.10729407581523301</v>
      </c>
      <c r="H186" s="12">
        <f t="shared" si="18"/>
        <v>1088980.2843171505</v>
      </c>
    </row>
    <row r="187" spans="1:8" ht="15" customHeight="1" x14ac:dyDescent="0.25">
      <c r="A187" s="10">
        <f t="shared" si="19"/>
        <v>42522</v>
      </c>
      <c r="B187" s="11">
        <f t="shared" si="20"/>
        <v>186</v>
      </c>
      <c r="C187" s="11">
        <f t="shared" si="14"/>
        <v>34596</v>
      </c>
      <c r="D187" s="11">
        <v>9507</v>
      </c>
      <c r="E187" s="12">
        <f t="shared" si="15"/>
        <v>8710.9941937714029</v>
      </c>
      <c r="F187" s="12">
        <f t="shared" si="16"/>
        <v>796.00580622859707</v>
      </c>
      <c r="G187" s="13">
        <f t="shared" si="17"/>
        <v>8.372839026281656E-2</v>
      </c>
      <c r="H187" s="12">
        <f t="shared" si="18"/>
        <v>633625.24354963878</v>
      </c>
    </row>
    <row r="188" spans="1:8" ht="15" customHeight="1" x14ac:dyDescent="0.25">
      <c r="A188" s="10">
        <f t="shared" si="19"/>
        <v>42552</v>
      </c>
      <c r="B188" s="11">
        <f t="shared" si="20"/>
        <v>187</v>
      </c>
      <c r="C188" s="11">
        <f t="shared" si="14"/>
        <v>34969</v>
      </c>
      <c r="D188" s="11">
        <v>9339</v>
      </c>
      <c r="E188" s="12">
        <f t="shared" si="15"/>
        <v>8739.6487742476256</v>
      </c>
      <c r="F188" s="12">
        <f t="shared" si="16"/>
        <v>599.35122575237438</v>
      </c>
      <c r="G188" s="13">
        <f t="shared" si="17"/>
        <v>6.4177238007535539E-2</v>
      </c>
      <c r="H188" s="12">
        <f t="shared" si="18"/>
        <v>359221.89181087364</v>
      </c>
    </row>
    <row r="189" spans="1:8" ht="15" customHeight="1" x14ac:dyDescent="0.25">
      <c r="A189" s="10">
        <f t="shared" si="19"/>
        <v>42583</v>
      </c>
      <c r="B189" s="11">
        <f t="shared" si="20"/>
        <v>188</v>
      </c>
      <c r="C189" s="11">
        <f t="shared" si="14"/>
        <v>35344</v>
      </c>
      <c r="D189" s="11">
        <v>9379</v>
      </c>
      <c r="E189" s="12">
        <f t="shared" si="15"/>
        <v>8768.4215600497082</v>
      </c>
      <c r="F189" s="12">
        <f t="shared" si="16"/>
        <v>610.57843995029179</v>
      </c>
      <c r="G189" s="13">
        <f t="shared" si="17"/>
        <v>6.5100590676009359E-2</v>
      </c>
      <c r="H189" s="12">
        <f t="shared" si="18"/>
        <v>372806.03133213206</v>
      </c>
    </row>
    <row r="190" spans="1:8" ht="15" customHeight="1" x14ac:dyDescent="0.25">
      <c r="A190" s="10">
        <f t="shared" si="19"/>
        <v>42614</v>
      </c>
      <c r="B190" s="11">
        <f t="shared" si="20"/>
        <v>189</v>
      </c>
      <c r="C190" s="11">
        <f t="shared" si="14"/>
        <v>35721</v>
      </c>
      <c r="D190" s="11">
        <v>9082</v>
      </c>
      <c r="E190" s="12">
        <f t="shared" si="15"/>
        <v>8797.3125511776561</v>
      </c>
      <c r="F190" s="12">
        <f t="shared" si="16"/>
        <v>284.68744882234387</v>
      </c>
      <c r="G190" s="13">
        <f t="shared" si="17"/>
        <v>3.1346338782464643E-2</v>
      </c>
      <c r="H190" s="12">
        <f t="shared" si="18"/>
        <v>81046.943516974658</v>
      </c>
    </row>
    <row r="191" spans="1:8" ht="15" customHeight="1" x14ac:dyDescent="0.25">
      <c r="A191" s="10">
        <f t="shared" si="19"/>
        <v>42644</v>
      </c>
      <c r="B191" s="11">
        <f t="shared" si="20"/>
        <v>190</v>
      </c>
      <c r="C191" s="11">
        <f t="shared" si="14"/>
        <v>36100</v>
      </c>
      <c r="D191" s="11">
        <v>9005</v>
      </c>
      <c r="E191" s="12">
        <f t="shared" si="15"/>
        <v>8826.3217476314621</v>
      </c>
      <c r="F191" s="12">
        <f t="shared" si="16"/>
        <v>178.67825236853787</v>
      </c>
      <c r="G191" s="13">
        <f t="shared" si="17"/>
        <v>1.9842115754418421E-2</v>
      </c>
      <c r="H191" s="12">
        <f t="shared" si="18"/>
        <v>31925.91786947491</v>
      </c>
    </row>
    <row r="192" spans="1:8" ht="15" customHeight="1" x14ac:dyDescent="0.25">
      <c r="A192" s="10">
        <f t="shared" si="19"/>
        <v>42675</v>
      </c>
      <c r="B192" s="11">
        <f t="shared" si="20"/>
        <v>191</v>
      </c>
      <c r="C192" s="11">
        <f t="shared" si="14"/>
        <v>36481</v>
      </c>
      <c r="D192" s="11">
        <v>8900</v>
      </c>
      <c r="E192" s="12">
        <f t="shared" si="15"/>
        <v>8855.4491494111317</v>
      </c>
      <c r="F192" s="12">
        <f t="shared" si="16"/>
        <v>44.550850588868343</v>
      </c>
      <c r="G192" s="13">
        <f t="shared" si="17"/>
        <v>5.0057135493110499E-3</v>
      </c>
      <c r="H192" s="12">
        <f t="shared" si="18"/>
        <v>1984.7782881916708</v>
      </c>
    </row>
    <row r="193" spans="1:8" ht="15" customHeight="1" x14ac:dyDescent="0.25">
      <c r="A193" s="10">
        <f t="shared" si="19"/>
        <v>42705</v>
      </c>
      <c r="B193" s="11">
        <f t="shared" si="20"/>
        <v>192</v>
      </c>
      <c r="C193" s="11">
        <f t="shared" si="14"/>
        <v>36864</v>
      </c>
      <c r="D193" s="11">
        <v>8774</v>
      </c>
      <c r="E193" s="12">
        <f t="shared" si="15"/>
        <v>8884.6947565166629</v>
      </c>
      <c r="F193" s="12">
        <f t="shared" si="16"/>
        <v>-110.69475651666289</v>
      </c>
      <c r="G193" s="13">
        <f t="shared" si="17"/>
        <v>1.2616224813843502E-2</v>
      </c>
      <c r="H193" s="12">
        <f t="shared" si="18"/>
        <v>12253.329120283282</v>
      </c>
    </row>
    <row r="194" spans="1:8" ht="15" customHeight="1" x14ac:dyDescent="0.25">
      <c r="A194" s="10">
        <f t="shared" si="19"/>
        <v>42736</v>
      </c>
      <c r="B194" s="11">
        <f t="shared" si="20"/>
        <v>193</v>
      </c>
      <c r="C194" s="11">
        <f t="shared" si="14"/>
        <v>37249</v>
      </c>
      <c r="D194" s="11">
        <v>8249</v>
      </c>
      <c r="E194" s="12">
        <f t="shared" si="15"/>
        <v>8914.058568948054</v>
      </c>
      <c r="F194" s="12">
        <f t="shared" si="16"/>
        <v>-665.05856894805402</v>
      </c>
      <c r="G194" s="13">
        <f t="shared" si="17"/>
        <v>8.0622932349139781E-2</v>
      </c>
      <c r="H194" s="12">
        <f t="shared" si="18"/>
        <v>442302.9001312335</v>
      </c>
    </row>
    <row r="195" spans="1:8" ht="15" customHeight="1" x14ac:dyDescent="0.25">
      <c r="A195" s="10">
        <f t="shared" si="19"/>
        <v>42767</v>
      </c>
      <c r="B195" s="11">
        <f t="shared" si="20"/>
        <v>194</v>
      </c>
      <c r="C195" s="11">
        <f t="shared" ref="C195:C241" si="21">B195^2</f>
        <v>37636</v>
      </c>
      <c r="D195" s="11">
        <v>8668</v>
      </c>
      <c r="E195" s="12">
        <f t="shared" ref="E195:E241" si="22">$K$20*C195+$K$19*B195+$K$18</f>
        <v>8943.5405867053087</v>
      </c>
      <c r="F195" s="12">
        <f t="shared" ref="F195:F241" si="23">D195-E195</f>
        <v>-275.54058670530867</v>
      </c>
      <c r="G195" s="13">
        <f t="shared" ref="G195:G241" si="24">ABS(F195/D195)</f>
        <v>3.1788254119209582E-2</v>
      </c>
      <c r="H195" s="12">
        <f t="shared" ref="H195:H241" si="25">F195^2</f>
        <v>75922.614921905726</v>
      </c>
    </row>
    <row r="196" spans="1:8" ht="15" customHeight="1" x14ac:dyDescent="0.25">
      <c r="A196" s="10">
        <f t="shared" ref="A196:A241" si="26">EDATE(A195,1)</f>
        <v>42795</v>
      </c>
      <c r="B196" s="11">
        <f t="shared" ref="B196:B241" si="27">B195+1</f>
        <v>195</v>
      </c>
      <c r="C196" s="11">
        <f t="shared" si="21"/>
        <v>38025</v>
      </c>
      <c r="D196" s="11">
        <v>9459</v>
      </c>
      <c r="E196" s="12">
        <f t="shared" si="22"/>
        <v>8973.140809788425</v>
      </c>
      <c r="F196" s="12">
        <f t="shared" si="23"/>
        <v>485.85919021157497</v>
      </c>
      <c r="G196" s="13">
        <f t="shared" si="24"/>
        <v>5.1364752110326144E-2</v>
      </c>
      <c r="H196" s="12">
        <f t="shared" si="25"/>
        <v>236059.1527130474</v>
      </c>
    </row>
    <row r="197" spans="1:8" ht="15" customHeight="1" x14ac:dyDescent="0.25">
      <c r="A197" s="10">
        <f t="shared" si="26"/>
        <v>42826</v>
      </c>
      <c r="B197" s="11">
        <f t="shared" si="27"/>
        <v>196</v>
      </c>
      <c r="C197" s="11">
        <f t="shared" si="21"/>
        <v>38416</v>
      </c>
      <c r="D197" s="11">
        <v>9831</v>
      </c>
      <c r="E197" s="12">
        <f t="shared" si="22"/>
        <v>9002.8592381974031</v>
      </c>
      <c r="F197" s="12">
        <f t="shared" si="23"/>
        <v>828.1407618025969</v>
      </c>
      <c r="G197" s="13">
        <f t="shared" si="24"/>
        <v>8.4237693195259575E-2</v>
      </c>
      <c r="H197" s="12">
        <f t="shared" si="25"/>
        <v>685817.12135898555</v>
      </c>
    </row>
    <row r="198" spans="1:8" ht="15" customHeight="1" x14ac:dyDescent="0.25">
      <c r="A198" s="10">
        <f t="shared" si="26"/>
        <v>42856</v>
      </c>
      <c r="B198" s="11">
        <f t="shared" si="27"/>
        <v>197</v>
      </c>
      <c r="C198" s="11">
        <f t="shared" si="21"/>
        <v>38809</v>
      </c>
      <c r="D198" s="11">
        <v>10054</v>
      </c>
      <c r="E198" s="12">
        <f t="shared" si="22"/>
        <v>9032.6958719322429</v>
      </c>
      <c r="F198" s="12">
        <f t="shared" si="23"/>
        <v>1021.3041280677571</v>
      </c>
      <c r="G198" s="13">
        <f t="shared" si="24"/>
        <v>0.10158187070496888</v>
      </c>
      <c r="H198" s="12">
        <f t="shared" si="25"/>
        <v>1043062.1220082416</v>
      </c>
    </row>
    <row r="199" spans="1:8" ht="15" customHeight="1" x14ac:dyDescent="0.25">
      <c r="A199" s="10">
        <f t="shared" si="26"/>
        <v>42887</v>
      </c>
      <c r="B199" s="11">
        <f t="shared" si="27"/>
        <v>198</v>
      </c>
      <c r="C199" s="11">
        <f t="shared" si="21"/>
        <v>39204</v>
      </c>
      <c r="D199" s="11">
        <v>10000</v>
      </c>
      <c r="E199" s="12">
        <f t="shared" si="22"/>
        <v>9062.6507109929444</v>
      </c>
      <c r="F199" s="12">
        <f t="shared" si="23"/>
        <v>937.34928900705563</v>
      </c>
      <c r="G199" s="13">
        <f t="shared" si="24"/>
        <v>9.3734928900705561E-2</v>
      </c>
      <c r="H199" s="12">
        <f t="shared" si="25"/>
        <v>878623.68960203265</v>
      </c>
    </row>
    <row r="200" spans="1:8" ht="15" customHeight="1" x14ac:dyDescent="0.25">
      <c r="A200" s="10">
        <f t="shared" si="26"/>
        <v>42917</v>
      </c>
      <c r="B200" s="11">
        <f t="shared" si="27"/>
        <v>199</v>
      </c>
      <c r="C200" s="11">
        <f t="shared" si="21"/>
        <v>39601</v>
      </c>
      <c r="D200" s="11">
        <v>9588</v>
      </c>
      <c r="E200" s="12">
        <f t="shared" si="22"/>
        <v>9092.7237553795057</v>
      </c>
      <c r="F200" s="12">
        <f t="shared" si="23"/>
        <v>495.27624462049425</v>
      </c>
      <c r="G200" s="13">
        <f t="shared" si="24"/>
        <v>5.1655845287911374E-2</v>
      </c>
      <c r="H200" s="12">
        <f t="shared" si="25"/>
        <v>245298.55848537968</v>
      </c>
    </row>
    <row r="201" spans="1:8" ht="15" customHeight="1" x14ac:dyDescent="0.25">
      <c r="A201" s="10">
        <f t="shared" si="26"/>
        <v>42948</v>
      </c>
      <c r="B201" s="11">
        <f t="shared" si="27"/>
        <v>200</v>
      </c>
      <c r="C201" s="11">
        <f t="shared" si="21"/>
        <v>40000</v>
      </c>
      <c r="D201" s="11">
        <v>9957</v>
      </c>
      <c r="E201" s="12">
        <f t="shared" si="22"/>
        <v>9122.9150050919307</v>
      </c>
      <c r="F201" s="12">
        <f t="shared" si="23"/>
        <v>834.08499490806935</v>
      </c>
      <c r="G201" s="13">
        <f t="shared" si="24"/>
        <v>8.3768704921971415E-2</v>
      </c>
      <c r="H201" s="12">
        <f t="shared" si="25"/>
        <v>695697.77873079409</v>
      </c>
    </row>
    <row r="202" spans="1:8" ht="15" customHeight="1" x14ac:dyDescent="0.25">
      <c r="A202" s="10">
        <f t="shared" si="26"/>
        <v>42979</v>
      </c>
      <c r="B202" s="11">
        <f t="shared" si="27"/>
        <v>201</v>
      </c>
      <c r="C202" s="11">
        <f t="shared" si="21"/>
        <v>40401</v>
      </c>
      <c r="D202" s="11">
        <v>9806</v>
      </c>
      <c r="E202" s="12">
        <f t="shared" si="22"/>
        <v>9153.2244601302191</v>
      </c>
      <c r="F202" s="12">
        <f t="shared" si="23"/>
        <v>652.77553986978091</v>
      </c>
      <c r="G202" s="13">
        <f t="shared" si="24"/>
        <v>6.6568992440320301E-2</v>
      </c>
      <c r="H202" s="12">
        <f t="shared" si="25"/>
        <v>426115.90545228391</v>
      </c>
    </row>
    <row r="203" spans="1:8" ht="15" customHeight="1" x14ac:dyDescent="0.25">
      <c r="A203" s="10">
        <f t="shared" si="26"/>
        <v>43009</v>
      </c>
      <c r="B203" s="11">
        <f t="shared" si="27"/>
        <v>202</v>
      </c>
      <c r="C203" s="11">
        <f t="shared" si="21"/>
        <v>40804</v>
      </c>
      <c r="D203" s="11">
        <v>9483</v>
      </c>
      <c r="E203" s="12">
        <f t="shared" si="22"/>
        <v>9183.6521204943674</v>
      </c>
      <c r="F203" s="12">
        <f t="shared" si="23"/>
        <v>299.34787950563259</v>
      </c>
      <c r="G203" s="13">
        <f t="shared" si="24"/>
        <v>3.1566791047730948E-2</v>
      </c>
      <c r="H203" s="12">
        <f t="shared" si="25"/>
        <v>89609.152964518726</v>
      </c>
    </row>
    <row r="204" spans="1:8" ht="15" customHeight="1" x14ac:dyDescent="0.25">
      <c r="A204" s="10">
        <f t="shared" si="26"/>
        <v>43040</v>
      </c>
      <c r="B204" s="11">
        <f t="shared" si="27"/>
        <v>203</v>
      </c>
      <c r="C204" s="11">
        <f t="shared" si="21"/>
        <v>41209</v>
      </c>
      <c r="D204" s="11">
        <v>9590</v>
      </c>
      <c r="E204" s="12">
        <f t="shared" si="22"/>
        <v>9214.1979861843756</v>
      </c>
      <c r="F204" s="12">
        <f t="shared" si="23"/>
        <v>375.80201381562438</v>
      </c>
      <c r="G204" s="13">
        <f t="shared" si="24"/>
        <v>3.9186862754496808E-2</v>
      </c>
      <c r="H204" s="12">
        <f t="shared" si="25"/>
        <v>141227.15358787874</v>
      </c>
    </row>
    <row r="205" spans="1:8" ht="15" customHeight="1" x14ac:dyDescent="0.25">
      <c r="A205" s="10">
        <f t="shared" si="26"/>
        <v>43070</v>
      </c>
      <c r="B205" s="11">
        <f t="shared" si="27"/>
        <v>204</v>
      </c>
      <c r="C205" s="11">
        <f t="shared" si="21"/>
        <v>41616</v>
      </c>
      <c r="D205" s="11">
        <v>9441</v>
      </c>
      <c r="E205" s="12">
        <f t="shared" si="22"/>
        <v>9244.8620572002474</v>
      </c>
      <c r="F205" s="12">
        <f t="shared" si="23"/>
        <v>196.13794279975264</v>
      </c>
      <c r="G205" s="13">
        <f t="shared" si="24"/>
        <v>2.0775123694497685E-2</v>
      </c>
      <c r="H205" s="12">
        <f t="shared" si="25"/>
        <v>38470.092605719037</v>
      </c>
    </row>
    <row r="206" spans="1:8" ht="15" customHeight="1" x14ac:dyDescent="0.25">
      <c r="A206" s="10">
        <f t="shared" si="26"/>
        <v>43101</v>
      </c>
      <c r="B206" s="11">
        <f t="shared" si="27"/>
        <v>205</v>
      </c>
      <c r="C206" s="11">
        <f t="shared" si="21"/>
        <v>42025</v>
      </c>
      <c r="D206" s="11">
        <v>9213</v>
      </c>
      <c r="E206" s="12">
        <f t="shared" si="22"/>
        <v>9275.6443335419826</v>
      </c>
      <c r="F206" s="12">
        <f t="shared" si="23"/>
        <v>-62.644333541982633</v>
      </c>
      <c r="G206" s="13">
        <f t="shared" si="24"/>
        <v>6.7995586173865879E-3</v>
      </c>
      <c r="H206" s="12">
        <f t="shared" si="25"/>
        <v>3924.3125249191703</v>
      </c>
    </row>
    <row r="207" spans="1:8" ht="15" customHeight="1" x14ac:dyDescent="0.25">
      <c r="A207" s="10">
        <f t="shared" si="26"/>
        <v>43132</v>
      </c>
      <c r="B207" s="11">
        <f t="shared" si="27"/>
        <v>206</v>
      </c>
      <c r="C207" s="11">
        <f t="shared" si="21"/>
        <v>42436</v>
      </c>
      <c r="D207" s="11">
        <v>9579</v>
      </c>
      <c r="E207" s="12">
        <f t="shared" si="22"/>
        <v>9306.5448152095778</v>
      </c>
      <c r="F207" s="12">
        <f t="shared" si="23"/>
        <v>272.45518479042221</v>
      </c>
      <c r="G207" s="13">
        <f t="shared" si="24"/>
        <v>2.8442967406871512E-2</v>
      </c>
      <c r="H207" s="12">
        <f t="shared" si="25"/>
        <v>74231.827719183115</v>
      </c>
    </row>
    <row r="208" spans="1:8" ht="15" customHeight="1" x14ac:dyDescent="0.25">
      <c r="A208" s="10">
        <f t="shared" si="26"/>
        <v>43160</v>
      </c>
      <c r="B208" s="11">
        <f t="shared" si="27"/>
        <v>207</v>
      </c>
      <c r="C208" s="11">
        <f t="shared" si="21"/>
        <v>42849</v>
      </c>
      <c r="D208" s="11">
        <v>9936</v>
      </c>
      <c r="E208" s="12">
        <f t="shared" si="22"/>
        <v>9337.5635022030347</v>
      </c>
      <c r="F208" s="12">
        <f t="shared" si="23"/>
        <v>598.43649779696534</v>
      </c>
      <c r="G208" s="13">
        <f t="shared" si="24"/>
        <v>6.0229116122882988E-2</v>
      </c>
      <c r="H208" s="12">
        <f t="shared" si="25"/>
        <v>358126.24189549731</v>
      </c>
    </row>
    <row r="209" spans="1:8" ht="15" customHeight="1" x14ac:dyDescent="0.25">
      <c r="A209" s="10">
        <f t="shared" si="26"/>
        <v>43191</v>
      </c>
      <c r="B209" s="11">
        <f t="shared" si="27"/>
        <v>208</v>
      </c>
      <c r="C209" s="11">
        <f t="shared" si="21"/>
        <v>43264</v>
      </c>
      <c r="D209" s="11">
        <v>10539</v>
      </c>
      <c r="E209" s="12">
        <f t="shared" si="22"/>
        <v>9368.7003945223532</v>
      </c>
      <c r="F209" s="12">
        <f t="shared" si="23"/>
        <v>1170.2996054776468</v>
      </c>
      <c r="G209" s="13">
        <f t="shared" si="24"/>
        <v>0.11104465371265269</v>
      </c>
      <c r="H209" s="12">
        <f t="shared" si="25"/>
        <v>1369601.1665811357</v>
      </c>
    </row>
    <row r="210" spans="1:8" ht="15" customHeight="1" x14ac:dyDescent="0.25">
      <c r="A210" s="10">
        <f t="shared" si="26"/>
        <v>43221</v>
      </c>
      <c r="B210" s="11">
        <f t="shared" si="27"/>
        <v>209</v>
      </c>
      <c r="C210" s="11">
        <f t="shared" si="21"/>
        <v>43681</v>
      </c>
      <c r="D210" s="11">
        <v>10750</v>
      </c>
      <c r="E210" s="12">
        <f t="shared" si="22"/>
        <v>9399.9554921675335</v>
      </c>
      <c r="F210" s="12">
        <f t="shared" si="23"/>
        <v>1350.0445078324665</v>
      </c>
      <c r="G210" s="13">
        <f t="shared" si="24"/>
        <v>0.12558553561232247</v>
      </c>
      <c r="H210" s="12">
        <f t="shared" si="25"/>
        <v>1822620.1731286068</v>
      </c>
    </row>
    <row r="211" spans="1:8" ht="15" customHeight="1" x14ac:dyDescent="0.25">
      <c r="A211" s="10">
        <f t="shared" si="26"/>
        <v>43252</v>
      </c>
      <c r="B211" s="11">
        <f t="shared" si="27"/>
        <v>210</v>
      </c>
      <c r="C211" s="11">
        <f t="shared" si="21"/>
        <v>44100</v>
      </c>
      <c r="D211" s="11">
        <v>10876</v>
      </c>
      <c r="E211" s="12">
        <f t="shared" si="22"/>
        <v>9431.3287951385755</v>
      </c>
      <c r="F211" s="12">
        <f t="shared" si="23"/>
        <v>1444.6712048614245</v>
      </c>
      <c r="G211" s="13">
        <f t="shared" si="24"/>
        <v>0.13283111482727331</v>
      </c>
      <c r="H211" s="12">
        <f t="shared" si="25"/>
        <v>2087074.8901557599</v>
      </c>
    </row>
    <row r="212" spans="1:8" ht="15" customHeight="1" x14ac:dyDescent="0.25">
      <c r="A212" s="10">
        <f t="shared" si="26"/>
        <v>43282</v>
      </c>
      <c r="B212" s="11">
        <f t="shared" si="27"/>
        <v>211</v>
      </c>
      <c r="C212" s="11">
        <f t="shared" si="21"/>
        <v>44521</v>
      </c>
      <c r="D212" s="11">
        <v>9996</v>
      </c>
      <c r="E212" s="12">
        <f t="shared" si="22"/>
        <v>9462.820303435481</v>
      </c>
      <c r="F212" s="12">
        <f t="shared" si="23"/>
        <v>533.17969656451896</v>
      </c>
      <c r="G212" s="13">
        <f t="shared" si="24"/>
        <v>5.333930537860334E-2</v>
      </c>
      <c r="H212" s="12">
        <f t="shared" si="25"/>
        <v>284280.58882863249</v>
      </c>
    </row>
    <row r="213" spans="1:8" ht="15" customHeight="1" x14ac:dyDescent="0.25">
      <c r="A213" s="10">
        <f t="shared" si="26"/>
        <v>43313</v>
      </c>
      <c r="B213" s="11">
        <f t="shared" si="27"/>
        <v>212</v>
      </c>
      <c r="C213" s="11">
        <f t="shared" si="21"/>
        <v>44944</v>
      </c>
      <c r="D213" s="11">
        <v>9843</v>
      </c>
      <c r="E213" s="12">
        <f t="shared" si="22"/>
        <v>9494.4300170582464</v>
      </c>
      <c r="F213" s="12">
        <f t="shared" si="23"/>
        <v>348.56998294175355</v>
      </c>
      <c r="G213" s="13">
        <f t="shared" si="24"/>
        <v>3.5412982113355029E-2</v>
      </c>
      <c r="H213" s="12">
        <f t="shared" si="25"/>
        <v>121501.03300801436</v>
      </c>
    </row>
    <row r="214" spans="1:8" ht="15" customHeight="1" x14ac:dyDescent="0.25">
      <c r="A214" s="10">
        <f t="shared" si="26"/>
        <v>43344</v>
      </c>
      <c r="B214" s="11">
        <f t="shared" si="27"/>
        <v>213</v>
      </c>
      <c r="C214" s="11">
        <f t="shared" si="21"/>
        <v>45369</v>
      </c>
      <c r="D214" s="11">
        <v>10035</v>
      </c>
      <c r="E214" s="12">
        <f t="shared" si="22"/>
        <v>9526.1579360068736</v>
      </c>
      <c r="F214" s="12">
        <f t="shared" si="23"/>
        <v>508.84206399312643</v>
      </c>
      <c r="G214" s="13">
        <f t="shared" si="24"/>
        <v>5.0706732834392268E-2</v>
      </c>
      <c r="H214" s="12">
        <f t="shared" si="25"/>
        <v>258920.24608878497</v>
      </c>
    </row>
    <row r="215" spans="1:8" ht="15" customHeight="1" x14ac:dyDescent="0.25">
      <c r="A215" s="10">
        <f t="shared" si="26"/>
        <v>43374</v>
      </c>
      <c r="B215" s="11">
        <f t="shared" si="27"/>
        <v>214</v>
      </c>
      <c r="C215" s="11">
        <f t="shared" si="21"/>
        <v>45796</v>
      </c>
      <c r="D215" s="11">
        <v>10346</v>
      </c>
      <c r="E215" s="12">
        <f t="shared" si="22"/>
        <v>9558.0040602813642</v>
      </c>
      <c r="F215" s="12">
        <f t="shared" si="23"/>
        <v>787.99593971863578</v>
      </c>
      <c r="G215" s="13">
        <f t="shared" si="24"/>
        <v>7.6164308884461226E-2</v>
      </c>
      <c r="H215" s="12">
        <f t="shared" si="25"/>
        <v>620937.60101305589</v>
      </c>
    </row>
    <row r="216" spans="1:8" ht="15" customHeight="1" x14ac:dyDescent="0.25">
      <c r="A216" s="10">
        <f t="shared" si="26"/>
        <v>43405</v>
      </c>
      <c r="B216" s="11">
        <f t="shared" si="27"/>
        <v>215</v>
      </c>
      <c r="C216" s="11">
        <f t="shared" si="21"/>
        <v>46225</v>
      </c>
      <c r="D216" s="11">
        <v>10088</v>
      </c>
      <c r="E216" s="12">
        <f t="shared" si="22"/>
        <v>9589.9683898817148</v>
      </c>
      <c r="F216" s="12">
        <f t="shared" si="23"/>
        <v>498.03161011828524</v>
      </c>
      <c r="G216" s="13">
        <f t="shared" si="24"/>
        <v>4.9368716308315352E-2</v>
      </c>
      <c r="H216" s="12">
        <f t="shared" si="25"/>
        <v>248035.48467701167</v>
      </c>
    </row>
    <row r="217" spans="1:8" ht="15" customHeight="1" x14ac:dyDescent="0.25">
      <c r="A217" s="10">
        <f t="shared" si="26"/>
        <v>43435</v>
      </c>
      <c r="B217" s="11">
        <f t="shared" si="27"/>
        <v>216</v>
      </c>
      <c r="C217" s="11">
        <f t="shared" si="21"/>
        <v>46656</v>
      </c>
      <c r="D217" s="11">
        <v>9987</v>
      </c>
      <c r="E217" s="12">
        <f t="shared" si="22"/>
        <v>9622.050924807927</v>
      </c>
      <c r="F217" s="12">
        <f t="shared" si="23"/>
        <v>364.949075192073</v>
      </c>
      <c r="G217" s="13">
        <f t="shared" si="24"/>
        <v>3.6542412655659655E-2</v>
      </c>
      <c r="H217" s="12">
        <f t="shared" si="25"/>
        <v>133187.82748354934</v>
      </c>
    </row>
    <row r="218" spans="1:8" ht="15" customHeight="1" x14ac:dyDescent="0.25">
      <c r="A218" s="10">
        <f t="shared" si="26"/>
        <v>43466</v>
      </c>
      <c r="B218" s="11">
        <f t="shared" si="27"/>
        <v>217</v>
      </c>
      <c r="C218" s="11">
        <f t="shared" si="21"/>
        <v>47089</v>
      </c>
      <c r="D218" s="11">
        <v>9123</v>
      </c>
      <c r="E218" s="12">
        <f t="shared" si="22"/>
        <v>9654.251665060001</v>
      </c>
      <c r="F218" s="12">
        <f t="shared" si="23"/>
        <v>-531.25166506000096</v>
      </c>
      <c r="G218" s="13">
        <f t="shared" si="24"/>
        <v>5.8232123759728263E-2</v>
      </c>
      <c r="H218" s="12">
        <f t="shared" si="25"/>
        <v>282228.33162902342</v>
      </c>
    </row>
    <row r="219" spans="1:8" ht="15" customHeight="1" x14ac:dyDescent="0.25">
      <c r="A219" s="10">
        <f t="shared" si="26"/>
        <v>43497</v>
      </c>
      <c r="B219" s="11">
        <f t="shared" si="27"/>
        <v>218</v>
      </c>
      <c r="C219" s="11">
        <f t="shared" si="21"/>
        <v>47524</v>
      </c>
      <c r="D219" s="11">
        <v>9309</v>
      </c>
      <c r="E219" s="12">
        <f t="shared" si="22"/>
        <v>9686.5706106379384</v>
      </c>
      <c r="F219" s="12">
        <f t="shared" si="23"/>
        <v>-377.57061063793844</v>
      </c>
      <c r="G219" s="13">
        <f t="shared" si="24"/>
        <v>4.0559739030823765E-2</v>
      </c>
      <c r="H219" s="12">
        <f t="shared" si="25"/>
        <v>142559.56601750571</v>
      </c>
    </row>
    <row r="220" spans="1:8" ht="15" customHeight="1" x14ac:dyDescent="0.25">
      <c r="A220" s="10">
        <f t="shared" si="26"/>
        <v>43525</v>
      </c>
      <c r="B220" s="11">
        <f t="shared" si="27"/>
        <v>219</v>
      </c>
      <c r="C220" s="11">
        <f t="shared" si="21"/>
        <v>47961</v>
      </c>
      <c r="D220" s="11">
        <v>10180</v>
      </c>
      <c r="E220" s="12">
        <f t="shared" si="22"/>
        <v>9719.0077615417358</v>
      </c>
      <c r="F220" s="12">
        <f t="shared" si="23"/>
        <v>460.99223845826418</v>
      </c>
      <c r="G220" s="13">
        <f t="shared" si="24"/>
        <v>4.5284109868198842E-2</v>
      </c>
      <c r="H220" s="12">
        <f t="shared" si="25"/>
        <v>212513.84391876109</v>
      </c>
    </row>
    <row r="221" spans="1:8" ht="15" customHeight="1" x14ac:dyDescent="0.25">
      <c r="A221" s="10">
        <f t="shared" si="26"/>
        <v>43556</v>
      </c>
      <c r="B221" s="11">
        <f t="shared" si="27"/>
        <v>220</v>
      </c>
      <c r="C221" s="11">
        <f t="shared" si="21"/>
        <v>48400</v>
      </c>
      <c r="D221" s="11">
        <v>10957</v>
      </c>
      <c r="E221" s="12">
        <f t="shared" si="22"/>
        <v>9751.5631177713967</v>
      </c>
      <c r="F221" s="12">
        <f t="shared" si="23"/>
        <v>1205.4368822286033</v>
      </c>
      <c r="G221" s="13">
        <f t="shared" si="24"/>
        <v>0.11001523064968544</v>
      </c>
      <c r="H221" s="12">
        <f t="shared" si="25"/>
        <v>1453078.0770370155</v>
      </c>
    </row>
    <row r="222" spans="1:8" ht="15" customHeight="1" x14ac:dyDescent="0.25">
      <c r="A222" s="10">
        <f t="shared" si="26"/>
        <v>43586</v>
      </c>
      <c r="B222" s="11">
        <f t="shared" si="27"/>
        <v>221</v>
      </c>
      <c r="C222" s="11">
        <f t="shared" si="21"/>
        <v>48841</v>
      </c>
      <c r="D222" s="11">
        <v>11245</v>
      </c>
      <c r="E222" s="12">
        <f t="shared" si="22"/>
        <v>9784.2366793269175</v>
      </c>
      <c r="F222" s="12">
        <f t="shared" si="23"/>
        <v>1460.7633206730825</v>
      </c>
      <c r="G222" s="13">
        <f t="shared" si="24"/>
        <v>0.12990336333242175</v>
      </c>
      <c r="H222" s="12">
        <f t="shared" si="25"/>
        <v>2133829.479023851</v>
      </c>
    </row>
    <row r="223" spans="1:8" ht="15" customHeight="1" x14ac:dyDescent="0.25">
      <c r="A223" s="10">
        <f t="shared" si="26"/>
        <v>43617</v>
      </c>
      <c r="B223" s="11">
        <f t="shared" si="27"/>
        <v>222</v>
      </c>
      <c r="C223" s="11">
        <f t="shared" si="21"/>
        <v>49284</v>
      </c>
      <c r="D223" s="11">
        <v>11344</v>
      </c>
      <c r="E223" s="12">
        <f t="shared" si="22"/>
        <v>9817.0284462083018</v>
      </c>
      <c r="F223" s="12">
        <f t="shared" si="23"/>
        <v>1526.9715537916982</v>
      </c>
      <c r="G223" s="13">
        <f t="shared" si="24"/>
        <v>0.13460609606767437</v>
      </c>
      <c r="H223" s="12">
        <f t="shared" si="25"/>
        <v>2331642.1260890332</v>
      </c>
    </row>
    <row r="224" spans="1:8" ht="15" customHeight="1" x14ac:dyDescent="0.25">
      <c r="A224" s="10">
        <f t="shared" si="26"/>
        <v>43647</v>
      </c>
      <c r="B224" s="11">
        <f t="shared" si="27"/>
        <v>223</v>
      </c>
      <c r="C224" s="11">
        <f t="shared" si="21"/>
        <v>49729</v>
      </c>
      <c r="D224" s="11">
        <v>10997</v>
      </c>
      <c r="E224" s="12">
        <f t="shared" si="22"/>
        <v>9849.938418415546</v>
      </c>
      <c r="F224" s="12">
        <f t="shared" si="23"/>
        <v>1147.061581584454</v>
      </c>
      <c r="G224" s="13">
        <f t="shared" si="24"/>
        <v>0.1043067729002868</v>
      </c>
      <c r="H224" s="12">
        <f t="shared" si="25"/>
        <v>1315750.271947029</v>
      </c>
    </row>
    <row r="225" spans="1:8" ht="15" customHeight="1" x14ac:dyDescent="0.25">
      <c r="A225" s="10">
        <f t="shared" si="26"/>
        <v>43678</v>
      </c>
      <c r="B225" s="11">
        <f t="shared" si="27"/>
        <v>224</v>
      </c>
      <c r="C225" s="11">
        <f t="shared" si="21"/>
        <v>50176</v>
      </c>
      <c r="D225" s="11">
        <v>10687</v>
      </c>
      <c r="E225" s="12">
        <f t="shared" si="22"/>
        <v>9882.9665959486538</v>
      </c>
      <c r="F225" s="12">
        <f t="shared" si="23"/>
        <v>804.03340405134622</v>
      </c>
      <c r="G225" s="13">
        <f t="shared" si="24"/>
        <v>7.5234715453480511E-2</v>
      </c>
      <c r="H225" s="12">
        <f t="shared" si="25"/>
        <v>646469.71483039542</v>
      </c>
    </row>
    <row r="226" spans="1:8" ht="15" customHeight="1" x14ac:dyDescent="0.25">
      <c r="A226" s="10">
        <f t="shared" si="26"/>
        <v>43709</v>
      </c>
      <c r="B226" s="11">
        <f t="shared" si="27"/>
        <v>225</v>
      </c>
      <c r="C226" s="11">
        <f t="shared" si="21"/>
        <v>50625</v>
      </c>
      <c r="D226" s="11">
        <v>10392</v>
      </c>
      <c r="E226" s="12">
        <f t="shared" si="22"/>
        <v>9916.1129788076214</v>
      </c>
      <c r="F226" s="12">
        <f t="shared" si="23"/>
        <v>475.8870211923786</v>
      </c>
      <c r="G226" s="13">
        <f t="shared" si="24"/>
        <v>4.5793593263315877E-2</v>
      </c>
      <c r="H226" s="12">
        <f t="shared" si="25"/>
        <v>226468.45693935538</v>
      </c>
    </row>
    <row r="227" spans="1:8" ht="15" customHeight="1" x14ac:dyDescent="0.25">
      <c r="A227" s="10">
        <f t="shared" si="26"/>
        <v>43739</v>
      </c>
      <c r="B227" s="11">
        <f t="shared" si="27"/>
        <v>226</v>
      </c>
      <c r="C227" s="11">
        <f t="shared" si="21"/>
        <v>51076</v>
      </c>
      <c r="D227" s="11">
        <v>10845</v>
      </c>
      <c r="E227" s="12">
        <f t="shared" si="22"/>
        <v>9949.3775669924526</v>
      </c>
      <c r="F227" s="12">
        <f t="shared" si="23"/>
        <v>895.62243300754744</v>
      </c>
      <c r="G227" s="13">
        <f t="shared" si="24"/>
        <v>8.2583903458510605E-2</v>
      </c>
      <c r="H227" s="12">
        <f t="shared" si="25"/>
        <v>802139.54250635882</v>
      </c>
    </row>
    <row r="228" spans="1:8" ht="15" customHeight="1" x14ac:dyDescent="0.25">
      <c r="A228" s="10">
        <f t="shared" si="26"/>
        <v>43770</v>
      </c>
      <c r="B228" s="11">
        <f t="shared" si="27"/>
        <v>227</v>
      </c>
      <c r="C228" s="11">
        <f t="shared" si="21"/>
        <v>51529</v>
      </c>
      <c r="D228" s="11">
        <v>10413</v>
      </c>
      <c r="E228" s="12">
        <f t="shared" si="22"/>
        <v>9982.7603605031454</v>
      </c>
      <c r="F228" s="12">
        <f t="shared" si="23"/>
        <v>430.23963949685458</v>
      </c>
      <c r="G228" s="13">
        <f t="shared" si="24"/>
        <v>4.1317549169005527E-2</v>
      </c>
      <c r="H228" s="12">
        <f t="shared" si="25"/>
        <v>185106.14739438338</v>
      </c>
    </row>
    <row r="229" spans="1:8" ht="15" customHeight="1" x14ac:dyDescent="0.25">
      <c r="A229" s="10">
        <f t="shared" si="26"/>
        <v>43800</v>
      </c>
      <c r="B229" s="11">
        <f t="shared" si="27"/>
        <v>228</v>
      </c>
      <c r="C229" s="11">
        <f t="shared" si="21"/>
        <v>51984</v>
      </c>
      <c r="D229" s="11">
        <v>10111</v>
      </c>
      <c r="E229" s="12">
        <f t="shared" si="22"/>
        <v>10016.261359339698</v>
      </c>
      <c r="F229" s="12">
        <f t="shared" si="23"/>
        <v>94.738640660301826</v>
      </c>
      <c r="G229" s="13">
        <f t="shared" si="24"/>
        <v>9.3698586351796884E-3</v>
      </c>
      <c r="H229" s="12">
        <f t="shared" si="25"/>
        <v>8975.4100341617941</v>
      </c>
    </row>
    <row r="230" spans="1:8" ht="15" customHeight="1" x14ac:dyDescent="0.25">
      <c r="A230" s="10">
        <f t="shared" si="26"/>
        <v>43831</v>
      </c>
      <c r="B230" s="11">
        <f t="shared" si="27"/>
        <v>229</v>
      </c>
      <c r="C230" s="11">
        <f t="shared" si="21"/>
        <v>52441</v>
      </c>
      <c r="D230" s="11">
        <v>9713</v>
      </c>
      <c r="E230" s="12">
        <f t="shared" si="22"/>
        <v>10049.880563502114</v>
      </c>
      <c r="F230" s="12">
        <f t="shared" si="23"/>
        <v>-336.88056350211446</v>
      </c>
      <c r="G230" s="13">
        <f t="shared" si="24"/>
        <v>3.4683471996511318E-2</v>
      </c>
      <c r="H230" s="12">
        <f t="shared" si="25"/>
        <v>113488.51406550217</v>
      </c>
    </row>
    <row r="231" spans="1:8" ht="15" customHeight="1" x14ac:dyDescent="0.25">
      <c r="A231" s="10">
        <f t="shared" si="26"/>
        <v>43862</v>
      </c>
      <c r="B231" s="11">
        <f t="shared" si="27"/>
        <v>230</v>
      </c>
      <c r="C231" s="11">
        <f t="shared" si="21"/>
        <v>52900</v>
      </c>
      <c r="D231" s="11">
        <v>9889</v>
      </c>
      <c r="E231" s="12">
        <f t="shared" si="22"/>
        <v>10083.617972990392</v>
      </c>
      <c r="F231" s="12">
        <f t="shared" si="23"/>
        <v>-194.61797299039245</v>
      </c>
      <c r="G231" s="13">
        <f t="shared" si="24"/>
        <v>1.968024805242112E-2</v>
      </c>
      <c r="H231" s="12">
        <f t="shared" si="25"/>
        <v>37876.155410889121</v>
      </c>
    </row>
    <row r="232" spans="1:8" ht="15" customHeight="1" x14ac:dyDescent="0.25">
      <c r="A232" s="10">
        <f t="shared" si="26"/>
        <v>43891</v>
      </c>
      <c r="B232" s="11">
        <f t="shared" si="27"/>
        <v>231</v>
      </c>
      <c r="C232" s="11">
        <f t="shared" si="21"/>
        <v>53361</v>
      </c>
      <c r="D232" s="11">
        <v>11103</v>
      </c>
      <c r="E232" s="12">
        <f t="shared" si="22"/>
        <v>10117.473587804532</v>
      </c>
      <c r="F232" s="12">
        <f t="shared" si="23"/>
        <v>985.52641219546786</v>
      </c>
      <c r="G232" s="13">
        <f t="shared" si="24"/>
        <v>8.8762173484235596E-2</v>
      </c>
      <c r="H232" s="12">
        <f t="shared" si="25"/>
        <v>971262.30913487123</v>
      </c>
    </row>
    <row r="233" spans="1:8" ht="15" customHeight="1" x14ac:dyDescent="0.25">
      <c r="A233" s="10">
        <f t="shared" si="26"/>
        <v>43922</v>
      </c>
      <c r="B233" s="11">
        <f t="shared" si="27"/>
        <v>232</v>
      </c>
      <c r="C233" s="11">
        <f t="shared" si="21"/>
        <v>53824</v>
      </c>
      <c r="D233" s="11">
        <v>8377</v>
      </c>
      <c r="E233" s="12">
        <f t="shared" si="22"/>
        <v>10151.447407944532</v>
      </c>
      <c r="F233" s="12">
        <f t="shared" si="23"/>
        <v>-1774.4474079445317</v>
      </c>
      <c r="G233" s="13">
        <f t="shared" si="24"/>
        <v>0.21182373259454837</v>
      </c>
      <c r="H233" s="12">
        <f t="shared" si="25"/>
        <v>3148663.6035610675</v>
      </c>
    </row>
    <row r="234" spans="1:8" ht="15" customHeight="1" x14ac:dyDescent="0.25">
      <c r="A234" s="10">
        <f t="shared" si="26"/>
        <v>43952</v>
      </c>
      <c r="B234" s="11">
        <f t="shared" si="27"/>
        <v>233</v>
      </c>
      <c r="C234" s="11">
        <f t="shared" si="21"/>
        <v>54289</v>
      </c>
      <c r="D234" s="11">
        <v>9639</v>
      </c>
      <c r="E234" s="12">
        <f t="shared" si="22"/>
        <v>10185.539433410395</v>
      </c>
      <c r="F234" s="12">
        <f t="shared" si="23"/>
        <v>-546.53943341039485</v>
      </c>
      <c r="G234" s="13">
        <f t="shared" si="24"/>
        <v>5.6700843802302607E-2</v>
      </c>
      <c r="H234" s="12">
        <f t="shared" si="25"/>
        <v>298705.35227255541</v>
      </c>
    </row>
    <row r="235" spans="1:8" ht="15" customHeight="1" x14ac:dyDescent="0.25">
      <c r="A235" s="10">
        <f t="shared" si="26"/>
        <v>43983</v>
      </c>
      <c r="B235" s="11">
        <f t="shared" si="27"/>
        <v>234</v>
      </c>
      <c r="C235" s="11">
        <f t="shared" si="21"/>
        <v>54756</v>
      </c>
      <c r="D235" s="11">
        <v>10642</v>
      </c>
      <c r="E235" s="12">
        <f t="shared" si="22"/>
        <v>10219.749664202118</v>
      </c>
      <c r="F235" s="12">
        <f t="shared" si="23"/>
        <v>422.25033579788214</v>
      </c>
      <c r="G235" s="13">
        <f t="shared" si="24"/>
        <v>3.9677723717147353E-2</v>
      </c>
      <c r="H235" s="12">
        <f t="shared" si="25"/>
        <v>178295.34608142424</v>
      </c>
    </row>
    <row r="236" spans="1:8" ht="15" customHeight="1" x14ac:dyDescent="0.25">
      <c r="A236" s="10">
        <f t="shared" si="26"/>
        <v>44013</v>
      </c>
      <c r="B236" s="11">
        <f t="shared" si="27"/>
        <v>235</v>
      </c>
      <c r="C236" s="11">
        <f t="shared" si="21"/>
        <v>55225</v>
      </c>
      <c r="D236" s="11">
        <v>10595</v>
      </c>
      <c r="E236" s="12">
        <f t="shared" si="22"/>
        <v>10254.078100319704</v>
      </c>
      <c r="F236" s="12">
        <f t="shared" si="23"/>
        <v>340.92189968029561</v>
      </c>
      <c r="G236" s="13">
        <f t="shared" si="24"/>
        <v>3.2177621489409683E-2</v>
      </c>
      <c r="H236" s="12">
        <f t="shared" si="25"/>
        <v>116227.74168162154</v>
      </c>
    </row>
    <row r="237" spans="1:8" ht="15" customHeight="1" x14ac:dyDescent="0.25">
      <c r="A237" s="10">
        <f t="shared" si="26"/>
        <v>44044</v>
      </c>
      <c r="B237" s="11">
        <f t="shared" si="27"/>
        <v>236</v>
      </c>
      <c r="C237" s="11">
        <f t="shared" si="21"/>
        <v>55696</v>
      </c>
      <c r="D237" s="11">
        <v>10422</v>
      </c>
      <c r="E237" s="12">
        <f t="shared" si="22"/>
        <v>10288.524741763154</v>
      </c>
      <c r="F237" s="12">
        <f t="shared" si="23"/>
        <v>133.47525823684555</v>
      </c>
      <c r="G237" s="13">
        <f t="shared" si="24"/>
        <v>1.2807067572140236E-2</v>
      </c>
      <c r="H237" s="12">
        <f t="shared" si="25"/>
        <v>17815.644561392604</v>
      </c>
    </row>
    <row r="238" spans="1:8" ht="15" customHeight="1" x14ac:dyDescent="0.25">
      <c r="A238" s="10">
        <f t="shared" si="26"/>
        <v>44075</v>
      </c>
      <c r="B238" s="11">
        <f t="shared" si="27"/>
        <v>237</v>
      </c>
      <c r="C238" s="11">
        <f t="shared" si="21"/>
        <v>56169</v>
      </c>
      <c r="D238" s="11">
        <v>10570</v>
      </c>
      <c r="E238" s="12">
        <f t="shared" si="22"/>
        <v>10323.089588532464</v>
      </c>
      <c r="F238" s="12">
        <f t="shared" si="23"/>
        <v>246.9104114675356</v>
      </c>
      <c r="G238" s="13">
        <f t="shared" si="24"/>
        <v>2.3359546969492488E-2</v>
      </c>
      <c r="H238" s="12">
        <f t="shared" si="25"/>
        <v>60964.751291067732</v>
      </c>
    </row>
    <row r="239" spans="1:8" ht="15" customHeight="1" x14ac:dyDescent="0.25">
      <c r="A239" s="10">
        <f t="shared" si="26"/>
        <v>44105</v>
      </c>
      <c r="B239" s="11">
        <f t="shared" si="27"/>
        <v>238</v>
      </c>
      <c r="C239" s="11">
        <f t="shared" si="21"/>
        <v>56644</v>
      </c>
      <c r="D239" s="11">
        <v>10344</v>
      </c>
      <c r="E239" s="12">
        <f t="shared" si="22"/>
        <v>10357.772640627634</v>
      </c>
      <c r="F239" s="12">
        <f t="shared" si="23"/>
        <v>-13.772640627634246</v>
      </c>
      <c r="G239" s="13">
        <f t="shared" si="24"/>
        <v>1.3314617776135195E-3</v>
      </c>
      <c r="H239" s="12">
        <f t="shared" si="25"/>
        <v>189.68562985796143</v>
      </c>
    </row>
    <row r="240" spans="1:8" ht="15" customHeight="1" x14ac:dyDescent="0.25">
      <c r="A240" s="10">
        <f t="shared" si="26"/>
        <v>44136</v>
      </c>
      <c r="B240" s="11">
        <f t="shared" si="27"/>
        <v>239</v>
      </c>
      <c r="C240" s="11">
        <f t="shared" si="21"/>
        <v>57121</v>
      </c>
      <c r="D240" s="11">
        <v>9886</v>
      </c>
      <c r="E240" s="12">
        <f t="shared" si="22"/>
        <v>10392.573898048668</v>
      </c>
      <c r="F240" s="12">
        <f t="shared" si="23"/>
        <v>-506.57389804866762</v>
      </c>
      <c r="G240" s="13">
        <f t="shared" si="24"/>
        <v>5.1241543399622461E-2</v>
      </c>
      <c r="H240" s="12">
        <f t="shared" si="25"/>
        <v>256617.11418422189</v>
      </c>
    </row>
    <row r="241" spans="1:8" ht="15" customHeight="1" x14ac:dyDescent="0.25">
      <c r="A241" s="10">
        <f t="shared" si="26"/>
        <v>44166</v>
      </c>
      <c r="B241" s="11">
        <f t="shared" si="27"/>
        <v>240</v>
      </c>
      <c r="C241" s="11">
        <f t="shared" si="21"/>
        <v>57600</v>
      </c>
      <c r="D241" s="11">
        <v>9634</v>
      </c>
      <c r="E241" s="12">
        <f t="shared" si="22"/>
        <v>10427.493360795563</v>
      </c>
      <c r="F241" s="12">
        <f t="shared" si="23"/>
        <v>-793.49336079556269</v>
      </c>
      <c r="G241" s="13">
        <f t="shared" si="24"/>
        <v>8.2363853103130866E-2</v>
      </c>
      <c r="H241" s="12">
        <f t="shared" si="25"/>
        <v>629631.71362663701</v>
      </c>
    </row>
    <row r="242" spans="1:8" ht="15" customHeight="1" x14ac:dyDescent="0.25">
      <c r="A242" s="1"/>
      <c r="B242" s="1"/>
      <c r="C242" s="1"/>
    </row>
    <row r="243" spans="1:8" ht="15" customHeight="1" x14ac:dyDescent="0.25">
      <c r="A243" s="1"/>
      <c r="B243" s="1"/>
      <c r="C243" s="1"/>
    </row>
    <row r="244" spans="1:8" ht="15" customHeight="1" x14ac:dyDescent="0.25">
      <c r="A244" s="1"/>
      <c r="B244" s="1"/>
      <c r="C244" s="1"/>
    </row>
    <row r="245" spans="1:8" ht="15" customHeight="1" x14ac:dyDescent="0.25">
      <c r="A245" s="1"/>
      <c r="B245" s="1"/>
      <c r="C245" s="1"/>
    </row>
    <row r="246" spans="1:8" ht="15" customHeight="1" x14ac:dyDescent="0.25">
      <c r="A246" s="1"/>
      <c r="B246" s="1"/>
      <c r="C246" s="1"/>
    </row>
    <row r="247" spans="1:8" ht="15" customHeight="1" x14ac:dyDescent="0.25">
      <c r="A247" s="1"/>
      <c r="B247" s="1"/>
      <c r="C247" s="1"/>
    </row>
    <row r="248" spans="1:8" ht="15" customHeight="1" x14ac:dyDescent="0.25">
      <c r="A248" s="1"/>
      <c r="B248" s="1"/>
      <c r="C248" s="1"/>
    </row>
    <row r="249" spans="1:8" ht="15" customHeight="1" x14ac:dyDescent="0.25">
      <c r="A249" s="1"/>
      <c r="B249" s="1"/>
      <c r="C249" s="1"/>
    </row>
    <row r="250" spans="1:8" ht="15" customHeight="1" x14ac:dyDescent="0.25">
      <c r="A250" s="1"/>
      <c r="B250" s="1"/>
      <c r="C250" s="1"/>
    </row>
    <row r="251" spans="1:8" ht="15" customHeight="1" x14ac:dyDescent="0.25">
      <c r="A251" s="1"/>
      <c r="B251" s="1"/>
      <c r="C251" s="1"/>
    </row>
    <row r="252" spans="1:8" ht="15" customHeight="1" x14ac:dyDescent="0.25">
      <c r="A252" s="1"/>
      <c r="B252" s="1"/>
      <c r="C252" s="1"/>
    </row>
    <row r="253" spans="1:8" ht="15" customHeight="1" x14ac:dyDescent="0.25">
      <c r="A253" s="1"/>
      <c r="B253" s="1"/>
      <c r="C2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E09F-F8DB-4262-B5E8-8A02837B78F5}">
  <dimension ref="A1:L253"/>
  <sheetViews>
    <sheetView showGridLines="0" topLeftCell="D1" zoomScaleNormal="100" workbookViewId="0">
      <pane ySplit="1" topLeftCell="A8" activePane="bottomLeft" state="frozen"/>
      <selection pane="bottomLeft"/>
    </sheetView>
  </sheetViews>
  <sheetFormatPr defaultRowHeight="15" customHeight="1" x14ac:dyDescent="0.25"/>
  <cols>
    <col min="3" max="9" width="19.7109375" customWidth="1"/>
    <col min="11" max="11" width="28.140625" bestFit="1" customWidth="1"/>
    <col min="12" max="12" width="15.7109375" customWidth="1"/>
  </cols>
  <sheetData>
    <row r="1" spans="1:12" ht="15" customHeight="1" x14ac:dyDescent="0.25">
      <c r="A1" s="5" t="s">
        <v>14</v>
      </c>
      <c r="B1" s="5" t="s">
        <v>15</v>
      </c>
      <c r="C1" s="5" t="s">
        <v>26</v>
      </c>
      <c r="D1" s="5" t="s">
        <v>17</v>
      </c>
      <c r="E1" s="5" t="s">
        <v>18</v>
      </c>
      <c r="F1" s="5" t="s">
        <v>57</v>
      </c>
      <c r="G1" s="5" t="s">
        <v>19</v>
      </c>
      <c r="H1" s="5" t="s">
        <v>51</v>
      </c>
      <c r="I1" s="5" t="s">
        <v>20</v>
      </c>
    </row>
    <row r="2" spans="1:12" ht="15" customHeight="1" x14ac:dyDescent="0.25">
      <c r="A2" s="6">
        <v>36892</v>
      </c>
      <c r="B2" s="7">
        <v>1</v>
      </c>
      <c r="C2" s="7">
        <v>5119</v>
      </c>
      <c r="D2" s="8">
        <f>$L$3*B2^2+$L$4*B2+$L$5</f>
        <v>5446.0558469874231</v>
      </c>
      <c r="E2" s="8">
        <f>L8</f>
        <v>0.92652991438980858</v>
      </c>
      <c r="F2" s="8">
        <f>D2*E2</f>
        <v>5045.933657671374</v>
      </c>
      <c r="G2" s="8">
        <f>C2-F2</f>
        <v>73.066342328625979</v>
      </c>
      <c r="H2" s="9">
        <f>ABS(G2/C2)</f>
        <v>1.4273557790315682E-2</v>
      </c>
      <c r="I2" s="8">
        <f>G2^2</f>
        <v>5338.6903812839601</v>
      </c>
      <c r="K2" s="16" t="s">
        <v>24</v>
      </c>
      <c r="L2" s="16"/>
    </row>
    <row r="3" spans="1:12" ht="15" customHeight="1" x14ac:dyDescent="0.25">
      <c r="A3" s="6">
        <f>EDATE(A2,1)</f>
        <v>36923</v>
      </c>
      <c r="B3" s="7">
        <f>B2+1</f>
        <v>2</v>
      </c>
      <c r="C3" s="7">
        <v>5157</v>
      </c>
      <c r="D3" s="8">
        <f t="shared" ref="D3:D66" si="0">$L$3*B3^2+$L$4*B3+$L$5</f>
        <v>5452.7654625225459</v>
      </c>
      <c r="E3" s="8">
        <f t="shared" ref="E3:E13" si="1">L9</f>
        <v>0.95712370153693893</v>
      </c>
      <c r="F3" s="8">
        <f t="shared" ref="F3:F66" si="2">D3*E3</f>
        <v>5218.9710631023581</v>
      </c>
      <c r="G3" s="8">
        <f t="shared" ref="G3:G66" si="3">C3-F3</f>
        <v>-61.97106310235813</v>
      </c>
      <c r="H3" s="9">
        <f t="shared" ref="H3:H66" si="4">ABS(G3/C3)</f>
        <v>1.2016882509668049E-2</v>
      </c>
      <c r="I3" s="8">
        <f t="shared" ref="I3:I66" si="5">G3^2</f>
        <v>3840.4126620364532</v>
      </c>
      <c r="K3" s="5" t="s">
        <v>21</v>
      </c>
      <c r="L3" s="14">
        <v>5.9480125545576058E-2</v>
      </c>
    </row>
    <row r="4" spans="1:12" ht="15" customHeight="1" x14ac:dyDescent="0.25">
      <c r="A4" s="6">
        <f t="shared" ref="A4:A67" si="6">EDATE(A3,1)</f>
        <v>36951</v>
      </c>
      <c r="B4" s="7">
        <f t="shared" ref="B4:B67" si="7">B3+1</f>
        <v>3</v>
      </c>
      <c r="C4" s="7">
        <v>5384</v>
      </c>
      <c r="D4" s="8">
        <f t="shared" si="0"/>
        <v>5459.5940383087609</v>
      </c>
      <c r="E4" s="8">
        <f t="shared" si="1"/>
        <v>0.99349200281791372</v>
      </c>
      <c r="F4" s="8">
        <f t="shared" si="2"/>
        <v>5424.0630156921125</v>
      </c>
      <c r="G4" s="8">
        <f t="shared" si="3"/>
        <v>-40.063015692112458</v>
      </c>
      <c r="H4" s="9">
        <f t="shared" si="4"/>
        <v>7.4411247570788366E-3</v>
      </c>
      <c r="I4" s="8">
        <f t="shared" si="5"/>
        <v>1605.045226346449</v>
      </c>
      <c r="K4" s="5" t="s">
        <v>22</v>
      </c>
      <c r="L4" s="14">
        <v>6.5311751584866835</v>
      </c>
    </row>
    <row r="5" spans="1:12" ht="15" customHeight="1" x14ac:dyDescent="0.25">
      <c r="A5" s="6">
        <f t="shared" si="6"/>
        <v>36982</v>
      </c>
      <c r="B5" s="7">
        <f t="shared" si="7"/>
        <v>4</v>
      </c>
      <c r="C5" s="7">
        <v>5523</v>
      </c>
      <c r="D5" s="8">
        <f t="shared" si="0"/>
        <v>5466.5415743460662</v>
      </c>
      <c r="E5" s="8">
        <f t="shared" si="1"/>
        <v>1.0399435604956084</v>
      </c>
      <c r="F5" s="8">
        <f t="shared" si="2"/>
        <v>5684.8947084227166</v>
      </c>
      <c r="G5" s="8">
        <f t="shared" si="3"/>
        <v>-161.89470842271658</v>
      </c>
      <c r="H5" s="9">
        <f t="shared" si="4"/>
        <v>2.9312820645069088E-2</v>
      </c>
      <c r="I5" s="8">
        <f t="shared" si="5"/>
        <v>26209.896615276419</v>
      </c>
      <c r="K5" s="5" t="s">
        <v>23</v>
      </c>
      <c r="L5" s="14">
        <v>5439.4651917033907</v>
      </c>
    </row>
    <row r="6" spans="1:12" ht="15" customHeight="1" x14ac:dyDescent="0.25">
      <c r="A6" s="6">
        <f t="shared" si="6"/>
        <v>37012</v>
      </c>
      <c r="B6" s="7">
        <f t="shared" si="7"/>
        <v>5</v>
      </c>
      <c r="C6" s="7">
        <v>5646</v>
      </c>
      <c r="D6" s="8">
        <f t="shared" si="0"/>
        <v>5473.6080706344637</v>
      </c>
      <c r="E6" s="8">
        <f t="shared" si="1"/>
        <v>1.0612191682285768</v>
      </c>
      <c r="F6" s="8">
        <f t="shared" si="2"/>
        <v>5808.6978039279302</v>
      </c>
      <c r="G6" s="8">
        <f t="shared" si="3"/>
        <v>-162.69780392793018</v>
      </c>
      <c r="H6" s="9">
        <f t="shared" si="4"/>
        <v>2.8816472534171127E-2</v>
      </c>
      <c r="I6" s="8">
        <f t="shared" si="5"/>
        <v>26470.575402971215</v>
      </c>
    </row>
    <row r="7" spans="1:12" ht="15" customHeight="1" x14ac:dyDescent="0.25">
      <c r="A7" s="6">
        <f t="shared" si="6"/>
        <v>37043</v>
      </c>
      <c r="B7" s="7">
        <f t="shared" si="7"/>
        <v>6</v>
      </c>
      <c r="C7" s="7">
        <v>5447</v>
      </c>
      <c r="D7" s="8">
        <f t="shared" si="0"/>
        <v>5480.7935271739516</v>
      </c>
      <c r="E7" s="8">
        <f t="shared" si="1"/>
        <v>1.0465911251672542</v>
      </c>
      <c r="F7" s="8">
        <f t="shared" si="2"/>
        <v>5736.1498644143894</v>
      </c>
      <c r="G7" s="8">
        <f t="shared" si="3"/>
        <v>-289.14986441438941</v>
      </c>
      <c r="H7" s="9">
        <f t="shared" si="4"/>
        <v>5.3084241676957848E-2</v>
      </c>
      <c r="I7" s="8">
        <f t="shared" si="5"/>
        <v>83607.644090859787</v>
      </c>
      <c r="K7" s="5" t="s">
        <v>14</v>
      </c>
      <c r="L7" s="5" t="s">
        <v>18</v>
      </c>
    </row>
    <row r="8" spans="1:12" ht="15" customHeight="1" x14ac:dyDescent="0.25">
      <c r="A8" s="6">
        <f t="shared" si="6"/>
        <v>37073</v>
      </c>
      <c r="B8" s="7">
        <f t="shared" si="7"/>
        <v>7</v>
      </c>
      <c r="C8" s="7">
        <v>5281</v>
      </c>
      <c r="D8" s="8">
        <f t="shared" si="0"/>
        <v>5488.0979439645307</v>
      </c>
      <c r="E8" s="8">
        <f t="shared" si="1"/>
        <v>1.0219124821757224</v>
      </c>
      <c r="F8" s="8">
        <f t="shared" si="2"/>
        <v>5608.3557923402723</v>
      </c>
      <c r="G8" s="8">
        <f t="shared" si="3"/>
        <v>-327.35579234027227</v>
      </c>
      <c r="H8" s="9">
        <f t="shared" si="4"/>
        <v>6.1987463044929421E-2</v>
      </c>
      <c r="I8" s="8">
        <f t="shared" si="5"/>
        <v>107161.81477872746</v>
      </c>
      <c r="K8" s="5">
        <v>1</v>
      </c>
      <c r="L8" s="14">
        <v>0.92652991438980858</v>
      </c>
    </row>
    <row r="9" spans="1:12" ht="15" customHeight="1" x14ac:dyDescent="0.25">
      <c r="A9" s="6">
        <f t="shared" si="6"/>
        <v>37104</v>
      </c>
      <c r="B9" s="7">
        <f t="shared" si="7"/>
        <v>8</v>
      </c>
      <c r="C9" s="7">
        <v>5313</v>
      </c>
      <c r="D9" s="8">
        <f t="shared" si="0"/>
        <v>5495.5213210062011</v>
      </c>
      <c r="E9" s="8">
        <f t="shared" si="1"/>
        <v>1.0033456655661472</v>
      </c>
      <c r="F9" s="8">
        <f t="shared" si="2"/>
        <v>5513.9074974579198</v>
      </c>
      <c r="G9" s="8">
        <f t="shared" si="3"/>
        <v>-200.90749745791982</v>
      </c>
      <c r="H9" s="9">
        <f t="shared" si="4"/>
        <v>3.7814322879337441E-2</v>
      </c>
      <c r="I9" s="8">
        <f t="shared" si="5"/>
        <v>40363.822534804058</v>
      </c>
      <c r="K9" s="5">
        <f>K8+1</f>
        <v>2</v>
      </c>
      <c r="L9" s="14">
        <v>0.95712370153693893</v>
      </c>
    </row>
    <row r="10" spans="1:12" ht="15" customHeight="1" x14ac:dyDescent="0.25">
      <c r="A10" s="6">
        <f t="shared" si="6"/>
        <v>37135</v>
      </c>
      <c r="B10" s="7">
        <f t="shared" si="7"/>
        <v>9</v>
      </c>
      <c r="C10" s="7">
        <v>5364</v>
      </c>
      <c r="D10" s="8">
        <f t="shared" si="0"/>
        <v>5503.0636582989628</v>
      </c>
      <c r="E10" s="8">
        <f t="shared" si="1"/>
        <v>1.0022375950107369</v>
      </c>
      <c r="F10" s="8">
        <f t="shared" si="2"/>
        <v>5515.3772860845402</v>
      </c>
      <c r="G10" s="8">
        <f t="shared" si="3"/>
        <v>-151.37728608454017</v>
      </c>
      <c r="H10" s="9">
        <f t="shared" si="4"/>
        <v>2.8220970560130534E-2</v>
      </c>
      <c r="I10" s="8">
        <f t="shared" si="5"/>
        <v>22915.082742320719</v>
      </c>
      <c r="K10" s="5">
        <f t="shared" ref="K10:K18" si="8">K9+1</f>
        <v>3</v>
      </c>
      <c r="L10" s="14">
        <v>0.99349200281791372</v>
      </c>
    </row>
    <row r="11" spans="1:12" ht="15" customHeight="1" x14ac:dyDescent="0.25">
      <c r="A11" s="6">
        <f t="shared" si="6"/>
        <v>37165</v>
      </c>
      <c r="B11" s="7">
        <f t="shared" si="7"/>
        <v>10</v>
      </c>
      <c r="C11" s="7">
        <v>5460</v>
      </c>
      <c r="D11" s="8">
        <f t="shared" si="0"/>
        <v>5510.7249558428148</v>
      </c>
      <c r="E11" s="8">
        <f t="shared" si="1"/>
        <v>0.98781390007438985</v>
      </c>
      <c r="F11" s="8">
        <f t="shared" si="2"/>
        <v>5443.5707108683609</v>
      </c>
      <c r="G11" s="8">
        <f t="shared" si="3"/>
        <v>16.429289131639052</v>
      </c>
      <c r="H11" s="9">
        <f t="shared" si="4"/>
        <v>3.0090273134870059E-3</v>
      </c>
      <c r="I11" s="8">
        <f t="shared" si="5"/>
        <v>269.92154137099311</v>
      </c>
      <c r="K11" s="5">
        <f t="shared" si="8"/>
        <v>4</v>
      </c>
      <c r="L11" s="14">
        <v>1.0399435604956084</v>
      </c>
    </row>
    <row r="12" spans="1:12" ht="15" customHeight="1" x14ac:dyDescent="0.25">
      <c r="A12" s="6">
        <f>EDATE(A11,1)</f>
        <v>37196</v>
      </c>
      <c r="B12" s="7">
        <f t="shared" si="7"/>
        <v>11</v>
      </c>
      <c r="C12" s="7">
        <v>5319</v>
      </c>
      <c r="D12" s="8">
        <f t="shared" si="0"/>
        <v>5518.505213637759</v>
      </c>
      <c r="E12" s="8">
        <f t="shared" si="1"/>
        <v>0.98239143996740408</v>
      </c>
      <c r="F12" s="8">
        <f t="shared" si="2"/>
        <v>5421.3322832932245</v>
      </c>
      <c r="G12" s="8">
        <f t="shared" si="3"/>
        <v>-102.33228329322446</v>
      </c>
      <c r="H12" s="9">
        <f t="shared" si="4"/>
        <v>1.9239007951348835E-2</v>
      </c>
      <c r="I12" s="8">
        <f t="shared" si="5"/>
        <v>10471.896204004746</v>
      </c>
      <c r="K12" s="5">
        <f t="shared" si="8"/>
        <v>5</v>
      </c>
      <c r="L12" s="14">
        <v>1.0612191682285768</v>
      </c>
    </row>
    <row r="13" spans="1:12" ht="15" customHeight="1" x14ac:dyDescent="0.25">
      <c r="A13" s="6">
        <f t="shared" si="6"/>
        <v>37226</v>
      </c>
      <c r="B13" s="7">
        <f t="shared" si="7"/>
        <v>12</v>
      </c>
      <c r="C13" s="7">
        <v>5305</v>
      </c>
      <c r="D13" s="8">
        <f t="shared" si="0"/>
        <v>5526.4044316837935</v>
      </c>
      <c r="E13" s="8">
        <f t="shared" si="1"/>
        <v>0.97739944456949979</v>
      </c>
      <c r="F13" s="8">
        <f t="shared" si="2"/>
        <v>5401.5046219941623</v>
      </c>
      <c r="G13" s="8">
        <f t="shared" si="3"/>
        <v>-96.504621994162335</v>
      </c>
      <c r="H13" s="9">
        <f t="shared" si="4"/>
        <v>1.8191257680332203E-2</v>
      </c>
      <c r="I13" s="8">
        <f t="shared" si="5"/>
        <v>9313.1420662361616</v>
      </c>
      <c r="K13" s="5">
        <f t="shared" si="8"/>
        <v>6</v>
      </c>
      <c r="L13" s="14">
        <v>1.0465911251672542</v>
      </c>
    </row>
    <row r="14" spans="1:12" ht="15" customHeight="1" x14ac:dyDescent="0.25">
      <c r="A14" s="6">
        <f t="shared" si="6"/>
        <v>37257</v>
      </c>
      <c r="B14" s="7">
        <f t="shared" si="7"/>
        <v>13</v>
      </c>
      <c r="C14" s="7">
        <v>5212</v>
      </c>
      <c r="D14" s="8">
        <f t="shared" si="0"/>
        <v>5534.4226099809202</v>
      </c>
      <c r="E14" s="8">
        <f>E2</f>
        <v>0.92652991438980858</v>
      </c>
      <c r="F14" s="8">
        <f t="shared" si="2"/>
        <v>5127.8081070226426</v>
      </c>
      <c r="G14" s="8">
        <f t="shared" si="3"/>
        <v>84.191892977357384</v>
      </c>
      <c r="H14" s="9">
        <f t="shared" si="4"/>
        <v>1.615347140778154E-2</v>
      </c>
      <c r="I14" s="8">
        <f t="shared" si="5"/>
        <v>7088.2748431107993</v>
      </c>
      <c r="K14" s="5">
        <f t="shared" si="8"/>
        <v>7</v>
      </c>
      <c r="L14" s="14">
        <v>1.0219124821757224</v>
      </c>
    </row>
    <row r="15" spans="1:12" ht="15" customHeight="1" x14ac:dyDescent="0.25">
      <c r="A15" s="6">
        <f t="shared" si="6"/>
        <v>37288</v>
      </c>
      <c r="B15" s="7">
        <f t="shared" si="7"/>
        <v>14</v>
      </c>
      <c r="C15" s="7">
        <v>5056</v>
      </c>
      <c r="D15" s="8">
        <f t="shared" si="0"/>
        <v>5542.5597485291373</v>
      </c>
      <c r="E15" s="8">
        <f t="shared" ref="E15:E78" si="9">E3</f>
        <v>0.95712370153693893</v>
      </c>
      <c r="F15" s="8">
        <f t="shared" si="2"/>
        <v>5304.9153025018531</v>
      </c>
      <c r="G15" s="8">
        <f t="shared" si="3"/>
        <v>-248.91530250185315</v>
      </c>
      <c r="H15" s="9">
        <f t="shared" si="4"/>
        <v>4.9231665842929817E-2</v>
      </c>
      <c r="I15" s="8">
        <f t="shared" si="5"/>
        <v>61958.82781958906</v>
      </c>
      <c r="K15" s="5">
        <f t="shared" si="8"/>
        <v>8</v>
      </c>
      <c r="L15" s="14">
        <v>1.0033456655661472</v>
      </c>
    </row>
    <row r="16" spans="1:12" ht="15" customHeight="1" x14ac:dyDescent="0.25">
      <c r="A16" s="6">
        <f t="shared" si="6"/>
        <v>37316</v>
      </c>
      <c r="B16" s="7">
        <f t="shared" si="7"/>
        <v>15</v>
      </c>
      <c r="C16" s="7">
        <v>5424</v>
      </c>
      <c r="D16" s="8">
        <f t="shared" si="0"/>
        <v>5550.8158473284457</v>
      </c>
      <c r="E16" s="8">
        <f t="shared" si="9"/>
        <v>0.99349200281791372</v>
      </c>
      <c r="F16" s="8">
        <f t="shared" si="2"/>
        <v>5514.6911534357523</v>
      </c>
      <c r="G16" s="8">
        <f t="shared" si="3"/>
        <v>-90.691153435752312</v>
      </c>
      <c r="H16" s="9">
        <f t="shared" si="4"/>
        <v>1.6720345397446962E-2</v>
      </c>
      <c r="I16" s="8">
        <f t="shared" si="5"/>
        <v>8224.8853115071688</v>
      </c>
      <c r="K16" s="5">
        <f t="shared" si="8"/>
        <v>9</v>
      </c>
      <c r="L16" s="14">
        <v>1.0022375950107369</v>
      </c>
    </row>
    <row r="17" spans="1:12" ht="15" customHeight="1" x14ac:dyDescent="0.25">
      <c r="A17" s="6">
        <f t="shared" si="6"/>
        <v>37347</v>
      </c>
      <c r="B17" s="7">
        <f t="shared" si="7"/>
        <v>16</v>
      </c>
      <c r="C17" s="7">
        <v>5589</v>
      </c>
      <c r="D17" s="8">
        <f t="shared" si="0"/>
        <v>5559.1909063788453</v>
      </c>
      <c r="E17" s="8">
        <f t="shared" si="9"/>
        <v>1.0399435604956084</v>
      </c>
      <c r="F17" s="8">
        <f t="shared" si="2"/>
        <v>5781.2447846544246</v>
      </c>
      <c r="G17" s="8">
        <f t="shared" si="3"/>
        <v>-192.24478465442462</v>
      </c>
      <c r="H17" s="9">
        <f t="shared" si="4"/>
        <v>3.4396991349870211E-2</v>
      </c>
      <c r="I17" s="8">
        <f t="shared" si="5"/>
        <v>36958.057226826095</v>
      </c>
      <c r="K17" s="5">
        <f t="shared" si="8"/>
        <v>10</v>
      </c>
      <c r="L17" s="14">
        <v>0.98781390007438985</v>
      </c>
    </row>
    <row r="18" spans="1:12" ht="15" customHeight="1" x14ac:dyDescent="0.25">
      <c r="A18" s="6">
        <f t="shared" si="6"/>
        <v>37377</v>
      </c>
      <c r="B18" s="7">
        <f t="shared" si="7"/>
        <v>17</v>
      </c>
      <c r="C18" s="7">
        <v>5823</v>
      </c>
      <c r="D18" s="8">
        <f t="shared" si="0"/>
        <v>5567.6849256803362</v>
      </c>
      <c r="E18" s="8">
        <f t="shared" si="9"/>
        <v>1.0612191682285768</v>
      </c>
      <c r="F18" s="8">
        <f t="shared" si="2"/>
        <v>5908.5339657892719</v>
      </c>
      <c r="G18" s="8">
        <f t="shared" si="3"/>
        <v>-85.533965789271861</v>
      </c>
      <c r="H18" s="9">
        <f t="shared" si="4"/>
        <v>1.4688986053455583E-2</v>
      </c>
      <c r="I18" s="8">
        <f t="shared" si="5"/>
        <v>7316.0593036403288</v>
      </c>
      <c r="K18" s="5">
        <f t="shared" si="8"/>
        <v>11</v>
      </c>
      <c r="L18" s="14">
        <v>0.98239143996740408</v>
      </c>
    </row>
    <row r="19" spans="1:12" ht="15" customHeight="1" x14ac:dyDescent="0.25">
      <c r="A19" s="6">
        <f t="shared" si="6"/>
        <v>37408</v>
      </c>
      <c r="B19" s="7">
        <f t="shared" si="7"/>
        <v>18</v>
      </c>
      <c r="C19" s="7">
        <v>5750</v>
      </c>
      <c r="D19" s="8">
        <f t="shared" si="0"/>
        <v>5576.2979052329174</v>
      </c>
      <c r="E19" s="8">
        <f t="shared" si="9"/>
        <v>1.0465911251672542</v>
      </c>
      <c r="F19" s="8">
        <f t="shared" si="2"/>
        <v>5836.1038989055214</v>
      </c>
      <c r="G19" s="8">
        <f t="shared" si="3"/>
        <v>-86.103898905521419</v>
      </c>
      <c r="H19" s="9">
        <f t="shared" si="4"/>
        <v>1.4974591114003726E-2</v>
      </c>
      <c r="I19" s="8">
        <f t="shared" si="5"/>
        <v>7413.8814067322528</v>
      </c>
      <c r="K19" s="5">
        <f>K18+1</f>
        <v>12</v>
      </c>
      <c r="L19" s="14">
        <v>0.97739944456949979</v>
      </c>
    </row>
    <row r="20" spans="1:12" ht="15" customHeight="1" x14ac:dyDescent="0.25">
      <c r="A20" s="6">
        <f t="shared" si="6"/>
        <v>37438</v>
      </c>
      <c r="B20" s="7">
        <f t="shared" si="7"/>
        <v>19</v>
      </c>
      <c r="C20" s="7">
        <v>5652</v>
      </c>
      <c r="D20" s="8">
        <f t="shared" si="0"/>
        <v>5585.0298450365908</v>
      </c>
      <c r="E20" s="8">
        <f t="shared" si="9"/>
        <v>1.0219124821757224</v>
      </c>
      <c r="F20" s="8">
        <f t="shared" si="2"/>
        <v>5707.4117119668326</v>
      </c>
      <c r="G20" s="8">
        <f t="shared" si="3"/>
        <v>-55.411711966832627</v>
      </c>
      <c r="H20" s="9">
        <f t="shared" si="4"/>
        <v>9.8039122375853903E-3</v>
      </c>
      <c r="I20" s="8">
        <f t="shared" si="5"/>
        <v>3070.457823095222</v>
      </c>
      <c r="K20" s="5" t="s">
        <v>25</v>
      </c>
      <c r="L20" s="5">
        <f>AVERAGE(L8:L19)</f>
        <v>1</v>
      </c>
    </row>
    <row r="21" spans="1:12" ht="15" customHeight="1" x14ac:dyDescent="0.25">
      <c r="A21" s="6">
        <f t="shared" si="6"/>
        <v>37469</v>
      </c>
      <c r="B21" s="7">
        <f t="shared" si="7"/>
        <v>20</v>
      </c>
      <c r="C21" s="7">
        <v>5604</v>
      </c>
      <c r="D21" s="8">
        <f t="shared" si="0"/>
        <v>5593.8807450913546</v>
      </c>
      <c r="E21" s="8">
        <f t="shared" si="9"/>
        <v>1.0033456655661472</v>
      </c>
      <c r="F21" s="8">
        <f t="shared" si="2"/>
        <v>5612.5959992813405</v>
      </c>
      <c r="G21" s="8">
        <f t="shared" si="3"/>
        <v>-8.5959992813404824</v>
      </c>
      <c r="H21" s="9">
        <f t="shared" si="4"/>
        <v>1.5339042257923772E-3</v>
      </c>
      <c r="I21" s="8">
        <f t="shared" si="5"/>
        <v>73.891203644806083</v>
      </c>
    </row>
    <row r="22" spans="1:12" ht="15" customHeight="1" x14ac:dyDescent="0.25">
      <c r="A22" s="6">
        <f t="shared" si="6"/>
        <v>37500</v>
      </c>
      <c r="B22" s="7">
        <f t="shared" si="7"/>
        <v>21</v>
      </c>
      <c r="C22" s="7">
        <v>5559</v>
      </c>
      <c r="D22" s="8">
        <f t="shared" si="0"/>
        <v>5602.8506053972105</v>
      </c>
      <c r="E22" s="8">
        <f t="shared" si="9"/>
        <v>1.0022375950107369</v>
      </c>
      <c r="F22" s="8">
        <f t="shared" si="2"/>
        <v>5615.3875159577519</v>
      </c>
      <c r="G22" s="8">
        <f t="shared" si="3"/>
        <v>-56.38751595775193</v>
      </c>
      <c r="H22" s="9">
        <f t="shared" si="4"/>
        <v>1.0143463924761995E-2</v>
      </c>
      <c r="I22" s="8">
        <f t="shared" si="5"/>
        <v>3179.5519558857286</v>
      </c>
      <c r="K22" s="7" t="s">
        <v>52</v>
      </c>
      <c r="L22" s="8">
        <f>SQRT(AVERAGE(I2:I181))</f>
        <v>155.95097551807598</v>
      </c>
    </row>
    <row r="23" spans="1:12" ht="15" customHeight="1" x14ac:dyDescent="0.25">
      <c r="A23" s="6">
        <f t="shared" si="6"/>
        <v>37530</v>
      </c>
      <c r="B23" s="7">
        <f t="shared" si="7"/>
        <v>22</v>
      </c>
      <c r="C23" s="7">
        <v>5687</v>
      </c>
      <c r="D23" s="8">
        <f t="shared" si="0"/>
        <v>5611.9394259541568</v>
      </c>
      <c r="E23" s="8">
        <f t="shared" si="9"/>
        <v>0.98781390007438985</v>
      </c>
      <c r="F23" s="8">
        <f t="shared" si="2"/>
        <v>5543.5517713330082</v>
      </c>
      <c r="G23" s="8">
        <f t="shared" si="3"/>
        <v>143.44822866699178</v>
      </c>
      <c r="H23" s="9">
        <f t="shared" si="4"/>
        <v>2.5223884063124983E-2</v>
      </c>
      <c r="I23" s="8">
        <f t="shared" si="5"/>
        <v>20577.394307697563</v>
      </c>
      <c r="K23" s="7" t="s">
        <v>53</v>
      </c>
      <c r="L23" s="9">
        <f>AVERAGE(H2:H181)</f>
        <v>1.8761733036460112E-2</v>
      </c>
    </row>
    <row r="24" spans="1:12" ht="15" customHeight="1" x14ac:dyDescent="0.25">
      <c r="A24" s="6">
        <f t="shared" si="6"/>
        <v>37561</v>
      </c>
      <c r="B24" s="7">
        <f t="shared" si="7"/>
        <v>23</v>
      </c>
      <c r="C24" s="7">
        <v>5712</v>
      </c>
      <c r="D24" s="8">
        <f t="shared" si="0"/>
        <v>5621.1472067621944</v>
      </c>
      <c r="E24" s="8">
        <f t="shared" si="9"/>
        <v>0.98239143996740408</v>
      </c>
      <c r="F24" s="8">
        <f t="shared" si="2"/>
        <v>5522.1668987198636</v>
      </c>
      <c r="G24" s="8">
        <f t="shared" si="3"/>
        <v>189.83310128013636</v>
      </c>
      <c r="H24" s="9">
        <f t="shared" si="4"/>
        <v>3.323408635856729E-2</v>
      </c>
      <c r="I24" s="8">
        <f t="shared" si="5"/>
        <v>36036.606341634506</v>
      </c>
    </row>
    <row r="25" spans="1:12" ht="15" customHeight="1" x14ac:dyDescent="0.25">
      <c r="A25" s="6">
        <f t="shared" si="6"/>
        <v>37591</v>
      </c>
      <c r="B25" s="7">
        <f t="shared" si="7"/>
        <v>24</v>
      </c>
      <c r="C25" s="7">
        <v>5707</v>
      </c>
      <c r="D25" s="8">
        <f t="shared" si="0"/>
        <v>5630.4739478213232</v>
      </c>
      <c r="E25" s="8">
        <f t="shared" si="9"/>
        <v>0.97739944456949979</v>
      </c>
      <c r="F25" s="8">
        <f t="shared" si="2"/>
        <v>5503.2221092636</v>
      </c>
      <c r="G25" s="8">
        <f t="shared" si="3"/>
        <v>203.77789073639997</v>
      </c>
      <c r="H25" s="9">
        <f t="shared" si="4"/>
        <v>3.5706656866374621E-2</v>
      </c>
      <c r="I25" s="8">
        <f t="shared" si="5"/>
        <v>41525.428752976164</v>
      </c>
      <c r="K25" s="7" t="s">
        <v>54</v>
      </c>
      <c r="L25" s="8">
        <f>SQRT(AVERAGE(I182:I241))</f>
        <v>629.46460317974299</v>
      </c>
    </row>
    <row r="26" spans="1:12" ht="15" customHeight="1" x14ac:dyDescent="0.25">
      <c r="A26" s="6">
        <f t="shared" si="6"/>
        <v>37622</v>
      </c>
      <c r="B26" s="7">
        <f t="shared" si="7"/>
        <v>25</v>
      </c>
      <c r="C26" s="7">
        <v>5282</v>
      </c>
      <c r="D26" s="8">
        <f t="shared" si="0"/>
        <v>5639.9196491315424</v>
      </c>
      <c r="E26" s="8">
        <f t="shared" si="9"/>
        <v>0.92652991438980858</v>
      </c>
      <c r="F26" s="8">
        <f t="shared" si="2"/>
        <v>5225.5542696752473</v>
      </c>
      <c r="G26" s="8">
        <f t="shared" si="3"/>
        <v>56.445730324752731</v>
      </c>
      <c r="H26" s="9">
        <f t="shared" si="4"/>
        <v>1.0686431337514716E-2</v>
      </c>
      <c r="I26" s="8">
        <f t="shared" si="5"/>
        <v>3186.1204718947101</v>
      </c>
      <c r="K26" s="7" t="s">
        <v>55</v>
      </c>
      <c r="L26" s="9">
        <f>AVERAGE(H182:H241)</f>
        <v>5.1618443013230361E-2</v>
      </c>
    </row>
    <row r="27" spans="1:12" ht="15" customHeight="1" x14ac:dyDescent="0.25">
      <c r="A27" s="6">
        <f t="shared" si="6"/>
        <v>37653</v>
      </c>
      <c r="B27" s="7">
        <f t="shared" si="7"/>
        <v>26</v>
      </c>
      <c r="C27" s="7">
        <v>5345</v>
      </c>
      <c r="D27" s="8">
        <f t="shared" si="0"/>
        <v>5649.4843106928538</v>
      </c>
      <c r="E27" s="8">
        <f t="shared" si="9"/>
        <v>0.95712370153693893</v>
      </c>
      <c r="F27" s="8">
        <f t="shared" si="2"/>
        <v>5407.2553352252062</v>
      </c>
      <c r="G27" s="8">
        <f t="shared" si="3"/>
        <v>-62.255335225206181</v>
      </c>
      <c r="H27" s="9">
        <f t="shared" si="4"/>
        <v>1.1647396674500689E-2</v>
      </c>
      <c r="I27" s="8">
        <f t="shared" si="5"/>
        <v>3875.7267640027976</v>
      </c>
    </row>
    <row r="28" spans="1:12" ht="15" customHeight="1" x14ac:dyDescent="0.25">
      <c r="A28" s="6">
        <f t="shared" si="6"/>
        <v>37681</v>
      </c>
      <c r="B28" s="7">
        <f t="shared" si="7"/>
        <v>27</v>
      </c>
      <c r="C28" s="7">
        <v>5705</v>
      </c>
      <c r="D28" s="8">
        <f t="shared" si="0"/>
        <v>5659.1679325052564</v>
      </c>
      <c r="E28" s="8">
        <f t="shared" si="9"/>
        <v>0.99349200281791372</v>
      </c>
      <c r="F28" s="8">
        <f t="shared" si="2"/>
        <v>5622.3380835475591</v>
      </c>
      <c r="G28" s="8">
        <f t="shared" si="3"/>
        <v>82.661916452440892</v>
      </c>
      <c r="H28" s="9">
        <f t="shared" si="4"/>
        <v>1.4489380622689025E-2</v>
      </c>
      <c r="I28" s="8">
        <f t="shared" si="5"/>
        <v>6832.9924315903181</v>
      </c>
    </row>
    <row r="29" spans="1:12" ht="15" customHeight="1" x14ac:dyDescent="0.25">
      <c r="A29" s="6">
        <f t="shared" si="6"/>
        <v>37712</v>
      </c>
      <c r="B29" s="7">
        <f t="shared" si="7"/>
        <v>28</v>
      </c>
      <c r="C29" s="7">
        <v>6149</v>
      </c>
      <c r="D29" s="8">
        <f t="shared" si="0"/>
        <v>5668.9705145687494</v>
      </c>
      <c r="E29" s="8">
        <f t="shared" si="9"/>
        <v>1.0399435604956084</v>
      </c>
      <c r="F29" s="8">
        <f t="shared" si="2"/>
        <v>5895.4093812652463</v>
      </c>
      <c r="G29" s="8">
        <f t="shared" si="3"/>
        <v>253.59061873475366</v>
      </c>
      <c r="H29" s="9">
        <f t="shared" si="4"/>
        <v>4.1240952794723312E-2</v>
      </c>
      <c r="I29" s="8">
        <f t="shared" si="5"/>
        <v>64308.201910275195</v>
      </c>
    </row>
    <row r="30" spans="1:12" ht="15" customHeight="1" x14ac:dyDescent="0.25">
      <c r="A30" s="6">
        <f t="shared" si="6"/>
        <v>37742</v>
      </c>
      <c r="B30" s="7">
        <f t="shared" si="7"/>
        <v>29</v>
      </c>
      <c r="C30" s="7">
        <v>6109</v>
      </c>
      <c r="D30" s="8">
        <f t="shared" si="0"/>
        <v>5678.8920568833337</v>
      </c>
      <c r="E30" s="8">
        <f t="shared" si="9"/>
        <v>1.0612191682285768</v>
      </c>
      <c r="F30" s="8">
        <f t="shared" si="2"/>
        <v>6026.5491050656028</v>
      </c>
      <c r="G30" s="8">
        <f t="shared" si="3"/>
        <v>82.450894934397184</v>
      </c>
      <c r="H30" s="9">
        <f t="shared" si="4"/>
        <v>1.3496627096807528E-2</v>
      </c>
      <c r="I30" s="8">
        <f t="shared" si="5"/>
        <v>6798.1500754830031</v>
      </c>
    </row>
    <row r="31" spans="1:12" ht="15" customHeight="1" x14ac:dyDescent="0.25">
      <c r="A31" s="6">
        <f t="shared" si="6"/>
        <v>37773</v>
      </c>
      <c r="B31" s="7">
        <f t="shared" si="7"/>
        <v>30</v>
      </c>
      <c r="C31" s="7">
        <v>5831</v>
      </c>
      <c r="D31" s="8">
        <f t="shared" si="0"/>
        <v>5688.9325594490092</v>
      </c>
      <c r="E31" s="8">
        <f t="shared" si="9"/>
        <v>1.0465911251672542</v>
      </c>
      <c r="F31" s="8">
        <f t="shared" si="2"/>
        <v>5953.986328394366</v>
      </c>
      <c r="G31" s="8">
        <f t="shared" si="3"/>
        <v>-122.98632839436596</v>
      </c>
      <c r="H31" s="9">
        <f t="shared" si="4"/>
        <v>2.1091807304813231E-2</v>
      </c>
      <c r="I31" s="8">
        <f t="shared" si="5"/>
        <v>15125.636971926826</v>
      </c>
    </row>
    <row r="32" spans="1:12" ht="15" customHeight="1" x14ac:dyDescent="0.25">
      <c r="A32" s="6">
        <f t="shared" si="6"/>
        <v>37803</v>
      </c>
      <c r="B32" s="7">
        <f t="shared" si="7"/>
        <v>31</v>
      </c>
      <c r="C32" s="7">
        <v>5856</v>
      </c>
      <c r="D32" s="8">
        <f t="shared" si="0"/>
        <v>5699.0920222657769</v>
      </c>
      <c r="E32" s="8">
        <f t="shared" si="9"/>
        <v>1.0219124821757224</v>
      </c>
      <c r="F32" s="8">
        <f t="shared" si="2"/>
        <v>5823.9732746214777</v>
      </c>
      <c r="G32" s="8">
        <f t="shared" si="3"/>
        <v>32.026725378522315</v>
      </c>
      <c r="H32" s="9">
        <f t="shared" si="4"/>
        <v>5.4690446343105045E-3</v>
      </c>
      <c r="I32" s="8">
        <f t="shared" si="5"/>
        <v>1025.7111384712853</v>
      </c>
    </row>
    <row r="33" spans="1:9" ht="15" customHeight="1" x14ac:dyDescent="0.25">
      <c r="A33" s="6">
        <f t="shared" si="6"/>
        <v>37834</v>
      </c>
      <c r="B33" s="7">
        <f t="shared" si="7"/>
        <v>32</v>
      </c>
      <c r="C33" s="7">
        <v>5813</v>
      </c>
      <c r="D33" s="8">
        <f t="shared" si="0"/>
        <v>5709.3704453336341</v>
      </c>
      <c r="E33" s="8">
        <f t="shared" si="9"/>
        <v>1.0033456655661472</v>
      </c>
      <c r="F33" s="8">
        <f t="shared" si="2"/>
        <v>5728.4720894369657</v>
      </c>
      <c r="G33" s="8">
        <f t="shared" si="3"/>
        <v>84.527910563034311</v>
      </c>
      <c r="H33" s="9">
        <f t="shared" si="4"/>
        <v>1.4541185371242785E-2</v>
      </c>
      <c r="I33" s="8">
        <f t="shared" si="5"/>
        <v>7144.9676641523274</v>
      </c>
    </row>
    <row r="34" spans="1:9" ht="15" customHeight="1" x14ac:dyDescent="0.25">
      <c r="A34" s="6">
        <f t="shared" si="6"/>
        <v>37865</v>
      </c>
      <c r="B34" s="7">
        <f t="shared" si="7"/>
        <v>33</v>
      </c>
      <c r="C34" s="7">
        <v>5885</v>
      </c>
      <c r="D34" s="8">
        <f t="shared" si="0"/>
        <v>5719.7678286525834</v>
      </c>
      <c r="E34" s="8">
        <f t="shared" si="9"/>
        <v>1.0022375950107369</v>
      </c>
      <c r="F34" s="8">
        <f t="shared" si="2"/>
        <v>5732.56635260855</v>
      </c>
      <c r="G34" s="8">
        <f t="shared" si="3"/>
        <v>152.43364739144999</v>
      </c>
      <c r="H34" s="9">
        <f t="shared" si="4"/>
        <v>2.5902064127689039E-2</v>
      </c>
      <c r="I34" s="8">
        <f t="shared" si="5"/>
        <v>23236.016857060909</v>
      </c>
    </row>
    <row r="35" spans="1:9" ht="15" customHeight="1" x14ac:dyDescent="0.25">
      <c r="A35" s="6">
        <f t="shared" si="6"/>
        <v>37895</v>
      </c>
      <c r="B35" s="7">
        <f t="shared" si="7"/>
        <v>34</v>
      </c>
      <c r="C35" s="7">
        <v>5878</v>
      </c>
      <c r="D35" s="8">
        <f t="shared" si="0"/>
        <v>5730.284172222624</v>
      </c>
      <c r="E35" s="8">
        <f t="shared" si="9"/>
        <v>0.98781390007438985</v>
      </c>
      <c r="F35" s="8">
        <f t="shared" si="2"/>
        <v>5660.4543566977773</v>
      </c>
      <c r="G35" s="8">
        <f t="shared" si="3"/>
        <v>217.54564330222274</v>
      </c>
      <c r="H35" s="9">
        <f t="shared" si="4"/>
        <v>3.7010146870061711E-2</v>
      </c>
      <c r="I35" s="8">
        <f t="shared" si="5"/>
        <v>47326.106919777929</v>
      </c>
    </row>
    <row r="36" spans="1:9" ht="15" customHeight="1" x14ac:dyDescent="0.25">
      <c r="A36" s="6">
        <f t="shared" si="6"/>
        <v>37926</v>
      </c>
      <c r="B36" s="7">
        <f t="shared" si="7"/>
        <v>35</v>
      </c>
      <c r="C36" s="7">
        <v>5957</v>
      </c>
      <c r="D36" s="8">
        <f t="shared" si="0"/>
        <v>5740.9194760437549</v>
      </c>
      <c r="E36" s="8">
        <f t="shared" si="9"/>
        <v>0.98239143996740408</v>
      </c>
      <c r="F36" s="8">
        <f t="shared" si="2"/>
        <v>5639.8301508075392</v>
      </c>
      <c r="G36" s="8">
        <f t="shared" si="3"/>
        <v>317.16984919246079</v>
      </c>
      <c r="H36" s="9">
        <f t="shared" si="4"/>
        <v>5.3243217927221885E-2</v>
      </c>
      <c r="I36" s="8">
        <f t="shared" si="5"/>
        <v>100596.71323676832</v>
      </c>
    </row>
    <row r="37" spans="1:9" ht="15" customHeight="1" x14ac:dyDescent="0.25">
      <c r="A37" s="6">
        <f t="shared" si="6"/>
        <v>37956</v>
      </c>
      <c r="B37" s="7">
        <f t="shared" si="7"/>
        <v>36</v>
      </c>
      <c r="C37" s="7">
        <v>5904</v>
      </c>
      <c r="D37" s="8">
        <f t="shared" si="0"/>
        <v>5751.673740115978</v>
      </c>
      <c r="E37" s="8">
        <f t="shared" si="9"/>
        <v>0.97739944456949979</v>
      </c>
      <c r="F37" s="8">
        <f t="shared" si="2"/>
        <v>5621.6827189343348</v>
      </c>
      <c r="G37" s="8">
        <f t="shared" si="3"/>
        <v>282.31728106566516</v>
      </c>
      <c r="H37" s="9">
        <f t="shared" si="4"/>
        <v>4.7817967660173641E-2</v>
      </c>
      <c r="I37" s="8">
        <f t="shared" si="5"/>
        <v>79703.047188309778</v>
      </c>
    </row>
    <row r="38" spans="1:9" ht="15" customHeight="1" x14ac:dyDescent="0.25">
      <c r="A38" s="6">
        <f t="shared" si="6"/>
        <v>37987</v>
      </c>
      <c r="B38" s="7">
        <f t="shared" si="7"/>
        <v>37</v>
      </c>
      <c r="C38" s="7">
        <v>5511</v>
      </c>
      <c r="D38" s="8">
        <f t="shared" si="0"/>
        <v>5762.5469644392915</v>
      </c>
      <c r="E38" s="8">
        <f t="shared" si="9"/>
        <v>0.92652991438980858</v>
      </c>
      <c r="F38" s="8">
        <f t="shared" si="2"/>
        <v>5339.172145629188</v>
      </c>
      <c r="G38" s="8">
        <f t="shared" si="3"/>
        <v>171.82785437081202</v>
      </c>
      <c r="H38" s="9">
        <f t="shared" si="4"/>
        <v>3.1179069927565237E-2</v>
      </c>
      <c r="I38" s="8">
        <f t="shared" si="5"/>
        <v>29524.811537676982</v>
      </c>
    </row>
    <row r="39" spans="1:9" ht="15" customHeight="1" x14ac:dyDescent="0.25">
      <c r="A39" s="6">
        <f t="shared" si="6"/>
        <v>38018</v>
      </c>
      <c r="B39" s="7">
        <f t="shared" si="7"/>
        <v>38</v>
      </c>
      <c r="C39" s="7">
        <v>5701</v>
      </c>
      <c r="D39" s="8">
        <f t="shared" si="0"/>
        <v>5773.5391490136963</v>
      </c>
      <c r="E39" s="8">
        <f t="shared" si="9"/>
        <v>0.95712370153693893</v>
      </c>
      <c r="F39" s="8">
        <f t="shared" si="2"/>
        <v>5525.9911612724172</v>
      </c>
      <c r="G39" s="8">
        <f t="shared" si="3"/>
        <v>175.00883872758277</v>
      </c>
      <c r="H39" s="9">
        <f t="shared" si="4"/>
        <v>3.0697919440025041E-2</v>
      </c>
      <c r="I39" s="8">
        <f t="shared" si="5"/>
        <v>30628.093632777076</v>
      </c>
    </row>
    <row r="40" spans="1:9" ht="15" customHeight="1" x14ac:dyDescent="0.25">
      <c r="A40" s="6">
        <f t="shared" si="6"/>
        <v>38047</v>
      </c>
      <c r="B40" s="7">
        <f t="shared" si="7"/>
        <v>39</v>
      </c>
      <c r="C40" s="7">
        <v>6065</v>
      </c>
      <c r="D40" s="8">
        <f t="shared" si="0"/>
        <v>5784.6502938391923</v>
      </c>
      <c r="E40" s="8">
        <f t="shared" si="9"/>
        <v>0.99349200281791372</v>
      </c>
      <c r="F40" s="8">
        <f t="shared" si="2"/>
        <v>5747.0038060275319</v>
      </c>
      <c r="G40" s="8">
        <f t="shared" si="3"/>
        <v>317.99619397246806</v>
      </c>
      <c r="H40" s="9">
        <f t="shared" si="4"/>
        <v>5.2431359269986488E-2</v>
      </c>
      <c r="I40" s="8">
        <f t="shared" si="5"/>
        <v>101121.57938097553</v>
      </c>
    </row>
    <row r="41" spans="1:9" ht="15" customHeight="1" x14ac:dyDescent="0.25">
      <c r="A41" s="6">
        <f t="shared" si="6"/>
        <v>38078</v>
      </c>
      <c r="B41" s="7">
        <f t="shared" si="7"/>
        <v>40</v>
      </c>
      <c r="C41" s="7">
        <v>6218</v>
      </c>
      <c r="D41" s="8">
        <f t="shared" si="0"/>
        <v>5795.8803989157796</v>
      </c>
      <c r="E41" s="8">
        <f t="shared" si="9"/>
        <v>1.0399435604956084</v>
      </c>
      <c r="F41" s="8">
        <f t="shared" si="2"/>
        <v>6027.3884982551835</v>
      </c>
      <c r="G41" s="8">
        <f t="shared" si="3"/>
        <v>190.61150174481645</v>
      </c>
      <c r="H41" s="9">
        <f t="shared" si="4"/>
        <v>3.0654792818400844E-2</v>
      </c>
      <c r="I41" s="8">
        <f t="shared" si="5"/>
        <v>36332.744597414166</v>
      </c>
    </row>
    <row r="42" spans="1:9" ht="15" customHeight="1" x14ac:dyDescent="0.25">
      <c r="A42" s="6">
        <f t="shared" si="6"/>
        <v>38108</v>
      </c>
      <c r="B42" s="7">
        <f t="shared" si="7"/>
        <v>41</v>
      </c>
      <c r="C42" s="7">
        <v>6323</v>
      </c>
      <c r="D42" s="8">
        <f t="shared" si="0"/>
        <v>5807.2294642434581</v>
      </c>
      <c r="E42" s="8">
        <f t="shared" si="9"/>
        <v>1.0612191682285768</v>
      </c>
      <c r="F42" s="8">
        <f t="shared" si="2"/>
        <v>6162.7432217569258</v>
      </c>
      <c r="G42" s="8">
        <f t="shared" si="3"/>
        <v>160.25677824307422</v>
      </c>
      <c r="H42" s="9">
        <f t="shared" si="4"/>
        <v>2.5345054284844886E-2</v>
      </c>
      <c r="I42" s="8">
        <f t="shared" si="5"/>
        <v>25682.234972849867</v>
      </c>
    </row>
    <row r="43" spans="1:9" ht="15" customHeight="1" x14ac:dyDescent="0.25">
      <c r="A43" s="6">
        <f t="shared" si="6"/>
        <v>38139</v>
      </c>
      <c r="B43" s="7">
        <f t="shared" si="7"/>
        <v>42</v>
      </c>
      <c r="C43" s="7">
        <v>5978</v>
      </c>
      <c r="D43" s="8">
        <f t="shared" si="0"/>
        <v>5818.6974898222279</v>
      </c>
      <c r="E43" s="8">
        <f t="shared" si="9"/>
        <v>1.0465911251672542</v>
      </c>
      <c r="F43" s="8">
        <f t="shared" si="2"/>
        <v>6089.797152880923</v>
      </c>
      <c r="G43" s="8">
        <f t="shared" si="3"/>
        <v>-111.79715288092302</v>
      </c>
      <c r="H43" s="9">
        <f t="shared" si="4"/>
        <v>1.8701430726149718E-2</v>
      </c>
      <c r="I43" s="8">
        <f t="shared" si="5"/>
        <v>12498.603392280475</v>
      </c>
    </row>
    <row r="44" spans="1:9" ht="15" customHeight="1" x14ac:dyDescent="0.25">
      <c r="A44" s="6">
        <f t="shared" si="6"/>
        <v>38169</v>
      </c>
      <c r="B44" s="7">
        <f t="shared" si="7"/>
        <v>43</v>
      </c>
      <c r="C44" s="7">
        <v>6061</v>
      </c>
      <c r="D44" s="8">
        <f t="shared" si="0"/>
        <v>5830.2844756520881</v>
      </c>
      <c r="E44" s="8">
        <f t="shared" si="9"/>
        <v>1.0219124821757224</v>
      </c>
      <c r="F44" s="8">
        <f t="shared" si="2"/>
        <v>5958.0404803042056</v>
      </c>
      <c r="G44" s="8">
        <f t="shared" si="3"/>
        <v>102.95951969579437</v>
      </c>
      <c r="H44" s="9">
        <f t="shared" si="4"/>
        <v>1.6987216580728322E-2</v>
      </c>
      <c r="I44" s="8">
        <f t="shared" si="5"/>
        <v>10600.662695988669</v>
      </c>
    </row>
    <row r="45" spans="1:9" ht="15" customHeight="1" x14ac:dyDescent="0.25">
      <c r="A45" s="6">
        <f t="shared" si="6"/>
        <v>38200</v>
      </c>
      <c r="B45" s="7">
        <f t="shared" si="7"/>
        <v>44</v>
      </c>
      <c r="C45" s="7">
        <v>5906</v>
      </c>
      <c r="D45" s="8">
        <f t="shared" si="0"/>
        <v>5841.9904217330404</v>
      </c>
      <c r="E45" s="8">
        <f t="shared" si="9"/>
        <v>1.0033456655661472</v>
      </c>
      <c r="F45" s="8">
        <f t="shared" si="2"/>
        <v>5861.5357679247945</v>
      </c>
      <c r="G45" s="8">
        <f t="shared" si="3"/>
        <v>44.464232075205473</v>
      </c>
      <c r="H45" s="9">
        <f t="shared" si="4"/>
        <v>7.5286542626490814E-3</v>
      </c>
      <c r="I45" s="8">
        <f t="shared" si="5"/>
        <v>1977.0679340377312</v>
      </c>
    </row>
    <row r="46" spans="1:9" ht="15" customHeight="1" x14ac:dyDescent="0.25">
      <c r="A46" s="6">
        <f t="shared" si="6"/>
        <v>38231</v>
      </c>
      <c r="B46" s="7">
        <f t="shared" si="7"/>
        <v>45</v>
      </c>
      <c r="C46" s="7">
        <v>6097</v>
      </c>
      <c r="D46" s="8">
        <f t="shared" si="0"/>
        <v>5853.8153280650831</v>
      </c>
      <c r="E46" s="8">
        <f t="shared" si="9"/>
        <v>1.0022375950107369</v>
      </c>
      <c r="F46" s="8">
        <f t="shared" si="2"/>
        <v>5866.9137960369371</v>
      </c>
      <c r="G46" s="8">
        <f t="shared" si="3"/>
        <v>230.08620396306287</v>
      </c>
      <c r="H46" s="9">
        <f t="shared" si="4"/>
        <v>3.7737609309998831E-2</v>
      </c>
      <c r="I46" s="8">
        <f t="shared" si="5"/>
        <v>52939.661254132167</v>
      </c>
    </row>
    <row r="47" spans="1:9" ht="15" customHeight="1" x14ac:dyDescent="0.25">
      <c r="A47" s="6">
        <f t="shared" si="6"/>
        <v>38261</v>
      </c>
      <c r="B47" s="7">
        <f t="shared" si="7"/>
        <v>46</v>
      </c>
      <c r="C47" s="7">
        <v>5916</v>
      </c>
      <c r="D47" s="8">
        <f t="shared" si="0"/>
        <v>5865.7591946482171</v>
      </c>
      <c r="E47" s="8">
        <f t="shared" si="9"/>
        <v>0.98781390007438985</v>
      </c>
      <c r="F47" s="8">
        <f t="shared" si="2"/>
        <v>5794.2784669626672</v>
      </c>
      <c r="G47" s="8">
        <f t="shared" si="3"/>
        <v>121.72153303733285</v>
      </c>
      <c r="H47" s="9">
        <f t="shared" si="4"/>
        <v>2.0574971777777694E-2</v>
      </c>
      <c r="I47" s="8">
        <f t="shared" si="5"/>
        <v>14816.131604958511</v>
      </c>
    </row>
    <row r="48" spans="1:9" ht="15" customHeight="1" x14ac:dyDescent="0.25">
      <c r="A48" s="6">
        <f t="shared" si="6"/>
        <v>38292</v>
      </c>
      <c r="B48" s="7">
        <f t="shared" si="7"/>
        <v>47</v>
      </c>
      <c r="C48" s="7">
        <v>5987</v>
      </c>
      <c r="D48" s="8">
        <f t="shared" si="0"/>
        <v>5877.8220214824423</v>
      </c>
      <c r="E48" s="8">
        <f t="shared" si="9"/>
        <v>0.98239143996740408</v>
      </c>
      <c r="F48" s="8">
        <f t="shared" si="2"/>
        <v>5774.3220395562548</v>
      </c>
      <c r="G48" s="8">
        <f t="shared" si="3"/>
        <v>212.67796044374518</v>
      </c>
      <c r="H48" s="9">
        <f t="shared" si="4"/>
        <v>3.5523293877358475E-2</v>
      </c>
      <c r="I48" s="8">
        <f t="shared" si="5"/>
        <v>45231.914858511242</v>
      </c>
    </row>
    <row r="49" spans="1:9" ht="15" customHeight="1" x14ac:dyDescent="0.25">
      <c r="A49" s="6">
        <f t="shared" si="6"/>
        <v>38322</v>
      </c>
      <c r="B49" s="7">
        <f t="shared" si="7"/>
        <v>48</v>
      </c>
      <c r="C49" s="7">
        <v>5900</v>
      </c>
      <c r="D49" s="8">
        <f t="shared" si="0"/>
        <v>5890.0038085677588</v>
      </c>
      <c r="E49" s="8">
        <f t="shared" si="9"/>
        <v>0.97739944456949979</v>
      </c>
      <c r="F49" s="8">
        <f t="shared" si="2"/>
        <v>5756.8864510063659</v>
      </c>
      <c r="G49" s="8">
        <f t="shared" si="3"/>
        <v>143.11354899363414</v>
      </c>
      <c r="H49" s="9">
        <f t="shared" si="4"/>
        <v>2.4256533727734599E-2</v>
      </c>
      <c r="I49" s="8">
        <f t="shared" si="5"/>
        <v>20481.48790555332</v>
      </c>
    </row>
    <row r="50" spans="1:9" ht="15" customHeight="1" x14ac:dyDescent="0.25">
      <c r="A50" s="6">
        <f t="shared" si="6"/>
        <v>38353</v>
      </c>
      <c r="B50" s="7">
        <f t="shared" si="7"/>
        <v>49</v>
      </c>
      <c r="C50" s="7">
        <v>5471</v>
      </c>
      <c r="D50" s="8">
        <f t="shared" si="0"/>
        <v>5902.3045559041666</v>
      </c>
      <c r="E50" s="8">
        <f t="shared" si="9"/>
        <v>0.92652991438980858</v>
      </c>
      <c r="F50" s="8">
        <f t="shared" si="2"/>
        <v>5468.6617348844647</v>
      </c>
      <c r="G50" s="8">
        <f t="shared" si="3"/>
        <v>2.3382651155352505</v>
      </c>
      <c r="H50" s="9">
        <f t="shared" si="4"/>
        <v>4.2739263672733515E-4</v>
      </c>
      <c r="I50" s="8">
        <f t="shared" si="5"/>
        <v>5.4674837505290785</v>
      </c>
    </row>
    <row r="51" spans="1:9" ht="15" customHeight="1" x14ac:dyDescent="0.25">
      <c r="A51" s="6">
        <f t="shared" si="6"/>
        <v>38384</v>
      </c>
      <c r="B51" s="7">
        <f t="shared" si="7"/>
        <v>50</v>
      </c>
      <c r="C51" s="7">
        <v>5853</v>
      </c>
      <c r="D51" s="8">
        <f t="shared" si="0"/>
        <v>5914.7242634916647</v>
      </c>
      <c r="E51" s="8">
        <f t="shared" si="9"/>
        <v>0.95712370153693893</v>
      </c>
      <c r="F51" s="8">
        <f t="shared" si="2"/>
        <v>5661.1227806434872</v>
      </c>
      <c r="G51" s="8">
        <f t="shared" si="3"/>
        <v>191.8772193565128</v>
      </c>
      <c r="H51" s="9">
        <f t="shared" si="4"/>
        <v>3.2782713028619986E-2</v>
      </c>
      <c r="I51" s="8">
        <f t="shared" si="5"/>
        <v>36816.867307987326</v>
      </c>
    </row>
    <row r="52" spans="1:9" ht="15" customHeight="1" x14ac:dyDescent="0.25">
      <c r="A52" s="6">
        <f t="shared" si="6"/>
        <v>38412</v>
      </c>
      <c r="B52" s="7">
        <f t="shared" si="7"/>
        <v>51</v>
      </c>
      <c r="C52" s="7">
        <v>6210</v>
      </c>
      <c r="D52" s="8">
        <f t="shared" si="0"/>
        <v>5927.262931330255</v>
      </c>
      <c r="E52" s="8">
        <f t="shared" si="9"/>
        <v>0.99349200281791372</v>
      </c>
      <c r="F52" s="8">
        <f t="shared" si="2"/>
        <v>5888.6883208756735</v>
      </c>
      <c r="G52" s="8">
        <f t="shared" si="3"/>
        <v>321.31167912432647</v>
      </c>
      <c r="H52" s="9">
        <f t="shared" si="4"/>
        <v>5.1741011131131477E-2</v>
      </c>
      <c r="I52" s="8">
        <f t="shared" si="5"/>
        <v>103241.19514169413</v>
      </c>
    </row>
    <row r="53" spans="1:9" ht="15" customHeight="1" x14ac:dyDescent="0.25">
      <c r="A53" s="6">
        <f t="shared" si="6"/>
        <v>38443</v>
      </c>
      <c r="B53" s="7">
        <f t="shared" si="7"/>
        <v>52</v>
      </c>
      <c r="C53" s="7">
        <v>6266</v>
      </c>
      <c r="D53" s="8">
        <f t="shared" si="0"/>
        <v>5939.9205594199357</v>
      </c>
      <c r="E53" s="8">
        <f t="shared" si="9"/>
        <v>1.0399435604956084</v>
      </c>
      <c r="F53" s="8">
        <f t="shared" si="2"/>
        <v>6177.1821356242344</v>
      </c>
      <c r="G53" s="8">
        <f t="shared" si="3"/>
        <v>88.817864375765566</v>
      </c>
      <c r="H53" s="9">
        <f t="shared" si="4"/>
        <v>1.4174571397345287E-2</v>
      </c>
      <c r="I53" s="8">
        <f t="shared" si="5"/>
        <v>7888.6130322718864</v>
      </c>
    </row>
    <row r="54" spans="1:9" ht="15" customHeight="1" x14ac:dyDescent="0.25">
      <c r="A54" s="6">
        <f t="shared" si="6"/>
        <v>38473</v>
      </c>
      <c r="B54" s="7">
        <f t="shared" si="7"/>
        <v>53</v>
      </c>
      <c r="C54" s="7">
        <v>6443</v>
      </c>
      <c r="D54" s="8">
        <f t="shared" si="0"/>
        <v>5952.6971477607076</v>
      </c>
      <c r="E54" s="8">
        <f t="shared" si="9"/>
        <v>1.0612191682285768</v>
      </c>
      <c r="F54" s="8">
        <f t="shared" si="2"/>
        <v>6317.1163158632398</v>
      </c>
      <c r="G54" s="8">
        <f t="shared" si="3"/>
        <v>125.88368413676017</v>
      </c>
      <c r="H54" s="9">
        <f t="shared" si="4"/>
        <v>1.9538054343746728E-2</v>
      </c>
      <c r="I54" s="8">
        <f t="shared" si="5"/>
        <v>15846.701931843603</v>
      </c>
    </row>
    <row r="55" spans="1:9" ht="15" customHeight="1" x14ac:dyDescent="0.25">
      <c r="A55" s="6">
        <f t="shared" si="6"/>
        <v>38504</v>
      </c>
      <c r="B55" s="7">
        <f t="shared" si="7"/>
        <v>54</v>
      </c>
      <c r="C55" s="7">
        <v>6348</v>
      </c>
      <c r="D55" s="8">
        <f t="shared" si="0"/>
        <v>5965.5926963525717</v>
      </c>
      <c r="E55" s="8">
        <f t="shared" si="9"/>
        <v>1.0465911251672542</v>
      </c>
      <c r="F55" s="8">
        <f t="shared" si="2"/>
        <v>6243.5363723651917</v>
      </c>
      <c r="G55" s="8">
        <f t="shared" si="3"/>
        <v>104.46362763480829</v>
      </c>
      <c r="H55" s="9">
        <f t="shared" si="4"/>
        <v>1.6456148020606222E-2</v>
      </c>
      <c r="I55" s="8">
        <f t="shared" si="5"/>
        <v>10912.649498623883</v>
      </c>
    </row>
    <row r="56" spans="1:9" ht="15" customHeight="1" x14ac:dyDescent="0.25">
      <c r="A56" s="6">
        <f t="shared" si="6"/>
        <v>38534</v>
      </c>
      <c r="B56" s="7">
        <f t="shared" si="7"/>
        <v>55</v>
      </c>
      <c r="C56" s="7">
        <v>6039</v>
      </c>
      <c r="D56" s="8">
        <f t="shared" si="0"/>
        <v>5978.6072051955261</v>
      </c>
      <c r="E56" s="8">
        <f t="shared" si="9"/>
        <v>1.0219124821757224</v>
      </c>
      <c r="F56" s="8">
        <f t="shared" si="2"/>
        <v>6109.6133290150183</v>
      </c>
      <c r="G56" s="8">
        <f t="shared" si="3"/>
        <v>-70.61332901501828</v>
      </c>
      <c r="H56" s="9">
        <f t="shared" si="4"/>
        <v>1.1692884420436873E-2</v>
      </c>
      <c r="I56" s="8">
        <f t="shared" si="5"/>
        <v>4986.2422345832229</v>
      </c>
    </row>
    <row r="57" spans="1:9" ht="15" customHeight="1" x14ac:dyDescent="0.25">
      <c r="A57" s="6">
        <f t="shared" si="6"/>
        <v>38565</v>
      </c>
      <c r="B57" s="7">
        <f t="shared" si="7"/>
        <v>56</v>
      </c>
      <c r="C57" s="7">
        <v>6107</v>
      </c>
      <c r="D57" s="8">
        <f t="shared" si="0"/>
        <v>5991.7406742895719</v>
      </c>
      <c r="E57" s="8">
        <f t="shared" si="9"/>
        <v>1.0033456655661472</v>
      </c>
      <c r="F57" s="8">
        <f t="shared" si="2"/>
        <v>6011.7870347448261</v>
      </c>
      <c r="G57" s="8">
        <f t="shared" si="3"/>
        <v>95.212965255173913</v>
      </c>
      <c r="H57" s="9">
        <f t="shared" si="4"/>
        <v>1.5590791756209909E-2</v>
      </c>
      <c r="I57" s="8">
        <f t="shared" si="5"/>
        <v>9065.5087526829539</v>
      </c>
    </row>
    <row r="58" spans="1:9" ht="15" customHeight="1" x14ac:dyDescent="0.25">
      <c r="A58" s="6">
        <f t="shared" si="6"/>
        <v>38596</v>
      </c>
      <c r="B58" s="7">
        <f t="shared" si="7"/>
        <v>57</v>
      </c>
      <c r="C58" s="7">
        <v>5998</v>
      </c>
      <c r="D58" s="8">
        <f t="shared" si="0"/>
        <v>6004.9931036347079</v>
      </c>
      <c r="E58" s="8">
        <f t="shared" si="9"/>
        <v>1.0022375950107369</v>
      </c>
      <c r="F58" s="8">
        <f t="shared" si="2"/>
        <v>6018.4298462429106</v>
      </c>
      <c r="G58" s="8">
        <f t="shared" si="3"/>
        <v>-20.429846242910571</v>
      </c>
      <c r="H58" s="9">
        <f t="shared" si="4"/>
        <v>3.4061097437330062E-3</v>
      </c>
      <c r="I58" s="8">
        <f t="shared" si="5"/>
        <v>417.37861750896718</v>
      </c>
    </row>
    <row r="59" spans="1:9" ht="15" customHeight="1" x14ac:dyDescent="0.25">
      <c r="A59" s="6">
        <f t="shared" si="6"/>
        <v>38626</v>
      </c>
      <c r="B59" s="7">
        <f t="shared" si="7"/>
        <v>58</v>
      </c>
      <c r="C59" s="7">
        <v>5843</v>
      </c>
      <c r="D59" s="8">
        <f t="shared" si="0"/>
        <v>6018.3644932309362</v>
      </c>
      <c r="E59" s="8">
        <f t="shared" si="9"/>
        <v>0.98781390007438985</v>
      </c>
      <c r="F59" s="8">
        <f t="shared" si="2"/>
        <v>5945.0241021276797</v>
      </c>
      <c r="G59" s="8">
        <f t="shared" si="3"/>
        <v>-102.02410212767973</v>
      </c>
      <c r="H59" s="9">
        <f t="shared" si="4"/>
        <v>1.7460910855327697E-2</v>
      </c>
      <c r="I59" s="8">
        <f t="shared" si="5"/>
        <v>10408.917414959224</v>
      </c>
    </row>
    <row r="60" spans="1:9" ht="15" customHeight="1" x14ac:dyDescent="0.25">
      <c r="A60" s="6">
        <f t="shared" si="6"/>
        <v>38657</v>
      </c>
      <c r="B60" s="7">
        <f t="shared" si="7"/>
        <v>59</v>
      </c>
      <c r="C60" s="7">
        <v>5889</v>
      </c>
      <c r="D60" s="8">
        <f t="shared" si="0"/>
        <v>6031.8548430782557</v>
      </c>
      <c r="E60" s="8">
        <f t="shared" si="9"/>
        <v>0.98239143996740408</v>
      </c>
      <c r="F60" s="8">
        <f t="shared" si="2"/>
        <v>5925.6425649660077</v>
      </c>
      <c r="G60" s="8">
        <f t="shared" si="3"/>
        <v>-36.64256496600774</v>
      </c>
      <c r="H60" s="9">
        <f t="shared" si="4"/>
        <v>6.2222049526248499E-3</v>
      </c>
      <c r="I60" s="8">
        <f t="shared" si="5"/>
        <v>1342.6775672880979</v>
      </c>
    </row>
    <row r="61" spans="1:9" ht="15" customHeight="1" x14ac:dyDescent="0.25">
      <c r="A61" s="6">
        <f t="shared" si="6"/>
        <v>38687</v>
      </c>
      <c r="B61" s="7">
        <f t="shared" si="7"/>
        <v>60</v>
      </c>
      <c r="C61" s="7">
        <v>5910</v>
      </c>
      <c r="D61" s="8">
        <f t="shared" si="0"/>
        <v>6045.4641531766656</v>
      </c>
      <c r="E61" s="8">
        <f t="shared" si="9"/>
        <v>0.97739944456949979</v>
      </c>
      <c r="F61" s="8">
        <f t="shared" si="2"/>
        <v>5908.833305479694</v>
      </c>
      <c r="G61" s="8">
        <f t="shared" si="3"/>
        <v>1.1666945203060095</v>
      </c>
      <c r="H61" s="9">
        <f t="shared" si="4"/>
        <v>1.9741024032250584E-4</v>
      </c>
      <c r="I61" s="8">
        <f t="shared" si="5"/>
        <v>1.3611761037120695</v>
      </c>
    </row>
    <row r="62" spans="1:9" ht="15" customHeight="1" x14ac:dyDescent="0.25">
      <c r="A62" s="6">
        <f t="shared" si="6"/>
        <v>38718</v>
      </c>
      <c r="B62" s="7">
        <f t="shared" si="7"/>
        <v>61</v>
      </c>
      <c r="C62" s="7">
        <v>5619</v>
      </c>
      <c r="D62" s="8">
        <f t="shared" si="0"/>
        <v>6059.1924235261667</v>
      </c>
      <c r="E62" s="8">
        <f t="shared" si="9"/>
        <v>0.92652991438980858</v>
      </c>
      <c r="F62" s="8">
        <f t="shared" si="2"/>
        <v>5614.0230374410758</v>
      </c>
      <c r="G62" s="8">
        <f t="shared" si="3"/>
        <v>4.9769625589242423</v>
      </c>
      <c r="H62" s="9">
        <f t="shared" si="4"/>
        <v>8.8573813114864604E-4</v>
      </c>
      <c r="I62" s="8">
        <f t="shared" si="5"/>
        <v>24.770156312933743</v>
      </c>
    </row>
    <row r="63" spans="1:9" ht="15" customHeight="1" x14ac:dyDescent="0.25">
      <c r="A63" s="6">
        <f t="shared" si="6"/>
        <v>38749</v>
      </c>
      <c r="B63" s="7">
        <f t="shared" si="7"/>
        <v>62</v>
      </c>
      <c r="C63" s="7">
        <v>5776</v>
      </c>
      <c r="D63" s="8">
        <f t="shared" si="0"/>
        <v>6073.0396541267592</v>
      </c>
      <c r="E63" s="8">
        <f t="shared" si="9"/>
        <v>0.95712370153693893</v>
      </c>
      <c r="F63" s="8">
        <f t="shared" si="2"/>
        <v>5812.6501933384152</v>
      </c>
      <c r="G63" s="8">
        <f t="shared" si="3"/>
        <v>-36.650193338415193</v>
      </c>
      <c r="H63" s="9">
        <f t="shared" si="4"/>
        <v>6.3452550793655109E-3</v>
      </c>
      <c r="I63" s="8">
        <f t="shared" si="5"/>
        <v>1343.2366717432133</v>
      </c>
    </row>
    <row r="64" spans="1:9" ht="15" customHeight="1" x14ac:dyDescent="0.25">
      <c r="A64" s="6">
        <f t="shared" si="6"/>
        <v>38777</v>
      </c>
      <c r="B64" s="7">
        <f t="shared" si="7"/>
        <v>63</v>
      </c>
      <c r="C64" s="7">
        <v>6186</v>
      </c>
      <c r="D64" s="8">
        <f t="shared" si="0"/>
        <v>6087.0058449784428</v>
      </c>
      <c r="E64" s="8">
        <f t="shared" si="9"/>
        <v>0.99349200281791372</v>
      </c>
      <c r="F64" s="8">
        <f t="shared" si="2"/>
        <v>6047.3916280919802</v>
      </c>
      <c r="G64" s="8">
        <f t="shared" si="3"/>
        <v>138.60837190801976</v>
      </c>
      <c r="H64" s="9">
        <f t="shared" si="4"/>
        <v>2.2406784983514349E-2</v>
      </c>
      <c r="I64" s="8">
        <f t="shared" si="5"/>
        <v>19212.280762991923</v>
      </c>
    </row>
    <row r="65" spans="1:9" ht="15" customHeight="1" x14ac:dyDescent="0.25">
      <c r="A65" s="6">
        <f t="shared" si="6"/>
        <v>38808</v>
      </c>
      <c r="B65" s="7">
        <f t="shared" si="7"/>
        <v>64</v>
      </c>
      <c r="C65" s="7">
        <v>6222</v>
      </c>
      <c r="D65" s="8">
        <f t="shared" si="0"/>
        <v>6101.0909960812178</v>
      </c>
      <c r="E65" s="8">
        <f t="shared" si="9"/>
        <v>1.0399435604956084</v>
      </c>
      <c r="F65" s="8">
        <f t="shared" si="2"/>
        <v>6344.7902933723999</v>
      </c>
      <c r="G65" s="8">
        <f t="shared" si="3"/>
        <v>-122.7902933723999</v>
      </c>
      <c r="H65" s="9">
        <f t="shared" si="4"/>
        <v>1.9734859108389569E-2</v>
      </c>
      <c r="I65" s="8">
        <f t="shared" si="5"/>
        <v>15077.456146480035</v>
      </c>
    </row>
    <row r="66" spans="1:9" ht="15" customHeight="1" x14ac:dyDescent="0.25">
      <c r="A66" s="6">
        <f t="shared" si="6"/>
        <v>38838</v>
      </c>
      <c r="B66" s="7">
        <f t="shared" si="7"/>
        <v>65</v>
      </c>
      <c r="C66" s="7">
        <v>6466</v>
      </c>
      <c r="D66" s="8">
        <f t="shared" si="0"/>
        <v>6115.295107435084</v>
      </c>
      <c r="E66" s="8">
        <f t="shared" si="9"/>
        <v>1.0612191682285768</v>
      </c>
      <c r="F66" s="8">
        <f t="shared" si="2"/>
        <v>6489.668387384545</v>
      </c>
      <c r="G66" s="8">
        <f t="shared" si="3"/>
        <v>-23.668387384544985</v>
      </c>
      <c r="H66" s="9">
        <f t="shared" si="4"/>
        <v>3.6604372694935021E-3</v>
      </c>
      <c r="I66" s="8">
        <f t="shared" si="5"/>
        <v>560.19256138488822</v>
      </c>
    </row>
    <row r="67" spans="1:9" ht="15" customHeight="1" x14ac:dyDescent="0.25">
      <c r="A67" s="6">
        <f t="shared" si="6"/>
        <v>38869</v>
      </c>
      <c r="B67" s="7">
        <f t="shared" si="7"/>
        <v>66</v>
      </c>
      <c r="C67" s="7">
        <v>6339</v>
      </c>
      <c r="D67" s="8">
        <f t="shared" ref="D67:D130" si="10">$L$3*B67^2+$L$4*B67+$L$5</f>
        <v>6129.6181790400415</v>
      </c>
      <c r="E67" s="8">
        <f t="shared" si="9"/>
        <v>1.0465911251672542</v>
      </c>
      <c r="F67" s="8">
        <f t="shared" ref="F67:F130" si="11">D67*E67</f>
        <v>6415.2039868471729</v>
      </c>
      <c r="G67" s="8">
        <f t="shared" ref="G67:G130" si="12">C67-F67</f>
        <v>-76.203986847172928</v>
      </c>
      <c r="H67" s="9">
        <f t="shared" ref="H67:H130" si="13">ABS(G67/C67)</f>
        <v>1.202145241318393E-2</v>
      </c>
      <c r="I67" s="8">
        <f t="shared" ref="I67:I130" si="14">G67^2</f>
        <v>5807.0476114041048</v>
      </c>
    </row>
    <row r="68" spans="1:9" ht="15" customHeight="1" x14ac:dyDescent="0.25">
      <c r="A68" s="6">
        <f t="shared" ref="A68:A131" si="15">EDATE(A67,1)</f>
        <v>38899</v>
      </c>
      <c r="B68" s="7">
        <f t="shared" ref="B68:B131" si="16">B67+1</f>
        <v>67</v>
      </c>
      <c r="C68" s="7">
        <v>6221</v>
      </c>
      <c r="D68" s="8">
        <f t="shared" si="10"/>
        <v>6144.0602108960893</v>
      </c>
      <c r="E68" s="8">
        <f t="shared" si="9"/>
        <v>1.0219124821757224</v>
      </c>
      <c r="F68" s="8">
        <f t="shared" si="11"/>
        <v>6278.6918207539147</v>
      </c>
      <c r="G68" s="8">
        <f t="shared" si="12"/>
        <v>-57.691820753914726</v>
      </c>
      <c r="H68" s="9">
        <f t="shared" si="13"/>
        <v>9.2737213878660539E-3</v>
      </c>
      <c r="I68" s="8">
        <f t="shared" si="14"/>
        <v>3328.3461819018257</v>
      </c>
    </row>
    <row r="69" spans="1:9" ht="15" customHeight="1" x14ac:dyDescent="0.25">
      <c r="A69" s="6">
        <f t="shared" si="15"/>
        <v>38930</v>
      </c>
      <c r="B69" s="7">
        <f t="shared" si="16"/>
        <v>68</v>
      </c>
      <c r="C69" s="7">
        <v>6094</v>
      </c>
      <c r="D69" s="8">
        <f t="shared" si="10"/>
        <v>6158.6212030032293</v>
      </c>
      <c r="E69" s="8">
        <f t="shared" si="9"/>
        <v>1.0033456655661472</v>
      </c>
      <c r="F69" s="8">
        <f t="shared" si="11"/>
        <v>6179.2258898970613</v>
      </c>
      <c r="G69" s="8">
        <f t="shared" si="12"/>
        <v>-85.225889897061279</v>
      </c>
      <c r="H69" s="9">
        <f t="shared" si="13"/>
        <v>1.398521330768974E-2</v>
      </c>
      <c r="I69" s="8">
        <f t="shared" si="14"/>
        <v>7263.452308746012</v>
      </c>
    </row>
    <row r="70" spans="1:9" ht="15" customHeight="1" x14ac:dyDescent="0.25">
      <c r="A70" s="6">
        <f t="shared" si="15"/>
        <v>38961</v>
      </c>
      <c r="B70" s="7">
        <f t="shared" si="16"/>
        <v>69</v>
      </c>
      <c r="C70" s="7">
        <v>6195</v>
      </c>
      <c r="D70" s="8">
        <f t="shared" si="10"/>
        <v>6173.3011553614597</v>
      </c>
      <c r="E70" s="8">
        <f t="shared" si="9"/>
        <v>1.0022375950107369</v>
      </c>
      <c r="F70" s="8">
        <f t="shared" si="11"/>
        <v>6187.1145032264731</v>
      </c>
      <c r="G70" s="8">
        <f t="shared" si="12"/>
        <v>7.8854967735269383</v>
      </c>
      <c r="H70" s="9">
        <f t="shared" si="13"/>
        <v>1.2728808351133072E-3</v>
      </c>
      <c r="I70" s="8">
        <f t="shared" si="14"/>
        <v>62.181059365303753</v>
      </c>
    </row>
    <row r="71" spans="1:9" ht="15" customHeight="1" x14ac:dyDescent="0.25">
      <c r="A71" s="6">
        <f t="shared" si="15"/>
        <v>38991</v>
      </c>
      <c r="B71" s="7">
        <f t="shared" si="16"/>
        <v>70</v>
      </c>
      <c r="C71" s="7">
        <v>5845</v>
      </c>
      <c r="D71" s="8">
        <f t="shared" si="10"/>
        <v>6188.1000679707813</v>
      </c>
      <c r="E71" s="8">
        <f t="shared" si="9"/>
        <v>0.98781390007438985</v>
      </c>
      <c r="F71" s="8">
        <f t="shared" si="11"/>
        <v>6112.6912621928141</v>
      </c>
      <c r="G71" s="8">
        <f t="shared" si="12"/>
        <v>-267.69126219281407</v>
      </c>
      <c r="H71" s="9">
        <f t="shared" si="13"/>
        <v>4.5798333993637995E-2</v>
      </c>
      <c r="I71" s="8">
        <f t="shared" si="14"/>
        <v>71658.611854381932</v>
      </c>
    </row>
    <row r="72" spans="1:9" ht="15" customHeight="1" x14ac:dyDescent="0.25">
      <c r="A72" s="6">
        <f t="shared" si="15"/>
        <v>39022</v>
      </c>
      <c r="B72" s="7">
        <f t="shared" si="16"/>
        <v>71</v>
      </c>
      <c r="C72" s="7">
        <v>5974</v>
      </c>
      <c r="D72" s="8">
        <f t="shared" si="10"/>
        <v>6203.0179408311942</v>
      </c>
      <c r="E72" s="8">
        <f t="shared" si="9"/>
        <v>0.98239143996740408</v>
      </c>
      <c r="F72" s="8">
        <f t="shared" si="11"/>
        <v>6093.7917270367989</v>
      </c>
      <c r="G72" s="8">
        <f t="shared" si="12"/>
        <v>-119.79172703679887</v>
      </c>
      <c r="H72" s="9">
        <f t="shared" si="13"/>
        <v>2.0052180622162515E-2</v>
      </c>
      <c r="I72" s="8">
        <f t="shared" si="14"/>
        <v>14350.05786645893</v>
      </c>
    </row>
    <row r="73" spans="1:9" ht="15" customHeight="1" x14ac:dyDescent="0.25">
      <c r="A73" s="6">
        <f t="shared" si="15"/>
        <v>39052</v>
      </c>
      <c r="B73" s="7">
        <f t="shared" si="16"/>
        <v>72</v>
      </c>
      <c r="C73" s="7">
        <v>5813</v>
      </c>
      <c r="D73" s="8">
        <f t="shared" si="10"/>
        <v>6218.0547739426984</v>
      </c>
      <c r="E73" s="8">
        <f t="shared" si="9"/>
        <v>0.97739944456949979</v>
      </c>
      <c r="F73" s="8">
        <f t="shared" si="11"/>
        <v>6077.5232823543201</v>
      </c>
      <c r="G73" s="8">
        <f t="shared" si="12"/>
        <v>-264.52328235432014</v>
      </c>
      <c r="H73" s="9">
        <f t="shared" si="13"/>
        <v>4.5505467461606768E-2</v>
      </c>
      <c r="I73" s="8">
        <f t="shared" si="14"/>
        <v>69972.56690750338</v>
      </c>
    </row>
    <row r="74" spans="1:9" ht="15" customHeight="1" x14ac:dyDescent="0.25">
      <c r="A74" s="6">
        <f t="shared" si="15"/>
        <v>39083</v>
      </c>
      <c r="B74" s="7">
        <f t="shared" si="16"/>
        <v>73</v>
      </c>
      <c r="C74" s="7">
        <v>5819</v>
      </c>
      <c r="D74" s="8">
        <f t="shared" si="10"/>
        <v>6233.2105673052938</v>
      </c>
      <c r="E74" s="8">
        <f t="shared" si="9"/>
        <v>0.92652991438980858</v>
      </c>
      <c r="F74" s="8">
        <f t="shared" si="11"/>
        <v>5775.2560532990237</v>
      </c>
      <c r="G74" s="8">
        <f t="shared" si="12"/>
        <v>43.743946700976267</v>
      </c>
      <c r="H74" s="9">
        <f t="shared" si="13"/>
        <v>7.5174337001162172E-3</v>
      </c>
      <c r="I74" s="8">
        <f t="shared" si="14"/>
        <v>1913.5328729778523</v>
      </c>
    </row>
    <row r="75" spans="1:9" ht="15" customHeight="1" x14ac:dyDescent="0.25">
      <c r="A75" s="6">
        <f t="shared" si="15"/>
        <v>39114</v>
      </c>
      <c r="B75" s="7">
        <f t="shared" si="16"/>
        <v>74</v>
      </c>
      <c r="C75" s="7">
        <v>6115</v>
      </c>
      <c r="D75" s="8">
        <f t="shared" si="10"/>
        <v>6248.4853209189796</v>
      </c>
      <c r="E75" s="8">
        <f t="shared" si="9"/>
        <v>0.95712370153693893</v>
      </c>
      <c r="F75" s="8">
        <f t="shared" si="11"/>
        <v>5980.5733993572012</v>
      </c>
      <c r="G75" s="8">
        <f t="shared" si="12"/>
        <v>134.4266006427988</v>
      </c>
      <c r="H75" s="9">
        <f t="shared" si="13"/>
        <v>2.198309086554355E-2</v>
      </c>
      <c r="I75" s="8">
        <f t="shared" si="14"/>
        <v>18070.510960378517</v>
      </c>
    </row>
    <row r="76" spans="1:9" ht="15" customHeight="1" x14ac:dyDescent="0.25">
      <c r="A76" s="6">
        <f t="shared" si="15"/>
        <v>39142</v>
      </c>
      <c r="B76" s="7">
        <f t="shared" si="16"/>
        <v>75</v>
      </c>
      <c r="C76" s="7">
        <v>6157</v>
      </c>
      <c r="D76" s="8">
        <f t="shared" si="10"/>
        <v>6263.8790347837576</v>
      </c>
      <c r="E76" s="8">
        <f t="shared" si="9"/>
        <v>0.99349200281791372</v>
      </c>
      <c r="F76" s="8">
        <f t="shared" si="11"/>
        <v>6223.1137276764557</v>
      </c>
      <c r="G76" s="8">
        <f t="shared" si="12"/>
        <v>-66.11372767645571</v>
      </c>
      <c r="H76" s="9">
        <f t="shared" si="13"/>
        <v>1.073797753393791E-2</v>
      </c>
      <c r="I76" s="8">
        <f t="shared" si="14"/>
        <v>4371.0249872765453</v>
      </c>
    </row>
    <row r="77" spans="1:9" ht="15" customHeight="1" x14ac:dyDescent="0.25">
      <c r="A77" s="6">
        <f t="shared" si="15"/>
        <v>39173</v>
      </c>
      <c r="B77" s="7">
        <f t="shared" si="16"/>
        <v>76</v>
      </c>
      <c r="C77" s="7">
        <v>6581</v>
      </c>
      <c r="D77" s="8">
        <f t="shared" si="10"/>
        <v>6279.3917088996259</v>
      </c>
      <c r="E77" s="8">
        <f t="shared" si="9"/>
        <v>1.0399435604956084</v>
      </c>
      <c r="F77" s="8">
        <f t="shared" si="11"/>
        <v>6530.21297149968</v>
      </c>
      <c r="G77" s="8">
        <f t="shared" si="12"/>
        <v>50.787028500320048</v>
      </c>
      <c r="H77" s="9">
        <f t="shared" si="13"/>
        <v>7.7172205592341662E-3</v>
      </c>
      <c r="I77" s="8">
        <f t="shared" si="14"/>
        <v>2579.3222638923207</v>
      </c>
    </row>
    <row r="78" spans="1:9" ht="15" customHeight="1" x14ac:dyDescent="0.25">
      <c r="A78" s="6">
        <f t="shared" si="15"/>
        <v>39203</v>
      </c>
      <c r="B78" s="7">
        <f t="shared" si="16"/>
        <v>77</v>
      </c>
      <c r="C78" s="7">
        <v>6643</v>
      </c>
      <c r="D78" s="8">
        <f t="shared" si="10"/>
        <v>6295.0233432665855</v>
      </c>
      <c r="E78" s="8">
        <f t="shared" si="9"/>
        <v>1.0612191682285768</v>
      </c>
      <c r="F78" s="8">
        <f t="shared" si="11"/>
        <v>6680.3994363208403</v>
      </c>
      <c r="G78" s="8">
        <f t="shared" si="12"/>
        <v>-37.399436320840323</v>
      </c>
      <c r="H78" s="9">
        <f t="shared" si="13"/>
        <v>5.6299015988017951E-3</v>
      </c>
      <c r="I78" s="8">
        <f t="shared" si="14"/>
        <v>1398.7178371165903</v>
      </c>
    </row>
    <row r="79" spans="1:9" ht="15" customHeight="1" x14ac:dyDescent="0.25">
      <c r="A79" s="6">
        <f t="shared" si="15"/>
        <v>39234</v>
      </c>
      <c r="B79" s="7">
        <f t="shared" si="16"/>
        <v>78</v>
      </c>
      <c r="C79" s="7">
        <v>6619</v>
      </c>
      <c r="D79" s="8">
        <f t="shared" si="10"/>
        <v>6310.7739378846363</v>
      </c>
      <c r="E79" s="8">
        <f t="shared" ref="E79:E142" si="17">E67</f>
        <v>1.0465911251672542</v>
      </c>
      <c r="F79" s="8">
        <f t="shared" si="11"/>
        <v>6604.7999963268649</v>
      </c>
      <c r="G79" s="8">
        <f t="shared" si="12"/>
        <v>14.200003673135143</v>
      </c>
      <c r="H79" s="9">
        <f t="shared" si="13"/>
        <v>2.1453397300400579E-3</v>
      </c>
      <c r="I79" s="8">
        <f t="shared" si="14"/>
        <v>201.64010431705154</v>
      </c>
    </row>
    <row r="80" spans="1:9" ht="15" customHeight="1" x14ac:dyDescent="0.25">
      <c r="A80" s="6">
        <f t="shared" si="15"/>
        <v>39264</v>
      </c>
      <c r="B80" s="7">
        <f t="shared" si="16"/>
        <v>79</v>
      </c>
      <c r="C80" s="7">
        <v>6464</v>
      </c>
      <c r="D80" s="8">
        <f t="shared" si="10"/>
        <v>6326.6434927537794</v>
      </c>
      <c r="E80" s="8">
        <f t="shared" si="17"/>
        <v>1.0219124821757224</v>
      </c>
      <c r="F80" s="8">
        <f t="shared" si="11"/>
        <v>6465.2759555208968</v>
      </c>
      <c r="G80" s="8">
        <f t="shared" si="12"/>
        <v>-1.2759555208967868</v>
      </c>
      <c r="H80" s="9">
        <f t="shared" si="13"/>
        <v>1.9739410904962666E-4</v>
      </c>
      <c r="I80" s="8">
        <f t="shared" si="14"/>
        <v>1.6280624913069905</v>
      </c>
    </row>
    <row r="81" spans="1:9" ht="15" customHeight="1" x14ac:dyDescent="0.25">
      <c r="A81" s="6">
        <f t="shared" si="15"/>
        <v>39295</v>
      </c>
      <c r="B81" s="7">
        <f t="shared" si="16"/>
        <v>80</v>
      </c>
      <c r="C81" s="7">
        <v>6369</v>
      </c>
      <c r="D81" s="8">
        <f t="shared" si="10"/>
        <v>6342.6320078740118</v>
      </c>
      <c r="E81" s="8">
        <f t="shared" si="17"/>
        <v>1.0033456655661472</v>
      </c>
      <c r="F81" s="8">
        <f t="shared" si="11"/>
        <v>6363.8523333814992</v>
      </c>
      <c r="G81" s="8">
        <f t="shared" si="12"/>
        <v>5.1476666185008071</v>
      </c>
      <c r="H81" s="9">
        <f t="shared" si="13"/>
        <v>8.0823781103796623E-4</v>
      </c>
      <c r="I81" s="8">
        <f t="shared" si="14"/>
        <v>26.498471615227533</v>
      </c>
    </row>
    <row r="82" spans="1:9" ht="15" customHeight="1" x14ac:dyDescent="0.25">
      <c r="A82" s="6">
        <f t="shared" si="15"/>
        <v>39326</v>
      </c>
      <c r="B82" s="7">
        <f t="shared" si="16"/>
        <v>81</v>
      </c>
      <c r="C82" s="7">
        <v>6416</v>
      </c>
      <c r="D82" s="8">
        <f t="shared" si="10"/>
        <v>6358.7394832453365</v>
      </c>
      <c r="E82" s="8">
        <f t="shared" si="17"/>
        <v>1.0022375950107369</v>
      </c>
      <c r="F82" s="8">
        <f t="shared" si="11"/>
        <v>6372.9677669876219</v>
      </c>
      <c r="G82" s="8">
        <f t="shared" si="12"/>
        <v>43.032233012378128</v>
      </c>
      <c r="H82" s="9">
        <f t="shared" si="13"/>
        <v>6.7070188610315034E-3</v>
      </c>
      <c r="I82" s="8">
        <f t="shared" si="14"/>
        <v>1851.773078031606</v>
      </c>
    </row>
    <row r="83" spans="1:9" ht="15" customHeight="1" x14ac:dyDescent="0.25">
      <c r="A83" s="6">
        <f t="shared" si="15"/>
        <v>39356</v>
      </c>
      <c r="B83" s="7">
        <f t="shared" si="16"/>
        <v>82</v>
      </c>
      <c r="C83" s="7">
        <v>6155</v>
      </c>
      <c r="D83" s="8">
        <f t="shared" si="10"/>
        <v>6374.9659188677524</v>
      </c>
      <c r="E83" s="8">
        <f t="shared" si="17"/>
        <v>0.98781390007438985</v>
      </c>
      <c r="F83" s="8">
        <f t="shared" si="11"/>
        <v>6297.2799471580711</v>
      </c>
      <c r="G83" s="8">
        <f t="shared" si="12"/>
        <v>-142.27994715807108</v>
      </c>
      <c r="H83" s="9">
        <f t="shared" si="13"/>
        <v>2.3116157133723978E-2</v>
      </c>
      <c r="I83" s="8">
        <f t="shared" si="14"/>
        <v>20243.5833633035</v>
      </c>
    </row>
    <row r="84" spans="1:9" ht="15" customHeight="1" x14ac:dyDescent="0.25">
      <c r="A84" s="6">
        <f t="shared" si="15"/>
        <v>39387</v>
      </c>
      <c r="B84" s="7">
        <f t="shared" si="16"/>
        <v>83</v>
      </c>
      <c r="C84" s="7">
        <v>6137</v>
      </c>
      <c r="D84" s="8">
        <f t="shared" si="10"/>
        <v>6391.3113147412587</v>
      </c>
      <c r="E84" s="8">
        <f t="shared" si="17"/>
        <v>0.98239143996740408</v>
      </c>
      <c r="F84" s="8">
        <f t="shared" si="11"/>
        <v>6278.7695257686273</v>
      </c>
      <c r="G84" s="8">
        <f t="shared" si="12"/>
        <v>-141.76952576862732</v>
      </c>
      <c r="H84" s="9">
        <f t="shared" si="13"/>
        <v>2.3100786340007711E-2</v>
      </c>
      <c r="I84" s="8">
        <f t="shared" si="14"/>
        <v>20098.598436661487</v>
      </c>
    </row>
    <row r="85" spans="1:9" ht="15" customHeight="1" x14ac:dyDescent="0.25">
      <c r="A85" s="6">
        <f t="shared" si="15"/>
        <v>39417</v>
      </c>
      <c r="B85" s="7">
        <f t="shared" si="16"/>
        <v>84</v>
      </c>
      <c r="C85" s="7">
        <v>6195.05</v>
      </c>
      <c r="D85" s="8">
        <f t="shared" si="10"/>
        <v>6407.7756708658562</v>
      </c>
      <c r="E85" s="8">
        <f t="shared" si="17"/>
        <v>0.97739944456949979</v>
      </c>
      <c r="F85" s="8">
        <f t="shared" si="11"/>
        <v>6262.9563816302416</v>
      </c>
      <c r="G85" s="8">
        <f t="shared" si="12"/>
        <v>-67.906381630241412</v>
      </c>
      <c r="H85" s="9">
        <f t="shared" si="13"/>
        <v>1.0961393633665816E-2</v>
      </c>
      <c r="I85" s="8">
        <f t="shared" si="14"/>
        <v>4611.2766661119886</v>
      </c>
    </row>
    <row r="86" spans="1:9" ht="15" customHeight="1" x14ac:dyDescent="0.25">
      <c r="A86" s="6">
        <f t="shared" si="15"/>
        <v>39448</v>
      </c>
      <c r="B86" s="7">
        <f t="shared" si="16"/>
        <v>85</v>
      </c>
      <c r="C86" s="7">
        <v>5972.25</v>
      </c>
      <c r="D86" s="8">
        <f t="shared" si="10"/>
        <v>6424.3589872415459</v>
      </c>
      <c r="E86" s="8">
        <f t="shared" si="17"/>
        <v>0.92652991438980858</v>
      </c>
      <c r="F86" s="8">
        <f t="shared" si="11"/>
        <v>5952.3607824583069</v>
      </c>
      <c r="G86" s="8">
        <f t="shared" si="12"/>
        <v>19.889217541693142</v>
      </c>
      <c r="H86" s="9">
        <f t="shared" si="13"/>
        <v>3.3302720987388578E-3</v>
      </c>
      <c r="I86" s="8">
        <f t="shared" si="14"/>
        <v>395.58097442079418</v>
      </c>
    </row>
    <row r="87" spans="1:9" ht="15" customHeight="1" x14ac:dyDescent="0.25">
      <c r="A87" s="6">
        <f t="shared" si="15"/>
        <v>39479</v>
      </c>
      <c r="B87" s="7">
        <f t="shared" si="16"/>
        <v>86</v>
      </c>
      <c r="C87" s="7">
        <v>6093.73</v>
      </c>
      <c r="D87" s="8">
        <f t="shared" si="10"/>
        <v>6441.061263868326</v>
      </c>
      <c r="E87" s="8">
        <f t="shared" si="17"/>
        <v>0.95712370153693893</v>
      </c>
      <c r="F87" s="8">
        <f t="shared" si="11"/>
        <v>6164.8923986998461</v>
      </c>
      <c r="G87" s="8">
        <f t="shared" si="12"/>
        <v>-71.162398699846563</v>
      </c>
      <c r="H87" s="9">
        <f t="shared" si="13"/>
        <v>1.1677970422031591E-2</v>
      </c>
      <c r="I87" s="8">
        <f t="shared" si="14"/>
        <v>5064.0869887159233</v>
      </c>
    </row>
    <row r="88" spans="1:9" ht="15" customHeight="1" x14ac:dyDescent="0.25">
      <c r="A88" s="6">
        <f t="shared" si="15"/>
        <v>39508</v>
      </c>
      <c r="B88" s="7">
        <f t="shared" si="16"/>
        <v>87</v>
      </c>
      <c r="C88" s="7">
        <v>6211.11</v>
      </c>
      <c r="D88" s="8">
        <f t="shared" si="10"/>
        <v>6457.8825007461974</v>
      </c>
      <c r="E88" s="8">
        <f t="shared" si="17"/>
        <v>0.99349200281791372</v>
      </c>
      <c r="F88" s="8">
        <f t="shared" si="11"/>
        <v>6415.8546196290972</v>
      </c>
      <c r="G88" s="8">
        <f t="shared" si="12"/>
        <v>-204.74461962909754</v>
      </c>
      <c r="H88" s="9">
        <f t="shared" si="13"/>
        <v>3.2964255926734118E-2</v>
      </c>
      <c r="I88" s="8">
        <f t="shared" si="14"/>
        <v>41920.359267063832</v>
      </c>
    </row>
    <row r="89" spans="1:9" ht="15" customHeight="1" x14ac:dyDescent="0.25">
      <c r="A89" s="6">
        <f t="shared" si="15"/>
        <v>39539</v>
      </c>
      <c r="B89" s="7">
        <f t="shared" si="16"/>
        <v>88</v>
      </c>
      <c r="C89" s="7">
        <v>6663</v>
      </c>
      <c r="D89" s="8">
        <f t="shared" si="10"/>
        <v>6474.82269787516</v>
      </c>
      <c r="E89" s="8">
        <f t="shared" si="17"/>
        <v>1.0399435604956084</v>
      </c>
      <c r="F89" s="8">
        <f t="shared" si="11"/>
        <v>6733.4501700060746</v>
      </c>
      <c r="G89" s="8">
        <f t="shared" si="12"/>
        <v>-70.450170006074586</v>
      </c>
      <c r="H89" s="9">
        <f t="shared" si="13"/>
        <v>1.0573340838372292E-2</v>
      </c>
      <c r="I89" s="8">
        <f t="shared" si="14"/>
        <v>4963.2264538848112</v>
      </c>
    </row>
    <row r="90" spans="1:9" ht="15" customHeight="1" x14ac:dyDescent="0.25">
      <c r="A90" s="6">
        <f t="shared" si="15"/>
        <v>39569</v>
      </c>
      <c r="B90" s="7">
        <f t="shared" si="16"/>
        <v>89</v>
      </c>
      <c r="C90" s="7">
        <v>6484.71</v>
      </c>
      <c r="D90" s="8">
        <f t="shared" si="10"/>
        <v>6491.8818552552129</v>
      </c>
      <c r="E90" s="8">
        <f t="shared" si="17"/>
        <v>1.0612191682285768</v>
      </c>
      <c r="F90" s="8">
        <f t="shared" si="11"/>
        <v>6889.3094626721268</v>
      </c>
      <c r="G90" s="8">
        <f t="shared" si="12"/>
        <v>-404.59946267212672</v>
      </c>
      <c r="H90" s="9">
        <f t="shared" si="13"/>
        <v>6.2392838333884898E-2</v>
      </c>
      <c r="I90" s="8">
        <f t="shared" si="14"/>
        <v>163700.72519457366</v>
      </c>
    </row>
    <row r="91" spans="1:9" ht="15" customHeight="1" x14ac:dyDescent="0.25">
      <c r="A91" s="6">
        <f t="shared" si="15"/>
        <v>39600</v>
      </c>
      <c r="B91" s="7">
        <f t="shared" si="16"/>
        <v>90</v>
      </c>
      <c r="C91" s="7">
        <v>6674.47</v>
      </c>
      <c r="D91" s="8">
        <f t="shared" si="10"/>
        <v>6509.0599728863581</v>
      </c>
      <c r="E91" s="8">
        <f t="shared" si="17"/>
        <v>1.0465911251672542</v>
      </c>
      <c r="F91" s="8">
        <f t="shared" si="11"/>
        <v>6812.3244008042702</v>
      </c>
      <c r="G91" s="8">
        <f t="shared" si="12"/>
        <v>-137.85440080426997</v>
      </c>
      <c r="H91" s="9">
        <f t="shared" si="13"/>
        <v>2.0653984631629173E-2</v>
      </c>
      <c r="I91" s="8">
        <f t="shared" si="14"/>
        <v>19003.835821104309</v>
      </c>
    </row>
    <row r="92" spans="1:9" ht="15" customHeight="1" x14ac:dyDescent="0.25">
      <c r="A92" s="6">
        <f t="shared" si="15"/>
        <v>39630</v>
      </c>
      <c r="B92" s="7">
        <f t="shared" si="16"/>
        <v>91</v>
      </c>
      <c r="C92" s="7">
        <v>6559</v>
      </c>
      <c r="D92" s="8">
        <f t="shared" si="10"/>
        <v>6526.3570507685945</v>
      </c>
      <c r="E92" s="8">
        <f t="shared" si="17"/>
        <v>1.0219124821757224</v>
      </c>
      <c r="F92" s="8">
        <f t="shared" si="11"/>
        <v>6669.3657333159617</v>
      </c>
      <c r="G92" s="8">
        <f t="shared" si="12"/>
        <v>-110.36573331596173</v>
      </c>
      <c r="H92" s="9">
        <f t="shared" si="13"/>
        <v>1.6826609744772333E-2</v>
      </c>
      <c r="I92" s="8">
        <f t="shared" si="14"/>
        <v>12180.595090369985</v>
      </c>
    </row>
    <row r="93" spans="1:9" ht="15" customHeight="1" x14ac:dyDescent="0.25">
      <c r="A93" s="6">
        <f t="shared" si="15"/>
        <v>39661</v>
      </c>
      <c r="B93" s="7">
        <f t="shared" si="16"/>
        <v>92</v>
      </c>
      <c r="C93" s="7">
        <v>6402.95</v>
      </c>
      <c r="D93" s="8">
        <f t="shared" si="10"/>
        <v>6543.7730889019213</v>
      </c>
      <c r="E93" s="8">
        <f t="shared" si="17"/>
        <v>1.0033456655661472</v>
      </c>
      <c r="F93" s="8">
        <f t="shared" si="11"/>
        <v>6565.6663651981416</v>
      </c>
      <c r="G93" s="8">
        <f t="shared" si="12"/>
        <v>-162.71636519814183</v>
      </c>
      <c r="H93" s="9">
        <f t="shared" si="13"/>
        <v>2.5412718387328004E-2</v>
      </c>
      <c r="I93" s="8">
        <f t="shared" si="14"/>
        <v>26476.615503295063</v>
      </c>
    </row>
    <row r="94" spans="1:9" ht="15" customHeight="1" x14ac:dyDescent="0.25">
      <c r="A94" s="6">
        <f t="shared" si="15"/>
        <v>39692</v>
      </c>
      <c r="B94" s="7">
        <f t="shared" si="16"/>
        <v>93</v>
      </c>
      <c r="C94" s="7">
        <v>6495.58</v>
      </c>
      <c r="D94" s="8">
        <f t="shared" si="10"/>
        <v>6561.3080872863393</v>
      </c>
      <c r="E94" s="8">
        <f t="shared" si="17"/>
        <v>1.0022375950107369</v>
      </c>
      <c r="F94" s="8">
        <f t="shared" si="11"/>
        <v>6575.9896375263588</v>
      </c>
      <c r="G94" s="8">
        <f t="shared" si="12"/>
        <v>-80.409637526358893</v>
      </c>
      <c r="H94" s="9">
        <f t="shared" si="13"/>
        <v>1.237913127486058E-2</v>
      </c>
      <c r="I94" s="8">
        <f t="shared" si="14"/>
        <v>6465.7098071204246</v>
      </c>
    </row>
    <row r="95" spans="1:9" ht="15" customHeight="1" x14ac:dyDescent="0.25">
      <c r="A95" s="6">
        <f t="shared" si="15"/>
        <v>39722</v>
      </c>
      <c r="B95" s="7">
        <f t="shared" si="16"/>
        <v>94</v>
      </c>
      <c r="C95" s="7">
        <v>6627.4</v>
      </c>
      <c r="D95" s="8">
        <f t="shared" si="10"/>
        <v>6578.9620459218495</v>
      </c>
      <c r="E95" s="8">
        <f t="shared" si="17"/>
        <v>0.98781390007438985</v>
      </c>
      <c r="F95" s="8">
        <f t="shared" si="11"/>
        <v>6498.790157023449</v>
      </c>
      <c r="G95" s="8">
        <f t="shared" si="12"/>
        <v>128.60984297655068</v>
      </c>
      <c r="H95" s="9">
        <f t="shared" si="13"/>
        <v>1.9405776469890258E-2</v>
      </c>
      <c r="I95" s="8">
        <f t="shared" si="14"/>
        <v>16540.491710453021</v>
      </c>
    </row>
    <row r="96" spans="1:9" ht="15" customHeight="1" x14ac:dyDescent="0.25">
      <c r="A96" s="6">
        <f t="shared" si="15"/>
        <v>39753</v>
      </c>
      <c r="B96" s="7">
        <f t="shared" si="16"/>
        <v>95</v>
      </c>
      <c r="C96" s="7">
        <v>6492.02</v>
      </c>
      <c r="D96" s="8">
        <f t="shared" si="10"/>
        <v>6596.7349648084491</v>
      </c>
      <c r="E96" s="8">
        <f t="shared" si="17"/>
        <v>0.98239143996740408</v>
      </c>
      <c r="F96" s="8">
        <f t="shared" si="11"/>
        <v>6480.5759611614949</v>
      </c>
      <c r="G96" s="8">
        <f t="shared" si="12"/>
        <v>11.444038838505548</v>
      </c>
      <c r="H96" s="9">
        <f t="shared" si="13"/>
        <v>1.7627855179906328E-3</v>
      </c>
      <c r="I96" s="8">
        <f t="shared" si="14"/>
        <v>130.96602493722341</v>
      </c>
    </row>
    <row r="97" spans="1:9" ht="15" customHeight="1" x14ac:dyDescent="0.25">
      <c r="A97" s="6">
        <f t="shared" si="15"/>
        <v>39783</v>
      </c>
      <c r="B97" s="7">
        <f t="shared" si="16"/>
        <v>96</v>
      </c>
      <c r="C97" s="7">
        <v>6376.46</v>
      </c>
      <c r="D97" s="8">
        <f t="shared" si="10"/>
        <v>6614.6268439461419</v>
      </c>
      <c r="E97" s="8">
        <f t="shared" si="17"/>
        <v>0.97739944456949979</v>
      </c>
      <c r="F97" s="8">
        <f t="shared" si="11"/>
        <v>6465.132603307462</v>
      </c>
      <c r="G97" s="8">
        <f t="shared" si="12"/>
        <v>-88.672603307461941</v>
      </c>
      <c r="H97" s="9">
        <f t="shared" si="13"/>
        <v>1.3906243167441172E-2</v>
      </c>
      <c r="I97" s="8">
        <f t="shared" si="14"/>
        <v>7862.8305773225102</v>
      </c>
    </row>
    <row r="98" spans="1:9" ht="15" customHeight="1" x14ac:dyDescent="0.25">
      <c r="A98" s="6">
        <f t="shared" si="15"/>
        <v>39814</v>
      </c>
      <c r="B98" s="7">
        <f t="shared" si="16"/>
        <v>97</v>
      </c>
      <c r="C98" s="7">
        <v>6117.6</v>
      </c>
      <c r="D98" s="8">
        <f t="shared" si="10"/>
        <v>6632.6376833349241</v>
      </c>
      <c r="E98" s="8">
        <f t="shared" si="17"/>
        <v>0.92652991438980858</v>
      </c>
      <c r="F98" s="8">
        <f t="shared" si="11"/>
        <v>6145.3372249189251</v>
      </c>
      <c r="G98" s="8">
        <f t="shared" si="12"/>
        <v>-27.737224918924767</v>
      </c>
      <c r="H98" s="9">
        <f t="shared" si="13"/>
        <v>4.5340043348575856E-3</v>
      </c>
      <c r="I98" s="8">
        <f t="shared" si="14"/>
        <v>769.35364620302107</v>
      </c>
    </row>
    <row r="99" spans="1:9" ht="15" customHeight="1" x14ac:dyDescent="0.25">
      <c r="A99" s="6">
        <f t="shared" si="15"/>
        <v>39845</v>
      </c>
      <c r="B99" s="7">
        <f t="shared" si="16"/>
        <v>98</v>
      </c>
      <c r="C99" s="7">
        <v>6451.96</v>
      </c>
      <c r="D99" s="8">
        <f t="shared" si="10"/>
        <v>6650.7674829747984</v>
      </c>
      <c r="E99" s="8">
        <f t="shared" si="17"/>
        <v>0.95712370153693893</v>
      </c>
      <c r="F99" s="8">
        <f t="shared" si="11"/>
        <v>6365.60719136635</v>
      </c>
      <c r="G99" s="8">
        <f t="shared" si="12"/>
        <v>86.352808633650056</v>
      </c>
      <c r="H99" s="9">
        <f t="shared" si="13"/>
        <v>1.3383965280883647E-2</v>
      </c>
      <c r="I99" s="8">
        <f t="shared" si="14"/>
        <v>7456.8075589197879</v>
      </c>
    </row>
    <row r="100" spans="1:9" ht="15" customHeight="1" x14ac:dyDescent="0.25">
      <c r="A100" s="6">
        <f t="shared" si="15"/>
        <v>39873</v>
      </c>
      <c r="B100" s="7">
        <f t="shared" si="16"/>
        <v>99</v>
      </c>
      <c r="C100" s="7">
        <v>6642</v>
      </c>
      <c r="D100" s="8">
        <f t="shared" si="10"/>
        <v>6669.0162428657632</v>
      </c>
      <c r="E100" s="8">
        <f t="shared" si="17"/>
        <v>0.99349200281791372</v>
      </c>
      <c r="F100" s="8">
        <f t="shared" si="11"/>
        <v>6625.6143039499048</v>
      </c>
      <c r="G100" s="8">
        <f t="shared" si="12"/>
        <v>16.385696050095248</v>
      </c>
      <c r="H100" s="9">
        <f t="shared" si="13"/>
        <v>2.4669822418089803E-3</v>
      </c>
      <c r="I100" s="8">
        <f t="shared" si="14"/>
        <v>268.49103504610702</v>
      </c>
    </row>
    <row r="101" spans="1:9" ht="15" customHeight="1" x14ac:dyDescent="0.25">
      <c r="A101" s="6">
        <f t="shared" si="15"/>
        <v>39904</v>
      </c>
      <c r="B101" s="7">
        <f t="shared" si="16"/>
        <v>100</v>
      </c>
      <c r="C101" s="7">
        <v>6845</v>
      </c>
      <c r="D101" s="8">
        <f t="shared" si="10"/>
        <v>6687.3839630078201</v>
      </c>
      <c r="E101" s="8">
        <f t="shared" si="17"/>
        <v>1.0399435604956084</v>
      </c>
      <c r="F101" s="8">
        <f t="shared" si="11"/>
        <v>6954.5018888915847</v>
      </c>
      <c r="G101" s="8">
        <f t="shared" si="12"/>
        <v>-109.50188889158471</v>
      </c>
      <c r="H101" s="9">
        <f t="shared" si="13"/>
        <v>1.5997354111261464E-2</v>
      </c>
      <c r="I101" s="8">
        <f t="shared" si="14"/>
        <v>11990.663670824964</v>
      </c>
    </row>
    <row r="102" spans="1:9" ht="15" customHeight="1" x14ac:dyDescent="0.25">
      <c r="A102" s="6">
        <f t="shared" si="15"/>
        <v>39934</v>
      </c>
      <c r="B102" s="7">
        <f t="shared" si="16"/>
        <v>101</v>
      </c>
      <c r="C102" s="7">
        <v>6829</v>
      </c>
      <c r="D102" s="8">
        <f t="shared" si="10"/>
        <v>6705.8706434009673</v>
      </c>
      <c r="E102" s="8">
        <f t="shared" si="17"/>
        <v>1.0612191682285768</v>
      </c>
      <c r="F102" s="8">
        <f t="shared" si="11"/>
        <v>7116.3984664384052</v>
      </c>
      <c r="G102" s="8">
        <f t="shared" si="12"/>
        <v>-287.39846643840519</v>
      </c>
      <c r="H102" s="9">
        <f t="shared" si="13"/>
        <v>4.2085000210631891E-2</v>
      </c>
      <c r="I102" s="8">
        <f t="shared" si="14"/>
        <v>82597.878511147122</v>
      </c>
    </row>
    <row r="103" spans="1:9" ht="15" customHeight="1" x14ac:dyDescent="0.25">
      <c r="A103" s="6">
        <f t="shared" si="15"/>
        <v>39965</v>
      </c>
      <c r="B103" s="7">
        <f t="shared" si="16"/>
        <v>102</v>
      </c>
      <c r="C103" s="7">
        <v>6928</v>
      </c>
      <c r="D103" s="8">
        <f t="shared" si="10"/>
        <v>6724.4762840452058</v>
      </c>
      <c r="E103" s="8">
        <f t="shared" si="17"/>
        <v>1.0465911251672542</v>
      </c>
      <c r="F103" s="8">
        <f t="shared" si="11"/>
        <v>7037.7772002793881</v>
      </c>
      <c r="G103" s="8">
        <f t="shared" si="12"/>
        <v>-109.77720027938813</v>
      </c>
      <c r="H103" s="9">
        <f t="shared" si="13"/>
        <v>1.5845438839403599E-2</v>
      </c>
      <c r="I103" s="8">
        <f t="shared" si="14"/>
        <v>12051.033701180892</v>
      </c>
    </row>
    <row r="104" spans="1:9" ht="15" customHeight="1" x14ac:dyDescent="0.25">
      <c r="A104" s="6">
        <f t="shared" si="15"/>
        <v>39995</v>
      </c>
      <c r="B104" s="7">
        <f t="shared" si="16"/>
        <v>103</v>
      </c>
      <c r="C104" s="7">
        <v>6848</v>
      </c>
      <c r="D104" s="8">
        <f t="shared" si="10"/>
        <v>6743.2008849405356</v>
      </c>
      <c r="E104" s="8">
        <f t="shared" si="17"/>
        <v>1.0219124821757224</v>
      </c>
      <c r="F104" s="8">
        <f t="shared" si="11"/>
        <v>6890.9611541391105</v>
      </c>
      <c r="G104" s="8">
        <f t="shared" si="12"/>
        <v>-42.961154139110477</v>
      </c>
      <c r="H104" s="9">
        <f t="shared" si="13"/>
        <v>6.2735330226504783E-3</v>
      </c>
      <c r="I104" s="8">
        <f t="shared" si="14"/>
        <v>1845.6607649644093</v>
      </c>
    </row>
    <row r="105" spans="1:9" ht="15" customHeight="1" x14ac:dyDescent="0.25">
      <c r="A105" s="6">
        <f t="shared" si="15"/>
        <v>40026</v>
      </c>
      <c r="B105" s="7">
        <f t="shared" si="16"/>
        <v>104</v>
      </c>
      <c r="C105" s="7">
        <v>6863</v>
      </c>
      <c r="D105" s="8">
        <f t="shared" si="10"/>
        <v>6762.0444460869567</v>
      </c>
      <c r="E105" s="8">
        <f t="shared" si="17"/>
        <v>1.0033456655661472</v>
      </c>
      <c r="F105" s="8">
        <f t="shared" si="11"/>
        <v>6784.6679853469868</v>
      </c>
      <c r="G105" s="8">
        <f t="shared" si="12"/>
        <v>78.332014653013175</v>
      </c>
      <c r="H105" s="9">
        <f t="shared" si="13"/>
        <v>1.1413669627424329E-2</v>
      </c>
      <c r="I105" s="8">
        <f t="shared" si="14"/>
        <v>6135.9045195998706</v>
      </c>
    </row>
    <row r="106" spans="1:9" ht="15" customHeight="1" x14ac:dyDescent="0.25">
      <c r="A106" s="6">
        <f t="shared" si="15"/>
        <v>40057</v>
      </c>
      <c r="B106" s="7">
        <f t="shared" si="16"/>
        <v>105</v>
      </c>
      <c r="C106" s="7">
        <v>6873</v>
      </c>
      <c r="D106" s="8">
        <f t="shared" si="10"/>
        <v>6781.006967484469</v>
      </c>
      <c r="E106" s="8">
        <f t="shared" si="17"/>
        <v>1.0022375950107369</v>
      </c>
      <c r="F106" s="8">
        <f t="shared" si="11"/>
        <v>6796.1801148426848</v>
      </c>
      <c r="G106" s="8">
        <f t="shared" si="12"/>
        <v>76.819885157315184</v>
      </c>
      <c r="H106" s="9">
        <f t="shared" si="13"/>
        <v>1.1177052983750208E-2</v>
      </c>
      <c r="I106" s="8">
        <f t="shared" si="14"/>
        <v>5901.2947555830933</v>
      </c>
    </row>
    <row r="107" spans="1:9" ht="15" customHeight="1" x14ac:dyDescent="0.25">
      <c r="A107" s="6">
        <f t="shared" si="15"/>
        <v>40087</v>
      </c>
      <c r="B107" s="7">
        <f t="shared" si="16"/>
        <v>106</v>
      </c>
      <c r="C107" s="7">
        <v>6530</v>
      </c>
      <c r="D107" s="8">
        <f t="shared" si="10"/>
        <v>6800.0884491330717</v>
      </c>
      <c r="E107" s="8">
        <f t="shared" si="17"/>
        <v>0.98781390007438985</v>
      </c>
      <c r="F107" s="8">
        <f t="shared" si="11"/>
        <v>6717.2218917889486</v>
      </c>
      <c r="G107" s="8">
        <f t="shared" si="12"/>
        <v>-187.2218917889486</v>
      </c>
      <c r="H107" s="9">
        <f t="shared" si="13"/>
        <v>2.867104009019121E-2</v>
      </c>
      <c r="I107" s="8">
        <f t="shared" si="14"/>
        <v>35052.036765032775</v>
      </c>
    </row>
    <row r="108" spans="1:9" ht="15" customHeight="1" x14ac:dyDescent="0.25">
      <c r="A108" s="6">
        <f t="shared" si="15"/>
        <v>40118</v>
      </c>
      <c r="B108" s="7">
        <f t="shared" si="16"/>
        <v>107</v>
      </c>
      <c r="C108" s="7">
        <v>6662</v>
      </c>
      <c r="D108" s="8">
        <f t="shared" si="10"/>
        <v>6819.2888910327656</v>
      </c>
      <c r="E108" s="8">
        <f t="shared" si="17"/>
        <v>0.98239143996740408</v>
      </c>
      <c r="F108" s="8">
        <f t="shared" si="11"/>
        <v>6699.2110332154007</v>
      </c>
      <c r="G108" s="8">
        <f t="shared" si="12"/>
        <v>-37.211033215400676</v>
      </c>
      <c r="H108" s="9">
        <f t="shared" si="13"/>
        <v>5.5855648777245089E-3</v>
      </c>
      <c r="I108" s="8">
        <f t="shared" si="14"/>
        <v>1384.6609929576523</v>
      </c>
    </row>
    <row r="109" spans="1:9" ht="15" customHeight="1" x14ac:dyDescent="0.25">
      <c r="A109" s="6">
        <f t="shared" si="15"/>
        <v>40148</v>
      </c>
      <c r="B109" s="7">
        <f t="shared" si="16"/>
        <v>108</v>
      </c>
      <c r="C109" s="7">
        <v>6575</v>
      </c>
      <c r="D109" s="8">
        <f t="shared" si="10"/>
        <v>6838.6082931835517</v>
      </c>
      <c r="E109" s="8">
        <f t="shared" si="17"/>
        <v>0.97739944456949979</v>
      </c>
      <c r="F109" s="8">
        <f t="shared" si="11"/>
        <v>6684.0519473859786</v>
      </c>
      <c r="G109" s="8">
        <f t="shared" si="12"/>
        <v>-109.05194738597856</v>
      </c>
      <c r="H109" s="9">
        <f t="shared" si="13"/>
        <v>1.6585847511175447E-2</v>
      </c>
      <c r="I109" s="8">
        <f t="shared" si="14"/>
        <v>11892.327228674238</v>
      </c>
    </row>
    <row r="110" spans="1:9" ht="15" customHeight="1" x14ac:dyDescent="0.25">
      <c r="A110" s="6">
        <f t="shared" si="15"/>
        <v>40179</v>
      </c>
      <c r="B110" s="7">
        <f t="shared" si="16"/>
        <v>109</v>
      </c>
      <c r="C110" s="7">
        <v>6407</v>
      </c>
      <c r="D110" s="8">
        <f t="shared" si="10"/>
        <v>6858.0466555854282</v>
      </c>
      <c r="E110" s="8">
        <f t="shared" si="17"/>
        <v>0.92652991438980858</v>
      </c>
      <c r="F110" s="8">
        <f t="shared" si="11"/>
        <v>6354.1853806808795</v>
      </c>
      <c r="G110" s="8">
        <f t="shared" si="12"/>
        <v>52.814619319120538</v>
      </c>
      <c r="H110" s="9">
        <f t="shared" si="13"/>
        <v>8.2432681940253685E-3</v>
      </c>
      <c r="I110" s="8">
        <f t="shared" si="14"/>
        <v>2789.3840138236205</v>
      </c>
    </row>
    <row r="111" spans="1:9" ht="15" customHeight="1" x14ac:dyDescent="0.25">
      <c r="A111" s="6">
        <f t="shared" si="15"/>
        <v>40210</v>
      </c>
      <c r="B111" s="7">
        <f t="shared" si="16"/>
        <v>110</v>
      </c>
      <c r="C111" s="7">
        <v>6878</v>
      </c>
      <c r="D111" s="8">
        <f t="shared" si="10"/>
        <v>6877.6039782383959</v>
      </c>
      <c r="E111" s="8">
        <f t="shared" si="17"/>
        <v>0.95712370153693893</v>
      </c>
      <c r="F111" s="8">
        <f t="shared" si="11"/>
        <v>6582.71777735671</v>
      </c>
      <c r="G111" s="8">
        <f t="shared" si="12"/>
        <v>295.28222264328997</v>
      </c>
      <c r="H111" s="9">
        <f t="shared" si="13"/>
        <v>4.2931407770178828E-2</v>
      </c>
      <c r="I111" s="8">
        <f t="shared" si="14"/>
        <v>87191.591009161464</v>
      </c>
    </row>
    <row r="112" spans="1:9" ht="15" customHeight="1" x14ac:dyDescent="0.25">
      <c r="A112" s="6">
        <f t="shared" si="15"/>
        <v>40238</v>
      </c>
      <c r="B112" s="7">
        <f t="shared" si="16"/>
        <v>111</v>
      </c>
      <c r="C112" s="7">
        <v>7057</v>
      </c>
      <c r="D112" s="8">
        <f t="shared" si="10"/>
        <v>6897.2802611424549</v>
      </c>
      <c r="E112" s="8">
        <f t="shared" si="17"/>
        <v>0.99349200281791372</v>
      </c>
      <c r="F112" s="8">
        <f t="shared" si="11"/>
        <v>6852.3927806388801</v>
      </c>
      <c r="G112" s="8">
        <f t="shared" si="12"/>
        <v>204.60721936111986</v>
      </c>
      <c r="H112" s="9">
        <f t="shared" si="13"/>
        <v>2.8993512733614831E-2</v>
      </c>
      <c r="I112" s="8">
        <f t="shared" si="14"/>
        <v>41864.11421468942</v>
      </c>
    </row>
    <row r="113" spans="1:9" ht="15" customHeight="1" x14ac:dyDescent="0.25">
      <c r="A113" s="6">
        <f t="shared" si="15"/>
        <v>40269</v>
      </c>
      <c r="B113" s="7">
        <f t="shared" si="16"/>
        <v>112</v>
      </c>
      <c r="C113" s="7">
        <v>7305</v>
      </c>
      <c r="D113" s="8">
        <f t="shared" si="10"/>
        <v>6917.0755042976052</v>
      </c>
      <c r="E113" s="8">
        <f t="shared" si="17"/>
        <v>1.0399435604956084</v>
      </c>
      <c r="F113" s="8">
        <f t="shared" si="11"/>
        <v>7193.3681281562076</v>
      </c>
      <c r="G113" s="8">
        <f t="shared" si="12"/>
        <v>111.6318718437924</v>
      </c>
      <c r="H113" s="9">
        <f t="shared" si="13"/>
        <v>1.5281570409827843E-2</v>
      </c>
      <c r="I113" s="8">
        <f t="shared" si="14"/>
        <v>12461.67481134889</v>
      </c>
    </row>
    <row r="114" spans="1:9" ht="15" customHeight="1" x14ac:dyDescent="0.25">
      <c r="A114" s="6">
        <f t="shared" si="15"/>
        <v>40299</v>
      </c>
      <c r="B114" s="7">
        <f t="shared" si="16"/>
        <v>113</v>
      </c>
      <c r="C114" s="7">
        <v>7656</v>
      </c>
      <c r="D114" s="8">
        <f t="shared" si="10"/>
        <v>6936.9897077038468</v>
      </c>
      <c r="E114" s="8">
        <f t="shared" si="17"/>
        <v>1.0612191682285768</v>
      </c>
      <c r="F114" s="8">
        <f t="shared" si="11"/>
        <v>7361.6664476196738</v>
      </c>
      <c r="G114" s="8">
        <f t="shared" si="12"/>
        <v>294.33355238032618</v>
      </c>
      <c r="H114" s="9">
        <f t="shared" si="13"/>
        <v>3.84448213662913E-2</v>
      </c>
      <c r="I114" s="8">
        <f t="shared" si="14"/>
        <v>86632.240056822222</v>
      </c>
    </row>
    <row r="115" spans="1:9" ht="15" customHeight="1" x14ac:dyDescent="0.25">
      <c r="A115" s="6">
        <f t="shared" si="15"/>
        <v>40330</v>
      </c>
      <c r="B115" s="7">
        <f t="shared" si="16"/>
        <v>114</v>
      </c>
      <c r="C115" s="7">
        <v>7646</v>
      </c>
      <c r="D115" s="8">
        <f t="shared" si="10"/>
        <v>6957.0228713611796</v>
      </c>
      <c r="E115" s="8">
        <f t="shared" si="17"/>
        <v>1.0465911251672542</v>
      </c>
      <c r="F115" s="8">
        <f t="shared" si="11"/>
        <v>7281.1583947522186</v>
      </c>
      <c r="G115" s="8">
        <f t="shared" si="12"/>
        <v>364.84160524778144</v>
      </c>
      <c r="H115" s="9">
        <f t="shared" si="13"/>
        <v>4.7716662993432052E-2</v>
      </c>
      <c r="I115" s="8">
        <f t="shared" si="14"/>
        <v>133109.396919778</v>
      </c>
    </row>
    <row r="116" spans="1:9" ht="15" customHeight="1" x14ac:dyDescent="0.25">
      <c r="A116" s="6">
        <f t="shared" si="15"/>
        <v>40360</v>
      </c>
      <c r="B116" s="7">
        <f t="shared" si="16"/>
        <v>115</v>
      </c>
      <c r="C116" s="7">
        <v>7240</v>
      </c>
      <c r="D116" s="8">
        <f t="shared" si="10"/>
        <v>6977.1749952696027</v>
      </c>
      <c r="E116" s="8">
        <f t="shared" si="17"/>
        <v>1.0219124821757224</v>
      </c>
      <c r="F116" s="8">
        <f t="shared" si="11"/>
        <v>7130.0622179903439</v>
      </c>
      <c r="G116" s="8">
        <f t="shared" si="12"/>
        <v>109.93778200965608</v>
      </c>
      <c r="H116" s="9">
        <f t="shared" si="13"/>
        <v>1.5184776520670729E-2</v>
      </c>
      <c r="I116" s="8">
        <f t="shared" si="14"/>
        <v>12086.315913202659</v>
      </c>
    </row>
    <row r="117" spans="1:9" ht="15" customHeight="1" x14ac:dyDescent="0.25">
      <c r="A117" s="6">
        <f t="shared" si="15"/>
        <v>40391</v>
      </c>
      <c r="B117" s="7">
        <f t="shared" si="16"/>
        <v>116</v>
      </c>
      <c r="C117" s="7">
        <v>7009</v>
      </c>
      <c r="D117" s="8">
        <f t="shared" si="10"/>
        <v>6997.4460794291172</v>
      </c>
      <c r="E117" s="8">
        <f t="shared" si="17"/>
        <v>1.0033456655661472</v>
      </c>
      <c r="F117" s="8">
        <f t="shared" si="11"/>
        <v>7020.8571938280347</v>
      </c>
      <c r="G117" s="8">
        <f t="shared" si="12"/>
        <v>-11.857193828034724</v>
      </c>
      <c r="H117" s="9">
        <f t="shared" si="13"/>
        <v>1.6917097771486267E-3</v>
      </c>
      <c r="I117" s="8">
        <f t="shared" si="14"/>
        <v>140.59304547558474</v>
      </c>
    </row>
    <row r="118" spans="1:9" ht="15" customHeight="1" x14ac:dyDescent="0.25">
      <c r="A118" s="6">
        <f t="shared" si="15"/>
        <v>40422</v>
      </c>
      <c r="B118" s="7">
        <f t="shared" si="16"/>
        <v>117</v>
      </c>
      <c r="C118" s="7">
        <v>7057</v>
      </c>
      <c r="D118" s="8">
        <f t="shared" si="10"/>
        <v>7017.8361238397229</v>
      </c>
      <c r="E118" s="8">
        <f t="shared" si="17"/>
        <v>1.0022375950107369</v>
      </c>
      <c r="F118" s="8">
        <f t="shared" si="11"/>
        <v>7033.5391989365962</v>
      </c>
      <c r="G118" s="8">
        <f t="shared" si="12"/>
        <v>23.460801063403778</v>
      </c>
      <c r="H118" s="9">
        <f t="shared" si="13"/>
        <v>3.324472305994584E-3</v>
      </c>
      <c r="I118" s="8">
        <f t="shared" si="14"/>
        <v>550.40918653660788</v>
      </c>
    </row>
    <row r="119" spans="1:9" ht="15" customHeight="1" x14ac:dyDescent="0.25">
      <c r="A119" s="6">
        <f t="shared" si="15"/>
        <v>40452</v>
      </c>
      <c r="B119" s="7">
        <f t="shared" si="16"/>
        <v>118</v>
      </c>
      <c r="C119" s="7">
        <v>7074</v>
      </c>
      <c r="D119" s="8">
        <f t="shared" si="10"/>
        <v>7038.3451285014198</v>
      </c>
      <c r="E119" s="8">
        <f t="shared" si="17"/>
        <v>0.98781390007438985</v>
      </c>
      <c r="F119" s="8">
        <f t="shared" si="11"/>
        <v>6952.57515145457</v>
      </c>
      <c r="G119" s="8">
        <f t="shared" si="12"/>
        <v>121.42484854543</v>
      </c>
      <c r="H119" s="9">
        <f t="shared" si="13"/>
        <v>1.7164948903792762E-2</v>
      </c>
      <c r="I119" s="8">
        <f t="shared" si="14"/>
        <v>14743.993844280612</v>
      </c>
    </row>
    <row r="120" spans="1:9" ht="15" customHeight="1" x14ac:dyDescent="0.25">
      <c r="A120" s="6">
        <f t="shared" si="15"/>
        <v>40483</v>
      </c>
      <c r="B120" s="7">
        <f t="shared" si="16"/>
        <v>119</v>
      </c>
      <c r="C120" s="7">
        <v>6851</v>
      </c>
      <c r="D120" s="8">
        <f t="shared" si="10"/>
        <v>7058.9730934142081</v>
      </c>
      <c r="E120" s="8">
        <f t="shared" si="17"/>
        <v>0.98239143996740408</v>
      </c>
      <c r="F120" s="8">
        <f t="shared" si="11"/>
        <v>6934.6747419303447</v>
      </c>
      <c r="G120" s="8">
        <f t="shared" si="12"/>
        <v>-83.67474193034468</v>
      </c>
      <c r="H120" s="9">
        <f t="shared" si="13"/>
        <v>1.2213507798911791E-2</v>
      </c>
      <c r="I120" s="8">
        <f t="shared" si="14"/>
        <v>7001.4624371097825</v>
      </c>
    </row>
    <row r="121" spans="1:9" ht="15" customHeight="1" x14ac:dyDescent="0.25">
      <c r="A121" s="6">
        <f t="shared" si="15"/>
        <v>40513</v>
      </c>
      <c r="B121" s="7">
        <f t="shared" si="16"/>
        <v>120</v>
      </c>
      <c r="C121" s="7">
        <v>6946</v>
      </c>
      <c r="D121" s="8">
        <f t="shared" si="10"/>
        <v>7079.7200185780875</v>
      </c>
      <c r="E121" s="8">
        <f t="shared" si="17"/>
        <v>0.97739944456949979</v>
      </c>
      <c r="F121" s="8">
        <f t="shared" si="11"/>
        <v>6919.7144138657914</v>
      </c>
      <c r="G121" s="8">
        <f t="shared" si="12"/>
        <v>26.285586134208643</v>
      </c>
      <c r="H121" s="9">
        <f t="shared" si="13"/>
        <v>3.7842767253395684E-3</v>
      </c>
      <c r="I121" s="8">
        <f t="shared" si="14"/>
        <v>690.9320384189017</v>
      </c>
    </row>
    <row r="122" spans="1:9" ht="15" customHeight="1" x14ac:dyDescent="0.25">
      <c r="A122" s="6">
        <f t="shared" si="15"/>
        <v>40544</v>
      </c>
      <c r="B122" s="7">
        <f t="shared" si="16"/>
        <v>121</v>
      </c>
      <c r="C122" s="7">
        <v>6594</v>
      </c>
      <c r="D122" s="8">
        <f t="shared" si="10"/>
        <v>7100.5859039930583</v>
      </c>
      <c r="E122" s="8">
        <f t="shared" si="17"/>
        <v>0.92652991438980858</v>
      </c>
      <c r="F122" s="8">
        <f t="shared" si="11"/>
        <v>6578.9052497441699</v>
      </c>
      <c r="G122" s="8">
        <f t="shared" si="12"/>
        <v>15.094750255830149</v>
      </c>
      <c r="H122" s="9">
        <f t="shared" si="13"/>
        <v>2.2891644306688125E-3</v>
      </c>
      <c r="I122" s="8">
        <f t="shared" si="14"/>
        <v>227.85148528588437</v>
      </c>
    </row>
    <row r="123" spans="1:9" ht="15" customHeight="1" x14ac:dyDescent="0.25">
      <c r="A123" s="6">
        <f t="shared" si="15"/>
        <v>40575</v>
      </c>
      <c r="B123" s="7">
        <f t="shared" si="16"/>
        <v>122</v>
      </c>
      <c r="C123" s="7">
        <v>6877</v>
      </c>
      <c r="D123" s="8">
        <f t="shared" si="10"/>
        <v>7121.5707496591203</v>
      </c>
      <c r="E123" s="8">
        <f t="shared" si="17"/>
        <v>0.95712370153693893</v>
      </c>
      <c r="F123" s="8">
        <f t="shared" si="11"/>
        <v>6816.2241566709299</v>
      </c>
      <c r="G123" s="8">
        <f t="shared" si="12"/>
        <v>60.775843329070085</v>
      </c>
      <c r="H123" s="9">
        <f t="shared" si="13"/>
        <v>8.8375517419034579E-3</v>
      </c>
      <c r="I123" s="8">
        <f t="shared" si="14"/>
        <v>3693.703132359673</v>
      </c>
    </row>
    <row r="124" spans="1:9" ht="15" customHeight="1" x14ac:dyDescent="0.25">
      <c r="A124" s="6">
        <f t="shared" si="15"/>
        <v>40603</v>
      </c>
      <c r="B124" s="7">
        <f t="shared" si="16"/>
        <v>123</v>
      </c>
      <c r="C124" s="7">
        <v>7006</v>
      </c>
      <c r="D124" s="8">
        <f t="shared" si="10"/>
        <v>7142.6745555762727</v>
      </c>
      <c r="E124" s="8">
        <f t="shared" si="17"/>
        <v>0.99349200281791372</v>
      </c>
      <c r="F124" s="8">
        <f t="shared" si="11"/>
        <v>7096.1900496960234</v>
      </c>
      <c r="G124" s="8">
        <f t="shared" si="12"/>
        <v>-90.19004969602338</v>
      </c>
      <c r="H124" s="9">
        <f t="shared" si="13"/>
        <v>1.2873258592067283E-2</v>
      </c>
      <c r="I124" s="8">
        <f t="shared" si="14"/>
        <v>8134.2450641711666</v>
      </c>
    </row>
    <row r="125" spans="1:9" ht="15" customHeight="1" x14ac:dyDescent="0.25">
      <c r="A125" s="6">
        <f t="shared" si="15"/>
        <v>40634</v>
      </c>
      <c r="B125" s="7">
        <f t="shared" si="16"/>
        <v>124</v>
      </c>
      <c r="C125" s="7">
        <v>7056</v>
      </c>
      <c r="D125" s="8">
        <f t="shared" si="10"/>
        <v>7163.8973217445164</v>
      </c>
      <c r="E125" s="8">
        <f t="shared" si="17"/>
        <v>1.0399435604956084</v>
      </c>
      <c r="F125" s="8">
        <f t="shared" si="11"/>
        <v>7450.048887799946</v>
      </c>
      <c r="G125" s="8">
        <f t="shared" si="12"/>
        <v>-394.04888779994599</v>
      </c>
      <c r="H125" s="9">
        <f t="shared" si="13"/>
        <v>5.5845930810649945E-2</v>
      </c>
      <c r="I125" s="8">
        <f t="shared" si="14"/>
        <v>155274.52597637443</v>
      </c>
    </row>
    <row r="126" spans="1:9" ht="15" customHeight="1" x14ac:dyDescent="0.25">
      <c r="A126" s="6">
        <f t="shared" si="15"/>
        <v>40664</v>
      </c>
      <c r="B126" s="7">
        <f t="shared" si="16"/>
        <v>125</v>
      </c>
      <c r="C126" s="7">
        <v>7538</v>
      </c>
      <c r="D126" s="8">
        <f t="shared" si="10"/>
        <v>7185.2390481638522</v>
      </c>
      <c r="E126" s="8">
        <f t="shared" si="17"/>
        <v>1.0612191682285768</v>
      </c>
      <c r="F126" s="8">
        <f t="shared" si="11"/>
        <v>7625.1134062159335</v>
      </c>
      <c r="G126" s="8">
        <f t="shared" si="12"/>
        <v>-87.113406215933537</v>
      </c>
      <c r="H126" s="9">
        <f t="shared" si="13"/>
        <v>1.1556567553188318E-2</v>
      </c>
      <c r="I126" s="8">
        <f t="shared" si="14"/>
        <v>7588.7455425422477</v>
      </c>
    </row>
    <row r="127" spans="1:9" ht="15" customHeight="1" x14ac:dyDescent="0.25">
      <c r="A127" s="6">
        <f t="shared" si="15"/>
        <v>40695</v>
      </c>
      <c r="B127" s="7">
        <f t="shared" si="16"/>
        <v>126</v>
      </c>
      <c r="C127" s="7">
        <v>7552</v>
      </c>
      <c r="D127" s="8">
        <f t="shared" si="10"/>
        <v>7206.6997348342784</v>
      </c>
      <c r="E127" s="8">
        <f t="shared" si="17"/>
        <v>1.0465911251672542</v>
      </c>
      <c r="F127" s="8">
        <f t="shared" si="11"/>
        <v>7542.4679842227597</v>
      </c>
      <c r="G127" s="8">
        <f t="shared" si="12"/>
        <v>9.5320157772403036</v>
      </c>
      <c r="H127" s="9">
        <f t="shared" si="13"/>
        <v>1.2621842925371165E-3</v>
      </c>
      <c r="I127" s="8">
        <f t="shared" si="14"/>
        <v>90.859324777558072</v>
      </c>
    </row>
    <row r="128" spans="1:9" ht="15" customHeight="1" x14ac:dyDescent="0.25">
      <c r="A128" s="6">
        <f t="shared" si="15"/>
        <v>40725</v>
      </c>
      <c r="B128" s="7">
        <f t="shared" si="16"/>
        <v>127</v>
      </c>
      <c r="C128" s="7">
        <v>7438</v>
      </c>
      <c r="D128" s="8">
        <f t="shared" si="10"/>
        <v>7228.2793817557958</v>
      </c>
      <c r="E128" s="8">
        <f t="shared" si="17"/>
        <v>1.0219124821757224</v>
      </c>
      <c r="F128" s="8">
        <f t="shared" si="11"/>
        <v>7386.6689248696612</v>
      </c>
      <c r="G128" s="8">
        <f t="shared" si="12"/>
        <v>51.331075130338832</v>
      </c>
      <c r="H128" s="9">
        <f t="shared" si="13"/>
        <v>6.9011932146193639E-3</v>
      </c>
      <c r="I128" s="8">
        <f t="shared" si="14"/>
        <v>2634.8792740364897</v>
      </c>
    </row>
    <row r="129" spans="1:9" ht="15" customHeight="1" x14ac:dyDescent="0.25">
      <c r="A129" s="6">
        <f t="shared" si="15"/>
        <v>40756</v>
      </c>
      <c r="B129" s="7">
        <f t="shared" si="16"/>
        <v>128</v>
      </c>
      <c r="C129" s="7">
        <v>7200</v>
      </c>
      <c r="D129" s="8">
        <f t="shared" si="10"/>
        <v>7249.9779889284046</v>
      </c>
      <c r="E129" s="8">
        <f t="shared" si="17"/>
        <v>1.0033456655661472</v>
      </c>
      <c r="F129" s="8">
        <f t="shared" si="11"/>
        <v>7274.2339906412881</v>
      </c>
      <c r="G129" s="8">
        <f t="shared" si="12"/>
        <v>-74.233990641288074</v>
      </c>
      <c r="H129" s="9">
        <f t="shared" si="13"/>
        <v>1.0310276477956676E-2</v>
      </c>
      <c r="I129" s="8">
        <f t="shared" si="14"/>
        <v>5510.6853665308454</v>
      </c>
    </row>
    <row r="130" spans="1:9" ht="15" customHeight="1" x14ac:dyDescent="0.25">
      <c r="A130" s="6">
        <f t="shared" si="15"/>
        <v>40787</v>
      </c>
      <c r="B130" s="7">
        <f t="shared" si="16"/>
        <v>129</v>
      </c>
      <c r="C130" s="7">
        <v>7107</v>
      </c>
      <c r="D130" s="8">
        <f t="shared" si="10"/>
        <v>7271.7955563521045</v>
      </c>
      <c r="E130" s="8">
        <f t="shared" si="17"/>
        <v>1.0022375950107369</v>
      </c>
      <c r="F130" s="8">
        <f t="shared" si="11"/>
        <v>7288.0668898080967</v>
      </c>
      <c r="G130" s="8">
        <f t="shared" si="12"/>
        <v>-181.06688980809668</v>
      </c>
      <c r="H130" s="9">
        <f t="shared" si="13"/>
        <v>2.5477260420444164E-2</v>
      </c>
      <c r="I130" s="8">
        <f t="shared" si="14"/>
        <v>32785.218584777424</v>
      </c>
    </row>
    <row r="131" spans="1:9" ht="15" customHeight="1" x14ac:dyDescent="0.25">
      <c r="A131" s="6">
        <f t="shared" si="15"/>
        <v>40817</v>
      </c>
      <c r="B131" s="7">
        <f t="shared" si="16"/>
        <v>130</v>
      </c>
      <c r="C131" s="7">
        <v>7255</v>
      </c>
      <c r="D131" s="8">
        <f t="shared" ref="D131:D194" si="18">$L$3*B131^2+$L$4*B131+$L$5</f>
        <v>7293.7320840268949</v>
      </c>
      <c r="E131" s="8">
        <f t="shared" si="17"/>
        <v>0.98781390007438985</v>
      </c>
      <c r="F131" s="8">
        <f t="shared" ref="F131:F194" si="19">D131*E131</f>
        <v>7204.8499360203141</v>
      </c>
      <c r="G131" s="8">
        <f t="shared" ref="G131:G181" si="20">C131-F131</f>
        <v>50.15006397968591</v>
      </c>
      <c r="H131" s="9">
        <f t="shared" ref="H131:H194" si="21">ABS(G131/C131)</f>
        <v>6.9124829744570517E-3</v>
      </c>
      <c r="I131" s="8">
        <f t="shared" ref="I131:I194" si="22">G131^2</f>
        <v>2515.0289171665904</v>
      </c>
    </row>
    <row r="132" spans="1:9" ht="15" customHeight="1" x14ac:dyDescent="0.25">
      <c r="A132" s="6">
        <f t="shared" ref="A132:A195" si="23">EDATE(A131,1)</f>
        <v>40848</v>
      </c>
      <c r="B132" s="7">
        <f t="shared" ref="B132:B195" si="24">B131+1</f>
        <v>131</v>
      </c>
      <c r="C132" s="7">
        <v>7223</v>
      </c>
      <c r="D132" s="8">
        <f t="shared" si="18"/>
        <v>7315.7875719527765</v>
      </c>
      <c r="E132" s="8">
        <f t="shared" si="17"/>
        <v>0.98239143996740408</v>
      </c>
      <c r="F132" s="8">
        <f t="shared" si="19"/>
        <v>7186.9670873063269</v>
      </c>
      <c r="G132" s="8">
        <f t="shared" si="20"/>
        <v>36.032912693673097</v>
      </c>
      <c r="H132" s="9">
        <f t="shared" si="21"/>
        <v>4.9886352891697489E-3</v>
      </c>
      <c r="I132" s="8">
        <f t="shared" si="22"/>
        <v>1298.3707971898677</v>
      </c>
    </row>
    <row r="133" spans="1:9" ht="15" customHeight="1" x14ac:dyDescent="0.25">
      <c r="A133" s="6">
        <f t="shared" si="23"/>
        <v>40878</v>
      </c>
      <c r="B133" s="7">
        <f t="shared" si="24"/>
        <v>132</v>
      </c>
      <c r="C133" s="7">
        <v>7178</v>
      </c>
      <c r="D133" s="8">
        <f t="shared" si="18"/>
        <v>7337.9620201297503</v>
      </c>
      <c r="E133" s="8">
        <f t="shared" si="17"/>
        <v>0.97739944456949979</v>
      </c>
      <c r="F133" s="8">
        <f t="shared" si="19"/>
        <v>7172.1200027469022</v>
      </c>
      <c r="G133" s="8">
        <f t="shared" si="20"/>
        <v>5.8799972530978266</v>
      </c>
      <c r="H133" s="9">
        <f t="shared" si="21"/>
        <v>8.191693024655652E-4</v>
      </c>
      <c r="I133" s="8">
        <f t="shared" si="22"/>
        <v>34.574367696437989</v>
      </c>
    </row>
    <row r="134" spans="1:9" ht="15" customHeight="1" x14ac:dyDescent="0.25">
      <c r="A134" s="6">
        <f t="shared" si="23"/>
        <v>40909</v>
      </c>
      <c r="B134" s="7">
        <f t="shared" si="24"/>
        <v>133</v>
      </c>
      <c r="C134" s="7">
        <v>7027</v>
      </c>
      <c r="D134" s="8">
        <f t="shared" si="18"/>
        <v>7360.2554285578144</v>
      </c>
      <c r="E134" s="8">
        <f t="shared" si="17"/>
        <v>0.92652991438980858</v>
      </c>
      <c r="F134" s="8">
        <f t="shared" si="19"/>
        <v>6819.4968321087954</v>
      </c>
      <c r="G134" s="8">
        <f t="shared" si="20"/>
        <v>207.50316789120461</v>
      </c>
      <c r="H134" s="9">
        <f t="shared" si="21"/>
        <v>2.9529410543788902E-2</v>
      </c>
      <c r="I134" s="8">
        <f t="shared" si="22"/>
        <v>43057.564684885452</v>
      </c>
    </row>
    <row r="135" spans="1:9" ht="15" customHeight="1" x14ac:dyDescent="0.25">
      <c r="A135" s="6">
        <f t="shared" si="23"/>
        <v>40940</v>
      </c>
      <c r="B135" s="7">
        <f t="shared" si="24"/>
        <v>134</v>
      </c>
      <c r="C135" s="7">
        <v>7162</v>
      </c>
      <c r="D135" s="8">
        <f t="shared" si="18"/>
        <v>7382.6677972369698</v>
      </c>
      <c r="E135" s="8">
        <f t="shared" si="17"/>
        <v>0.95712370153693893</v>
      </c>
      <c r="F135" s="8">
        <f t="shared" si="19"/>
        <v>7066.1263293090078</v>
      </c>
      <c r="G135" s="8">
        <f t="shared" si="20"/>
        <v>95.873670690992185</v>
      </c>
      <c r="H135" s="9">
        <f t="shared" si="21"/>
        <v>1.3386438242249677E-2</v>
      </c>
      <c r="I135" s="8">
        <f t="shared" si="22"/>
        <v>9191.7607317648144</v>
      </c>
    </row>
    <row r="136" spans="1:9" ht="15" customHeight="1" x14ac:dyDescent="0.25">
      <c r="A136" s="6">
        <f t="shared" si="23"/>
        <v>40969</v>
      </c>
      <c r="B136" s="7">
        <f t="shared" si="24"/>
        <v>135</v>
      </c>
      <c r="C136" s="7">
        <v>7503</v>
      </c>
      <c r="D136" s="8">
        <f t="shared" si="18"/>
        <v>7405.1991261672165</v>
      </c>
      <c r="E136" s="8">
        <f t="shared" si="17"/>
        <v>0.99349200281791372</v>
      </c>
      <c r="F136" s="8">
        <f t="shared" si="19"/>
        <v>7357.0061111213327</v>
      </c>
      <c r="G136" s="8">
        <f t="shared" si="20"/>
        <v>145.99388887866735</v>
      </c>
      <c r="H136" s="9">
        <f t="shared" si="21"/>
        <v>1.9458068623039764E-2</v>
      </c>
      <c r="I136" s="8">
        <f t="shared" si="22"/>
        <v>21314.215589916668</v>
      </c>
    </row>
    <row r="137" spans="1:9" ht="15" customHeight="1" x14ac:dyDescent="0.25">
      <c r="A137" s="6">
        <f t="shared" si="23"/>
        <v>41000</v>
      </c>
      <c r="B137" s="7">
        <f t="shared" si="24"/>
        <v>136</v>
      </c>
      <c r="C137" s="7">
        <v>7885</v>
      </c>
      <c r="D137" s="8">
        <f t="shared" si="18"/>
        <v>7427.8494153485544</v>
      </c>
      <c r="E137" s="8">
        <f t="shared" si="17"/>
        <v>1.0399435604956084</v>
      </c>
      <c r="F137" s="8">
        <f t="shared" si="19"/>
        <v>7724.544167822799</v>
      </c>
      <c r="G137" s="8">
        <f t="shared" si="20"/>
        <v>160.45583217720105</v>
      </c>
      <c r="H137" s="9">
        <f t="shared" si="21"/>
        <v>2.0349503129638687E-2</v>
      </c>
      <c r="I137" s="8">
        <f t="shared" si="22"/>
        <v>25746.074079678107</v>
      </c>
    </row>
    <row r="138" spans="1:9" ht="15" customHeight="1" x14ac:dyDescent="0.25">
      <c r="A138" s="6">
        <f t="shared" si="23"/>
        <v>41030</v>
      </c>
      <c r="B138" s="7">
        <f t="shared" si="24"/>
        <v>137</v>
      </c>
      <c r="C138" s="7">
        <v>7889</v>
      </c>
      <c r="D138" s="8">
        <f t="shared" si="18"/>
        <v>7450.6186647809836</v>
      </c>
      <c r="E138" s="8">
        <f t="shared" si="17"/>
        <v>1.0612191682285768</v>
      </c>
      <c r="F138" s="8">
        <f t="shared" si="19"/>
        <v>7906.7393422271844</v>
      </c>
      <c r="G138" s="8">
        <f t="shared" si="20"/>
        <v>-17.739342227184352</v>
      </c>
      <c r="H138" s="9">
        <f t="shared" si="21"/>
        <v>2.2486173440466918E-3</v>
      </c>
      <c r="I138" s="8">
        <f t="shared" si="22"/>
        <v>314.68426265316589</v>
      </c>
    </row>
    <row r="139" spans="1:9" ht="15" customHeight="1" x14ac:dyDescent="0.25">
      <c r="A139" s="6">
        <f t="shared" si="23"/>
        <v>41061</v>
      </c>
      <c r="B139" s="7">
        <f t="shared" si="24"/>
        <v>138</v>
      </c>
      <c r="C139" s="7">
        <v>7709</v>
      </c>
      <c r="D139" s="8">
        <f t="shared" si="18"/>
        <v>7473.5068744645032</v>
      </c>
      <c r="E139" s="8">
        <f t="shared" si="17"/>
        <v>1.0465911251672542</v>
      </c>
      <c r="F139" s="8">
        <f t="shared" si="19"/>
        <v>7821.7059686910134</v>
      </c>
      <c r="G139" s="8">
        <f t="shared" si="20"/>
        <v>-112.70596869101337</v>
      </c>
      <c r="H139" s="9">
        <f t="shared" si="21"/>
        <v>1.4620050420419427E-2</v>
      </c>
      <c r="I139" s="8">
        <f t="shared" si="22"/>
        <v>12702.635378579685</v>
      </c>
    </row>
    <row r="140" spans="1:9" ht="15" customHeight="1" x14ac:dyDescent="0.25">
      <c r="A140" s="6">
        <f t="shared" si="23"/>
        <v>41091</v>
      </c>
      <c r="B140" s="7">
        <f t="shared" si="24"/>
        <v>139</v>
      </c>
      <c r="C140" s="7">
        <v>7574</v>
      </c>
      <c r="D140" s="8">
        <f t="shared" si="18"/>
        <v>7496.5140443991149</v>
      </c>
      <c r="E140" s="8">
        <f t="shared" si="17"/>
        <v>1.0219124821757224</v>
      </c>
      <c r="F140" s="8">
        <f t="shared" si="19"/>
        <v>7660.7812747770631</v>
      </c>
      <c r="G140" s="8">
        <f t="shared" si="20"/>
        <v>-86.781274777063118</v>
      </c>
      <c r="H140" s="9">
        <f t="shared" si="21"/>
        <v>1.1457786477035003E-2</v>
      </c>
      <c r="I140" s="8">
        <f t="shared" si="22"/>
        <v>7530.989651932131</v>
      </c>
    </row>
    <row r="141" spans="1:9" ht="15" customHeight="1" x14ac:dyDescent="0.25">
      <c r="A141" s="6">
        <f t="shared" si="23"/>
        <v>41122</v>
      </c>
      <c r="B141" s="7">
        <f t="shared" si="24"/>
        <v>140</v>
      </c>
      <c r="C141" s="7">
        <v>7242</v>
      </c>
      <c r="D141" s="8">
        <f t="shared" si="18"/>
        <v>7519.640174584817</v>
      </c>
      <c r="E141" s="8">
        <f t="shared" si="17"/>
        <v>1.0033456655661472</v>
      </c>
      <c r="F141" s="8">
        <f t="shared" si="19"/>
        <v>7544.7983757867432</v>
      </c>
      <c r="G141" s="8">
        <f t="shared" si="20"/>
        <v>-302.79837578674324</v>
      </c>
      <c r="H141" s="9">
        <f t="shared" si="21"/>
        <v>4.1811429962267777E-2</v>
      </c>
      <c r="I141" s="8">
        <f t="shared" si="22"/>
        <v>91686.856379089775</v>
      </c>
    </row>
    <row r="142" spans="1:9" ht="15" customHeight="1" x14ac:dyDescent="0.25">
      <c r="A142" s="6">
        <f t="shared" si="23"/>
        <v>41153</v>
      </c>
      <c r="B142" s="7">
        <f t="shared" si="24"/>
        <v>141</v>
      </c>
      <c r="C142" s="7">
        <v>7293</v>
      </c>
      <c r="D142" s="8">
        <f t="shared" si="18"/>
        <v>7542.8852650216104</v>
      </c>
      <c r="E142" s="8">
        <f t="shared" si="17"/>
        <v>1.0022375950107369</v>
      </c>
      <c r="F142" s="8">
        <f t="shared" si="19"/>
        <v>7559.7631874571844</v>
      </c>
      <c r="G142" s="8">
        <f t="shared" si="20"/>
        <v>-266.76318745718436</v>
      </c>
      <c r="H142" s="9">
        <f t="shared" si="21"/>
        <v>3.6577977164018151E-2</v>
      </c>
      <c r="I142" s="8">
        <f t="shared" si="22"/>
        <v>71162.598182316884</v>
      </c>
    </row>
    <row r="143" spans="1:9" ht="15" customHeight="1" x14ac:dyDescent="0.25">
      <c r="A143" s="6">
        <f t="shared" si="23"/>
        <v>41183</v>
      </c>
      <c r="B143" s="7">
        <f t="shared" si="24"/>
        <v>142</v>
      </c>
      <c r="C143" s="7">
        <v>7421</v>
      </c>
      <c r="D143" s="8">
        <f t="shared" si="18"/>
        <v>7566.2493157094959</v>
      </c>
      <c r="E143" s="8">
        <f t="shared" ref="E143:E206" si="25">E131</f>
        <v>0.98781390007438985</v>
      </c>
      <c r="F143" s="8">
        <f t="shared" si="19"/>
        <v>7474.0462454861809</v>
      </c>
      <c r="G143" s="8">
        <f t="shared" si="20"/>
        <v>-53.046245486180851</v>
      </c>
      <c r="H143" s="9">
        <f t="shared" si="21"/>
        <v>7.148126328821028E-3</v>
      </c>
      <c r="I143" s="8">
        <f t="shared" si="22"/>
        <v>2813.9041601801623</v>
      </c>
    </row>
    <row r="144" spans="1:9" ht="15" customHeight="1" x14ac:dyDescent="0.25">
      <c r="A144" s="6">
        <f t="shared" si="23"/>
        <v>41214</v>
      </c>
      <c r="B144" s="7">
        <f t="shared" si="24"/>
        <v>143</v>
      </c>
      <c r="C144" s="7">
        <v>7425</v>
      </c>
      <c r="D144" s="8">
        <f t="shared" si="18"/>
        <v>7589.7323266484709</v>
      </c>
      <c r="E144" s="8">
        <f t="shared" si="25"/>
        <v>0.98239143996740408</v>
      </c>
      <c r="F144" s="8">
        <f t="shared" si="19"/>
        <v>7456.0880693433473</v>
      </c>
      <c r="G144" s="8">
        <f t="shared" si="20"/>
        <v>-31.088069343347343</v>
      </c>
      <c r="H144" s="9">
        <f t="shared" si="21"/>
        <v>4.1869453661073858E-3</v>
      </c>
      <c r="I144" s="8">
        <f t="shared" si="22"/>
        <v>966.46805549677288</v>
      </c>
    </row>
    <row r="145" spans="1:9" ht="15" customHeight="1" x14ac:dyDescent="0.25">
      <c r="A145" s="6">
        <f t="shared" si="23"/>
        <v>41244</v>
      </c>
      <c r="B145" s="7">
        <f t="shared" si="24"/>
        <v>144</v>
      </c>
      <c r="C145" s="7">
        <v>7395</v>
      </c>
      <c r="D145" s="8">
        <f t="shared" si="18"/>
        <v>7613.3342978385381</v>
      </c>
      <c r="E145" s="8">
        <f t="shared" si="25"/>
        <v>0.97739944456949979</v>
      </c>
      <c r="F145" s="8">
        <f t="shared" si="19"/>
        <v>7441.2687140293101</v>
      </c>
      <c r="G145" s="8">
        <f t="shared" si="20"/>
        <v>-46.268714029310104</v>
      </c>
      <c r="H145" s="9">
        <f t="shared" si="21"/>
        <v>6.2567564610290878E-3</v>
      </c>
      <c r="I145" s="8">
        <f t="shared" si="22"/>
        <v>2140.7938979260775</v>
      </c>
    </row>
    <row r="146" spans="1:9" ht="15" customHeight="1" x14ac:dyDescent="0.25">
      <c r="A146" s="6">
        <f t="shared" si="23"/>
        <v>41275</v>
      </c>
      <c r="B146" s="7">
        <f t="shared" si="24"/>
        <v>145</v>
      </c>
      <c r="C146" s="7">
        <v>7079</v>
      </c>
      <c r="D146" s="8">
        <f t="shared" si="18"/>
        <v>7637.0552292796965</v>
      </c>
      <c r="E146" s="8">
        <f t="shared" si="25"/>
        <v>0.92652991438980858</v>
      </c>
      <c r="F146" s="8">
        <f t="shared" si="19"/>
        <v>7075.960127774757</v>
      </c>
      <c r="G146" s="8">
        <f t="shared" si="20"/>
        <v>3.0398722252430161</v>
      </c>
      <c r="H146" s="9">
        <f t="shared" si="21"/>
        <v>4.2942113649428114E-4</v>
      </c>
      <c r="I146" s="8">
        <f t="shared" si="22"/>
        <v>9.2408231458039261</v>
      </c>
    </row>
    <row r="147" spans="1:9" ht="15" customHeight="1" x14ac:dyDescent="0.25">
      <c r="A147" s="6">
        <f t="shared" si="23"/>
        <v>41306</v>
      </c>
      <c r="B147" s="7">
        <f t="shared" si="24"/>
        <v>146</v>
      </c>
      <c r="C147" s="7">
        <v>7214</v>
      </c>
      <c r="D147" s="8">
        <f t="shared" si="18"/>
        <v>7660.8951209719453</v>
      </c>
      <c r="E147" s="8">
        <f t="shared" si="25"/>
        <v>0.95712370153693893</v>
      </c>
      <c r="F147" s="8">
        <f t="shared" si="19"/>
        <v>7332.4242952709437</v>
      </c>
      <c r="G147" s="8">
        <f t="shared" si="20"/>
        <v>-118.42429527094373</v>
      </c>
      <c r="H147" s="9">
        <f t="shared" si="21"/>
        <v>1.6415898984050974E-2</v>
      </c>
      <c r="I147" s="8">
        <f t="shared" si="22"/>
        <v>14024.313710419665</v>
      </c>
    </row>
    <row r="148" spans="1:9" ht="15" customHeight="1" x14ac:dyDescent="0.25">
      <c r="A148" s="6">
        <f t="shared" si="23"/>
        <v>41334</v>
      </c>
      <c r="B148" s="7">
        <f t="shared" si="24"/>
        <v>147</v>
      </c>
      <c r="C148" s="7">
        <v>7720</v>
      </c>
      <c r="D148" s="8">
        <f t="shared" si="18"/>
        <v>7684.8539729152862</v>
      </c>
      <c r="E148" s="8">
        <f t="shared" si="25"/>
        <v>0.99349200281791372</v>
      </c>
      <c r="F148" s="8">
        <f t="shared" si="19"/>
        <v>7634.8409649148089</v>
      </c>
      <c r="G148" s="8">
        <f t="shared" si="20"/>
        <v>85.159035085191135</v>
      </c>
      <c r="H148" s="9">
        <f t="shared" si="21"/>
        <v>1.1030963093936676E-2</v>
      </c>
      <c r="I148" s="8">
        <f t="shared" si="22"/>
        <v>7252.0612566408145</v>
      </c>
    </row>
    <row r="149" spans="1:9" ht="15" customHeight="1" x14ac:dyDescent="0.25">
      <c r="A149" s="6">
        <f t="shared" si="23"/>
        <v>41365</v>
      </c>
      <c r="B149" s="7">
        <f t="shared" si="24"/>
        <v>148</v>
      </c>
      <c r="C149" s="7">
        <v>8178</v>
      </c>
      <c r="D149" s="8">
        <f t="shared" si="18"/>
        <v>7708.9317851097176</v>
      </c>
      <c r="E149" s="8">
        <f t="shared" si="25"/>
        <v>1.0399435604956084</v>
      </c>
      <c r="F149" s="8">
        <f t="shared" si="19"/>
        <v>8016.8539682247665</v>
      </c>
      <c r="G149" s="8">
        <f t="shared" si="20"/>
        <v>161.1460317752335</v>
      </c>
      <c r="H149" s="9">
        <f t="shared" si="21"/>
        <v>1.9704821689316886E-2</v>
      </c>
      <c r="I149" s="8">
        <f t="shared" si="22"/>
        <v>25968.043556904562</v>
      </c>
    </row>
    <row r="150" spans="1:9" ht="15" customHeight="1" x14ac:dyDescent="0.25">
      <c r="A150" s="6">
        <f t="shared" si="23"/>
        <v>41395</v>
      </c>
      <c r="B150" s="7">
        <f t="shared" si="24"/>
        <v>149</v>
      </c>
      <c r="C150" s="7">
        <v>8305</v>
      </c>
      <c r="D150" s="8">
        <f t="shared" si="18"/>
        <v>7733.1285575552411</v>
      </c>
      <c r="E150" s="8">
        <f t="shared" si="25"/>
        <v>1.0612191682285768</v>
      </c>
      <c r="F150" s="8">
        <f t="shared" si="19"/>
        <v>8206.5442556534272</v>
      </c>
      <c r="G150" s="8">
        <f t="shared" si="20"/>
        <v>98.455744346572828</v>
      </c>
      <c r="H150" s="9">
        <f t="shared" si="21"/>
        <v>1.1854996309039474E-2</v>
      </c>
      <c r="I150" s="8">
        <f t="shared" si="22"/>
        <v>9693.5335948377069</v>
      </c>
    </row>
    <row r="151" spans="1:9" ht="15" customHeight="1" x14ac:dyDescent="0.25">
      <c r="A151" s="6">
        <f t="shared" si="23"/>
        <v>41426</v>
      </c>
      <c r="B151" s="7">
        <f t="shared" si="24"/>
        <v>150</v>
      </c>
      <c r="C151" s="7">
        <v>8208</v>
      </c>
      <c r="D151" s="8">
        <f t="shared" si="18"/>
        <v>7757.4442902518549</v>
      </c>
      <c r="E151" s="8">
        <f t="shared" si="25"/>
        <v>1.0465911251672542</v>
      </c>
      <c r="F151" s="8">
        <f t="shared" si="19"/>
        <v>8118.8723481569805</v>
      </c>
      <c r="G151" s="8">
        <f t="shared" si="20"/>
        <v>89.127651843019521</v>
      </c>
      <c r="H151" s="9">
        <f t="shared" si="21"/>
        <v>1.0858632047151501E-2</v>
      </c>
      <c r="I151" s="8">
        <f t="shared" si="22"/>
        <v>7943.7383230505011</v>
      </c>
    </row>
    <row r="152" spans="1:9" ht="15" customHeight="1" x14ac:dyDescent="0.25">
      <c r="A152" s="6">
        <f t="shared" si="23"/>
        <v>41456</v>
      </c>
      <c r="B152" s="7">
        <f t="shared" si="24"/>
        <v>151</v>
      </c>
      <c r="C152" s="7">
        <v>8030</v>
      </c>
      <c r="D152" s="8">
        <f t="shared" si="18"/>
        <v>7781.87898319956</v>
      </c>
      <c r="E152" s="8">
        <f t="shared" si="25"/>
        <v>1.0219124821757224</v>
      </c>
      <c r="F152" s="8">
        <f t="shared" si="19"/>
        <v>7952.3992677125489</v>
      </c>
      <c r="G152" s="8">
        <f t="shared" si="20"/>
        <v>77.600732287451137</v>
      </c>
      <c r="H152" s="9">
        <f t="shared" si="21"/>
        <v>9.6638520905916736E-3</v>
      </c>
      <c r="I152" s="8">
        <f t="shared" si="22"/>
        <v>6021.8736515486617</v>
      </c>
    </row>
    <row r="153" spans="1:9" ht="15" customHeight="1" x14ac:dyDescent="0.25">
      <c r="A153" s="6">
        <f t="shared" si="23"/>
        <v>41487</v>
      </c>
      <c r="B153" s="7">
        <f t="shared" si="24"/>
        <v>152</v>
      </c>
      <c r="C153" s="7">
        <v>7755</v>
      </c>
      <c r="D153" s="8">
        <f t="shared" si="18"/>
        <v>7806.4326363983564</v>
      </c>
      <c r="E153" s="8">
        <f t="shared" si="25"/>
        <v>1.0033456655661472</v>
      </c>
      <c r="F153" s="8">
        <f t="shared" si="19"/>
        <v>7832.550349264402</v>
      </c>
      <c r="G153" s="8">
        <f t="shared" si="20"/>
        <v>-77.55034926440203</v>
      </c>
      <c r="H153" s="9">
        <f t="shared" si="21"/>
        <v>1.0000045037318122E-2</v>
      </c>
      <c r="I153" s="8">
        <f t="shared" si="22"/>
        <v>6014.0566710307403</v>
      </c>
    </row>
    <row r="154" spans="1:9" ht="15" customHeight="1" x14ac:dyDescent="0.25">
      <c r="A154" s="6">
        <f t="shared" si="23"/>
        <v>41518</v>
      </c>
      <c r="B154" s="7">
        <f t="shared" si="24"/>
        <v>153</v>
      </c>
      <c r="C154" s="7">
        <v>7966</v>
      </c>
      <c r="D154" s="8">
        <f t="shared" si="18"/>
        <v>7831.1052498482431</v>
      </c>
      <c r="E154" s="8">
        <f t="shared" si="25"/>
        <v>1.0022375950107369</v>
      </c>
      <c r="F154" s="8">
        <f t="shared" si="19"/>
        <v>7848.6280918838593</v>
      </c>
      <c r="G154" s="8">
        <f t="shared" si="20"/>
        <v>117.37190811614073</v>
      </c>
      <c r="H154" s="9">
        <f t="shared" si="21"/>
        <v>1.473410847553863E-2</v>
      </c>
      <c r="I154" s="8">
        <f t="shared" si="22"/>
        <v>13776.164814823782</v>
      </c>
    </row>
    <row r="155" spans="1:9" ht="15" customHeight="1" x14ac:dyDescent="0.25">
      <c r="A155" s="6">
        <f t="shared" si="23"/>
        <v>41548</v>
      </c>
      <c r="B155" s="7">
        <f t="shared" si="24"/>
        <v>154</v>
      </c>
      <c r="C155" s="7">
        <v>7564</v>
      </c>
      <c r="D155" s="8">
        <f t="shared" si="18"/>
        <v>7855.8968235492221</v>
      </c>
      <c r="E155" s="8">
        <f t="shared" si="25"/>
        <v>0.98781390007438985</v>
      </c>
      <c r="F155" s="8">
        <f t="shared" si="19"/>
        <v>7760.1640798521676</v>
      </c>
      <c r="G155" s="8">
        <f t="shared" si="20"/>
        <v>-196.16407985216756</v>
      </c>
      <c r="H155" s="9">
        <f t="shared" si="21"/>
        <v>2.5933907965648807E-2</v>
      </c>
      <c r="I155" s="8">
        <f t="shared" si="22"/>
        <v>38480.346224247573</v>
      </c>
    </row>
    <row r="156" spans="1:9" ht="15" customHeight="1" x14ac:dyDescent="0.25">
      <c r="A156" s="6">
        <f t="shared" si="23"/>
        <v>41579</v>
      </c>
      <c r="B156" s="7">
        <f t="shared" si="24"/>
        <v>155</v>
      </c>
      <c r="C156" s="7">
        <v>7488</v>
      </c>
      <c r="D156" s="8">
        <f t="shared" si="18"/>
        <v>7880.8073575012913</v>
      </c>
      <c r="E156" s="8">
        <f t="shared" si="25"/>
        <v>0.98239143996740408</v>
      </c>
      <c r="F156" s="8">
        <f t="shared" si="19"/>
        <v>7742.037688041406</v>
      </c>
      <c r="G156" s="8">
        <f t="shared" si="20"/>
        <v>-254.037688041406</v>
      </c>
      <c r="H156" s="9">
        <f t="shared" si="21"/>
        <v>3.392597329612794E-2</v>
      </c>
      <c r="I156" s="8">
        <f t="shared" si="22"/>
        <v>64535.146945422712</v>
      </c>
    </row>
    <row r="157" spans="1:9" ht="15" customHeight="1" x14ac:dyDescent="0.25">
      <c r="A157" s="6">
        <f t="shared" si="23"/>
        <v>41609</v>
      </c>
      <c r="B157" s="7">
        <f t="shared" si="24"/>
        <v>156</v>
      </c>
      <c r="C157" s="7">
        <v>7670</v>
      </c>
      <c r="D157" s="8">
        <f t="shared" si="18"/>
        <v>7905.8368517044528</v>
      </c>
      <c r="E157" s="8">
        <f t="shared" si="25"/>
        <v>0.97739944456949979</v>
      </c>
      <c r="F157" s="8">
        <f t="shared" si="19"/>
        <v>7727.1605477130151</v>
      </c>
      <c r="G157" s="8">
        <f t="shared" si="20"/>
        <v>-57.160547713015148</v>
      </c>
      <c r="H157" s="9">
        <f t="shared" si="21"/>
        <v>7.4524834045652088E-3</v>
      </c>
      <c r="I157" s="8">
        <f t="shared" si="22"/>
        <v>3267.3282148518815</v>
      </c>
    </row>
    <row r="158" spans="1:9" ht="15" customHeight="1" x14ac:dyDescent="0.25">
      <c r="A158" s="6">
        <f t="shared" si="23"/>
        <v>41640</v>
      </c>
      <c r="B158" s="7">
        <f t="shared" si="24"/>
        <v>157</v>
      </c>
      <c r="C158" s="7">
        <v>7121</v>
      </c>
      <c r="D158" s="8">
        <f t="shared" si="18"/>
        <v>7930.9853061587037</v>
      </c>
      <c r="E158" s="8">
        <f t="shared" si="25"/>
        <v>0.92652991438980858</v>
      </c>
      <c r="F158" s="8">
        <f t="shared" si="19"/>
        <v>7348.2951367420537</v>
      </c>
      <c r="G158" s="8">
        <f t="shared" si="20"/>
        <v>-227.29513674205373</v>
      </c>
      <c r="H158" s="9">
        <f t="shared" si="21"/>
        <v>3.1918991257134356E-2</v>
      </c>
      <c r="I158" s="8">
        <f t="shared" si="22"/>
        <v>51663.079186588904</v>
      </c>
    </row>
    <row r="159" spans="1:9" ht="15" customHeight="1" x14ac:dyDescent="0.25">
      <c r="A159" s="6">
        <f t="shared" si="23"/>
        <v>41671</v>
      </c>
      <c r="B159" s="7">
        <f t="shared" si="24"/>
        <v>158</v>
      </c>
      <c r="C159" s="7">
        <v>7545</v>
      </c>
      <c r="D159" s="8">
        <f t="shared" si="18"/>
        <v>7956.2527208640477</v>
      </c>
      <c r="E159" s="8">
        <f t="shared" si="25"/>
        <v>0.95712370153693893</v>
      </c>
      <c r="F159" s="8">
        <f t="shared" si="19"/>
        <v>7615.1180545567395</v>
      </c>
      <c r="G159" s="8">
        <f t="shared" si="20"/>
        <v>-70.11805455673948</v>
      </c>
      <c r="H159" s="9">
        <f t="shared" si="21"/>
        <v>9.2933140565592421E-3</v>
      </c>
      <c r="I159" s="8">
        <f t="shared" si="22"/>
        <v>4916.5415748218938</v>
      </c>
    </row>
    <row r="160" spans="1:9" ht="15" customHeight="1" x14ac:dyDescent="0.25">
      <c r="A160" s="6">
        <f t="shared" si="23"/>
        <v>41699</v>
      </c>
      <c r="B160" s="7">
        <f t="shared" si="24"/>
        <v>159</v>
      </c>
      <c r="C160" s="7">
        <v>7655</v>
      </c>
      <c r="D160" s="8">
        <f t="shared" si="18"/>
        <v>7981.639095820482</v>
      </c>
      <c r="E160" s="8">
        <f t="shared" si="25"/>
        <v>0.99349200281791372</v>
      </c>
      <c r="F160" s="8">
        <f t="shared" si="19"/>
        <v>7929.6946110764529</v>
      </c>
      <c r="G160" s="8">
        <f t="shared" si="20"/>
        <v>-274.69461107645293</v>
      </c>
      <c r="H160" s="9">
        <f t="shared" si="21"/>
        <v>3.5884338481574518E-2</v>
      </c>
      <c r="I160" s="8">
        <f t="shared" si="22"/>
        <v>75457.129354443736</v>
      </c>
    </row>
    <row r="161" spans="1:9" ht="15" customHeight="1" x14ac:dyDescent="0.25">
      <c r="A161" s="6">
        <f t="shared" si="23"/>
        <v>41730</v>
      </c>
      <c r="B161" s="7">
        <f t="shared" si="24"/>
        <v>160</v>
      </c>
      <c r="C161" s="7">
        <v>8267</v>
      </c>
      <c r="D161" s="8">
        <f t="shared" si="18"/>
        <v>8007.1444310280076</v>
      </c>
      <c r="E161" s="8">
        <f t="shared" si="25"/>
        <v>1.0399435604956084</v>
      </c>
      <c r="F161" s="8">
        <f t="shared" si="19"/>
        <v>8326.9782890058486</v>
      </c>
      <c r="G161" s="8">
        <f t="shared" si="20"/>
        <v>-59.978289005848637</v>
      </c>
      <c r="H161" s="9">
        <f t="shared" si="21"/>
        <v>7.2551456399962064E-3</v>
      </c>
      <c r="I161" s="8">
        <f t="shared" si="22"/>
        <v>3597.3951520691035</v>
      </c>
    </row>
    <row r="162" spans="1:9" ht="15" customHeight="1" x14ac:dyDescent="0.25">
      <c r="A162" s="6">
        <f t="shared" si="23"/>
        <v>41760</v>
      </c>
      <c r="B162" s="7">
        <f t="shared" si="24"/>
        <v>161</v>
      </c>
      <c r="C162" s="7">
        <v>8717</v>
      </c>
      <c r="D162" s="8">
        <f t="shared" si="18"/>
        <v>8032.7687264866236</v>
      </c>
      <c r="E162" s="8">
        <f t="shared" si="25"/>
        <v>1.0612191682285768</v>
      </c>
      <c r="F162" s="8">
        <f t="shared" si="19"/>
        <v>8524.5281464946584</v>
      </c>
      <c r="G162" s="8">
        <f t="shared" si="20"/>
        <v>192.47185350534164</v>
      </c>
      <c r="H162" s="9">
        <f t="shared" si="21"/>
        <v>2.2080056614126608E-2</v>
      </c>
      <c r="I162" s="8">
        <f t="shared" si="22"/>
        <v>37045.414391781691</v>
      </c>
    </row>
    <row r="163" spans="1:9" ht="15" customHeight="1" x14ac:dyDescent="0.25">
      <c r="A163" s="6">
        <f t="shared" si="23"/>
        <v>41791</v>
      </c>
      <c r="B163" s="7">
        <f t="shared" si="24"/>
        <v>162</v>
      </c>
      <c r="C163" s="7">
        <v>8607</v>
      </c>
      <c r="D163" s="8">
        <f t="shared" si="18"/>
        <v>8058.5119821963317</v>
      </c>
      <c r="E163" s="8">
        <f t="shared" si="25"/>
        <v>1.0465911251672542</v>
      </c>
      <c r="F163" s="8">
        <f t="shared" si="19"/>
        <v>8433.9671226206592</v>
      </c>
      <c r="G163" s="8">
        <f t="shared" si="20"/>
        <v>173.03287737934079</v>
      </c>
      <c r="H163" s="9">
        <f t="shared" si="21"/>
        <v>2.0103738512761798E-2</v>
      </c>
      <c r="I163" s="8">
        <f t="shared" si="22"/>
        <v>29940.376654173986</v>
      </c>
    </row>
    <row r="164" spans="1:9" ht="15" customHeight="1" x14ac:dyDescent="0.25">
      <c r="A164" s="6">
        <f t="shared" si="23"/>
        <v>41821</v>
      </c>
      <c r="B164" s="7">
        <f t="shared" si="24"/>
        <v>163</v>
      </c>
      <c r="C164" s="7">
        <v>8265</v>
      </c>
      <c r="D164" s="8">
        <f t="shared" si="18"/>
        <v>8084.3741981571302</v>
      </c>
      <c r="E164" s="8">
        <f t="shared" si="25"/>
        <v>1.0219124821757224</v>
      </c>
      <c r="F164" s="8">
        <f t="shared" si="19"/>
        <v>8261.5229036761175</v>
      </c>
      <c r="G164" s="8">
        <f t="shared" si="20"/>
        <v>3.4770963238825061</v>
      </c>
      <c r="H164" s="9">
        <f t="shared" si="21"/>
        <v>4.2070130960465896E-4</v>
      </c>
      <c r="I164" s="8">
        <f t="shared" si="22"/>
        <v>12.090198845557238</v>
      </c>
    </row>
    <row r="165" spans="1:9" ht="15" customHeight="1" x14ac:dyDescent="0.25">
      <c r="A165" s="6">
        <f t="shared" si="23"/>
        <v>41852</v>
      </c>
      <c r="B165" s="7">
        <f t="shared" si="24"/>
        <v>164</v>
      </c>
      <c r="C165" s="7">
        <v>8230</v>
      </c>
      <c r="D165" s="8">
        <f t="shared" si="18"/>
        <v>8110.3553743690209</v>
      </c>
      <c r="E165" s="8">
        <f t="shared" si="25"/>
        <v>1.0033456655661472</v>
      </c>
      <c r="F165" s="8">
        <f t="shared" si="19"/>
        <v>8137.4899110742645</v>
      </c>
      <c r="G165" s="8">
        <f t="shared" si="20"/>
        <v>92.510088925735545</v>
      </c>
      <c r="H165" s="9">
        <f t="shared" si="21"/>
        <v>1.1240594037148912E-2</v>
      </c>
      <c r="I165" s="8">
        <f t="shared" si="22"/>
        <v>8558.1165530474991</v>
      </c>
    </row>
    <row r="166" spans="1:9" ht="15" customHeight="1" x14ac:dyDescent="0.25">
      <c r="A166" s="6">
        <f t="shared" si="23"/>
        <v>41883</v>
      </c>
      <c r="B166" s="7">
        <f t="shared" si="24"/>
        <v>165</v>
      </c>
      <c r="C166" s="7">
        <v>8005</v>
      </c>
      <c r="D166" s="8">
        <f t="shared" si="18"/>
        <v>8136.4555108320019</v>
      </c>
      <c r="E166" s="8">
        <f t="shared" si="25"/>
        <v>1.0022375950107369</v>
      </c>
      <c r="F166" s="8">
        <f t="shared" si="19"/>
        <v>8154.6616030881223</v>
      </c>
      <c r="G166" s="8">
        <f t="shared" si="20"/>
        <v>-149.66160308812232</v>
      </c>
      <c r="H166" s="9">
        <f t="shared" si="21"/>
        <v>1.8696015376405035E-2</v>
      </c>
      <c r="I166" s="8">
        <f t="shared" si="22"/>
        <v>22398.595438906665</v>
      </c>
    </row>
    <row r="167" spans="1:9" ht="15" customHeight="1" x14ac:dyDescent="0.25">
      <c r="A167" s="6">
        <f t="shared" si="23"/>
        <v>41913</v>
      </c>
      <c r="B167" s="7">
        <f t="shared" si="24"/>
        <v>166</v>
      </c>
      <c r="C167" s="7">
        <v>7993</v>
      </c>
      <c r="D167" s="8">
        <f t="shared" si="18"/>
        <v>8162.6746075460742</v>
      </c>
      <c r="E167" s="8">
        <f t="shared" si="25"/>
        <v>0.98781390007438985</v>
      </c>
      <c r="F167" s="8">
        <f t="shared" si="19"/>
        <v>8063.2034391182769</v>
      </c>
      <c r="G167" s="8">
        <f t="shared" si="20"/>
        <v>-70.203439118276947</v>
      </c>
      <c r="H167" s="9">
        <f t="shared" si="21"/>
        <v>8.7831151155106906E-3</v>
      </c>
      <c r="I167" s="8">
        <f t="shared" si="22"/>
        <v>4928.5228640336181</v>
      </c>
    </row>
    <row r="168" spans="1:9" ht="15" customHeight="1" x14ac:dyDescent="0.25">
      <c r="A168" s="6">
        <f t="shared" si="23"/>
        <v>41944</v>
      </c>
      <c r="B168" s="7">
        <f t="shared" si="24"/>
        <v>167</v>
      </c>
      <c r="C168" s="7">
        <v>8033</v>
      </c>
      <c r="D168" s="8">
        <f t="shared" si="18"/>
        <v>8189.0126645112377</v>
      </c>
      <c r="E168" s="8">
        <f t="shared" si="25"/>
        <v>0.98239143996740408</v>
      </c>
      <c r="F168" s="8">
        <f t="shared" si="19"/>
        <v>8044.8159434005038</v>
      </c>
      <c r="G168" s="8">
        <f t="shared" si="20"/>
        <v>-11.815943400503784</v>
      </c>
      <c r="H168" s="9">
        <f t="shared" si="21"/>
        <v>1.4709253579613822E-3</v>
      </c>
      <c r="I168" s="8">
        <f t="shared" si="22"/>
        <v>139.61651844390892</v>
      </c>
    </row>
    <row r="169" spans="1:9" ht="15" customHeight="1" x14ac:dyDescent="0.25">
      <c r="A169" s="6">
        <f t="shared" si="23"/>
        <v>41974</v>
      </c>
      <c r="B169" s="7">
        <f t="shared" si="24"/>
        <v>168</v>
      </c>
      <c r="C169" s="7">
        <v>7996</v>
      </c>
      <c r="D169" s="8">
        <f t="shared" si="18"/>
        <v>8215.4696817274926</v>
      </c>
      <c r="E169" s="8">
        <f t="shared" si="25"/>
        <v>0.97739944456949979</v>
      </c>
      <c r="F169" s="8">
        <f t="shared" si="19"/>
        <v>8029.7955037980164</v>
      </c>
      <c r="G169" s="8">
        <f t="shared" si="20"/>
        <v>-33.795503798016398</v>
      </c>
      <c r="H169" s="9">
        <f t="shared" si="21"/>
        <v>4.2265512503772383E-3</v>
      </c>
      <c r="I169" s="8">
        <f t="shared" si="22"/>
        <v>1142.1360769617409</v>
      </c>
    </row>
    <row r="170" spans="1:9" ht="15" customHeight="1" x14ac:dyDescent="0.25">
      <c r="A170" s="6">
        <f t="shared" si="23"/>
        <v>42005</v>
      </c>
      <c r="B170" s="7">
        <f t="shared" si="24"/>
        <v>169</v>
      </c>
      <c r="C170" s="7">
        <v>7315</v>
      </c>
      <c r="D170" s="8">
        <f t="shared" si="18"/>
        <v>8242.0456591948387</v>
      </c>
      <c r="E170" s="8">
        <f t="shared" si="25"/>
        <v>0.92652991438980858</v>
      </c>
      <c r="F170" s="8">
        <f t="shared" si="19"/>
        <v>7636.5018590106874</v>
      </c>
      <c r="G170" s="8">
        <f t="shared" si="20"/>
        <v>-321.50185901068744</v>
      </c>
      <c r="H170" s="9">
        <f t="shared" si="21"/>
        <v>4.3951040192848588E-2</v>
      </c>
      <c r="I170" s="8">
        <f t="shared" si="22"/>
        <v>103363.44534732794</v>
      </c>
    </row>
    <row r="171" spans="1:9" ht="15" customHeight="1" x14ac:dyDescent="0.25">
      <c r="A171" s="6">
        <f t="shared" si="23"/>
        <v>42036</v>
      </c>
      <c r="B171" s="7">
        <f t="shared" si="24"/>
        <v>170</v>
      </c>
      <c r="C171" s="7">
        <v>7610</v>
      </c>
      <c r="D171" s="8">
        <f t="shared" si="18"/>
        <v>8268.7405969132742</v>
      </c>
      <c r="E171" s="8">
        <f t="shared" si="25"/>
        <v>0.95712370153693893</v>
      </c>
      <c r="F171" s="8">
        <f t="shared" si="19"/>
        <v>7914.2076071663905</v>
      </c>
      <c r="G171" s="8">
        <f t="shared" si="20"/>
        <v>-304.20760716639052</v>
      </c>
      <c r="H171" s="9">
        <f t="shared" si="21"/>
        <v>3.9974718418710975E-2</v>
      </c>
      <c r="I171" s="8">
        <f t="shared" si="22"/>
        <v>92542.268257900971</v>
      </c>
    </row>
    <row r="172" spans="1:9" ht="15" customHeight="1" x14ac:dyDescent="0.25">
      <c r="A172" s="6">
        <f t="shared" si="23"/>
        <v>42064</v>
      </c>
      <c r="B172" s="7">
        <f t="shared" si="24"/>
        <v>171</v>
      </c>
      <c r="C172" s="7">
        <v>7878</v>
      </c>
      <c r="D172" s="8">
        <f t="shared" si="18"/>
        <v>8295.5544948828028</v>
      </c>
      <c r="E172" s="8">
        <f t="shared" si="25"/>
        <v>0.99349200281791372</v>
      </c>
      <c r="F172" s="8">
        <f t="shared" si="19"/>
        <v>8241.567049606263</v>
      </c>
      <c r="G172" s="8">
        <f t="shared" si="20"/>
        <v>-363.56704960626303</v>
      </c>
      <c r="H172" s="9">
        <f t="shared" si="21"/>
        <v>4.6149663570228872E-2</v>
      </c>
      <c r="I172" s="8">
        <f t="shared" si="22"/>
        <v>132180.99955940293</v>
      </c>
    </row>
    <row r="173" spans="1:9" ht="15" customHeight="1" x14ac:dyDescent="0.25">
      <c r="A173" s="6">
        <f t="shared" si="23"/>
        <v>42095</v>
      </c>
      <c r="B173" s="7">
        <f t="shared" si="24"/>
        <v>172</v>
      </c>
      <c r="C173" s="7">
        <v>8727</v>
      </c>
      <c r="D173" s="8">
        <f t="shared" si="18"/>
        <v>8322.4873531034227</v>
      </c>
      <c r="E173" s="8">
        <f t="shared" si="25"/>
        <v>1.0399435604956084</v>
      </c>
      <c r="F173" s="8">
        <f t="shared" si="19"/>
        <v>8654.9171301660463</v>
      </c>
      <c r="G173" s="8">
        <f t="shared" si="20"/>
        <v>72.082869833953737</v>
      </c>
      <c r="H173" s="9">
        <f t="shared" si="21"/>
        <v>8.2597536191077962E-3</v>
      </c>
      <c r="I173" s="8">
        <f t="shared" si="22"/>
        <v>5195.9401234987172</v>
      </c>
    </row>
    <row r="174" spans="1:9" ht="15" customHeight="1" x14ac:dyDescent="0.25">
      <c r="A174" s="6">
        <f t="shared" si="23"/>
        <v>42125</v>
      </c>
      <c r="B174" s="7">
        <f t="shared" si="24"/>
        <v>173</v>
      </c>
      <c r="C174" s="7">
        <v>8928</v>
      </c>
      <c r="D174" s="8">
        <f t="shared" si="18"/>
        <v>8349.5391715751321</v>
      </c>
      <c r="E174" s="8">
        <f t="shared" si="25"/>
        <v>1.0612191682285768</v>
      </c>
      <c r="F174" s="8">
        <f t="shared" si="19"/>
        <v>8860.6910147508806</v>
      </c>
      <c r="G174" s="8">
        <f t="shared" si="20"/>
        <v>67.30898524911936</v>
      </c>
      <c r="H174" s="9">
        <f t="shared" si="21"/>
        <v>7.5390888495877415E-3</v>
      </c>
      <c r="I174" s="8">
        <f t="shared" si="22"/>
        <v>4530.4994952661673</v>
      </c>
    </row>
    <row r="175" spans="1:9" ht="15" customHeight="1" x14ac:dyDescent="0.25">
      <c r="A175" s="6">
        <f t="shared" si="23"/>
        <v>42156</v>
      </c>
      <c r="B175" s="7">
        <f t="shared" si="24"/>
        <v>174</v>
      </c>
      <c r="C175" s="7">
        <v>8881</v>
      </c>
      <c r="D175" s="8">
        <f t="shared" si="18"/>
        <v>8376.7099502979345</v>
      </c>
      <c r="E175" s="8">
        <f t="shared" si="25"/>
        <v>1.0465911251672542</v>
      </c>
      <c r="F175" s="8">
        <f t="shared" si="19"/>
        <v>8766.9902920820496</v>
      </c>
      <c r="G175" s="8">
        <f t="shared" si="20"/>
        <v>114.00970791795044</v>
      </c>
      <c r="H175" s="9">
        <f t="shared" si="21"/>
        <v>1.2837485409069973E-2</v>
      </c>
      <c r="I175" s="8">
        <f t="shared" si="22"/>
        <v>12998.21349953637</v>
      </c>
    </row>
    <row r="176" spans="1:9" ht="15" customHeight="1" x14ac:dyDescent="0.25">
      <c r="A176" s="6">
        <f t="shared" si="23"/>
        <v>42186</v>
      </c>
      <c r="B176" s="7">
        <f t="shared" si="24"/>
        <v>175</v>
      </c>
      <c r="C176" s="7">
        <v>8826</v>
      </c>
      <c r="D176" s="8">
        <f t="shared" si="18"/>
        <v>8403.9996892718264</v>
      </c>
      <c r="E176" s="8">
        <f t="shared" si="25"/>
        <v>1.0219124821757224</v>
      </c>
      <c r="F176" s="8">
        <f t="shared" si="19"/>
        <v>8588.1521826677726</v>
      </c>
      <c r="G176" s="8">
        <f t="shared" si="20"/>
        <v>237.84781733222735</v>
      </c>
      <c r="H176" s="9">
        <f t="shared" si="21"/>
        <v>2.6948540373014657E-2</v>
      </c>
      <c r="I176" s="8">
        <f t="shared" si="22"/>
        <v>56571.58420970459</v>
      </c>
    </row>
    <row r="177" spans="1:9" ht="15" customHeight="1" x14ac:dyDescent="0.25">
      <c r="A177" s="6">
        <f t="shared" si="23"/>
        <v>42217</v>
      </c>
      <c r="B177" s="7">
        <f t="shared" si="24"/>
        <v>176</v>
      </c>
      <c r="C177" s="7">
        <v>8889</v>
      </c>
      <c r="D177" s="8">
        <f t="shared" si="18"/>
        <v>8431.4083884968113</v>
      </c>
      <c r="E177" s="8">
        <f t="shared" si="25"/>
        <v>1.0033456655661472</v>
      </c>
      <c r="F177" s="8">
        <f t="shared" si="19"/>
        <v>8459.6170612163296</v>
      </c>
      <c r="G177" s="8">
        <f t="shared" si="20"/>
        <v>429.3829387836704</v>
      </c>
      <c r="H177" s="9">
        <f t="shared" si="21"/>
        <v>4.8304976800952908E-2</v>
      </c>
      <c r="I177" s="8">
        <f t="shared" si="22"/>
        <v>184369.70811850124</v>
      </c>
    </row>
    <row r="178" spans="1:9" ht="15" customHeight="1" x14ac:dyDescent="0.25">
      <c r="A178" s="6">
        <f t="shared" si="23"/>
        <v>42248</v>
      </c>
      <c r="B178" s="7">
        <f t="shared" si="24"/>
        <v>177</v>
      </c>
      <c r="C178" s="7">
        <v>8738</v>
      </c>
      <c r="D178" s="8">
        <f t="shared" si="18"/>
        <v>8458.9360479728857</v>
      </c>
      <c r="E178" s="8">
        <f t="shared" si="25"/>
        <v>1.0022375950107369</v>
      </c>
      <c r="F178" s="8">
        <f t="shared" si="19"/>
        <v>8477.8637210699726</v>
      </c>
      <c r="G178" s="8">
        <f t="shared" si="20"/>
        <v>260.1362789300274</v>
      </c>
      <c r="H178" s="9">
        <f t="shared" si="21"/>
        <v>2.9770688822388119E-2</v>
      </c>
      <c r="I178" s="8">
        <f t="shared" si="22"/>
        <v>67670.883615561019</v>
      </c>
    </row>
    <row r="179" spans="1:9" ht="15" customHeight="1" x14ac:dyDescent="0.25">
      <c r="A179" s="6">
        <f t="shared" si="23"/>
        <v>42278</v>
      </c>
      <c r="B179" s="7">
        <f t="shared" si="24"/>
        <v>178</v>
      </c>
      <c r="C179" s="7">
        <v>8624</v>
      </c>
      <c r="D179" s="8">
        <f t="shared" si="18"/>
        <v>8486.5826677000514</v>
      </c>
      <c r="E179" s="8">
        <f t="shared" si="25"/>
        <v>0.98781390007438985</v>
      </c>
      <c r="F179" s="8">
        <f t="shared" si="19"/>
        <v>8383.1643232845072</v>
      </c>
      <c r="G179" s="8">
        <f t="shared" si="20"/>
        <v>240.83567671549281</v>
      </c>
      <c r="H179" s="9">
        <f t="shared" si="21"/>
        <v>2.7926214832501486E-2</v>
      </c>
      <c r="I179" s="8">
        <f t="shared" si="22"/>
        <v>58001.823179009363</v>
      </c>
    </row>
    <row r="180" spans="1:9" ht="15" customHeight="1" x14ac:dyDescent="0.25">
      <c r="A180" s="6">
        <f t="shared" si="23"/>
        <v>42309</v>
      </c>
      <c r="B180" s="7">
        <f t="shared" si="24"/>
        <v>179</v>
      </c>
      <c r="C180" s="7">
        <v>8498</v>
      </c>
      <c r="D180" s="8">
        <f t="shared" si="18"/>
        <v>8514.3482476783101</v>
      </c>
      <c r="E180" s="8">
        <f t="shared" si="25"/>
        <v>0.98239143996740408</v>
      </c>
      <c r="F180" s="8">
        <f t="shared" si="19"/>
        <v>8364.4228354206389</v>
      </c>
      <c r="G180" s="8">
        <f t="shared" si="20"/>
        <v>133.57716457936112</v>
      </c>
      <c r="H180" s="9">
        <f t="shared" si="21"/>
        <v>1.571865904675937E-2</v>
      </c>
      <c r="I180" s="8">
        <f t="shared" si="22"/>
        <v>17842.858897061727</v>
      </c>
    </row>
    <row r="181" spans="1:9" ht="15" customHeight="1" x14ac:dyDescent="0.25">
      <c r="A181" s="6">
        <f t="shared" si="23"/>
        <v>42339</v>
      </c>
      <c r="B181" s="7">
        <f t="shared" si="24"/>
        <v>180</v>
      </c>
      <c r="C181" s="7">
        <v>8487</v>
      </c>
      <c r="D181" s="8">
        <f t="shared" si="18"/>
        <v>8542.2327879076583</v>
      </c>
      <c r="E181" s="8">
        <f t="shared" si="25"/>
        <v>0.97739944456949979</v>
      </c>
      <c r="F181" s="8">
        <f t="shared" si="19"/>
        <v>8349.1735822843148</v>
      </c>
      <c r="G181" s="8">
        <f t="shared" si="20"/>
        <v>137.82641771568524</v>
      </c>
      <c r="H181" s="9">
        <f t="shared" si="21"/>
        <v>1.6239709875772976E-2</v>
      </c>
      <c r="I181" s="8">
        <f t="shared" si="22"/>
        <v>18996.121420338553</v>
      </c>
    </row>
    <row r="182" spans="1:9" ht="15" customHeight="1" x14ac:dyDescent="0.25">
      <c r="A182" s="10">
        <f t="shared" si="23"/>
        <v>42370</v>
      </c>
      <c r="B182" s="11">
        <f t="shared" si="24"/>
        <v>181</v>
      </c>
      <c r="C182" s="11">
        <v>8175</v>
      </c>
      <c r="D182" s="12">
        <f t="shared" si="18"/>
        <v>8570.2362883880978</v>
      </c>
      <c r="E182" s="12">
        <f t="shared" si="25"/>
        <v>0.92652991438980858</v>
      </c>
      <c r="F182" s="12">
        <f t="shared" si="19"/>
        <v>7940.5802945806554</v>
      </c>
      <c r="G182" s="12">
        <f t="shared" ref="G182:G241" si="26">C182-F182</f>
        <v>234.41970541934461</v>
      </c>
      <c r="H182" s="13">
        <f t="shared" si="21"/>
        <v>2.867519332346723E-2</v>
      </c>
      <c r="I182" s="12">
        <f t="shared" si="22"/>
        <v>54952.598288892303</v>
      </c>
    </row>
    <row r="183" spans="1:9" ht="15" customHeight="1" x14ac:dyDescent="0.25">
      <c r="A183" s="10">
        <f t="shared" si="23"/>
        <v>42401</v>
      </c>
      <c r="B183" s="11">
        <f t="shared" si="24"/>
        <v>182</v>
      </c>
      <c r="C183" s="11">
        <v>8229</v>
      </c>
      <c r="D183" s="12">
        <f t="shared" si="18"/>
        <v>8598.3587491196286</v>
      </c>
      <c r="E183" s="12">
        <f t="shared" si="25"/>
        <v>0.95712370153693893</v>
      </c>
      <c r="F183" s="12">
        <f t="shared" si="19"/>
        <v>8229.6929530999023</v>
      </c>
      <c r="G183" s="12">
        <f t="shared" si="26"/>
        <v>-0.69295309990229725</v>
      </c>
      <c r="H183" s="13">
        <f t="shared" si="21"/>
        <v>8.4208664467407614E-5</v>
      </c>
      <c r="I183" s="12">
        <f t="shared" si="22"/>
        <v>0.48018399866420314</v>
      </c>
    </row>
    <row r="184" spans="1:9" ht="15" customHeight="1" x14ac:dyDescent="0.25">
      <c r="A184" s="10">
        <f t="shared" si="23"/>
        <v>42430</v>
      </c>
      <c r="B184" s="11">
        <f t="shared" si="24"/>
        <v>183</v>
      </c>
      <c r="C184" s="11">
        <v>8806</v>
      </c>
      <c r="D184" s="12">
        <f t="shared" si="18"/>
        <v>8626.6001701022506</v>
      </c>
      <c r="E184" s="12">
        <f t="shared" si="25"/>
        <v>0.99349200281791372</v>
      </c>
      <c r="F184" s="12">
        <f t="shared" si="19"/>
        <v>8570.458280504241</v>
      </c>
      <c r="G184" s="12">
        <f t="shared" si="26"/>
        <v>235.54171949575903</v>
      </c>
      <c r="H184" s="13">
        <f t="shared" si="21"/>
        <v>2.6747867305900411E-2</v>
      </c>
      <c r="I184" s="12">
        <f t="shared" si="22"/>
        <v>55479.901623018828</v>
      </c>
    </row>
    <row r="185" spans="1:9" ht="15" customHeight="1" x14ac:dyDescent="0.25">
      <c r="A185" s="10">
        <f t="shared" si="23"/>
        <v>42461</v>
      </c>
      <c r="B185" s="11">
        <f t="shared" si="24"/>
        <v>184</v>
      </c>
      <c r="C185" s="11">
        <v>9586</v>
      </c>
      <c r="D185" s="12">
        <f t="shared" si="18"/>
        <v>8654.9605513359638</v>
      </c>
      <c r="E185" s="12">
        <f t="shared" si="25"/>
        <v>1.0399435604956084</v>
      </c>
      <c r="F185" s="12">
        <f t="shared" si="19"/>
        <v>9000.6704917053557</v>
      </c>
      <c r="G185" s="12">
        <f t="shared" si="26"/>
        <v>585.32950829464426</v>
      </c>
      <c r="H185" s="13">
        <f t="shared" si="21"/>
        <v>6.1060870884064707E-2</v>
      </c>
      <c r="I185" s="12">
        <f t="shared" si="22"/>
        <v>342610.63328045001</v>
      </c>
    </row>
    <row r="186" spans="1:9" ht="15" customHeight="1" x14ac:dyDescent="0.25">
      <c r="A186" s="10">
        <f t="shared" si="23"/>
        <v>42491</v>
      </c>
      <c r="B186" s="11">
        <f t="shared" si="24"/>
        <v>185</v>
      </c>
      <c r="C186" s="11">
        <v>9726</v>
      </c>
      <c r="D186" s="12">
        <f t="shared" si="18"/>
        <v>8683.4398928207665</v>
      </c>
      <c r="E186" s="12">
        <f t="shared" si="25"/>
        <v>1.0612191682285768</v>
      </c>
      <c r="F186" s="12">
        <f t="shared" si="19"/>
        <v>9215.0328604220958</v>
      </c>
      <c r="G186" s="12">
        <f t="shared" si="26"/>
        <v>510.96713957790416</v>
      </c>
      <c r="H186" s="13">
        <f t="shared" si="21"/>
        <v>5.2536206002252124E-2</v>
      </c>
      <c r="I186" s="12">
        <f t="shared" si="22"/>
        <v>261087.41772842538</v>
      </c>
    </row>
    <row r="187" spans="1:9" ht="15" customHeight="1" x14ac:dyDescent="0.25">
      <c r="A187" s="10">
        <f t="shared" si="23"/>
        <v>42522</v>
      </c>
      <c r="B187" s="11">
        <f t="shared" si="24"/>
        <v>186</v>
      </c>
      <c r="C187" s="11">
        <v>9507</v>
      </c>
      <c r="D187" s="12">
        <f t="shared" si="18"/>
        <v>8712.0381945566623</v>
      </c>
      <c r="E187" s="12">
        <f t="shared" si="25"/>
        <v>1.0465911251672542</v>
      </c>
      <c r="F187" s="12">
        <f t="shared" si="19"/>
        <v>9117.9418565411506</v>
      </c>
      <c r="G187" s="12">
        <f t="shared" si="26"/>
        <v>389.05814345884937</v>
      </c>
      <c r="H187" s="13">
        <f t="shared" si="21"/>
        <v>4.0923334749011192E-2</v>
      </c>
      <c r="I187" s="12">
        <f t="shared" si="22"/>
        <v>151366.23899164662</v>
      </c>
    </row>
    <row r="188" spans="1:9" ht="15" customHeight="1" x14ac:dyDescent="0.25">
      <c r="A188" s="10">
        <f t="shared" si="23"/>
        <v>42552</v>
      </c>
      <c r="B188" s="11">
        <f t="shared" si="24"/>
        <v>187</v>
      </c>
      <c r="C188" s="11">
        <v>9339</v>
      </c>
      <c r="D188" s="12">
        <f t="shared" si="18"/>
        <v>8740.7554565436494</v>
      </c>
      <c r="E188" s="12">
        <f t="shared" si="25"/>
        <v>1.0219124821757224</v>
      </c>
      <c r="F188" s="12">
        <f t="shared" si="19"/>
        <v>8932.2871046875098</v>
      </c>
      <c r="G188" s="12">
        <f t="shared" si="26"/>
        <v>406.71289531249022</v>
      </c>
      <c r="H188" s="13">
        <f t="shared" si="21"/>
        <v>4.3549940605256472E-2</v>
      </c>
      <c r="I188" s="12">
        <f t="shared" si="22"/>
        <v>165415.37921346864</v>
      </c>
    </row>
    <row r="189" spans="1:9" ht="15" customHeight="1" x14ac:dyDescent="0.25">
      <c r="A189" s="10">
        <f t="shared" si="23"/>
        <v>42583</v>
      </c>
      <c r="B189" s="11">
        <f t="shared" si="24"/>
        <v>188</v>
      </c>
      <c r="C189" s="11">
        <v>9379</v>
      </c>
      <c r="D189" s="12">
        <f t="shared" si="18"/>
        <v>8769.5916787817278</v>
      </c>
      <c r="E189" s="12">
        <f t="shared" si="25"/>
        <v>1.0033456655661472</v>
      </c>
      <c r="F189" s="12">
        <f t="shared" si="19"/>
        <v>8798.9317996905993</v>
      </c>
      <c r="G189" s="12">
        <f t="shared" si="26"/>
        <v>580.06820030940071</v>
      </c>
      <c r="H189" s="13">
        <f t="shared" si="21"/>
        <v>6.1847553077023214E-2</v>
      </c>
      <c r="I189" s="12">
        <f t="shared" si="22"/>
        <v>336479.11701018701</v>
      </c>
    </row>
    <row r="190" spans="1:9" ht="15" customHeight="1" x14ac:dyDescent="0.25">
      <c r="A190" s="10">
        <f t="shared" si="23"/>
        <v>42614</v>
      </c>
      <c r="B190" s="11">
        <f t="shared" si="24"/>
        <v>189</v>
      </c>
      <c r="C190" s="11">
        <v>9082</v>
      </c>
      <c r="D190" s="12">
        <f t="shared" si="18"/>
        <v>8798.5468612708955</v>
      </c>
      <c r="E190" s="12">
        <f t="shared" si="25"/>
        <v>1.0022375950107369</v>
      </c>
      <c r="F190" s="12">
        <f t="shared" si="19"/>
        <v>8818.2344458294101</v>
      </c>
      <c r="G190" s="12">
        <f t="shared" si="26"/>
        <v>263.76555417058989</v>
      </c>
      <c r="H190" s="13">
        <f t="shared" si="21"/>
        <v>2.9042672778087412E-2</v>
      </c>
      <c r="I190" s="12">
        <f t="shared" si="22"/>
        <v>69572.267566918395</v>
      </c>
    </row>
    <row r="191" spans="1:9" ht="15" customHeight="1" x14ac:dyDescent="0.25">
      <c r="A191" s="10">
        <f t="shared" si="23"/>
        <v>42644</v>
      </c>
      <c r="B191" s="11">
        <f t="shared" si="24"/>
        <v>190</v>
      </c>
      <c r="C191" s="11">
        <v>9005</v>
      </c>
      <c r="D191" s="12">
        <f t="shared" si="18"/>
        <v>8827.6210040111564</v>
      </c>
      <c r="E191" s="12">
        <f t="shared" si="25"/>
        <v>0.98781390007438985</v>
      </c>
      <c r="F191" s="12">
        <f t="shared" si="19"/>
        <v>8720.0467323508619</v>
      </c>
      <c r="G191" s="12">
        <f t="shared" si="26"/>
        <v>284.95326764913807</v>
      </c>
      <c r="H191" s="13">
        <f t="shared" si="21"/>
        <v>3.1643894241992016E-2</v>
      </c>
      <c r="I191" s="12">
        <f t="shared" si="22"/>
        <v>81198.364743921324</v>
      </c>
    </row>
    <row r="192" spans="1:9" ht="15" customHeight="1" x14ac:dyDescent="0.25">
      <c r="A192" s="10">
        <f t="shared" si="23"/>
        <v>42675</v>
      </c>
      <c r="B192" s="11">
        <f t="shared" si="24"/>
        <v>191</v>
      </c>
      <c r="C192" s="11">
        <v>8900</v>
      </c>
      <c r="D192" s="12">
        <f t="shared" si="18"/>
        <v>8856.8141070025085</v>
      </c>
      <c r="E192" s="12">
        <f t="shared" si="25"/>
        <v>0.98239143996740408</v>
      </c>
      <c r="F192" s="12">
        <f t="shared" si="19"/>
        <v>8700.8583641018122</v>
      </c>
      <c r="G192" s="12">
        <f t="shared" si="26"/>
        <v>199.14163589818781</v>
      </c>
      <c r="H192" s="13">
        <f t="shared" si="21"/>
        <v>2.2375464707661552E-2</v>
      </c>
      <c r="I192" s="12">
        <f t="shared" si="22"/>
        <v>39657.391148206407</v>
      </c>
    </row>
    <row r="193" spans="1:9" ht="15" customHeight="1" x14ac:dyDescent="0.25">
      <c r="A193" s="10">
        <f t="shared" si="23"/>
        <v>42705</v>
      </c>
      <c r="B193" s="11">
        <f t="shared" si="24"/>
        <v>192</v>
      </c>
      <c r="C193" s="11">
        <v>8774</v>
      </c>
      <c r="D193" s="12">
        <f t="shared" si="18"/>
        <v>8886.1261702449501</v>
      </c>
      <c r="E193" s="12">
        <f t="shared" si="25"/>
        <v>0.97739944456949979</v>
      </c>
      <c r="F193" s="12">
        <f t="shared" si="19"/>
        <v>8685.2947831719102</v>
      </c>
      <c r="G193" s="12">
        <f t="shared" si="26"/>
        <v>88.70521682808976</v>
      </c>
      <c r="H193" s="13">
        <f t="shared" si="21"/>
        <v>1.0110008756335737E-2</v>
      </c>
      <c r="I193" s="12">
        <f t="shared" si="22"/>
        <v>7868.6154925184192</v>
      </c>
    </row>
    <row r="194" spans="1:9" ht="15" customHeight="1" x14ac:dyDescent="0.25">
      <c r="A194" s="10">
        <f t="shared" si="23"/>
        <v>42736</v>
      </c>
      <c r="B194" s="11">
        <f t="shared" si="24"/>
        <v>193</v>
      </c>
      <c r="C194" s="11">
        <v>8249</v>
      </c>
      <c r="D194" s="12">
        <f t="shared" si="18"/>
        <v>8915.557193738483</v>
      </c>
      <c r="E194" s="12">
        <f t="shared" si="25"/>
        <v>0.92652991438980858</v>
      </c>
      <c r="F194" s="12">
        <f t="shared" si="19"/>
        <v>8260.5304434519585</v>
      </c>
      <c r="G194" s="12">
        <f t="shared" si="26"/>
        <v>-11.53044345195849</v>
      </c>
      <c r="H194" s="13">
        <f t="shared" si="21"/>
        <v>1.397798939502787E-3</v>
      </c>
      <c r="I194" s="12">
        <f t="shared" si="22"/>
        <v>132.95112619881243</v>
      </c>
    </row>
    <row r="195" spans="1:9" ht="15" customHeight="1" x14ac:dyDescent="0.25">
      <c r="A195" s="10">
        <f t="shared" si="23"/>
        <v>42767</v>
      </c>
      <c r="B195" s="11">
        <f t="shared" si="24"/>
        <v>194</v>
      </c>
      <c r="C195" s="11">
        <v>8668</v>
      </c>
      <c r="D195" s="12">
        <f t="shared" ref="D195:D241" si="27">$L$3*B195^2+$L$4*B195+$L$5</f>
        <v>8945.1071774831071</v>
      </c>
      <c r="E195" s="12">
        <f t="shared" si="25"/>
        <v>0.95712370153693893</v>
      </c>
      <c r="F195" s="12">
        <f t="shared" ref="F195:F241" si="28">D195*E195</f>
        <v>8561.5740923572721</v>
      </c>
      <c r="G195" s="12">
        <f t="shared" si="26"/>
        <v>106.42590764272791</v>
      </c>
      <c r="H195" s="13">
        <f t="shared" ref="H195:H241" si="29">ABS(G195/C195)</f>
        <v>1.2278023493623431E-2</v>
      </c>
      <c r="I195" s="12">
        <f t="shared" ref="I195:I241" si="30">G195^2</f>
        <v>11326.47381757845</v>
      </c>
    </row>
    <row r="196" spans="1:9" ht="15" customHeight="1" x14ac:dyDescent="0.25">
      <c r="A196" s="10">
        <f t="shared" ref="A196:A241" si="31">EDATE(A195,1)</f>
        <v>42795</v>
      </c>
      <c r="B196" s="11">
        <f t="shared" ref="B196:B241" si="32">B195+1</f>
        <v>195</v>
      </c>
      <c r="C196" s="11">
        <v>9459</v>
      </c>
      <c r="D196" s="12">
        <f t="shared" si="27"/>
        <v>8974.7761214788225</v>
      </c>
      <c r="E196" s="12">
        <f t="shared" si="25"/>
        <v>0.99349200281791372</v>
      </c>
      <c r="F196" s="12">
        <f t="shared" si="28"/>
        <v>8916.3683037703831</v>
      </c>
      <c r="G196" s="12">
        <f t="shared" si="26"/>
        <v>542.63169622961686</v>
      </c>
      <c r="H196" s="13">
        <f t="shared" si="29"/>
        <v>5.7366708555832209E-2</v>
      </c>
      <c r="I196" s="12">
        <f t="shared" si="30"/>
        <v>294449.15775303118</v>
      </c>
    </row>
    <row r="197" spans="1:9" ht="15" customHeight="1" x14ac:dyDescent="0.25">
      <c r="A197" s="10">
        <f t="shared" si="31"/>
        <v>42826</v>
      </c>
      <c r="B197" s="11">
        <f t="shared" si="32"/>
        <v>196</v>
      </c>
      <c r="C197" s="11">
        <v>9831</v>
      </c>
      <c r="D197" s="12">
        <f t="shared" si="27"/>
        <v>9004.5640257256309</v>
      </c>
      <c r="E197" s="12">
        <f t="shared" si="25"/>
        <v>1.0399435604956084</v>
      </c>
      <c r="F197" s="12">
        <f t="shared" si="28"/>
        <v>9364.2383736237825</v>
      </c>
      <c r="G197" s="12">
        <f t="shared" si="26"/>
        <v>466.76162637621746</v>
      </c>
      <c r="H197" s="13">
        <f t="shared" si="29"/>
        <v>4.7478550134901584E-2</v>
      </c>
      <c r="I197" s="12">
        <f t="shared" si="30"/>
        <v>217866.41585737161</v>
      </c>
    </row>
    <row r="198" spans="1:9" ht="15" customHeight="1" x14ac:dyDescent="0.25">
      <c r="A198" s="10">
        <f t="shared" si="31"/>
        <v>42856</v>
      </c>
      <c r="B198" s="11">
        <f t="shared" si="32"/>
        <v>197</v>
      </c>
      <c r="C198" s="11">
        <v>10054</v>
      </c>
      <c r="D198" s="12">
        <f t="shared" si="27"/>
        <v>9034.4708902235288</v>
      </c>
      <c r="E198" s="12">
        <f t="shared" si="25"/>
        <v>1.0612191682285768</v>
      </c>
      <c r="F198" s="12">
        <f t="shared" si="28"/>
        <v>9587.5536835083021</v>
      </c>
      <c r="G198" s="12">
        <f t="shared" si="26"/>
        <v>466.44631649169787</v>
      </c>
      <c r="H198" s="13">
        <f t="shared" si="29"/>
        <v>4.6394103490322046E-2</v>
      </c>
      <c r="I198" s="12">
        <f t="shared" si="30"/>
        <v>217572.16616867317</v>
      </c>
    </row>
    <row r="199" spans="1:9" ht="15" customHeight="1" x14ac:dyDescent="0.25">
      <c r="A199" s="10">
        <f t="shared" si="31"/>
        <v>42887</v>
      </c>
      <c r="B199" s="11">
        <f t="shared" si="32"/>
        <v>198</v>
      </c>
      <c r="C199" s="11">
        <v>10000</v>
      </c>
      <c r="D199" s="12">
        <f t="shared" si="27"/>
        <v>9064.496714972518</v>
      </c>
      <c r="E199" s="12">
        <f t="shared" si="25"/>
        <v>1.0465911251672542</v>
      </c>
      <c r="F199" s="12">
        <f t="shared" si="28"/>
        <v>9486.821815997966</v>
      </c>
      <c r="G199" s="12">
        <f t="shared" si="26"/>
        <v>513.17818400203396</v>
      </c>
      <c r="H199" s="13">
        <f t="shared" si="29"/>
        <v>5.1317818400203392E-2</v>
      </c>
      <c r="I199" s="12">
        <f t="shared" si="30"/>
        <v>263351.84853562544</v>
      </c>
    </row>
    <row r="200" spans="1:9" ht="15" customHeight="1" x14ac:dyDescent="0.25">
      <c r="A200" s="10">
        <f t="shared" si="31"/>
        <v>42917</v>
      </c>
      <c r="B200" s="11">
        <f t="shared" si="32"/>
        <v>199</v>
      </c>
      <c r="C200" s="11">
        <v>9588</v>
      </c>
      <c r="D200" s="12">
        <f t="shared" si="27"/>
        <v>9094.6414999725985</v>
      </c>
      <c r="E200" s="12">
        <f t="shared" si="25"/>
        <v>1.0219124821757224</v>
      </c>
      <c r="F200" s="12">
        <f t="shared" si="28"/>
        <v>9293.9276697353325</v>
      </c>
      <c r="G200" s="12">
        <f t="shared" si="26"/>
        <v>294.07233026466747</v>
      </c>
      <c r="H200" s="13">
        <f t="shared" si="29"/>
        <v>3.0670872993811792E-2</v>
      </c>
      <c r="I200" s="12">
        <f t="shared" si="30"/>
        <v>86478.535427291659</v>
      </c>
    </row>
    <row r="201" spans="1:9" ht="15" customHeight="1" x14ac:dyDescent="0.25">
      <c r="A201" s="10">
        <f t="shared" si="31"/>
        <v>42948</v>
      </c>
      <c r="B201" s="11">
        <f t="shared" si="32"/>
        <v>200</v>
      </c>
      <c r="C201" s="11">
        <v>9957</v>
      </c>
      <c r="D201" s="12">
        <f t="shared" si="27"/>
        <v>9124.9052452237702</v>
      </c>
      <c r="E201" s="12">
        <f t="shared" si="25"/>
        <v>1.0033456655661472</v>
      </c>
      <c r="F201" s="12">
        <f t="shared" si="28"/>
        <v>9155.4341264970717</v>
      </c>
      <c r="G201" s="12">
        <f t="shared" si="26"/>
        <v>801.5658735029283</v>
      </c>
      <c r="H201" s="13">
        <f t="shared" si="29"/>
        <v>8.050274917173128E-2</v>
      </c>
      <c r="I201" s="12">
        <f t="shared" si="30"/>
        <v>642507.84956451249</v>
      </c>
    </row>
    <row r="202" spans="1:9" ht="15" customHeight="1" x14ac:dyDescent="0.25">
      <c r="A202" s="10">
        <f t="shared" si="31"/>
        <v>42979</v>
      </c>
      <c r="B202" s="11">
        <f t="shared" si="32"/>
        <v>201</v>
      </c>
      <c r="C202" s="11">
        <v>9806</v>
      </c>
      <c r="D202" s="12">
        <f t="shared" si="27"/>
        <v>9155.2879507260332</v>
      </c>
      <c r="E202" s="12">
        <f t="shared" si="25"/>
        <v>1.0022375950107369</v>
      </c>
      <c r="F202" s="12">
        <f t="shared" si="28"/>
        <v>9175.7737773664376</v>
      </c>
      <c r="G202" s="12">
        <f t="shared" si="26"/>
        <v>630.22622263356243</v>
      </c>
      <c r="H202" s="13">
        <f t="shared" si="29"/>
        <v>6.4269449585311278E-2</v>
      </c>
      <c r="I202" s="12">
        <f t="shared" si="30"/>
        <v>397185.09169496858</v>
      </c>
    </row>
    <row r="203" spans="1:9" ht="15" customHeight="1" x14ac:dyDescent="0.25">
      <c r="A203" s="10">
        <f t="shared" si="31"/>
        <v>43009</v>
      </c>
      <c r="B203" s="11">
        <f t="shared" si="32"/>
        <v>202</v>
      </c>
      <c r="C203" s="11">
        <v>9483</v>
      </c>
      <c r="D203" s="12">
        <f t="shared" si="27"/>
        <v>9185.7896164793856</v>
      </c>
      <c r="E203" s="12">
        <f t="shared" si="25"/>
        <v>0.98781390007438985</v>
      </c>
      <c r="F203" s="12">
        <f t="shared" si="28"/>
        <v>9073.8506663173357</v>
      </c>
      <c r="G203" s="12">
        <f t="shared" si="26"/>
        <v>409.14933368266429</v>
      </c>
      <c r="H203" s="13">
        <f t="shared" si="29"/>
        <v>4.3145558755948991E-2</v>
      </c>
      <c r="I203" s="12">
        <f t="shared" si="30"/>
        <v>167403.17725296816</v>
      </c>
    </row>
    <row r="204" spans="1:9" ht="15" customHeight="1" x14ac:dyDescent="0.25">
      <c r="A204" s="10">
        <f t="shared" si="31"/>
        <v>43040</v>
      </c>
      <c r="B204" s="11">
        <f t="shared" si="32"/>
        <v>203</v>
      </c>
      <c r="C204" s="11">
        <v>9590</v>
      </c>
      <c r="D204" s="12">
        <f t="shared" si="27"/>
        <v>9216.4102424838311</v>
      </c>
      <c r="E204" s="12">
        <f t="shared" si="25"/>
        <v>0.98239143996740408</v>
      </c>
      <c r="F204" s="12">
        <f t="shared" si="28"/>
        <v>9054.1225294440228</v>
      </c>
      <c r="G204" s="12">
        <f t="shared" si="26"/>
        <v>535.8774705559772</v>
      </c>
      <c r="H204" s="13">
        <f t="shared" si="29"/>
        <v>5.5878776908861019E-2</v>
      </c>
      <c r="I204" s="12">
        <f t="shared" si="30"/>
        <v>287164.66344947222</v>
      </c>
    </row>
    <row r="205" spans="1:9" ht="15" customHeight="1" x14ac:dyDescent="0.25">
      <c r="A205" s="10">
        <f t="shared" si="31"/>
        <v>43070</v>
      </c>
      <c r="B205" s="11">
        <f t="shared" si="32"/>
        <v>204</v>
      </c>
      <c r="C205" s="11">
        <v>9441</v>
      </c>
      <c r="D205" s="12">
        <f t="shared" si="27"/>
        <v>9247.1498287393679</v>
      </c>
      <c r="E205" s="12">
        <f t="shared" si="25"/>
        <v>0.97739944456949979</v>
      </c>
      <c r="F205" s="12">
        <f t="shared" si="28"/>
        <v>9038.1591064608037</v>
      </c>
      <c r="G205" s="12">
        <f t="shared" si="26"/>
        <v>402.84089353919626</v>
      </c>
      <c r="H205" s="13">
        <f t="shared" si="29"/>
        <v>4.2669303414807354E-2</v>
      </c>
      <c r="I205" s="12">
        <f t="shared" si="30"/>
        <v>162280.78550745806</v>
      </c>
    </row>
    <row r="206" spans="1:9" ht="15" customHeight="1" x14ac:dyDescent="0.25">
      <c r="A206" s="10">
        <f t="shared" si="31"/>
        <v>43101</v>
      </c>
      <c r="B206" s="11">
        <f t="shared" si="32"/>
        <v>205</v>
      </c>
      <c r="C206" s="11">
        <v>9213</v>
      </c>
      <c r="D206" s="12">
        <f t="shared" si="27"/>
        <v>9278.0083752459941</v>
      </c>
      <c r="E206" s="12">
        <f t="shared" si="25"/>
        <v>0.92652991438980858</v>
      </c>
      <c r="F206" s="12">
        <f t="shared" si="28"/>
        <v>8596.3523056245976</v>
      </c>
      <c r="G206" s="12">
        <f t="shared" si="26"/>
        <v>616.64769437540235</v>
      </c>
      <c r="H206" s="13">
        <f t="shared" si="29"/>
        <v>6.693234498810402E-2</v>
      </c>
      <c r="I206" s="12">
        <f t="shared" si="30"/>
        <v>380254.37897849962</v>
      </c>
    </row>
    <row r="207" spans="1:9" ht="15" customHeight="1" x14ac:dyDescent="0.25">
      <c r="A207" s="10">
        <f t="shared" si="31"/>
        <v>43132</v>
      </c>
      <c r="B207" s="11">
        <f t="shared" si="32"/>
        <v>206</v>
      </c>
      <c r="C207" s="11">
        <v>9579</v>
      </c>
      <c r="D207" s="12">
        <f t="shared" si="27"/>
        <v>9308.9858820037134</v>
      </c>
      <c r="E207" s="12">
        <f t="shared" ref="E207:E241" si="33">E195</f>
        <v>0.95712370153693893</v>
      </c>
      <c r="F207" s="12">
        <f t="shared" si="28"/>
        <v>8909.8510249384999</v>
      </c>
      <c r="G207" s="12">
        <f t="shared" si="26"/>
        <v>669.1489750615001</v>
      </c>
      <c r="H207" s="13">
        <f t="shared" si="29"/>
        <v>6.9855827859014522E-2</v>
      </c>
      <c r="I207" s="12">
        <f t="shared" si="30"/>
        <v>447760.35082585609</v>
      </c>
    </row>
    <row r="208" spans="1:9" ht="15" customHeight="1" x14ac:dyDescent="0.25">
      <c r="A208" s="10">
        <f t="shared" si="31"/>
        <v>43160</v>
      </c>
      <c r="B208" s="11">
        <f t="shared" si="32"/>
        <v>207</v>
      </c>
      <c r="C208" s="11">
        <v>9936</v>
      </c>
      <c r="D208" s="12">
        <f t="shared" si="27"/>
        <v>9340.0823490125222</v>
      </c>
      <c r="E208" s="12">
        <f t="shared" si="33"/>
        <v>0.99349200281791372</v>
      </c>
      <c r="F208" s="12">
        <f t="shared" si="28"/>
        <v>9279.297119404695</v>
      </c>
      <c r="G208" s="12">
        <f t="shared" si="26"/>
        <v>656.70288059530503</v>
      </c>
      <c r="H208" s="13">
        <f t="shared" si="29"/>
        <v>6.6093285084068545E-2</v>
      </c>
      <c r="I208" s="12">
        <f t="shared" si="30"/>
        <v>431258.67338217143</v>
      </c>
    </row>
    <row r="209" spans="1:9" ht="15" customHeight="1" x14ac:dyDescent="0.25">
      <c r="A209" s="10">
        <f t="shared" si="31"/>
        <v>43191</v>
      </c>
      <c r="B209" s="11">
        <f t="shared" si="32"/>
        <v>208</v>
      </c>
      <c r="C209" s="11">
        <v>10539</v>
      </c>
      <c r="D209" s="12">
        <f t="shared" si="27"/>
        <v>9371.297776272424</v>
      </c>
      <c r="E209" s="12">
        <f t="shared" si="33"/>
        <v>1.0399435604956084</v>
      </c>
      <c r="F209" s="12">
        <f t="shared" si="28"/>
        <v>9745.620775921323</v>
      </c>
      <c r="G209" s="12">
        <f t="shared" si="26"/>
        <v>793.379224078677</v>
      </c>
      <c r="H209" s="13">
        <f t="shared" si="29"/>
        <v>7.5280313509695135E-2</v>
      </c>
      <c r="I209" s="12">
        <f t="shared" si="30"/>
        <v>629450.59319968359</v>
      </c>
    </row>
    <row r="210" spans="1:9" ht="15" customHeight="1" x14ac:dyDescent="0.25">
      <c r="A210" s="10">
        <f t="shared" si="31"/>
        <v>43221</v>
      </c>
      <c r="B210" s="11">
        <f t="shared" si="32"/>
        <v>209</v>
      </c>
      <c r="C210" s="11">
        <v>10750</v>
      </c>
      <c r="D210" s="12">
        <f t="shared" si="27"/>
        <v>9402.6321637834153</v>
      </c>
      <c r="E210" s="12">
        <f t="shared" si="33"/>
        <v>1.0612191682285768</v>
      </c>
      <c r="F210" s="12">
        <f t="shared" si="28"/>
        <v>9978.2534840094995</v>
      </c>
      <c r="G210" s="12">
        <f t="shared" si="26"/>
        <v>771.74651599050048</v>
      </c>
      <c r="H210" s="13">
        <f t="shared" si="29"/>
        <v>7.1790373580511671E-2</v>
      </c>
      <c r="I210" s="12">
        <f t="shared" si="30"/>
        <v>595592.68494347588</v>
      </c>
    </row>
    <row r="211" spans="1:9" ht="15" customHeight="1" x14ac:dyDescent="0.25">
      <c r="A211" s="10">
        <f t="shared" si="31"/>
        <v>43252</v>
      </c>
      <c r="B211" s="11">
        <f t="shared" si="32"/>
        <v>210</v>
      </c>
      <c r="C211" s="11">
        <v>10876</v>
      </c>
      <c r="D211" s="12">
        <f t="shared" si="27"/>
        <v>9434.0855115454979</v>
      </c>
      <c r="E211" s="12">
        <f t="shared" si="33"/>
        <v>1.0465911251672542</v>
      </c>
      <c r="F211" s="12">
        <f t="shared" si="28"/>
        <v>9873.630170452494</v>
      </c>
      <c r="G211" s="12">
        <f t="shared" si="26"/>
        <v>1002.369829547506</v>
      </c>
      <c r="H211" s="13">
        <f t="shared" si="29"/>
        <v>9.2163463547950172E-2</v>
      </c>
      <c r="I211" s="12">
        <f t="shared" si="30"/>
        <v>1004745.2751870962</v>
      </c>
    </row>
    <row r="212" spans="1:9" ht="15" customHeight="1" x14ac:dyDescent="0.25">
      <c r="A212" s="10">
        <f t="shared" si="31"/>
        <v>43282</v>
      </c>
      <c r="B212" s="11">
        <f t="shared" si="32"/>
        <v>211</v>
      </c>
      <c r="C212" s="11">
        <v>9996</v>
      </c>
      <c r="D212" s="12">
        <f t="shared" si="27"/>
        <v>9465.6578195586735</v>
      </c>
      <c r="E212" s="12">
        <f t="shared" si="33"/>
        <v>1.0219124821757224</v>
      </c>
      <c r="F212" s="12">
        <f t="shared" si="28"/>
        <v>9673.0738778112409</v>
      </c>
      <c r="G212" s="12">
        <f t="shared" si="26"/>
        <v>322.92612218875911</v>
      </c>
      <c r="H212" s="13">
        <f t="shared" si="29"/>
        <v>3.2305534432648969E-2</v>
      </c>
      <c r="I212" s="12">
        <f t="shared" si="30"/>
        <v>104281.28039186938</v>
      </c>
    </row>
    <row r="213" spans="1:9" ht="15" customHeight="1" x14ac:dyDescent="0.25">
      <c r="A213" s="10">
        <f t="shared" si="31"/>
        <v>43313</v>
      </c>
      <c r="B213" s="11">
        <f t="shared" si="32"/>
        <v>212</v>
      </c>
      <c r="C213" s="11">
        <v>9843</v>
      </c>
      <c r="D213" s="12">
        <f t="shared" si="27"/>
        <v>9497.3490878229386</v>
      </c>
      <c r="E213" s="12">
        <f t="shared" si="33"/>
        <v>1.0033456655661472</v>
      </c>
      <c r="F213" s="12">
        <f t="shared" si="28"/>
        <v>9529.1240416357468</v>
      </c>
      <c r="G213" s="12">
        <f t="shared" si="26"/>
        <v>313.87595836425317</v>
      </c>
      <c r="H213" s="13">
        <f t="shared" si="29"/>
        <v>3.1888241223636406E-2</v>
      </c>
      <c r="I213" s="12">
        <f t="shared" si="30"/>
        <v>98518.11723907839</v>
      </c>
    </row>
    <row r="214" spans="1:9" ht="15" customHeight="1" x14ac:dyDescent="0.25">
      <c r="A214" s="10">
        <f t="shared" si="31"/>
        <v>43344</v>
      </c>
      <c r="B214" s="11">
        <f t="shared" si="32"/>
        <v>213</v>
      </c>
      <c r="C214" s="11">
        <v>10035</v>
      </c>
      <c r="D214" s="12">
        <f t="shared" si="27"/>
        <v>9529.159316338295</v>
      </c>
      <c r="E214" s="12">
        <f t="shared" si="33"/>
        <v>1.0022375950107369</v>
      </c>
      <c r="F214" s="12">
        <f t="shared" si="28"/>
        <v>9550.4817156810514</v>
      </c>
      <c r="G214" s="12">
        <f t="shared" si="26"/>
        <v>484.51828431894864</v>
      </c>
      <c r="H214" s="13">
        <f t="shared" si="29"/>
        <v>4.8282838497154826E-2</v>
      </c>
      <c r="I214" s="12">
        <f t="shared" si="30"/>
        <v>234757.96783937755</v>
      </c>
    </row>
    <row r="215" spans="1:9" ht="15" customHeight="1" x14ac:dyDescent="0.25">
      <c r="A215" s="10">
        <f t="shared" si="31"/>
        <v>43374</v>
      </c>
      <c r="B215" s="11">
        <f t="shared" si="32"/>
        <v>214</v>
      </c>
      <c r="C215" s="11">
        <v>10346</v>
      </c>
      <c r="D215" s="12">
        <f t="shared" si="27"/>
        <v>9561.0885051047408</v>
      </c>
      <c r="E215" s="12">
        <f t="shared" si="33"/>
        <v>0.98781390007438985</v>
      </c>
      <c r="F215" s="12">
        <f t="shared" si="28"/>
        <v>9444.5761251839322</v>
      </c>
      <c r="G215" s="12">
        <f t="shared" si="26"/>
        <v>901.42387481606784</v>
      </c>
      <c r="H215" s="13">
        <f t="shared" si="29"/>
        <v>8.7127766751987995E-2</v>
      </c>
      <c r="I215" s="12">
        <f t="shared" si="30"/>
        <v>812565.00208841392</v>
      </c>
    </row>
    <row r="216" spans="1:9" ht="15" customHeight="1" x14ac:dyDescent="0.25">
      <c r="A216" s="10">
        <f t="shared" si="31"/>
        <v>43405</v>
      </c>
      <c r="B216" s="11">
        <f t="shared" si="32"/>
        <v>215</v>
      </c>
      <c r="C216" s="11">
        <v>10088</v>
      </c>
      <c r="D216" s="12">
        <f t="shared" si="27"/>
        <v>9593.1366541222815</v>
      </c>
      <c r="E216" s="12">
        <f t="shared" si="33"/>
        <v>0.98239143996740408</v>
      </c>
      <c r="F216" s="12">
        <f t="shared" si="28"/>
        <v>9424.2153314472725</v>
      </c>
      <c r="G216" s="12">
        <f t="shared" si="26"/>
        <v>663.78466855272745</v>
      </c>
      <c r="H216" s="13">
        <f t="shared" si="29"/>
        <v>6.5799431854949186E-2</v>
      </c>
      <c r="I216" s="12">
        <f t="shared" si="30"/>
        <v>440610.08620565425</v>
      </c>
    </row>
    <row r="217" spans="1:9" ht="15" customHeight="1" x14ac:dyDescent="0.25">
      <c r="A217" s="10">
        <f t="shared" si="31"/>
        <v>43435</v>
      </c>
      <c r="B217" s="11">
        <f t="shared" si="32"/>
        <v>216</v>
      </c>
      <c r="C217" s="11">
        <v>9987</v>
      </c>
      <c r="D217" s="12">
        <f t="shared" si="27"/>
        <v>9625.3037633909116</v>
      </c>
      <c r="E217" s="12">
        <f t="shared" si="33"/>
        <v>0.97739944456949979</v>
      </c>
      <c r="F217" s="12">
        <f t="shared" si="28"/>
        <v>9407.7665521509934</v>
      </c>
      <c r="G217" s="12">
        <f t="shared" si="26"/>
        <v>579.23344784900655</v>
      </c>
      <c r="H217" s="13">
        <f t="shared" si="29"/>
        <v>5.7998743150996949E-2</v>
      </c>
      <c r="I217" s="12">
        <f t="shared" si="30"/>
        <v>335511.38710704778</v>
      </c>
    </row>
    <row r="218" spans="1:9" ht="15" customHeight="1" x14ac:dyDescent="0.25">
      <c r="A218" s="10">
        <f t="shared" si="31"/>
        <v>43466</v>
      </c>
      <c r="B218" s="11">
        <f t="shared" si="32"/>
        <v>217</v>
      </c>
      <c r="C218" s="11">
        <v>9123</v>
      </c>
      <c r="D218" s="12">
        <f t="shared" si="27"/>
        <v>9657.5898329106312</v>
      </c>
      <c r="E218" s="12">
        <f t="shared" si="33"/>
        <v>0.92652991438980858</v>
      </c>
      <c r="F218" s="12">
        <f t="shared" si="28"/>
        <v>8948.0458810985729</v>
      </c>
      <c r="G218" s="12">
        <f t="shared" si="26"/>
        <v>174.95411890142714</v>
      </c>
      <c r="H218" s="13">
        <f t="shared" si="29"/>
        <v>1.9177257360673806E-2</v>
      </c>
      <c r="I218" s="12">
        <f t="shared" si="30"/>
        <v>30608.943720574705</v>
      </c>
    </row>
    <row r="219" spans="1:9" ht="15" customHeight="1" x14ac:dyDescent="0.25">
      <c r="A219" s="10">
        <f t="shared" si="31"/>
        <v>43497</v>
      </c>
      <c r="B219" s="11">
        <f t="shared" si="32"/>
        <v>218</v>
      </c>
      <c r="C219" s="11">
        <v>9309</v>
      </c>
      <c r="D219" s="12">
        <f t="shared" si="27"/>
        <v>9689.9948626814439</v>
      </c>
      <c r="E219" s="12">
        <f t="shared" si="33"/>
        <v>0.95712370153693893</v>
      </c>
      <c r="F219" s="12">
        <f t="shared" si="28"/>
        <v>9274.5237508435857</v>
      </c>
      <c r="G219" s="12">
        <f t="shared" si="26"/>
        <v>34.476249156414269</v>
      </c>
      <c r="H219" s="13">
        <f t="shared" si="29"/>
        <v>3.7035394947270671E-3</v>
      </c>
      <c r="I219" s="12">
        <f t="shared" si="30"/>
        <v>1188.6117558951555</v>
      </c>
    </row>
    <row r="220" spans="1:9" ht="15" customHeight="1" x14ac:dyDescent="0.25">
      <c r="A220" s="10">
        <f t="shared" si="31"/>
        <v>43525</v>
      </c>
      <c r="B220" s="11">
        <f t="shared" si="32"/>
        <v>219</v>
      </c>
      <c r="C220" s="11">
        <v>10180</v>
      </c>
      <c r="D220" s="12">
        <f t="shared" si="27"/>
        <v>9722.5188527033479</v>
      </c>
      <c r="E220" s="12">
        <f t="shared" si="33"/>
        <v>0.99349200281791372</v>
      </c>
      <c r="F220" s="12">
        <f t="shared" si="28"/>
        <v>9659.2447274071747</v>
      </c>
      <c r="G220" s="12">
        <f t="shared" si="26"/>
        <v>520.75527259282535</v>
      </c>
      <c r="H220" s="13">
        <f t="shared" si="29"/>
        <v>5.1154741904992668E-2</v>
      </c>
      <c r="I220" s="12">
        <f t="shared" si="30"/>
        <v>271186.05393322784</v>
      </c>
    </row>
    <row r="221" spans="1:9" ht="15" customHeight="1" x14ac:dyDescent="0.25">
      <c r="A221" s="10">
        <f t="shared" si="31"/>
        <v>43556</v>
      </c>
      <c r="B221" s="11">
        <f t="shared" si="32"/>
        <v>220</v>
      </c>
      <c r="C221" s="11">
        <v>10957</v>
      </c>
      <c r="D221" s="12">
        <f t="shared" si="27"/>
        <v>9755.1618029763413</v>
      </c>
      <c r="E221" s="12">
        <f t="shared" si="33"/>
        <v>1.0399435604956084</v>
      </c>
      <c r="F221" s="12">
        <f t="shared" si="28"/>
        <v>10144.817698597975</v>
      </c>
      <c r="G221" s="12">
        <f t="shared" si="26"/>
        <v>812.18230140202468</v>
      </c>
      <c r="H221" s="13">
        <f t="shared" si="29"/>
        <v>7.4124514137266104E-2</v>
      </c>
      <c r="I221" s="12">
        <f t="shared" si="30"/>
        <v>659640.09071068931</v>
      </c>
    </row>
    <row r="222" spans="1:9" ht="15" customHeight="1" x14ac:dyDescent="0.25">
      <c r="A222" s="10">
        <f t="shared" si="31"/>
        <v>43586</v>
      </c>
      <c r="B222" s="11">
        <f t="shared" si="32"/>
        <v>221</v>
      </c>
      <c r="C222" s="11">
        <v>11245</v>
      </c>
      <c r="D222" s="12">
        <f t="shared" si="27"/>
        <v>9787.9237135004278</v>
      </c>
      <c r="E222" s="12">
        <f t="shared" si="33"/>
        <v>1.0612191682285768</v>
      </c>
      <c r="F222" s="12">
        <f t="shared" si="28"/>
        <v>10387.132261925686</v>
      </c>
      <c r="G222" s="12">
        <f t="shared" si="26"/>
        <v>857.86773807431382</v>
      </c>
      <c r="H222" s="13">
        <f t="shared" si="29"/>
        <v>7.6288816191579706E-2</v>
      </c>
      <c r="I222" s="12">
        <f t="shared" si="30"/>
        <v>735937.05602873955</v>
      </c>
    </row>
    <row r="223" spans="1:9" ht="15" customHeight="1" x14ac:dyDescent="0.25">
      <c r="A223" s="10">
        <f t="shared" si="31"/>
        <v>43617</v>
      </c>
      <c r="B223" s="11">
        <f t="shared" si="32"/>
        <v>222</v>
      </c>
      <c r="C223" s="11">
        <v>11344</v>
      </c>
      <c r="D223" s="12">
        <f t="shared" si="27"/>
        <v>9820.8045842756037</v>
      </c>
      <c r="E223" s="12">
        <f t="shared" si="33"/>
        <v>1.0465911251672542</v>
      </c>
      <c r="F223" s="12">
        <f t="shared" si="28"/>
        <v>10278.366919904733</v>
      </c>
      <c r="G223" s="12">
        <f t="shared" si="26"/>
        <v>1065.6330800952674</v>
      </c>
      <c r="H223" s="13">
        <f t="shared" si="29"/>
        <v>9.3938035974547543E-2</v>
      </c>
      <c r="I223" s="12">
        <f t="shared" si="30"/>
        <v>1135573.8613933264</v>
      </c>
    </row>
    <row r="224" spans="1:9" ht="15" customHeight="1" x14ac:dyDescent="0.25">
      <c r="A224" s="10">
        <f t="shared" si="31"/>
        <v>43647</v>
      </c>
      <c r="B224" s="11">
        <f t="shared" si="32"/>
        <v>223</v>
      </c>
      <c r="C224" s="11">
        <v>10997</v>
      </c>
      <c r="D224" s="12">
        <f t="shared" si="27"/>
        <v>9853.8044153018727</v>
      </c>
      <c r="E224" s="12">
        <f t="shared" si="33"/>
        <v>1.0219124821757224</v>
      </c>
      <c r="F224" s="12">
        <f t="shared" si="28"/>
        <v>10069.725728915229</v>
      </c>
      <c r="G224" s="12">
        <f t="shared" si="26"/>
        <v>927.27427108477059</v>
      </c>
      <c r="H224" s="13">
        <f t="shared" si="29"/>
        <v>8.4320657550674777E-2</v>
      </c>
      <c r="I224" s="12">
        <f t="shared" si="30"/>
        <v>859837.57381579257</v>
      </c>
    </row>
    <row r="225" spans="1:9" ht="15" customHeight="1" x14ac:dyDescent="0.25">
      <c r="A225" s="10">
        <f t="shared" si="31"/>
        <v>43678</v>
      </c>
      <c r="B225" s="11">
        <f t="shared" si="32"/>
        <v>224</v>
      </c>
      <c r="C225" s="11">
        <v>10687</v>
      </c>
      <c r="D225" s="12">
        <f t="shared" si="27"/>
        <v>9886.9232065792312</v>
      </c>
      <c r="E225" s="12">
        <f t="shared" si="33"/>
        <v>1.0033456655661472</v>
      </c>
      <c r="F225" s="12">
        <f t="shared" si="28"/>
        <v>9920.0015451066247</v>
      </c>
      <c r="G225" s="12">
        <f t="shared" si="26"/>
        <v>766.99845489337531</v>
      </c>
      <c r="H225" s="13">
        <f t="shared" si="29"/>
        <v>7.1769294927797822E-2</v>
      </c>
      <c r="I225" s="12">
        <f t="shared" si="30"/>
        <v>588286.62980882509</v>
      </c>
    </row>
    <row r="226" spans="1:9" ht="15" customHeight="1" x14ac:dyDescent="0.25">
      <c r="A226" s="10">
        <f t="shared" si="31"/>
        <v>43709</v>
      </c>
      <c r="B226" s="11">
        <f t="shared" si="32"/>
        <v>225</v>
      </c>
      <c r="C226" s="11">
        <v>10392</v>
      </c>
      <c r="D226" s="12">
        <f t="shared" si="27"/>
        <v>9920.1609581076827</v>
      </c>
      <c r="E226" s="12">
        <f t="shared" si="33"/>
        <v>1.0022375950107369</v>
      </c>
      <c r="F226" s="12">
        <f t="shared" si="28"/>
        <v>9942.3582607732515</v>
      </c>
      <c r="G226" s="12">
        <f t="shared" si="26"/>
        <v>449.64173922674854</v>
      </c>
      <c r="H226" s="13">
        <f t="shared" si="29"/>
        <v>4.326806574545309E-2</v>
      </c>
      <c r="I226" s="12">
        <f t="shared" si="30"/>
        <v>202177.69365485533</v>
      </c>
    </row>
    <row r="227" spans="1:9" ht="15" customHeight="1" x14ac:dyDescent="0.25">
      <c r="A227" s="10">
        <f t="shared" si="31"/>
        <v>43739</v>
      </c>
      <c r="B227" s="11">
        <f t="shared" si="32"/>
        <v>226</v>
      </c>
      <c r="C227" s="11">
        <v>10845</v>
      </c>
      <c r="D227" s="12">
        <f t="shared" si="27"/>
        <v>9953.5176698872237</v>
      </c>
      <c r="E227" s="12">
        <f t="shared" si="33"/>
        <v>0.98781390007438985</v>
      </c>
      <c r="F227" s="12">
        <f t="shared" si="28"/>
        <v>9832.2231089506513</v>
      </c>
      <c r="G227" s="12">
        <f t="shared" si="26"/>
        <v>1012.7768910493487</v>
      </c>
      <c r="H227" s="13">
        <f t="shared" si="29"/>
        <v>9.3386527528755064E-2</v>
      </c>
      <c r="I227" s="12">
        <f t="shared" si="30"/>
        <v>1025717.0310435843</v>
      </c>
    </row>
    <row r="228" spans="1:9" ht="15" customHeight="1" x14ac:dyDescent="0.25">
      <c r="A228" s="10">
        <f t="shared" si="31"/>
        <v>43770</v>
      </c>
      <c r="B228" s="11">
        <f t="shared" si="32"/>
        <v>227</v>
      </c>
      <c r="C228" s="11">
        <v>10413</v>
      </c>
      <c r="D228" s="12">
        <f t="shared" si="27"/>
        <v>9986.993341917856</v>
      </c>
      <c r="E228" s="12">
        <f t="shared" si="33"/>
        <v>0.98239143996740408</v>
      </c>
      <c r="F228" s="12">
        <f t="shared" si="28"/>
        <v>9811.1367701115596</v>
      </c>
      <c r="G228" s="12">
        <f t="shared" si="26"/>
        <v>601.8632298884404</v>
      </c>
      <c r="H228" s="13">
        <f t="shared" si="29"/>
        <v>5.7799215393108651E-2</v>
      </c>
      <c r="I228" s="12">
        <f t="shared" si="30"/>
        <v>362239.34749174566</v>
      </c>
    </row>
    <row r="229" spans="1:9" ht="15" customHeight="1" x14ac:dyDescent="0.25">
      <c r="A229" s="10">
        <f t="shared" si="31"/>
        <v>43800</v>
      </c>
      <c r="B229" s="11">
        <f t="shared" si="32"/>
        <v>228</v>
      </c>
      <c r="C229" s="11">
        <v>10111</v>
      </c>
      <c r="D229" s="12">
        <f t="shared" si="27"/>
        <v>10020.587974199581</v>
      </c>
      <c r="E229" s="12">
        <f t="shared" si="33"/>
        <v>0.97739944456949979</v>
      </c>
      <c r="F229" s="12">
        <f t="shared" si="28"/>
        <v>9794.1171202424794</v>
      </c>
      <c r="G229" s="12">
        <f t="shared" si="26"/>
        <v>316.88287975752064</v>
      </c>
      <c r="H229" s="13">
        <f t="shared" si="29"/>
        <v>3.1340409431067216E-2</v>
      </c>
      <c r="I229" s="12">
        <f t="shared" si="30"/>
        <v>100414.75948341929</v>
      </c>
    </row>
    <row r="230" spans="1:9" ht="15" customHeight="1" x14ac:dyDescent="0.25">
      <c r="A230" s="10">
        <f t="shared" si="31"/>
        <v>43831</v>
      </c>
      <c r="B230" s="11">
        <f t="shared" si="32"/>
        <v>229</v>
      </c>
      <c r="C230" s="11">
        <v>9713</v>
      </c>
      <c r="D230" s="12">
        <f t="shared" si="27"/>
        <v>10054.301566732396</v>
      </c>
      <c r="E230" s="12">
        <f t="shared" si="33"/>
        <v>0.92652991438980858</v>
      </c>
      <c r="F230" s="12">
        <f t="shared" si="28"/>
        <v>9315.611169873886</v>
      </c>
      <c r="G230" s="12">
        <f t="shared" si="26"/>
        <v>397.38883012611404</v>
      </c>
      <c r="H230" s="13">
        <f t="shared" si="29"/>
        <v>4.0913088657069295E-2</v>
      </c>
      <c r="I230" s="12">
        <f t="shared" si="30"/>
        <v>157917.88230900152</v>
      </c>
    </row>
    <row r="231" spans="1:9" ht="15" customHeight="1" x14ac:dyDescent="0.25">
      <c r="A231" s="10">
        <f t="shared" si="31"/>
        <v>43862</v>
      </c>
      <c r="B231" s="11">
        <f t="shared" si="32"/>
        <v>230</v>
      </c>
      <c r="C231" s="11">
        <v>9889</v>
      </c>
      <c r="D231" s="12">
        <f t="shared" si="27"/>
        <v>10088.1341195163</v>
      </c>
      <c r="E231" s="12">
        <f t="shared" si="33"/>
        <v>0.95712370153693893</v>
      </c>
      <c r="F231" s="12">
        <f t="shared" si="28"/>
        <v>9655.5922700725296</v>
      </c>
      <c r="G231" s="12">
        <f t="shared" si="26"/>
        <v>233.40772992747043</v>
      </c>
      <c r="H231" s="13">
        <f t="shared" si="29"/>
        <v>2.3602763669478253E-2</v>
      </c>
      <c r="I231" s="12">
        <f t="shared" si="30"/>
        <v>54479.168389894978</v>
      </c>
    </row>
    <row r="232" spans="1:9" ht="15" customHeight="1" x14ac:dyDescent="0.25">
      <c r="A232" s="10">
        <f t="shared" si="31"/>
        <v>43891</v>
      </c>
      <c r="B232" s="11">
        <f t="shared" si="32"/>
        <v>231</v>
      </c>
      <c r="C232" s="11">
        <v>11103</v>
      </c>
      <c r="D232" s="12">
        <f t="shared" si="27"/>
        <v>10122.085632551298</v>
      </c>
      <c r="E232" s="12">
        <f t="shared" si="33"/>
        <v>0.99349200281791372</v>
      </c>
      <c r="F232" s="12">
        <f t="shared" si="28"/>
        <v>10056.211127777819</v>
      </c>
      <c r="G232" s="12">
        <f t="shared" si="26"/>
        <v>1046.7888722221815</v>
      </c>
      <c r="H232" s="13">
        <f t="shared" si="29"/>
        <v>9.4279822770618887E-2</v>
      </c>
      <c r="I232" s="12">
        <f t="shared" si="30"/>
        <v>1095766.9430081865</v>
      </c>
    </row>
    <row r="233" spans="1:9" ht="15" customHeight="1" x14ac:dyDescent="0.25">
      <c r="A233" s="10">
        <f t="shared" si="31"/>
        <v>43922</v>
      </c>
      <c r="B233" s="11">
        <f t="shared" si="32"/>
        <v>232</v>
      </c>
      <c r="C233" s="11">
        <v>8377</v>
      </c>
      <c r="D233" s="12">
        <f t="shared" si="27"/>
        <v>10156.156105837388</v>
      </c>
      <c r="E233" s="12">
        <f t="shared" si="33"/>
        <v>1.0399435604956084</v>
      </c>
      <c r="F233" s="12">
        <f t="shared" si="28"/>
        <v>10561.829141653747</v>
      </c>
      <c r="G233" s="12">
        <f t="shared" si="26"/>
        <v>-2184.8291416537468</v>
      </c>
      <c r="H233" s="13">
        <f t="shared" si="29"/>
        <v>0.26081283772875097</v>
      </c>
      <c r="I233" s="12">
        <f t="shared" si="30"/>
        <v>4773478.378219448</v>
      </c>
    </row>
    <row r="234" spans="1:9" ht="15" customHeight="1" x14ac:dyDescent="0.25">
      <c r="A234" s="10">
        <f t="shared" si="31"/>
        <v>43952</v>
      </c>
      <c r="B234" s="11">
        <f t="shared" si="32"/>
        <v>233</v>
      </c>
      <c r="C234" s="11">
        <v>9639</v>
      </c>
      <c r="D234" s="12">
        <f t="shared" si="27"/>
        <v>10190.345539374566</v>
      </c>
      <c r="E234" s="12">
        <f t="shared" si="33"/>
        <v>1.0612191682285768</v>
      </c>
      <c r="F234" s="12">
        <f t="shared" si="28"/>
        <v>10814.190017256864</v>
      </c>
      <c r="G234" s="12">
        <f t="shared" si="26"/>
        <v>-1175.1900172568639</v>
      </c>
      <c r="H234" s="13">
        <f t="shared" si="29"/>
        <v>0.1219203254753464</v>
      </c>
      <c r="I234" s="12">
        <f t="shared" si="30"/>
        <v>1381071.5766601881</v>
      </c>
    </row>
    <row r="235" spans="1:9" ht="15" customHeight="1" x14ac:dyDescent="0.25">
      <c r="A235" s="10">
        <f t="shared" si="31"/>
        <v>43983</v>
      </c>
      <c r="B235" s="11">
        <f t="shared" si="32"/>
        <v>234</v>
      </c>
      <c r="C235" s="11">
        <v>10642</v>
      </c>
      <c r="D235" s="12">
        <f t="shared" si="27"/>
        <v>10224.653933162837</v>
      </c>
      <c r="E235" s="12">
        <f t="shared" si="33"/>
        <v>1.0465911251672542</v>
      </c>
      <c r="F235" s="12">
        <f t="shared" si="28"/>
        <v>10701.032064354684</v>
      </c>
      <c r="G235" s="12">
        <f t="shared" si="26"/>
        <v>-59.032064354683826</v>
      </c>
      <c r="H235" s="13">
        <f t="shared" si="29"/>
        <v>5.5470836642251293E-3</v>
      </c>
      <c r="I235" s="12">
        <f t="shared" si="30"/>
        <v>3484.7846219755329</v>
      </c>
    </row>
    <row r="236" spans="1:9" ht="15" customHeight="1" x14ac:dyDescent="0.25">
      <c r="A236" s="10">
        <f t="shared" si="31"/>
        <v>44013</v>
      </c>
      <c r="B236" s="11">
        <f t="shared" si="32"/>
        <v>235</v>
      </c>
      <c r="C236" s="11">
        <v>10595</v>
      </c>
      <c r="D236" s="12">
        <f t="shared" si="27"/>
        <v>10259.0812872022</v>
      </c>
      <c r="E236" s="12">
        <f t="shared" si="33"/>
        <v>1.0219124821757224</v>
      </c>
      <c r="F236" s="12">
        <f t="shared" si="28"/>
        <v>10483.883223047305</v>
      </c>
      <c r="G236" s="12">
        <f t="shared" si="26"/>
        <v>111.11677695269464</v>
      </c>
      <c r="H236" s="13">
        <f t="shared" si="29"/>
        <v>1.0487661817149092E-2</v>
      </c>
      <c r="I236" s="12">
        <f t="shared" si="30"/>
        <v>12346.938120354889</v>
      </c>
    </row>
    <row r="237" spans="1:9" ht="15" customHeight="1" x14ac:dyDescent="0.25">
      <c r="A237" s="10">
        <f t="shared" si="31"/>
        <v>44044</v>
      </c>
      <c r="B237" s="11">
        <f t="shared" si="32"/>
        <v>236</v>
      </c>
      <c r="C237" s="11">
        <v>10422</v>
      </c>
      <c r="D237" s="12">
        <f t="shared" si="27"/>
        <v>10293.627601492652</v>
      </c>
      <c r="E237" s="12">
        <f t="shared" si="33"/>
        <v>1.0033456655661472</v>
      </c>
      <c r="F237" s="12">
        <f t="shared" si="28"/>
        <v>10328.066636909709</v>
      </c>
      <c r="G237" s="12">
        <f t="shared" si="26"/>
        <v>93.933363090291095</v>
      </c>
      <c r="H237" s="13">
        <f t="shared" si="29"/>
        <v>9.0129882067061119E-3</v>
      </c>
      <c r="I237" s="12">
        <f t="shared" si="30"/>
        <v>8823.4767014524623</v>
      </c>
    </row>
    <row r="238" spans="1:9" ht="15" customHeight="1" x14ac:dyDescent="0.25">
      <c r="A238" s="10">
        <f t="shared" si="31"/>
        <v>44075</v>
      </c>
      <c r="B238" s="11">
        <f t="shared" si="32"/>
        <v>237</v>
      </c>
      <c r="C238" s="11">
        <v>10570</v>
      </c>
      <c r="D238" s="12">
        <f t="shared" si="27"/>
        <v>10328.292876034197</v>
      </c>
      <c r="E238" s="12">
        <f t="shared" si="33"/>
        <v>1.0022375950107369</v>
      </c>
      <c r="F238" s="12">
        <f t="shared" si="28"/>
        <v>10351.40341264304</v>
      </c>
      <c r="G238" s="12">
        <f t="shared" si="26"/>
        <v>218.5965873569603</v>
      </c>
      <c r="H238" s="13">
        <f t="shared" si="29"/>
        <v>2.0680850270289527E-2</v>
      </c>
      <c r="I238" s="12">
        <f t="shared" si="30"/>
        <v>47784.468004109178</v>
      </c>
    </row>
    <row r="239" spans="1:9" ht="15" customHeight="1" x14ac:dyDescent="0.25">
      <c r="A239" s="10">
        <f t="shared" si="31"/>
        <v>44105</v>
      </c>
      <c r="B239" s="11">
        <f t="shared" si="32"/>
        <v>238</v>
      </c>
      <c r="C239" s="11">
        <v>10344</v>
      </c>
      <c r="D239" s="12">
        <f t="shared" si="27"/>
        <v>10363.077110826831</v>
      </c>
      <c r="E239" s="12">
        <f t="shared" si="33"/>
        <v>0.98781390007438985</v>
      </c>
      <c r="F239" s="12">
        <f t="shared" si="28"/>
        <v>10236.791617617491</v>
      </c>
      <c r="G239" s="12">
        <f t="shared" si="26"/>
        <v>107.20838238250872</v>
      </c>
      <c r="H239" s="13">
        <f t="shared" si="29"/>
        <v>1.036430610813116E-2</v>
      </c>
      <c r="I239" s="12">
        <f t="shared" si="30"/>
        <v>11493.637253074205</v>
      </c>
    </row>
    <row r="240" spans="1:9" ht="15" customHeight="1" x14ac:dyDescent="0.25">
      <c r="A240" s="10">
        <f t="shared" si="31"/>
        <v>44136</v>
      </c>
      <c r="B240" s="11">
        <f t="shared" si="32"/>
        <v>239</v>
      </c>
      <c r="C240" s="11">
        <v>9886</v>
      </c>
      <c r="D240" s="12">
        <f t="shared" si="27"/>
        <v>10397.980305870558</v>
      </c>
      <c r="E240" s="12">
        <f t="shared" si="33"/>
        <v>0.98239143996740408</v>
      </c>
      <c r="F240" s="12">
        <f t="shared" si="28"/>
        <v>10214.886845436886</v>
      </c>
      <c r="G240" s="12">
        <f t="shared" si="26"/>
        <v>-328.88684543688578</v>
      </c>
      <c r="H240" s="13">
        <f t="shared" si="29"/>
        <v>3.3267939048845417E-2</v>
      </c>
      <c r="I240" s="12">
        <f t="shared" si="30"/>
        <v>108166.55710142599</v>
      </c>
    </row>
    <row r="241" spans="1:9" ht="15" customHeight="1" x14ac:dyDescent="0.25">
      <c r="A241" s="10">
        <f t="shared" si="31"/>
        <v>44166</v>
      </c>
      <c r="B241" s="11">
        <f t="shared" si="32"/>
        <v>240</v>
      </c>
      <c r="C241" s="11">
        <v>9634</v>
      </c>
      <c r="D241" s="12">
        <f t="shared" si="27"/>
        <v>10433.002461165375</v>
      </c>
      <c r="E241" s="12">
        <f t="shared" si="33"/>
        <v>0.97739944456949979</v>
      </c>
      <c r="F241" s="12">
        <f t="shared" si="28"/>
        <v>10197.210810735261</v>
      </c>
      <c r="G241" s="12">
        <f t="shared" si="26"/>
        <v>-563.21081073526148</v>
      </c>
      <c r="H241" s="13">
        <f t="shared" si="29"/>
        <v>5.8460744315472442E-2</v>
      </c>
      <c r="I241" s="12">
        <f t="shared" si="30"/>
        <v>317206.41732907051</v>
      </c>
    </row>
    <row r="242" spans="1:9" ht="15" customHeight="1" x14ac:dyDescent="0.25">
      <c r="A242" s="1"/>
      <c r="B242" s="1"/>
    </row>
    <row r="243" spans="1:9" ht="15" customHeight="1" x14ac:dyDescent="0.25">
      <c r="A243" s="1"/>
      <c r="B243" s="1"/>
    </row>
    <row r="244" spans="1:9" ht="15" customHeight="1" x14ac:dyDescent="0.25">
      <c r="A244" s="1"/>
      <c r="B244" s="1"/>
    </row>
    <row r="245" spans="1:9" ht="15" customHeight="1" x14ac:dyDescent="0.25">
      <c r="A245" s="1"/>
      <c r="B245" s="1"/>
    </row>
    <row r="246" spans="1:9" ht="15" customHeight="1" x14ac:dyDescent="0.25">
      <c r="A246" s="1"/>
      <c r="B246" s="1"/>
    </row>
    <row r="247" spans="1:9" ht="15" customHeight="1" x14ac:dyDescent="0.25">
      <c r="A247" s="1"/>
      <c r="B247" s="1"/>
    </row>
    <row r="248" spans="1:9" ht="15" customHeight="1" x14ac:dyDescent="0.25">
      <c r="A248" s="1"/>
      <c r="B248" s="1"/>
    </row>
    <row r="249" spans="1:9" ht="15" customHeight="1" x14ac:dyDescent="0.25">
      <c r="A249" s="1"/>
      <c r="B249" s="1"/>
    </row>
    <row r="250" spans="1:9" ht="15" customHeight="1" x14ac:dyDescent="0.25">
      <c r="A250" s="1"/>
      <c r="B250" s="1"/>
    </row>
    <row r="251" spans="1:9" ht="15" customHeight="1" x14ac:dyDescent="0.25">
      <c r="A251" s="1"/>
      <c r="B251" s="1"/>
    </row>
    <row r="252" spans="1:9" ht="15" customHeight="1" x14ac:dyDescent="0.25">
      <c r="A252" s="1"/>
      <c r="B252" s="1"/>
    </row>
    <row r="253" spans="1:9" ht="15" customHeight="1" x14ac:dyDescent="0.25">
      <c r="A253" s="1"/>
      <c r="B253" s="1"/>
    </row>
  </sheetData>
  <mergeCells count="1"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0CC3-56DD-4D5A-A013-13776D3395F6}">
  <dimension ref="A1:J241"/>
  <sheetViews>
    <sheetView showGridLines="0" tabSelected="1" topLeftCell="B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3" max="7" width="19.7109375" customWidth="1"/>
    <col min="9" max="9" width="28.140625" bestFit="1" customWidth="1"/>
    <col min="10" max="10" width="10.7109375" customWidth="1"/>
  </cols>
  <sheetData>
    <row r="1" spans="1:10" x14ac:dyDescent="0.25">
      <c r="A1" s="5" t="s">
        <v>14</v>
      </c>
      <c r="B1" s="5" t="s">
        <v>15</v>
      </c>
      <c r="C1" s="5" t="s">
        <v>26</v>
      </c>
      <c r="D1" s="5" t="s">
        <v>58</v>
      </c>
      <c r="E1" s="5" t="s">
        <v>19</v>
      </c>
      <c r="F1" s="5" t="s">
        <v>51</v>
      </c>
      <c r="G1" s="5" t="s">
        <v>20</v>
      </c>
    </row>
    <row r="2" spans="1:10" x14ac:dyDescent="0.25">
      <c r="A2" s="6">
        <v>36892</v>
      </c>
      <c r="B2" s="7">
        <v>1</v>
      </c>
      <c r="C2" s="7">
        <v>5119</v>
      </c>
      <c r="D2" s="8">
        <v>5119.5815000000002</v>
      </c>
      <c r="E2" s="8">
        <f>C2-D2</f>
        <v>-0.58150000000023283</v>
      </c>
      <c r="F2" s="8">
        <f>ABS(E2/C2)</f>
        <v>1.1359640554800407E-4</v>
      </c>
      <c r="G2" s="8">
        <f>E2^2</f>
        <v>0.33814225000027076</v>
      </c>
      <c r="I2" s="7" t="s">
        <v>52</v>
      </c>
      <c r="J2" s="8">
        <f>SQRT(AVERAGE(G2:G181))</f>
        <v>239.60073168354393</v>
      </c>
    </row>
    <row r="3" spans="1:10" x14ac:dyDescent="0.25">
      <c r="A3" s="6">
        <v>36923</v>
      </c>
      <c r="B3" s="7">
        <v>2</v>
      </c>
      <c r="C3" s="7">
        <v>5157</v>
      </c>
      <c r="D3" s="8">
        <v>5151.0434999999998</v>
      </c>
      <c r="E3" s="8">
        <f t="shared" ref="E3:E66" si="0">C3-D3</f>
        <v>5.9565000000002328</v>
      </c>
      <c r="F3" s="8">
        <f t="shared" ref="F3:F66" si="1">ABS(E3/C3)</f>
        <v>1.1550319953461765E-3</v>
      </c>
      <c r="G3" s="8">
        <f t="shared" ref="G3:G66" si="2">E3^2</f>
        <v>35.479892250002777</v>
      </c>
      <c r="I3" s="7" t="s">
        <v>53</v>
      </c>
      <c r="J3" s="9">
        <f>AVERAGE(F2:F181)</f>
        <v>2.2664744327112931E-2</v>
      </c>
    </row>
    <row r="4" spans="1:10" x14ac:dyDescent="0.25">
      <c r="A4" s="6">
        <v>36951</v>
      </c>
      <c r="B4" s="7">
        <v>3</v>
      </c>
      <c r="C4" s="7">
        <v>5384</v>
      </c>
      <c r="D4" s="8">
        <v>5379.0326999999997</v>
      </c>
      <c r="E4" s="8">
        <f t="shared" si="0"/>
        <v>4.9673000000002503</v>
      </c>
      <c r="F4" s="8">
        <f t="shared" si="1"/>
        <v>9.2260401188711926E-4</v>
      </c>
      <c r="G4" s="8">
        <f t="shared" si="2"/>
        <v>24.674069290002485</v>
      </c>
    </row>
    <row r="5" spans="1:10" x14ac:dyDescent="0.25">
      <c r="A5" s="6">
        <v>36982</v>
      </c>
      <c r="B5" s="7">
        <v>4</v>
      </c>
      <c r="C5" s="7">
        <v>5523</v>
      </c>
      <c r="D5" s="8">
        <v>5517.9214000000002</v>
      </c>
      <c r="E5" s="8">
        <f t="shared" si="0"/>
        <v>5.0785999999998239</v>
      </c>
      <c r="F5" s="8">
        <f t="shared" si="1"/>
        <v>9.1953648379500708E-4</v>
      </c>
      <c r="G5" s="8">
        <f t="shared" si="2"/>
        <v>25.792177959998213</v>
      </c>
      <c r="I5" s="7" t="s">
        <v>54</v>
      </c>
      <c r="J5" s="8">
        <f>SQRT(AVERAGE(G182:G241))</f>
        <v>655.43111431237583</v>
      </c>
    </row>
    <row r="6" spans="1:10" x14ac:dyDescent="0.25">
      <c r="A6" s="6">
        <v>37012</v>
      </c>
      <c r="B6" s="7">
        <v>5</v>
      </c>
      <c r="C6" s="7">
        <v>5646</v>
      </c>
      <c r="D6" s="8">
        <v>5648.85</v>
      </c>
      <c r="E6" s="8">
        <f t="shared" si="0"/>
        <v>-2.8500000000003638</v>
      </c>
      <c r="F6" s="8">
        <f t="shared" si="1"/>
        <v>5.0478214665256179E-4</v>
      </c>
      <c r="G6" s="8">
        <f t="shared" si="2"/>
        <v>8.1225000000020735</v>
      </c>
      <c r="I6" s="7" t="s">
        <v>55</v>
      </c>
      <c r="J6" s="9">
        <f>AVERAGE(F182:F241)</f>
        <v>5.160053445715216E-2</v>
      </c>
    </row>
    <row r="7" spans="1:10" x14ac:dyDescent="0.25">
      <c r="A7" s="6">
        <v>37043</v>
      </c>
      <c r="B7" s="7">
        <v>6</v>
      </c>
      <c r="C7" s="7">
        <v>5447</v>
      </c>
      <c r="D7" s="8">
        <v>5457.6566999999995</v>
      </c>
      <c r="E7" s="8">
        <f t="shared" si="0"/>
        <v>-10.656699999999546</v>
      </c>
      <c r="F7" s="8">
        <f t="shared" si="1"/>
        <v>1.9564347347162743E-3</v>
      </c>
      <c r="G7" s="8">
        <f t="shared" si="2"/>
        <v>113.56525488999033</v>
      </c>
    </row>
    <row r="8" spans="1:10" x14ac:dyDescent="0.25">
      <c r="A8" s="6">
        <v>37073</v>
      </c>
      <c r="B8" s="7">
        <v>7</v>
      </c>
      <c r="C8" s="7">
        <v>5281</v>
      </c>
      <c r="D8" s="8">
        <v>5289.4683000000005</v>
      </c>
      <c r="E8" s="8">
        <f t="shared" si="0"/>
        <v>-8.468300000000454</v>
      </c>
      <c r="F8" s="8">
        <f t="shared" si="1"/>
        <v>1.6035409960235664E-3</v>
      </c>
      <c r="G8" s="8">
        <f t="shared" si="2"/>
        <v>71.712104890007694</v>
      </c>
    </row>
    <row r="9" spans="1:10" x14ac:dyDescent="0.25">
      <c r="A9" s="6">
        <v>37104</v>
      </c>
      <c r="B9" s="7">
        <v>8</v>
      </c>
      <c r="C9" s="7">
        <v>5313</v>
      </c>
      <c r="D9" s="8">
        <v>5321.3190000000004</v>
      </c>
      <c r="E9" s="8">
        <f t="shared" si="0"/>
        <v>-8.3190000000004147</v>
      </c>
      <c r="F9" s="8">
        <f t="shared" si="1"/>
        <v>1.5657820440429916E-3</v>
      </c>
      <c r="G9" s="8">
        <f t="shared" si="2"/>
        <v>69.205761000006902</v>
      </c>
    </row>
    <row r="10" spans="1:10" x14ac:dyDescent="0.25">
      <c r="A10" s="6">
        <v>37135</v>
      </c>
      <c r="B10" s="7">
        <v>9</v>
      </c>
      <c r="C10" s="7">
        <v>5364</v>
      </c>
      <c r="D10" s="8">
        <v>5369.3833000000004</v>
      </c>
      <c r="E10" s="8">
        <f t="shared" si="0"/>
        <v>-5.3833000000004176</v>
      </c>
      <c r="F10" s="8">
        <f t="shared" si="1"/>
        <v>1.0035980611484746E-3</v>
      </c>
      <c r="G10" s="8">
        <f t="shared" si="2"/>
        <v>28.979918890004498</v>
      </c>
    </row>
    <row r="11" spans="1:10" x14ac:dyDescent="0.25">
      <c r="A11" s="6">
        <v>37165</v>
      </c>
      <c r="B11" s="7">
        <v>10</v>
      </c>
      <c r="C11" s="7">
        <v>5460</v>
      </c>
      <c r="D11" s="8">
        <v>5465.2079999999996</v>
      </c>
      <c r="E11" s="8">
        <f t="shared" si="0"/>
        <v>-5.2079999999996289</v>
      </c>
      <c r="F11" s="8">
        <f t="shared" si="1"/>
        <v>9.5384615384608588E-4</v>
      </c>
      <c r="G11" s="8">
        <f t="shared" si="2"/>
        <v>27.123263999996134</v>
      </c>
    </row>
    <row r="12" spans="1:10" x14ac:dyDescent="0.25">
      <c r="A12" s="6">
        <v>37196</v>
      </c>
      <c r="B12" s="7">
        <v>11</v>
      </c>
      <c r="C12" s="7">
        <v>5319</v>
      </c>
      <c r="D12" s="8">
        <v>5320.1772000000001</v>
      </c>
      <c r="E12" s="8">
        <f t="shared" si="0"/>
        <v>-1.1772000000000844</v>
      </c>
      <c r="F12" s="8">
        <f t="shared" si="1"/>
        <v>2.2131979695433059E-4</v>
      </c>
      <c r="G12" s="8">
        <f t="shared" si="2"/>
        <v>1.3857998400001987</v>
      </c>
    </row>
    <row r="13" spans="1:10" x14ac:dyDescent="0.25">
      <c r="A13" s="6">
        <v>37226</v>
      </c>
      <c r="B13" s="7">
        <v>12</v>
      </c>
      <c r="C13" s="7">
        <v>5305</v>
      </c>
      <c r="D13" s="8">
        <v>5308.2640000000001</v>
      </c>
      <c r="E13" s="8">
        <f t="shared" si="0"/>
        <v>-3.2640000000001237</v>
      </c>
      <c r="F13" s="8">
        <f t="shared" si="1"/>
        <v>6.1526861451463219E-4</v>
      </c>
      <c r="G13" s="8">
        <f t="shared" si="2"/>
        <v>10.653696000000808</v>
      </c>
    </row>
    <row r="14" spans="1:10" x14ac:dyDescent="0.25">
      <c r="A14" s="6">
        <v>37257</v>
      </c>
      <c r="B14" s="7">
        <v>13</v>
      </c>
      <c r="C14" s="7">
        <v>5212</v>
      </c>
      <c r="D14" s="8">
        <v>5209.5950000000003</v>
      </c>
      <c r="E14" s="8">
        <f t="shared" si="0"/>
        <v>2.4049999999997453</v>
      </c>
      <c r="F14" s="8">
        <f t="shared" si="1"/>
        <v>4.6143514965459428E-4</v>
      </c>
      <c r="G14" s="8">
        <f t="shared" si="2"/>
        <v>5.784024999998775</v>
      </c>
    </row>
    <row r="15" spans="1:10" x14ac:dyDescent="0.25">
      <c r="A15" s="6">
        <v>37288</v>
      </c>
      <c r="B15" s="7">
        <v>14</v>
      </c>
      <c r="C15" s="7">
        <v>5056</v>
      </c>
      <c r="D15" s="8">
        <v>5053.3114999999998</v>
      </c>
      <c r="E15" s="8">
        <f t="shared" si="0"/>
        <v>2.6885000000002037</v>
      </c>
      <c r="F15" s="8">
        <f t="shared" si="1"/>
        <v>5.3174446202535679E-4</v>
      </c>
      <c r="G15" s="8">
        <f t="shared" si="2"/>
        <v>7.2280322500010952</v>
      </c>
    </row>
    <row r="16" spans="1:10" x14ac:dyDescent="0.25">
      <c r="A16" s="6">
        <v>37316</v>
      </c>
      <c r="B16" s="7">
        <v>15</v>
      </c>
      <c r="C16" s="7">
        <v>5424</v>
      </c>
      <c r="D16" s="8">
        <v>5431.0140000000001</v>
      </c>
      <c r="E16" s="8">
        <f t="shared" si="0"/>
        <v>-7.0140000000001237</v>
      </c>
      <c r="F16" s="8">
        <f t="shared" si="1"/>
        <v>1.2931415929203767E-3</v>
      </c>
      <c r="G16" s="8">
        <f t="shared" si="2"/>
        <v>49.196196000001734</v>
      </c>
    </row>
    <row r="17" spans="1:7" x14ac:dyDescent="0.25">
      <c r="A17" s="6">
        <v>37347</v>
      </c>
      <c r="B17" s="7">
        <v>16</v>
      </c>
      <c r="C17" s="7">
        <v>5589</v>
      </c>
      <c r="D17" s="8">
        <v>5605.9740000000002</v>
      </c>
      <c r="E17" s="8">
        <f t="shared" si="0"/>
        <v>-16.97400000000016</v>
      </c>
      <c r="F17" s="8">
        <f t="shared" si="1"/>
        <v>3.0370370370370655E-3</v>
      </c>
      <c r="G17" s="8">
        <f t="shared" si="2"/>
        <v>288.11667600000544</v>
      </c>
    </row>
    <row r="18" spans="1:7" x14ac:dyDescent="0.25">
      <c r="A18" s="6">
        <v>37377</v>
      </c>
      <c r="B18" s="7">
        <v>17</v>
      </c>
      <c r="C18" s="7">
        <v>5823</v>
      </c>
      <c r="D18" s="8">
        <v>5816.8247000000001</v>
      </c>
      <c r="E18" s="8">
        <f t="shared" si="0"/>
        <v>6.1752999999998792</v>
      </c>
      <c r="F18" s="8">
        <f t="shared" si="1"/>
        <v>1.0605014597286414E-3</v>
      </c>
      <c r="G18" s="8">
        <f t="shared" si="2"/>
        <v>38.134330089998507</v>
      </c>
    </row>
    <row r="19" spans="1:7" x14ac:dyDescent="0.25">
      <c r="A19" s="6">
        <v>37408</v>
      </c>
      <c r="B19" s="7">
        <v>18</v>
      </c>
      <c r="C19" s="7">
        <v>5750</v>
      </c>
      <c r="D19" s="8">
        <v>5737.0864000000001</v>
      </c>
      <c r="E19" s="8">
        <f t="shared" si="0"/>
        <v>12.91359999999986</v>
      </c>
      <c r="F19" s="8">
        <f t="shared" si="1"/>
        <v>2.2458434782608454E-3</v>
      </c>
      <c r="G19" s="8">
        <f t="shared" si="2"/>
        <v>166.76106495999639</v>
      </c>
    </row>
    <row r="20" spans="1:7" x14ac:dyDescent="0.25">
      <c r="A20" s="6">
        <v>37438</v>
      </c>
      <c r="B20" s="7">
        <v>19</v>
      </c>
      <c r="C20" s="7">
        <v>5652</v>
      </c>
      <c r="D20" s="8">
        <v>5657.3490000000002</v>
      </c>
      <c r="E20" s="8">
        <f t="shared" si="0"/>
        <v>-5.3490000000001601</v>
      </c>
      <c r="F20" s="8">
        <f t="shared" si="1"/>
        <v>9.4639065817412596E-4</v>
      </c>
      <c r="G20" s="8">
        <f t="shared" si="2"/>
        <v>28.611801000001712</v>
      </c>
    </row>
    <row r="21" spans="1:7" x14ac:dyDescent="0.25">
      <c r="A21" s="6">
        <v>37469</v>
      </c>
      <c r="B21" s="7">
        <v>20</v>
      </c>
      <c r="C21" s="7">
        <v>5604</v>
      </c>
      <c r="D21" s="8">
        <v>5608.1133</v>
      </c>
      <c r="E21" s="8">
        <f t="shared" si="0"/>
        <v>-4.1132999999999811</v>
      </c>
      <c r="F21" s="8">
        <f t="shared" si="1"/>
        <v>7.3399357601712728E-4</v>
      </c>
      <c r="G21" s="8">
        <f t="shared" si="2"/>
        <v>16.919236889999844</v>
      </c>
    </row>
    <row r="22" spans="1:7" x14ac:dyDescent="0.25">
      <c r="A22" s="6">
        <v>37500</v>
      </c>
      <c r="B22" s="7">
        <v>21</v>
      </c>
      <c r="C22" s="7">
        <v>5559</v>
      </c>
      <c r="D22" s="8">
        <v>5587.3867</v>
      </c>
      <c r="E22" s="8">
        <f t="shared" si="0"/>
        <v>-28.386700000000019</v>
      </c>
      <c r="F22" s="8">
        <f t="shared" si="1"/>
        <v>5.1064400071955422E-3</v>
      </c>
      <c r="G22" s="8">
        <f t="shared" si="2"/>
        <v>805.8047368900011</v>
      </c>
    </row>
    <row r="23" spans="1:7" x14ac:dyDescent="0.25">
      <c r="A23" s="6">
        <v>37530</v>
      </c>
      <c r="B23" s="7">
        <v>22</v>
      </c>
      <c r="C23" s="7">
        <v>5687</v>
      </c>
      <c r="D23" s="8">
        <v>5674.3360000000002</v>
      </c>
      <c r="E23" s="8">
        <f t="shared" si="0"/>
        <v>12.66399999999976</v>
      </c>
      <c r="F23" s="8">
        <f t="shared" si="1"/>
        <v>2.2268331281870514E-3</v>
      </c>
      <c r="G23" s="8">
        <f t="shared" si="2"/>
        <v>160.37689599999391</v>
      </c>
    </row>
    <row r="24" spans="1:7" x14ac:dyDescent="0.25">
      <c r="A24" s="6">
        <v>37561</v>
      </c>
      <c r="B24" s="7">
        <v>23</v>
      </c>
      <c r="C24" s="7">
        <v>5712</v>
      </c>
      <c r="D24" s="8">
        <v>5737.0540000000001</v>
      </c>
      <c r="E24" s="8">
        <f t="shared" si="0"/>
        <v>-25.054000000000087</v>
      </c>
      <c r="F24" s="8">
        <f t="shared" si="1"/>
        <v>4.3862044817927328E-3</v>
      </c>
      <c r="G24" s="8">
        <f t="shared" si="2"/>
        <v>627.70291600000439</v>
      </c>
    </row>
    <row r="25" spans="1:7" x14ac:dyDescent="0.25">
      <c r="A25" s="6">
        <v>37591</v>
      </c>
      <c r="B25" s="7">
        <v>24</v>
      </c>
      <c r="C25" s="7">
        <v>5707</v>
      </c>
      <c r="D25" s="8">
        <v>5652.3209999999999</v>
      </c>
      <c r="E25" s="8">
        <f t="shared" si="0"/>
        <v>54.679000000000087</v>
      </c>
      <c r="F25" s="8">
        <f t="shared" si="1"/>
        <v>9.5810408270545089E-3</v>
      </c>
      <c r="G25" s="8">
        <f t="shared" si="2"/>
        <v>2989.7930410000095</v>
      </c>
    </row>
    <row r="26" spans="1:7" x14ac:dyDescent="0.25">
      <c r="A26" s="6">
        <v>37622</v>
      </c>
      <c r="B26" s="7">
        <v>25</v>
      </c>
      <c r="C26" s="7">
        <v>5282</v>
      </c>
      <c r="D26" s="8">
        <v>5348.0645000000004</v>
      </c>
      <c r="E26" s="8">
        <f t="shared" si="0"/>
        <v>-66.064500000000407</v>
      </c>
      <c r="F26" s="8">
        <f t="shared" si="1"/>
        <v>1.2507478227944038E-2</v>
      </c>
      <c r="G26" s="8">
        <f t="shared" si="2"/>
        <v>4364.5181602500543</v>
      </c>
    </row>
    <row r="27" spans="1:7" x14ac:dyDescent="0.25">
      <c r="A27" s="6">
        <v>37653</v>
      </c>
      <c r="B27" s="7">
        <v>26</v>
      </c>
      <c r="C27" s="7">
        <v>5345</v>
      </c>
      <c r="D27" s="8">
        <v>5339.1333000000004</v>
      </c>
      <c r="E27" s="8">
        <f t="shared" si="0"/>
        <v>5.8666999999995824</v>
      </c>
      <c r="F27" s="8">
        <f t="shared" si="1"/>
        <v>1.0976052385406141E-3</v>
      </c>
      <c r="G27" s="8">
        <f t="shared" si="2"/>
        <v>34.418168889995101</v>
      </c>
    </row>
    <row r="28" spans="1:7" x14ac:dyDescent="0.25">
      <c r="A28" s="6">
        <v>37681</v>
      </c>
      <c r="B28" s="7">
        <v>27</v>
      </c>
      <c r="C28" s="7">
        <v>5705</v>
      </c>
      <c r="D28" s="8">
        <v>5736.5556999999999</v>
      </c>
      <c r="E28" s="8">
        <f t="shared" si="0"/>
        <v>-31.555699999999888</v>
      </c>
      <c r="F28" s="8">
        <f t="shared" si="1"/>
        <v>5.5312357581069043E-3</v>
      </c>
      <c r="G28" s="8">
        <f t="shared" si="2"/>
        <v>995.76220248999289</v>
      </c>
    </row>
    <row r="29" spans="1:7" x14ac:dyDescent="0.25">
      <c r="A29" s="6">
        <v>37712</v>
      </c>
      <c r="B29" s="7">
        <v>28</v>
      </c>
      <c r="C29" s="7">
        <v>6149</v>
      </c>
      <c r="D29" s="8">
        <v>6185.1880000000001</v>
      </c>
      <c r="E29" s="8">
        <f t="shared" si="0"/>
        <v>-36.188000000000102</v>
      </c>
      <c r="F29" s="8">
        <f t="shared" si="1"/>
        <v>5.8851845828590179E-3</v>
      </c>
      <c r="G29" s="8">
        <f t="shared" si="2"/>
        <v>1309.5713440000075</v>
      </c>
    </row>
    <row r="30" spans="1:7" x14ac:dyDescent="0.25">
      <c r="A30" s="6">
        <v>37742</v>
      </c>
      <c r="B30" s="7">
        <v>29</v>
      </c>
      <c r="C30" s="7">
        <v>6109</v>
      </c>
      <c r="D30" s="8">
        <v>6089.9165000000003</v>
      </c>
      <c r="E30" s="8">
        <f t="shared" si="0"/>
        <v>19.083499999999731</v>
      </c>
      <c r="F30" s="8">
        <f t="shared" si="1"/>
        <v>3.1238336880012657E-3</v>
      </c>
      <c r="G30" s="8">
        <f t="shared" si="2"/>
        <v>364.1799722499897</v>
      </c>
    </row>
    <row r="31" spans="1:7" x14ac:dyDescent="0.25">
      <c r="A31" s="6">
        <v>37773</v>
      </c>
      <c r="B31" s="7">
        <v>30</v>
      </c>
      <c r="C31" s="7">
        <v>5831</v>
      </c>
      <c r="D31" s="8">
        <v>5863.4740000000002</v>
      </c>
      <c r="E31" s="8">
        <f t="shared" si="0"/>
        <v>-32.47400000000016</v>
      </c>
      <c r="F31" s="8">
        <f t="shared" si="1"/>
        <v>5.5691991082147422E-3</v>
      </c>
      <c r="G31" s="8">
        <f t="shared" si="2"/>
        <v>1054.5606760000103</v>
      </c>
    </row>
    <row r="32" spans="1:7" x14ac:dyDescent="0.25">
      <c r="A32" s="6">
        <v>37803</v>
      </c>
      <c r="B32" s="7">
        <v>31</v>
      </c>
      <c r="C32" s="7">
        <v>5856</v>
      </c>
      <c r="D32" s="8">
        <v>5830.6130000000003</v>
      </c>
      <c r="E32" s="8">
        <f t="shared" si="0"/>
        <v>25.386999999999716</v>
      </c>
      <c r="F32" s="8">
        <f t="shared" si="1"/>
        <v>4.3352117486338314E-3</v>
      </c>
      <c r="G32" s="8">
        <f t="shared" si="2"/>
        <v>644.49976899998558</v>
      </c>
    </row>
    <row r="33" spans="1:7" x14ac:dyDescent="0.25">
      <c r="A33" s="6">
        <v>37834</v>
      </c>
      <c r="B33" s="7">
        <v>32</v>
      </c>
      <c r="C33" s="7">
        <v>5813</v>
      </c>
      <c r="D33" s="8">
        <v>5832.3140000000003</v>
      </c>
      <c r="E33" s="8">
        <f t="shared" si="0"/>
        <v>-19.314000000000306</v>
      </c>
      <c r="F33" s="8">
        <f t="shared" si="1"/>
        <v>3.3225528986754352E-3</v>
      </c>
      <c r="G33" s="8">
        <f t="shared" si="2"/>
        <v>373.03059600001183</v>
      </c>
    </row>
    <row r="34" spans="1:7" x14ac:dyDescent="0.25">
      <c r="A34" s="6">
        <v>37865</v>
      </c>
      <c r="B34" s="7">
        <v>33</v>
      </c>
      <c r="C34" s="7">
        <v>5885</v>
      </c>
      <c r="D34" s="8">
        <v>5856.2856000000002</v>
      </c>
      <c r="E34" s="8">
        <f t="shared" si="0"/>
        <v>28.714399999999841</v>
      </c>
      <c r="F34" s="8">
        <f t="shared" si="1"/>
        <v>4.879252336448571E-3</v>
      </c>
      <c r="G34" s="8">
        <f t="shared" si="2"/>
        <v>824.51676735999092</v>
      </c>
    </row>
    <row r="35" spans="1:7" x14ac:dyDescent="0.25">
      <c r="A35" s="6">
        <v>37895</v>
      </c>
      <c r="B35" s="7">
        <v>34</v>
      </c>
      <c r="C35" s="7">
        <v>5878</v>
      </c>
      <c r="D35" s="8">
        <v>5866.8135000000002</v>
      </c>
      <c r="E35" s="8">
        <f t="shared" si="0"/>
        <v>11.186499999999796</v>
      </c>
      <c r="F35" s="8">
        <f t="shared" si="1"/>
        <v>1.9031133038448105E-3</v>
      </c>
      <c r="G35" s="8">
        <f t="shared" si="2"/>
        <v>125.13778224999544</v>
      </c>
    </row>
    <row r="36" spans="1:7" x14ac:dyDescent="0.25">
      <c r="A36" s="6">
        <v>37926</v>
      </c>
      <c r="B36" s="7">
        <v>35</v>
      </c>
      <c r="C36" s="7">
        <v>5957</v>
      </c>
      <c r="D36" s="8">
        <v>5925.2992999999997</v>
      </c>
      <c r="E36" s="8">
        <f t="shared" si="0"/>
        <v>31.700700000000325</v>
      </c>
      <c r="F36" s="8">
        <f t="shared" si="1"/>
        <v>5.3215880476750587E-3</v>
      </c>
      <c r="G36" s="8">
        <f t="shared" si="2"/>
        <v>1004.9343804900205</v>
      </c>
    </row>
    <row r="37" spans="1:7" x14ac:dyDescent="0.25">
      <c r="A37" s="6">
        <v>37956</v>
      </c>
      <c r="B37" s="7">
        <v>36</v>
      </c>
      <c r="C37" s="7">
        <v>5904</v>
      </c>
      <c r="D37" s="8">
        <v>5896.8530000000001</v>
      </c>
      <c r="E37" s="8">
        <f t="shared" si="0"/>
        <v>7.1469999999999345</v>
      </c>
      <c r="F37" s="8">
        <f t="shared" si="1"/>
        <v>1.2105352303522924E-3</v>
      </c>
      <c r="G37" s="8">
        <f t="shared" si="2"/>
        <v>51.079608999999067</v>
      </c>
    </row>
    <row r="38" spans="1:7" x14ac:dyDescent="0.25">
      <c r="A38" s="6">
        <v>37987</v>
      </c>
      <c r="B38" s="7">
        <v>37</v>
      </c>
      <c r="C38" s="7">
        <v>5511</v>
      </c>
      <c r="D38" s="8">
        <v>5565.5834999999997</v>
      </c>
      <c r="E38" s="8">
        <f t="shared" si="0"/>
        <v>-54.583499999999731</v>
      </c>
      <c r="F38" s="8">
        <f t="shared" si="1"/>
        <v>9.9044637996733315E-3</v>
      </c>
      <c r="G38" s="8">
        <f t="shared" si="2"/>
        <v>2979.3584722499704</v>
      </c>
    </row>
    <row r="39" spans="1:7" x14ac:dyDescent="0.25">
      <c r="A39" s="6">
        <v>38018</v>
      </c>
      <c r="B39" s="7">
        <v>38</v>
      </c>
      <c r="C39" s="7">
        <v>5701</v>
      </c>
      <c r="D39" s="8">
        <v>5644.0073000000002</v>
      </c>
      <c r="E39" s="8">
        <f t="shared" si="0"/>
        <v>56.992699999999786</v>
      </c>
      <c r="F39" s="8">
        <f t="shared" si="1"/>
        <v>9.9969654446587942E-3</v>
      </c>
      <c r="G39" s="8">
        <f t="shared" si="2"/>
        <v>3248.1678532899755</v>
      </c>
    </row>
    <row r="40" spans="1:7" x14ac:dyDescent="0.25">
      <c r="A40" s="6">
        <v>38047</v>
      </c>
      <c r="B40" s="7">
        <v>39</v>
      </c>
      <c r="C40" s="7">
        <v>6065</v>
      </c>
      <c r="D40" s="8">
        <v>5960.7236000000003</v>
      </c>
      <c r="E40" s="8">
        <f t="shared" si="0"/>
        <v>104.27639999999974</v>
      </c>
      <c r="F40" s="8">
        <f t="shared" si="1"/>
        <v>1.7193140972794681E-2</v>
      </c>
      <c r="G40" s="8">
        <f t="shared" si="2"/>
        <v>10873.567596959945</v>
      </c>
    </row>
    <row r="41" spans="1:7" x14ac:dyDescent="0.25">
      <c r="A41" s="6">
        <v>38078</v>
      </c>
      <c r="B41" s="7">
        <v>40</v>
      </c>
      <c r="C41" s="7">
        <v>6218</v>
      </c>
      <c r="D41" s="8">
        <v>6203.5522000000001</v>
      </c>
      <c r="E41" s="8">
        <f t="shared" si="0"/>
        <v>14.447799999999916</v>
      </c>
      <c r="F41" s="8">
        <f t="shared" si="1"/>
        <v>2.3235445480861878E-3</v>
      </c>
      <c r="G41" s="8">
        <f t="shared" si="2"/>
        <v>208.73892483999757</v>
      </c>
    </row>
    <row r="42" spans="1:7" x14ac:dyDescent="0.25">
      <c r="A42" s="6">
        <v>38108</v>
      </c>
      <c r="B42" s="7">
        <v>41</v>
      </c>
      <c r="C42" s="7">
        <v>6323</v>
      </c>
      <c r="D42" s="8">
        <v>6159.5537000000004</v>
      </c>
      <c r="E42" s="8">
        <f t="shared" si="0"/>
        <v>163.44629999999961</v>
      </c>
      <c r="F42" s="8">
        <f t="shared" si="1"/>
        <v>2.5849486003479298E-2</v>
      </c>
      <c r="G42" s="8">
        <f t="shared" si="2"/>
        <v>26714.692983689871</v>
      </c>
    </row>
    <row r="43" spans="1:7" x14ac:dyDescent="0.25">
      <c r="A43" s="6">
        <v>38139</v>
      </c>
      <c r="B43" s="7">
        <v>42</v>
      </c>
      <c r="C43" s="7">
        <v>5978</v>
      </c>
      <c r="D43" s="8">
        <v>6090.3779999999997</v>
      </c>
      <c r="E43" s="8">
        <f t="shared" si="0"/>
        <v>-112.3779999999997</v>
      </c>
      <c r="F43" s="8">
        <f t="shared" si="1"/>
        <v>1.8798594847775126E-2</v>
      </c>
      <c r="G43" s="8">
        <f t="shared" si="2"/>
        <v>12628.814883999932</v>
      </c>
    </row>
    <row r="44" spans="1:7" x14ac:dyDescent="0.25">
      <c r="A44" s="6">
        <v>38169</v>
      </c>
      <c r="B44" s="7">
        <v>43</v>
      </c>
      <c r="C44" s="7">
        <v>6061</v>
      </c>
      <c r="D44" s="8">
        <v>6021.3190000000004</v>
      </c>
      <c r="E44" s="8">
        <f t="shared" si="0"/>
        <v>39.680999999999585</v>
      </c>
      <c r="F44" s="8">
        <f t="shared" si="1"/>
        <v>6.5469394489357504E-3</v>
      </c>
      <c r="G44" s="8">
        <f t="shared" si="2"/>
        <v>1574.5817609999672</v>
      </c>
    </row>
    <row r="45" spans="1:7" x14ac:dyDescent="0.25">
      <c r="A45" s="6">
        <v>38200</v>
      </c>
      <c r="B45" s="7">
        <v>44</v>
      </c>
      <c r="C45" s="7">
        <v>5906</v>
      </c>
      <c r="D45" s="8">
        <v>5979.4032999999999</v>
      </c>
      <c r="E45" s="8">
        <f t="shared" si="0"/>
        <v>-73.403299999999945</v>
      </c>
      <c r="F45" s="8">
        <f t="shared" si="1"/>
        <v>1.242859803589569E-2</v>
      </c>
      <c r="G45" s="8">
        <f t="shared" si="2"/>
        <v>5388.0444508899918</v>
      </c>
    </row>
    <row r="46" spans="1:7" x14ac:dyDescent="0.25">
      <c r="A46" s="6">
        <v>38231</v>
      </c>
      <c r="B46" s="7">
        <v>45</v>
      </c>
      <c r="C46" s="7">
        <v>6097</v>
      </c>
      <c r="D46" s="8">
        <v>5958.1210000000001</v>
      </c>
      <c r="E46" s="8">
        <f t="shared" si="0"/>
        <v>138.87899999999991</v>
      </c>
      <c r="F46" s="8">
        <f t="shared" si="1"/>
        <v>2.2778251599147106E-2</v>
      </c>
      <c r="G46" s="8">
        <f t="shared" si="2"/>
        <v>19287.376640999973</v>
      </c>
    </row>
    <row r="47" spans="1:7" x14ac:dyDescent="0.25">
      <c r="A47" s="6">
        <v>38261</v>
      </c>
      <c r="B47" s="7">
        <v>46</v>
      </c>
      <c r="C47" s="7">
        <v>5916</v>
      </c>
      <c r="D47" s="8">
        <v>5937.6970000000001</v>
      </c>
      <c r="E47" s="8">
        <f t="shared" si="0"/>
        <v>-21.697000000000116</v>
      </c>
      <c r="F47" s="8">
        <f t="shared" si="1"/>
        <v>3.6675118323191542E-3</v>
      </c>
      <c r="G47" s="8">
        <f t="shared" si="2"/>
        <v>470.75980900000508</v>
      </c>
    </row>
    <row r="48" spans="1:7" x14ac:dyDescent="0.25">
      <c r="A48" s="6">
        <v>38292</v>
      </c>
      <c r="B48" s="7">
        <v>47</v>
      </c>
      <c r="C48" s="7">
        <v>5987</v>
      </c>
      <c r="D48" s="8">
        <v>5925.0492999999997</v>
      </c>
      <c r="E48" s="8">
        <f t="shared" si="0"/>
        <v>61.950700000000325</v>
      </c>
      <c r="F48" s="8">
        <f t="shared" si="1"/>
        <v>1.0347536328712263E-2</v>
      </c>
      <c r="G48" s="8">
        <f t="shared" si="2"/>
        <v>3837.8892304900401</v>
      </c>
    </row>
    <row r="49" spans="1:7" x14ac:dyDescent="0.25">
      <c r="A49" s="6">
        <v>38322</v>
      </c>
      <c r="B49" s="7">
        <v>48</v>
      </c>
      <c r="C49" s="7">
        <v>5900</v>
      </c>
      <c r="D49" s="8">
        <v>5899.2816999999995</v>
      </c>
      <c r="E49" s="8">
        <f t="shared" si="0"/>
        <v>0.71830000000045402</v>
      </c>
      <c r="F49" s="8">
        <f t="shared" si="1"/>
        <v>1.2174576271194136E-4</v>
      </c>
      <c r="G49" s="8">
        <f t="shared" si="2"/>
        <v>0.5159548900006522</v>
      </c>
    </row>
    <row r="50" spans="1:7" x14ac:dyDescent="0.25">
      <c r="A50" s="6">
        <v>38353</v>
      </c>
      <c r="B50" s="7">
        <v>49</v>
      </c>
      <c r="C50" s="7">
        <v>5471</v>
      </c>
      <c r="D50" s="8">
        <v>5590.38</v>
      </c>
      <c r="E50" s="8">
        <f t="shared" si="0"/>
        <v>-119.38000000000011</v>
      </c>
      <c r="F50" s="8">
        <f t="shared" si="1"/>
        <v>2.18205081337964E-2</v>
      </c>
      <c r="G50" s="8">
        <f t="shared" si="2"/>
        <v>14251.584400000025</v>
      </c>
    </row>
    <row r="51" spans="1:7" x14ac:dyDescent="0.25">
      <c r="A51" s="6">
        <v>38384</v>
      </c>
      <c r="B51" s="7">
        <v>50</v>
      </c>
      <c r="C51" s="7">
        <v>5853</v>
      </c>
      <c r="D51" s="8">
        <v>5750.6143000000002</v>
      </c>
      <c r="E51" s="8">
        <f t="shared" si="0"/>
        <v>102.38569999999982</v>
      </c>
      <c r="F51" s="8">
        <f t="shared" si="1"/>
        <v>1.74928583632325E-2</v>
      </c>
      <c r="G51" s="8">
        <f t="shared" si="2"/>
        <v>10482.831564489963</v>
      </c>
    </row>
    <row r="52" spans="1:7" x14ac:dyDescent="0.25">
      <c r="A52" s="6">
        <v>38412</v>
      </c>
      <c r="B52" s="7">
        <v>51</v>
      </c>
      <c r="C52" s="7">
        <v>6210</v>
      </c>
      <c r="D52" s="8">
        <v>6171.6790000000001</v>
      </c>
      <c r="E52" s="8">
        <f t="shared" si="0"/>
        <v>38.320999999999913</v>
      </c>
      <c r="F52" s="8">
        <f t="shared" si="1"/>
        <v>6.170853462157796E-3</v>
      </c>
      <c r="G52" s="8">
        <f t="shared" si="2"/>
        <v>1468.4990409999932</v>
      </c>
    </row>
    <row r="53" spans="1:7" x14ac:dyDescent="0.25">
      <c r="A53" s="6">
        <v>38443</v>
      </c>
      <c r="B53" s="7">
        <v>52</v>
      </c>
      <c r="C53" s="7">
        <v>6266</v>
      </c>
      <c r="D53" s="8">
        <v>6298.6772000000001</v>
      </c>
      <c r="E53" s="8">
        <f t="shared" si="0"/>
        <v>-32.677200000000084</v>
      </c>
      <c r="F53" s="8">
        <f t="shared" si="1"/>
        <v>5.2150015959144726E-3</v>
      </c>
      <c r="G53" s="8">
        <f t="shared" si="2"/>
        <v>1067.7993998400054</v>
      </c>
    </row>
    <row r="54" spans="1:7" x14ac:dyDescent="0.25">
      <c r="A54" s="6">
        <v>38473</v>
      </c>
      <c r="B54" s="7">
        <v>53</v>
      </c>
      <c r="C54" s="7">
        <v>6443</v>
      </c>
      <c r="D54" s="8">
        <v>6387.4354999999996</v>
      </c>
      <c r="E54" s="8">
        <f t="shared" si="0"/>
        <v>55.564500000000407</v>
      </c>
      <c r="F54" s="8">
        <f t="shared" si="1"/>
        <v>8.6240105540897737E-3</v>
      </c>
      <c r="G54" s="8">
        <f t="shared" si="2"/>
        <v>3087.4136602500453</v>
      </c>
    </row>
    <row r="55" spans="1:7" x14ac:dyDescent="0.25">
      <c r="A55" s="6">
        <v>38504</v>
      </c>
      <c r="B55" s="7">
        <v>54</v>
      </c>
      <c r="C55" s="7">
        <v>6348</v>
      </c>
      <c r="D55" s="8">
        <v>6427.1090000000004</v>
      </c>
      <c r="E55" s="8">
        <f t="shared" si="0"/>
        <v>-79.109000000000378</v>
      </c>
      <c r="F55" s="8">
        <f t="shared" si="1"/>
        <v>1.2462035286704533E-2</v>
      </c>
      <c r="G55" s="8">
        <f t="shared" si="2"/>
        <v>6258.2338810000601</v>
      </c>
    </row>
    <row r="56" spans="1:7" x14ac:dyDescent="0.25">
      <c r="A56" s="6">
        <v>38534</v>
      </c>
      <c r="B56" s="7">
        <v>55</v>
      </c>
      <c r="C56" s="7">
        <v>6039</v>
      </c>
      <c r="D56" s="8">
        <v>6208.4214000000002</v>
      </c>
      <c r="E56" s="8">
        <f t="shared" si="0"/>
        <v>-169.42140000000018</v>
      </c>
      <c r="F56" s="8">
        <f t="shared" si="1"/>
        <v>2.8054545454545485E-2</v>
      </c>
      <c r="G56" s="8">
        <f t="shared" si="2"/>
        <v>28703.610777960061</v>
      </c>
    </row>
    <row r="57" spans="1:7" x14ac:dyDescent="0.25">
      <c r="A57" s="6">
        <v>38565</v>
      </c>
      <c r="B57" s="7">
        <v>56</v>
      </c>
      <c r="C57" s="7">
        <v>6107</v>
      </c>
      <c r="D57" s="8">
        <v>6082.3833000000004</v>
      </c>
      <c r="E57" s="8">
        <f t="shared" si="0"/>
        <v>24.616699999999582</v>
      </c>
      <c r="F57" s="8">
        <f t="shared" si="1"/>
        <v>4.0308989683968529E-3</v>
      </c>
      <c r="G57" s="8">
        <f t="shared" si="2"/>
        <v>605.9819188899794</v>
      </c>
    </row>
    <row r="58" spans="1:7" x14ac:dyDescent="0.25">
      <c r="A58" s="6">
        <v>38596</v>
      </c>
      <c r="B58" s="7">
        <v>57</v>
      </c>
      <c r="C58" s="7">
        <v>5998</v>
      </c>
      <c r="D58" s="8">
        <v>6019.3209999999999</v>
      </c>
      <c r="E58" s="8">
        <f t="shared" si="0"/>
        <v>-21.320999999999913</v>
      </c>
      <c r="F58" s="8">
        <f t="shared" si="1"/>
        <v>3.5546848949649739E-3</v>
      </c>
      <c r="G58" s="8">
        <f t="shared" si="2"/>
        <v>454.58504099999629</v>
      </c>
    </row>
    <row r="59" spans="1:7" x14ac:dyDescent="0.25">
      <c r="A59" s="6">
        <v>38626</v>
      </c>
      <c r="B59" s="7">
        <v>58</v>
      </c>
      <c r="C59" s="7">
        <v>5843</v>
      </c>
      <c r="D59" s="8">
        <v>5968.058</v>
      </c>
      <c r="E59" s="8">
        <f t="shared" si="0"/>
        <v>-125.05799999999999</v>
      </c>
      <c r="F59" s="8">
        <f t="shared" si="1"/>
        <v>2.1403046380284098E-2</v>
      </c>
      <c r="G59" s="8">
        <f t="shared" si="2"/>
        <v>15639.503363999998</v>
      </c>
    </row>
    <row r="60" spans="1:7" x14ac:dyDescent="0.25">
      <c r="A60" s="6">
        <v>38657</v>
      </c>
      <c r="B60" s="7">
        <v>59</v>
      </c>
      <c r="C60" s="7">
        <v>5889</v>
      </c>
      <c r="D60" s="8">
        <v>5916.7954</v>
      </c>
      <c r="E60" s="8">
        <f t="shared" si="0"/>
        <v>-27.795399999999972</v>
      </c>
      <c r="F60" s="8">
        <f t="shared" si="1"/>
        <v>4.7198845304805524E-3</v>
      </c>
      <c r="G60" s="8">
        <f t="shared" si="2"/>
        <v>772.5842611599985</v>
      </c>
    </row>
    <row r="61" spans="1:7" x14ac:dyDescent="0.25">
      <c r="A61" s="6">
        <v>38687</v>
      </c>
      <c r="B61" s="7">
        <v>60</v>
      </c>
      <c r="C61" s="7">
        <v>5910</v>
      </c>
      <c r="D61" s="8">
        <v>5865.5312000000004</v>
      </c>
      <c r="E61" s="8">
        <f t="shared" si="0"/>
        <v>44.468799999999646</v>
      </c>
      <c r="F61" s="8">
        <f t="shared" si="1"/>
        <v>7.5243316412858963E-3</v>
      </c>
      <c r="G61" s="8">
        <f t="shared" si="2"/>
        <v>1977.4741734399686</v>
      </c>
    </row>
    <row r="62" spans="1:7" x14ac:dyDescent="0.25">
      <c r="A62" s="6">
        <v>38718</v>
      </c>
      <c r="B62" s="7">
        <v>61</v>
      </c>
      <c r="C62" s="7">
        <v>5619</v>
      </c>
      <c r="D62" s="8">
        <v>5856.9946</v>
      </c>
      <c r="E62" s="8">
        <f t="shared" si="0"/>
        <v>-237.99459999999999</v>
      </c>
      <c r="F62" s="8">
        <f t="shared" si="1"/>
        <v>4.2355330129916352E-2</v>
      </c>
      <c r="G62" s="8">
        <f t="shared" si="2"/>
        <v>56641.429629159997</v>
      </c>
    </row>
    <row r="63" spans="1:7" x14ac:dyDescent="0.25">
      <c r="A63" s="6">
        <v>38749</v>
      </c>
      <c r="B63" s="7">
        <v>62</v>
      </c>
      <c r="C63" s="7">
        <v>5776</v>
      </c>
      <c r="D63" s="8">
        <v>5986.6469999999999</v>
      </c>
      <c r="E63" s="8">
        <f t="shared" si="0"/>
        <v>-210.64699999999993</v>
      </c>
      <c r="F63" s="8">
        <f t="shared" si="1"/>
        <v>3.6469355955678656E-2</v>
      </c>
      <c r="G63" s="8">
        <f t="shared" si="2"/>
        <v>44372.158608999969</v>
      </c>
    </row>
    <row r="64" spans="1:7" x14ac:dyDescent="0.25">
      <c r="A64" s="6">
        <v>38777</v>
      </c>
      <c r="B64" s="7">
        <v>63</v>
      </c>
      <c r="C64" s="7">
        <v>6186</v>
      </c>
      <c r="D64" s="8">
        <v>6118.634</v>
      </c>
      <c r="E64" s="8">
        <f t="shared" si="0"/>
        <v>67.365999999999985</v>
      </c>
      <c r="F64" s="8">
        <f t="shared" si="1"/>
        <v>1.0890074361461362E-2</v>
      </c>
      <c r="G64" s="8">
        <f t="shared" si="2"/>
        <v>4538.1779559999977</v>
      </c>
    </row>
    <row r="65" spans="1:7" x14ac:dyDescent="0.25">
      <c r="A65" s="6">
        <v>38808</v>
      </c>
      <c r="B65" s="7">
        <v>64</v>
      </c>
      <c r="C65" s="7">
        <v>6222</v>
      </c>
      <c r="D65" s="8">
        <v>6250.6196</v>
      </c>
      <c r="E65" s="8">
        <f t="shared" si="0"/>
        <v>-28.619599999999991</v>
      </c>
      <c r="F65" s="8">
        <f t="shared" si="1"/>
        <v>4.5997428479588546E-3</v>
      </c>
      <c r="G65" s="8">
        <f t="shared" si="2"/>
        <v>819.08150415999955</v>
      </c>
    </row>
    <row r="66" spans="1:7" x14ac:dyDescent="0.25">
      <c r="A66" s="6">
        <v>38838</v>
      </c>
      <c r="B66" s="7">
        <v>65</v>
      </c>
      <c r="C66" s="7">
        <v>6466</v>
      </c>
      <c r="D66" s="8">
        <v>6297.1532999999999</v>
      </c>
      <c r="E66" s="8">
        <f t="shared" si="0"/>
        <v>168.84670000000006</v>
      </c>
      <c r="F66" s="8">
        <f t="shared" si="1"/>
        <v>2.6113006495515009E-2</v>
      </c>
      <c r="G66" s="8">
        <f t="shared" si="2"/>
        <v>28509.20810089002</v>
      </c>
    </row>
    <row r="67" spans="1:7" x14ac:dyDescent="0.25">
      <c r="A67" s="6">
        <v>38869</v>
      </c>
      <c r="B67" s="7">
        <v>66</v>
      </c>
      <c r="C67" s="7">
        <v>6339</v>
      </c>
      <c r="D67" s="8">
        <v>6240.0063</v>
      </c>
      <c r="E67" s="8">
        <f t="shared" ref="E67:E130" si="3">C67-D67</f>
        <v>98.99369999999999</v>
      </c>
      <c r="F67" s="8">
        <f t="shared" ref="F67:F130" si="4">ABS(E67/C67)</f>
        <v>1.5616611452910552E-2</v>
      </c>
      <c r="G67" s="8">
        <f t="shared" ref="G67:G130" si="5">E67^2</f>
        <v>9799.7526396899975</v>
      </c>
    </row>
    <row r="68" spans="1:7" x14ac:dyDescent="0.25">
      <c r="A68" s="6">
        <v>38899</v>
      </c>
      <c r="B68" s="7">
        <v>67</v>
      </c>
      <c r="C68" s="7">
        <v>6221</v>
      </c>
      <c r="D68" s="8">
        <v>6182.8584000000001</v>
      </c>
      <c r="E68" s="8">
        <f t="shared" si="3"/>
        <v>38.141599999999926</v>
      </c>
      <c r="F68" s="8">
        <f t="shared" si="4"/>
        <v>6.1311043240636432E-3</v>
      </c>
      <c r="G68" s="8">
        <f t="shared" si="5"/>
        <v>1454.7816505599944</v>
      </c>
    </row>
    <row r="69" spans="1:7" x14ac:dyDescent="0.25">
      <c r="A69" s="6">
        <v>38930</v>
      </c>
      <c r="B69" s="7">
        <v>68</v>
      </c>
      <c r="C69" s="7">
        <v>6094</v>
      </c>
      <c r="D69" s="8">
        <v>6125.7103999999999</v>
      </c>
      <c r="E69" s="8">
        <f t="shared" si="3"/>
        <v>-31.710399999999936</v>
      </c>
      <c r="F69" s="8">
        <f t="shared" si="4"/>
        <v>5.2035444699704524E-3</v>
      </c>
      <c r="G69" s="8">
        <f t="shared" si="5"/>
        <v>1005.549468159996</v>
      </c>
    </row>
    <row r="70" spans="1:7" x14ac:dyDescent="0.25">
      <c r="A70" s="6">
        <v>38961</v>
      </c>
      <c r="B70" s="7">
        <v>69</v>
      </c>
      <c r="C70" s="7">
        <v>6195</v>
      </c>
      <c r="D70" s="8">
        <v>6068.5640000000003</v>
      </c>
      <c r="E70" s="8">
        <f t="shared" si="3"/>
        <v>126.43599999999969</v>
      </c>
      <c r="F70" s="8">
        <f t="shared" si="4"/>
        <v>2.0409362389023356E-2</v>
      </c>
      <c r="G70" s="8">
        <f t="shared" si="5"/>
        <v>15986.062095999923</v>
      </c>
    </row>
    <row r="71" spans="1:7" x14ac:dyDescent="0.25">
      <c r="A71" s="6">
        <v>38991</v>
      </c>
      <c r="B71" s="7">
        <v>70</v>
      </c>
      <c r="C71" s="7">
        <v>5845</v>
      </c>
      <c r="D71" s="8">
        <v>6011.4155000000001</v>
      </c>
      <c r="E71" s="8">
        <f t="shared" si="3"/>
        <v>-166.41550000000007</v>
      </c>
      <c r="F71" s="8">
        <f t="shared" si="4"/>
        <v>2.8471428571428582E-2</v>
      </c>
      <c r="G71" s="8">
        <f t="shared" si="5"/>
        <v>27694.118640250021</v>
      </c>
    </row>
    <row r="72" spans="1:7" x14ac:dyDescent="0.25">
      <c r="A72" s="6">
        <v>39022</v>
      </c>
      <c r="B72" s="7">
        <v>71</v>
      </c>
      <c r="C72" s="7">
        <v>5974</v>
      </c>
      <c r="D72" s="8">
        <v>5954.268</v>
      </c>
      <c r="E72" s="8">
        <f t="shared" si="3"/>
        <v>19.731999999999971</v>
      </c>
      <c r="F72" s="8">
        <f t="shared" si="4"/>
        <v>3.3029795781720742E-3</v>
      </c>
      <c r="G72" s="8">
        <f t="shared" si="5"/>
        <v>389.35182399999883</v>
      </c>
    </row>
    <row r="73" spans="1:7" x14ac:dyDescent="0.25">
      <c r="A73" s="6">
        <v>39052</v>
      </c>
      <c r="B73" s="7">
        <v>72</v>
      </c>
      <c r="C73" s="7">
        <v>5813</v>
      </c>
      <c r="D73" s="8">
        <v>5897.1210000000001</v>
      </c>
      <c r="E73" s="8">
        <f t="shared" si="3"/>
        <v>-84.121000000000095</v>
      </c>
      <c r="F73" s="8">
        <f t="shared" si="4"/>
        <v>1.4471185274385016E-2</v>
      </c>
      <c r="G73" s="8">
        <f t="shared" si="5"/>
        <v>7076.3426410000156</v>
      </c>
    </row>
    <row r="74" spans="1:7" x14ac:dyDescent="0.25">
      <c r="A74" s="6">
        <v>39083</v>
      </c>
      <c r="B74" s="7">
        <v>73</v>
      </c>
      <c r="C74" s="7">
        <v>5819</v>
      </c>
      <c r="D74" s="8">
        <v>5948.4160000000002</v>
      </c>
      <c r="E74" s="8">
        <f t="shared" si="3"/>
        <v>-129.41600000000017</v>
      </c>
      <c r="F74" s="8">
        <f t="shared" si="4"/>
        <v>2.2240247465200234E-2</v>
      </c>
      <c r="G74" s="8">
        <f t="shared" si="5"/>
        <v>16748.501056000045</v>
      </c>
    </row>
    <row r="75" spans="1:7" x14ac:dyDescent="0.25">
      <c r="A75" s="6">
        <v>39114</v>
      </c>
      <c r="B75" s="7">
        <v>74</v>
      </c>
      <c r="C75" s="7">
        <v>6115</v>
      </c>
      <c r="D75" s="8">
        <v>6073.8364000000001</v>
      </c>
      <c r="E75" s="8">
        <f t="shared" si="3"/>
        <v>41.16359999999986</v>
      </c>
      <c r="F75" s="8">
        <f t="shared" si="4"/>
        <v>6.7315780866720951E-3</v>
      </c>
      <c r="G75" s="8">
        <f t="shared" si="5"/>
        <v>1694.4419649599886</v>
      </c>
    </row>
    <row r="76" spans="1:7" x14ac:dyDescent="0.25">
      <c r="A76" s="6">
        <v>39142</v>
      </c>
      <c r="B76" s="7">
        <v>75</v>
      </c>
      <c r="C76" s="7">
        <v>6157</v>
      </c>
      <c r="D76" s="8">
        <v>6241.8135000000002</v>
      </c>
      <c r="E76" s="8">
        <f t="shared" si="3"/>
        <v>-84.813500000000204</v>
      </c>
      <c r="F76" s="8">
        <f t="shared" si="4"/>
        <v>1.3775133993828197E-2</v>
      </c>
      <c r="G76" s="8">
        <f t="shared" si="5"/>
        <v>7193.3297822500344</v>
      </c>
    </row>
    <row r="77" spans="1:7" x14ac:dyDescent="0.25">
      <c r="A77" s="6">
        <v>39173</v>
      </c>
      <c r="B77" s="7">
        <v>76</v>
      </c>
      <c r="C77" s="7">
        <v>6581</v>
      </c>
      <c r="D77" s="8">
        <v>6409.7920000000004</v>
      </c>
      <c r="E77" s="8">
        <f t="shared" si="3"/>
        <v>171.20799999999963</v>
      </c>
      <c r="F77" s="8">
        <f t="shared" si="4"/>
        <v>2.6015499164260693E-2</v>
      </c>
      <c r="G77" s="8">
        <f t="shared" si="5"/>
        <v>29312.179263999871</v>
      </c>
    </row>
    <row r="78" spans="1:7" x14ac:dyDescent="0.25">
      <c r="A78" s="6">
        <v>39203</v>
      </c>
      <c r="B78" s="7">
        <v>77</v>
      </c>
      <c r="C78" s="7">
        <v>6643</v>
      </c>
      <c r="D78" s="8">
        <v>6515.1704</v>
      </c>
      <c r="E78" s="8">
        <f t="shared" si="3"/>
        <v>127.82960000000003</v>
      </c>
      <c r="F78" s="8">
        <f t="shared" si="4"/>
        <v>1.9242751768779171E-2</v>
      </c>
      <c r="G78" s="8">
        <f t="shared" si="5"/>
        <v>16340.406636160007</v>
      </c>
    </row>
    <row r="79" spans="1:7" x14ac:dyDescent="0.25">
      <c r="A79" s="6">
        <v>39234</v>
      </c>
      <c r="B79" s="7">
        <v>78</v>
      </c>
      <c r="C79" s="7">
        <v>6619</v>
      </c>
      <c r="D79" s="8">
        <v>6470.6714000000002</v>
      </c>
      <c r="E79" s="8">
        <f t="shared" si="3"/>
        <v>148.32859999999982</v>
      </c>
      <c r="F79" s="8">
        <f t="shared" si="4"/>
        <v>2.2409518054086693E-2</v>
      </c>
      <c r="G79" s="8">
        <f t="shared" si="5"/>
        <v>22001.373577959948</v>
      </c>
    </row>
    <row r="80" spans="1:7" x14ac:dyDescent="0.25">
      <c r="A80" s="6">
        <v>39264</v>
      </c>
      <c r="B80" s="7">
        <v>79</v>
      </c>
      <c r="C80" s="7">
        <v>6464</v>
      </c>
      <c r="D80" s="8">
        <v>6426.1733000000004</v>
      </c>
      <c r="E80" s="8">
        <f t="shared" si="3"/>
        <v>37.826699999999619</v>
      </c>
      <c r="F80" s="8">
        <f t="shared" si="4"/>
        <v>5.8519028465345941E-3</v>
      </c>
      <c r="G80" s="8">
        <f t="shared" si="5"/>
        <v>1430.8592328899711</v>
      </c>
    </row>
    <row r="81" spans="1:7" x14ac:dyDescent="0.25">
      <c r="A81" s="6">
        <v>39295</v>
      </c>
      <c r="B81" s="7">
        <v>80</v>
      </c>
      <c r="C81" s="7">
        <v>6369</v>
      </c>
      <c r="D81" s="8">
        <v>6381.6760000000004</v>
      </c>
      <c r="E81" s="8">
        <f t="shared" si="3"/>
        <v>-12.676000000000386</v>
      </c>
      <c r="F81" s="8">
        <f t="shared" si="4"/>
        <v>1.9902653477783618E-3</v>
      </c>
      <c r="G81" s="8">
        <f t="shared" si="5"/>
        <v>160.68097600000976</v>
      </c>
    </row>
    <row r="82" spans="1:7" x14ac:dyDescent="0.25">
      <c r="A82" s="6">
        <v>39326</v>
      </c>
      <c r="B82" s="7">
        <v>81</v>
      </c>
      <c r="C82" s="7">
        <v>6416</v>
      </c>
      <c r="D82" s="8">
        <v>6337.1763000000001</v>
      </c>
      <c r="E82" s="8">
        <f t="shared" si="3"/>
        <v>78.823699999999917</v>
      </c>
      <c r="F82" s="8">
        <f t="shared" si="4"/>
        <v>1.2285489401496246E-2</v>
      </c>
      <c r="G82" s="8">
        <f t="shared" si="5"/>
        <v>6213.175681689987</v>
      </c>
    </row>
    <row r="83" spans="1:7" x14ac:dyDescent="0.25">
      <c r="A83" s="6">
        <v>39356</v>
      </c>
      <c r="B83" s="7">
        <v>82</v>
      </c>
      <c r="C83" s="7">
        <v>6155</v>
      </c>
      <c r="D83" s="8">
        <v>6292.7169999999996</v>
      </c>
      <c r="E83" s="8">
        <f t="shared" si="3"/>
        <v>-137.71699999999964</v>
      </c>
      <c r="F83" s="8">
        <f t="shared" si="4"/>
        <v>2.237481722177086E-2</v>
      </c>
      <c r="G83" s="8">
        <f t="shared" si="5"/>
        <v>18965.972088999901</v>
      </c>
    </row>
    <row r="84" spans="1:7" x14ac:dyDescent="0.25">
      <c r="A84" s="6">
        <v>39387</v>
      </c>
      <c r="B84" s="7">
        <v>83</v>
      </c>
      <c r="C84" s="7">
        <v>6137</v>
      </c>
      <c r="D84" s="8">
        <v>6248.2816999999995</v>
      </c>
      <c r="E84" s="8">
        <f t="shared" si="3"/>
        <v>-111.28169999999955</v>
      </c>
      <c r="F84" s="8">
        <f t="shared" si="4"/>
        <v>1.8132915105100136E-2</v>
      </c>
      <c r="G84" s="8">
        <f t="shared" si="5"/>
        <v>12383.616754889899</v>
      </c>
    </row>
    <row r="85" spans="1:7" x14ac:dyDescent="0.25">
      <c r="A85" s="6">
        <v>39417</v>
      </c>
      <c r="B85" s="7">
        <v>84</v>
      </c>
      <c r="C85" s="7">
        <v>6195.05</v>
      </c>
      <c r="D85" s="8">
        <v>6251.402</v>
      </c>
      <c r="E85" s="8">
        <f t="shared" si="3"/>
        <v>-56.351999999999862</v>
      </c>
      <c r="F85" s="8">
        <f t="shared" si="4"/>
        <v>9.0962946223194091E-3</v>
      </c>
      <c r="G85" s="8">
        <f t="shared" si="5"/>
        <v>3175.5479039999846</v>
      </c>
    </row>
    <row r="86" spans="1:7" x14ac:dyDescent="0.25">
      <c r="A86" s="6">
        <v>39448</v>
      </c>
      <c r="B86" s="7">
        <v>85</v>
      </c>
      <c r="C86" s="7">
        <v>5972.25</v>
      </c>
      <c r="D86" s="8">
        <v>6269.4679999999998</v>
      </c>
      <c r="E86" s="8">
        <f t="shared" si="3"/>
        <v>-297.21799999999985</v>
      </c>
      <c r="F86" s="8">
        <f t="shared" si="4"/>
        <v>4.9766503411612012E-2</v>
      </c>
      <c r="G86" s="8">
        <f t="shared" si="5"/>
        <v>88338.539523999905</v>
      </c>
    </row>
    <row r="87" spans="1:7" x14ac:dyDescent="0.25">
      <c r="A87" s="6">
        <v>39479</v>
      </c>
      <c r="B87" s="7">
        <v>86</v>
      </c>
      <c r="C87" s="7">
        <v>6093.73</v>
      </c>
      <c r="D87" s="8">
        <v>6289.6265000000003</v>
      </c>
      <c r="E87" s="8">
        <f t="shared" si="3"/>
        <v>-195.89650000000074</v>
      </c>
      <c r="F87" s="8">
        <f t="shared" si="4"/>
        <v>3.2147223457554039E-2</v>
      </c>
      <c r="G87" s="8">
        <f t="shared" si="5"/>
        <v>38375.438712250289</v>
      </c>
    </row>
    <row r="88" spans="1:7" x14ac:dyDescent="0.25">
      <c r="A88" s="6">
        <v>39508</v>
      </c>
      <c r="B88" s="7">
        <v>87</v>
      </c>
      <c r="C88" s="7">
        <v>6211.11</v>
      </c>
      <c r="D88" s="8">
        <v>6309.7847000000002</v>
      </c>
      <c r="E88" s="8">
        <f t="shared" si="3"/>
        <v>-98.674700000000485</v>
      </c>
      <c r="F88" s="8">
        <f t="shared" si="4"/>
        <v>1.5886806062040518E-2</v>
      </c>
      <c r="G88" s="8">
        <f t="shared" si="5"/>
        <v>9736.6964200900948</v>
      </c>
    </row>
    <row r="89" spans="1:7" x14ac:dyDescent="0.25">
      <c r="A89" s="6">
        <v>39539</v>
      </c>
      <c r="B89" s="7">
        <v>88</v>
      </c>
      <c r="C89" s="7">
        <v>6663</v>
      </c>
      <c r="D89" s="8">
        <v>6329.9430000000002</v>
      </c>
      <c r="E89" s="8">
        <f t="shared" si="3"/>
        <v>333.05699999999979</v>
      </c>
      <c r="F89" s="8">
        <f t="shared" si="4"/>
        <v>4.9986042323277774E-2</v>
      </c>
      <c r="G89" s="8">
        <f t="shared" si="5"/>
        <v>110926.96524899986</v>
      </c>
    </row>
    <row r="90" spans="1:7" x14ac:dyDescent="0.25">
      <c r="A90" s="6">
        <v>39569</v>
      </c>
      <c r="B90" s="7">
        <v>89</v>
      </c>
      <c r="C90" s="7">
        <v>6484.71</v>
      </c>
      <c r="D90" s="8">
        <v>6350.1009999999997</v>
      </c>
      <c r="E90" s="8">
        <f t="shared" si="3"/>
        <v>134.60900000000038</v>
      </c>
      <c r="F90" s="8">
        <f t="shared" si="4"/>
        <v>2.0757905904813072E-2</v>
      </c>
      <c r="G90" s="8">
        <f t="shared" si="5"/>
        <v>18119.5828810001</v>
      </c>
    </row>
    <row r="91" spans="1:7" x14ac:dyDescent="0.25">
      <c r="A91" s="6">
        <v>39600</v>
      </c>
      <c r="B91" s="7">
        <v>90</v>
      </c>
      <c r="C91" s="7">
        <v>6674.47</v>
      </c>
      <c r="D91" s="8">
        <v>6370.26</v>
      </c>
      <c r="E91" s="8">
        <f t="shared" si="3"/>
        <v>304.21000000000004</v>
      </c>
      <c r="F91" s="8">
        <f t="shared" si="4"/>
        <v>4.5578150774518433E-2</v>
      </c>
      <c r="G91" s="8">
        <f t="shared" si="5"/>
        <v>92543.724100000021</v>
      </c>
    </row>
    <row r="92" spans="1:7" x14ac:dyDescent="0.25">
      <c r="A92" s="6">
        <v>39630</v>
      </c>
      <c r="B92" s="7">
        <v>91</v>
      </c>
      <c r="C92" s="7">
        <v>6559</v>
      </c>
      <c r="D92" s="8">
        <v>6390.4184999999998</v>
      </c>
      <c r="E92" s="8">
        <f t="shared" si="3"/>
        <v>168.58150000000023</v>
      </c>
      <c r="F92" s="8">
        <f t="shared" si="4"/>
        <v>2.5702317426436992E-2</v>
      </c>
      <c r="G92" s="8">
        <f t="shared" si="5"/>
        <v>28419.722142250077</v>
      </c>
    </row>
    <row r="93" spans="1:7" x14ac:dyDescent="0.25">
      <c r="A93" s="6">
        <v>39661</v>
      </c>
      <c r="B93" s="7">
        <v>92</v>
      </c>
      <c r="C93" s="7">
        <v>6402.95</v>
      </c>
      <c r="D93" s="8">
        <v>6410.576</v>
      </c>
      <c r="E93" s="8">
        <f t="shared" si="3"/>
        <v>-7.6260000000002037</v>
      </c>
      <c r="F93" s="8">
        <f t="shared" si="4"/>
        <v>1.1910135172069443E-3</v>
      </c>
      <c r="G93" s="8">
        <f t="shared" si="5"/>
        <v>58.155876000003104</v>
      </c>
    </row>
    <row r="94" spans="1:7" x14ac:dyDescent="0.25">
      <c r="A94" s="6">
        <v>39692</v>
      </c>
      <c r="B94" s="7">
        <v>93</v>
      </c>
      <c r="C94" s="7">
        <v>6495.58</v>
      </c>
      <c r="D94" s="8">
        <v>6430.7353999999996</v>
      </c>
      <c r="E94" s="8">
        <f t="shared" si="3"/>
        <v>64.844600000000355</v>
      </c>
      <c r="F94" s="8">
        <f t="shared" si="4"/>
        <v>9.9828806665456134E-3</v>
      </c>
      <c r="G94" s="8">
        <f t="shared" si="5"/>
        <v>4204.8221491600461</v>
      </c>
    </row>
    <row r="95" spans="1:7" x14ac:dyDescent="0.25">
      <c r="A95" s="6">
        <v>39722</v>
      </c>
      <c r="B95" s="7">
        <v>94</v>
      </c>
      <c r="C95" s="7">
        <v>6627.4</v>
      </c>
      <c r="D95" s="8">
        <v>6450.8940000000002</v>
      </c>
      <c r="E95" s="8">
        <f t="shared" si="3"/>
        <v>176.5059999999994</v>
      </c>
      <c r="F95" s="8">
        <f t="shared" si="4"/>
        <v>2.6632766997615871E-2</v>
      </c>
      <c r="G95" s="8">
        <f t="shared" si="5"/>
        <v>31154.368035999789</v>
      </c>
    </row>
    <row r="96" spans="1:7" x14ac:dyDescent="0.25">
      <c r="A96" s="6">
        <v>39753</v>
      </c>
      <c r="B96" s="7">
        <v>95</v>
      </c>
      <c r="C96" s="7">
        <v>6492.02</v>
      </c>
      <c r="D96" s="8">
        <v>6471.0522000000001</v>
      </c>
      <c r="E96" s="8">
        <f t="shared" si="3"/>
        <v>20.967800000000352</v>
      </c>
      <c r="F96" s="8">
        <f t="shared" si="4"/>
        <v>3.2297805613661621E-3</v>
      </c>
      <c r="G96" s="8">
        <f t="shared" si="5"/>
        <v>439.64863684001477</v>
      </c>
    </row>
    <row r="97" spans="1:7" x14ac:dyDescent="0.25">
      <c r="A97" s="6">
        <v>39783</v>
      </c>
      <c r="B97" s="7">
        <v>96</v>
      </c>
      <c r="C97" s="7">
        <v>6376.46</v>
      </c>
      <c r="D97" s="8">
        <v>6491.2103999999999</v>
      </c>
      <c r="E97" s="8">
        <f t="shared" si="3"/>
        <v>-114.7503999999999</v>
      </c>
      <c r="F97" s="8">
        <f t="shared" si="4"/>
        <v>1.7995941321673765E-2</v>
      </c>
      <c r="G97" s="8">
        <f t="shared" si="5"/>
        <v>13167.654300159977</v>
      </c>
    </row>
    <row r="98" spans="1:7" x14ac:dyDescent="0.25">
      <c r="A98" s="6">
        <v>39814</v>
      </c>
      <c r="B98" s="7">
        <v>97</v>
      </c>
      <c r="C98" s="7">
        <v>6117.6</v>
      </c>
      <c r="D98" s="8">
        <v>6514.1543000000001</v>
      </c>
      <c r="E98" s="8">
        <f t="shared" si="3"/>
        <v>-396.55429999999978</v>
      </c>
      <c r="F98" s="8">
        <f t="shared" si="4"/>
        <v>6.4821874591342976E-2</v>
      </c>
      <c r="G98" s="8">
        <f t="shared" si="5"/>
        <v>157255.31284848982</v>
      </c>
    </row>
    <row r="99" spans="1:7" x14ac:dyDescent="0.25">
      <c r="A99" s="6">
        <v>39845</v>
      </c>
      <c r="B99" s="7">
        <v>98</v>
      </c>
      <c r="C99" s="7">
        <v>6451.96</v>
      </c>
      <c r="D99" s="8">
        <v>6545.3180000000002</v>
      </c>
      <c r="E99" s="8">
        <f t="shared" si="3"/>
        <v>-93.358000000000175</v>
      </c>
      <c r="F99" s="8">
        <f t="shared" si="4"/>
        <v>1.4469711529519739E-2</v>
      </c>
      <c r="G99" s="8">
        <f t="shared" si="5"/>
        <v>8715.7161640000322</v>
      </c>
    </row>
    <row r="100" spans="1:7" x14ac:dyDescent="0.25">
      <c r="A100" s="6">
        <v>39873</v>
      </c>
      <c r="B100" s="7">
        <v>99</v>
      </c>
      <c r="C100" s="7">
        <v>6642</v>
      </c>
      <c r="D100" s="8">
        <v>6576.482</v>
      </c>
      <c r="E100" s="8">
        <f t="shared" si="3"/>
        <v>65.518000000000029</v>
      </c>
      <c r="F100" s="8">
        <f t="shared" si="4"/>
        <v>9.8641975308642015E-3</v>
      </c>
      <c r="G100" s="8">
        <f t="shared" si="5"/>
        <v>4292.6083240000034</v>
      </c>
    </row>
    <row r="101" spans="1:7" x14ac:dyDescent="0.25">
      <c r="A101" s="6">
        <v>39904</v>
      </c>
      <c r="B101" s="7">
        <v>100</v>
      </c>
      <c r="C101" s="7">
        <v>6845</v>
      </c>
      <c r="D101" s="8">
        <v>6607.6454999999996</v>
      </c>
      <c r="E101" s="8">
        <f t="shared" si="3"/>
        <v>237.35450000000037</v>
      </c>
      <c r="F101" s="8">
        <f t="shared" si="4"/>
        <v>3.4675602629656736E-2</v>
      </c>
      <c r="G101" s="8">
        <f t="shared" si="5"/>
        <v>56337.158670250174</v>
      </c>
    </row>
    <row r="102" spans="1:7" x14ac:dyDescent="0.25">
      <c r="A102" s="6">
        <v>39934</v>
      </c>
      <c r="B102" s="7">
        <v>101</v>
      </c>
      <c r="C102" s="7">
        <v>6829</v>
      </c>
      <c r="D102" s="8">
        <v>6638.8095999999996</v>
      </c>
      <c r="E102" s="8">
        <f t="shared" si="3"/>
        <v>190.19040000000041</v>
      </c>
      <c r="F102" s="8">
        <f t="shared" si="4"/>
        <v>2.7850402694391624E-2</v>
      </c>
      <c r="G102" s="8">
        <f t="shared" si="5"/>
        <v>36172.388252160155</v>
      </c>
    </row>
    <row r="103" spans="1:7" x14ac:dyDescent="0.25">
      <c r="A103" s="6">
        <v>39965</v>
      </c>
      <c r="B103" s="7">
        <v>102</v>
      </c>
      <c r="C103" s="7">
        <v>6928</v>
      </c>
      <c r="D103" s="8">
        <v>6669.9740000000002</v>
      </c>
      <c r="E103" s="8">
        <f t="shared" si="3"/>
        <v>258.02599999999984</v>
      </c>
      <c r="F103" s="8">
        <f t="shared" si="4"/>
        <v>3.7243937644341779E-2</v>
      </c>
      <c r="G103" s="8">
        <f t="shared" si="5"/>
        <v>66577.416675999921</v>
      </c>
    </row>
    <row r="104" spans="1:7" x14ac:dyDescent="0.25">
      <c r="A104" s="6">
        <v>39995</v>
      </c>
      <c r="B104" s="7">
        <v>103</v>
      </c>
      <c r="C104" s="7">
        <v>6848</v>
      </c>
      <c r="D104" s="8">
        <v>6701.1377000000002</v>
      </c>
      <c r="E104" s="8">
        <f t="shared" si="3"/>
        <v>146.86229999999978</v>
      </c>
      <c r="F104" s="8">
        <f t="shared" si="4"/>
        <v>2.1446013434579407E-2</v>
      </c>
      <c r="G104" s="8">
        <f t="shared" si="5"/>
        <v>21568.535161289936</v>
      </c>
    </row>
    <row r="105" spans="1:7" x14ac:dyDescent="0.25">
      <c r="A105" s="6">
        <v>40026</v>
      </c>
      <c r="B105" s="7">
        <v>104</v>
      </c>
      <c r="C105" s="7">
        <v>6863</v>
      </c>
      <c r="D105" s="8">
        <v>6732.3013000000001</v>
      </c>
      <c r="E105" s="8">
        <f t="shared" si="3"/>
        <v>130.69869999999992</v>
      </c>
      <c r="F105" s="8">
        <f t="shared" si="4"/>
        <v>1.9043960367186349E-2</v>
      </c>
      <c r="G105" s="8">
        <f t="shared" si="5"/>
        <v>17082.15018168998</v>
      </c>
    </row>
    <row r="106" spans="1:7" x14ac:dyDescent="0.25">
      <c r="A106" s="6">
        <v>40057</v>
      </c>
      <c r="B106" s="7">
        <v>105</v>
      </c>
      <c r="C106" s="7">
        <v>6873</v>
      </c>
      <c r="D106" s="8">
        <v>6763.4650000000001</v>
      </c>
      <c r="E106" s="8">
        <f t="shared" si="3"/>
        <v>109.53499999999985</v>
      </c>
      <c r="F106" s="8">
        <f t="shared" si="4"/>
        <v>1.5936999854503107E-2</v>
      </c>
      <c r="G106" s="8">
        <f t="shared" si="5"/>
        <v>11997.916224999968</v>
      </c>
    </row>
    <row r="107" spans="1:7" x14ac:dyDescent="0.25">
      <c r="A107" s="6">
        <v>40087</v>
      </c>
      <c r="B107" s="7">
        <v>106</v>
      </c>
      <c r="C107" s="7">
        <v>6530</v>
      </c>
      <c r="D107" s="8">
        <v>6794.6289999999999</v>
      </c>
      <c r="E107" s="8">
        <f t="shared" si="3"/>
        <v>-264.62899999999991</v>
      </c>
      <c r="F107" s="8">
        <f t="shared" si="4"/>
        <v>4.0525114854517597E-2</v>
      </c>
      <c r="G107" s="8">
        <f t="shared" si="5"/>
        <v>70028.507640999946</v>
      </c>
    </row>
    <row r="108" spans="1:7" x14ac:dyDescent="0.25">
      <c r="A108" s="6">
        <v>40118</v>
      </c>
      <c r="B108" s="7">
        <v>107</v>
      </c>
      <c r="C108" s="7">
        <v>6662</v>
      </c>
      <c r="D108" s="8">
        <v>6825.7929999999997</v>
      </c>
      <c r="E108" s="8">
        <f t="shared" si="3"/>
        <v>-163.79299999999967</v>
      </c>
      <c r="F108" s="8">
        <f t="shared" si="4"/>
        <v>2.4586160312218504E-2</v>
      </c>
      <c r="G108" s="8">
        <f t="shared" si="5"/>
        <v>26828.146848999892</v>
      </c>
    </row>
    <row r="109" spans="1:7" x14ac:dyDescent="0.25">
      <c r="A109" s="6">
        <v>40148</v>
      </c>
      <c r="B109" s="7">
        <v>108</v>
      </c>
      <c r="C109" s="7">
        <v>6575</v>
      </c>
      <c r="D109" s="8">
        <v>6856.9565000000002</v>
      </c>
      <c r="E109" s="8">
        <f t="shared" si="3"/>
        <v>-281.95650000000023</v>
      </c>
      <c r="F109" s="8">
        <f t="shared" si="4"/>
        <v>4.2883117870722472E-2</v>
      </c>
      <c r="G109" s="8">
        <f t="shared" si="5"/>
        <v>79499.467892250133</v>
      </c>
    </row>
    <row r="110" spans="1:7" x14ac:dyDescent="0.25">
      <c r="A110" s="6">
        <v>40179</v>
      </c>
      <c r="B110" s="7">
        <v>109</v>
      </c>
      <c r="C110" s="7">
        <v>6407</v>
      </c>
      <c r="D110" s="8">
        <v>6888.12</v>
      </c>
      <c r="E110" s="8">
        <f t="shared" si="3"/>
        <v>-481.11999999999989</v>
      </c>
      <c r="F110" s="8">
        <f t="shared" si="4"/>
        <v>7.5092867176525663E-2</v>
      </c>
      <c r="G110" s="8">
        <f t="shared" si="5"/>
        <v>231476.4543999999</v>
      </c>
    </row>
    <row r="111" spans="1:7" x14ac:dyDescent="0.25">
      <c r="A111" s="6">
        <v>40210</v>
      </c>
      <c r="B111" s="7">
        <v>110</v>
      </c>
      <c r="C111" s="7">
        <v>6878</v>
      </c>
      <c r="D111" s="8">
        <v>6919.2839999999997</v>
      </c>
      <c r="E111" s="8">
        <f t="shared" si="3"/>
        <v>-41.283999999999651</v>
      </c>
      <c r="F111" s="8">
        <f t="shared" si="4"/>
        <v>6.0023262576329823E-3</v>
      </c>
      <c r="G111" s="8">
        <f t="shared" si="5"/>
        <v>1704.3686559999712</v>
      </c>
    </row>
    <row r="112" spans="1:7" x14ac:dyDescent="0.25">
      <c r="A112" s="6">
        <v>40238</v>
      </c>
      <c r="B112" s="7">
        <v>111</v>
      </c>
      <c r="C112" s="7">
        <v>7057</v>
      </c>
      <c r="D112" s="8">
        <v>6950.4477999999999</v>
      </c>
      <c r="E112" s="8">
        <f t="shared" si="3"/>
        <v>106.55220000000008</v>
      </c>
      <c r="F112" s="8">
        <f t="shared" si="4"/>
        <v>1.5098795522176574E-2</v>
      </c>
      <c r="G112" s="8">
        <f t="shared" si="5"/>
        <v>11353.371324840018</v>
      </c>
    </row>
    <row r="113" spans="1:7" x14ac:dyDescent="0.25">
      <c r="A113" s="6">
        <v>40269</v>
      </c>
      <c r="B113" s="7">
        <v>112</v>
      </c>
      <c r="C113" s="7">
        <v>7305</v>
      </c>
      <c r="D113" s="8">
        <v>6981.6120000000001</v>
      </c>
      <c r="E113" s="8">
        <f t="shared" si="3"/>
        <v>323.38799999999992</v>
      </c>
      <c r="F113" s="8">
        <f t="shared" si="4"/>
        <v>4.4269404517453786E-2</v>
      </c>
      <c r="G113" s="8">
        <f t="shared" si="5"/>
        <v>104579.79854399995</v>
      </c>
    </row>
    <row r="114" spans="1:7" x14ac:dyDescent="0.25">
      <c r="A114" s="6">
        <v>40299</v>
      </c>
      <c r="B114" s="7">
        <v>113</v>
      </c>
      <c r="C114" s="7">
        <v>7656</v>
      </c>
      <c r="D114" s="8">
        <v>7012.7754000000004</v>
      </c>
      <c r="E114" s="8">
        <f t="shared" si="3"/>
        <v>643.22459999999955</v>
      </c>
      <c r="F114" s="8">
        <f t="shared" si="4"/>
        <v>8.4015752351097123E-2</v>
      </c>
      <c r="G114" s="8">
        <f t="shared" si="5"/>
        <v>413737.88604515942</v>
      </c>
    </row>
    <row r="115" spans="1:7" x14ac:dyDescent="0.25">
      <c r="A115" s="6">
        <v>40330</v>
      </c>
      <c r="B115" s="7">
        <v>114</v>
      </c>
      <c r="C115" s="7">
        <v>7646</v>
      </c>
      <c r="D115" s="8">
        <v>7035.6313</v>
      </c>
      <c r="E115" s="8">
        <f t="shared" si="3"/>
        <v>610.36869999999999</v>
      </c>
      <c r="F115" s="8">
        <f t="shared" si="4"/>
        <v>7.9828498561339264E-2</v>
      </c>
      <c r="G115" s="8">
        <f t="shared" si="5"/>
        <v>372549.94993969001</v>
      </c>
    </row>
    <row r="116" spans="1:7" x14ac:dyDescent="0.25">
      <c r="A116" s="6">
        <v>40360</v>
      </c>
      <c r="B116" s="7">
        <v>115</v>
      </c>
      <c r="C116" s="7">
        <v>7240</v>
      </c>
      <c r="D116" s="8">
        <v>7044.6779999999999</v>
      </c>
      <c r="E116" s="8">
        <f t="shared" si="3"/>
        <v>195.32200000000012</v>
      </c>
      <c r="F116" s="8">
        <f t="shared" si="4"/>
        <v>2.6978176795580126E-2</v>
      </c>
      <c r="G116" s="8">
        <f t="shared" si="5"/>
        <v>38150.683684000047</v>
      </c>
    </row>
    <row r="117" spans="1:7" x14ac:dyDescent="0.25">
      <c r="A117" s="6">
        <v>40391</v>
      </c>
      <c r="B117" s="7">
        <v>116</v>
      </c>
      <c r="C117" s="7">
        <v>7009</v>
      </c>
      <c r="D117" s="8">
        <v>7053.7259999999997</v>
      </c>
      <c r="E117" s="8">
        <f t="shared" si="3"/>
        <v>-44.725999999999658</v>
      </c>
      <c r="F117" s="8">
        <f t="shared" si="4"/>
        <v>6.3812241403908773E-3</v>
      </c>
      <c r="G117" s="8">
        <f t="shared" si="5"/>
        <v>2000.4150759999693</v>
      </c>
    </row>
    <row r="118" spans="1:7" x14ac:dyDescent="0.25">
      <c r="A118" s="6">
        <v>40422</v>
      </c>
      <c r="B118" s="7">
        <v>117</v>
      </c>
      <c r="C118" s="7">
        <v>7057</v>
      </c>
      <c r="D118" s="8">
        <v>7062.7730000000001</v>
      </c>
      <c r="E118" s="8">
        <f t="shared" si="3"/>
        <v>-5.7730000000001382</v>
      </c>
      <c r="F118" s="8">
        <f t="shared" si="4"/>
        <v>8.180529970242508E-4</v>
      </c>
      <c r="G118" s="8">
        <f t="shared" si="5"/>
        <v>33.327529000001597</v>
      </c>
    </row>
    <row r="119" spans="1:7" x14ac:dyDescent="0.25">
      <c r="A119" s="6">
        <v>40452</v>
      </c>
      <c r="B119" s="7">
        <v>118</v>
      </c>
      <c r="C119" s="7">
        <v>7074</v>
      </c>
      <c r="D119" s="8">
        <v>7071.8193000000001</v>
      </c>
      <c r="E119" s="8">
        <f t="shared" si="3"/>
        <v>2.180699999999888</v>
      </c>
      <c r="F119" s="8">
        <f t="shared" si="4"/>
        <v>3.0826972010176534E-4</v>
      </c>
      <c r="G119" s="8">
        <f t="shared" si="5"/>
        <v>4.7554524899995112</v>
      </c>
    </row>
    <row r="120" spans="1:7" x14ac:dyDescent="0.25">
      <c r="A120" s="6">
        <v>40483</v>
      </c>
      <c r="B120" s="7">
        <v>119</v>
      </c>
      <c r="C120" s="7">
        <v>6851</v>
      </c>
      <c r="D120" s="8">
        <v>7080.866</v>
      </c>
      <c r="E120" s="8">
        <f t="shared" si="3"/>
        <v>-229.86599999999999</v>
      </c>
      <c r="F120" s="8">
        <f t="shared" si="4"/>
        <v>3.3552182163187852E-2</v>
      </c>
      <c r="G120" s="8">
        <f t="shared" si="5"/>
        <v>52838.377955999997</v>
      </c>
    </row>
    <row r="121" spans="1:7" x14ac:dyDescent="0.25">
      <c r="A121" s="6">
        <v>40513</v>
      </c>
      <c r="B121" s="7">
        <v>120</v>
      </c>
      <c r="C121" s="7">
        <v>6946</v>
      </c>
      <c r="D121" s="8">
        <v>7089.9135999999999</v>
      </c>
      <c r="E121" s="8">
        <f t="shared" si="3"/>
        <v>-143.91359999999986</v>
      </c>
      <c r="F121" s="8">
        <f t="shared" si="4"/>
        <v>2.0718917362510778E-2</v>
      </c>
      <c r="G121" s="8">
        <f t="shared" si="5"/>
        <v>20711.124264959959</v>
      </c>
    </row>
    <row r="122" spans="1:7" x14ac:dyDescent="0.25">
      <c r="A122" s="6">
        <v>40544</v>
      </c>
      <c r="B122" s="7">
        <v>121</v>
      </c>
      <c r="C122" s="7">
        <v>6594</v>
      </c>
      <c r="D122" s="8">
        <v>7098.9603999999999</v>
      </c>
      <c r="E122" s="8">
        <f t="shared" si="3"/>
        <v>-504.96039999999994</v>
      </c>
      <c r="F122" s="8">
        <f t="shared" si="4"/>
        <v>7.6578768577494682E-2</v>
      </c>
      <c r="G122" s="8">
        <f t="shared" si="5"/>
        <v>254985.00556815995</v>
      </c>
    </row>
    <row r="123" spans="1:7" x14ac:dyDescent="0.25">
      <c r="A123" s="6">
        <v>40575</v>
      </c>
      <c r="B123" s="7">
        <v>122</v>
      </c>
      <c r="C123" s="7">
        <v>6877</v>
      </c>
      <c r="D123" s="8">
        <v>7109.9263000000001</v>
      </c>
      <c r="E123" s="8">
        <f t="shared" si="3"/>
        <v>-232.92630000000008</v>
      </c>
      <c r="F123" s="8">
        <f t="shared" si="4"/>
        <v>3.3870335902282986E-2</v>
      </c>
      <c r="G123" s="8">
        <f t="shared" si="5"/>
        <v>54254.661231690035</v>
      </c>
    </row>
    <row r="124" spans="1:7" x14ac:dyDescent="0.25">
      <c r="A124" s="6">
        <v>40603</v>
      </c>
      <c r="B124" s="7">
        <v>123</v>
      </c>
      <c r="C124" s="7">
        <v>7006</v>
      </c>
      <c r="D124" s="8">
        <v>7129.2763999999997</v>
      </c>
      <c r="E124" s="8">
        <f t="shared" si="3"/>
        <v>-123.27639999999974</v>
      </c>
      <c r="F124" s="8">
        <f t="shared" si="4"/>
        <v>1.7595832143876639E-2</v>
      </c>
      <c r="G124" s="8">
        <f t="shared" si="5"/>
        <v>15197.070796959935</v>
      </c>
    </row>
    <row r="125" spans="1:7" x14ac:dyDescent="0.25">
      <c r="A125" s="6">
        <v>40634</v>
      </c>
      <c r="B125" s="7">
        <v>124</v>
      </c>
      <c r="C125" s="7">
        <v>7056</v>
      </c>
      <c r="D125" s="8">
        <v>7150.2505000000001</v>
      </c>
      <c r="E125" s="8">
        <f t="shared" si="3"/>
        <v>-94.250500000000102</v>
      </c>
      <c r="F125" s="8">
        <f t="shared" si="4"/>
        <v>1.3357497165532894E-2</v>
      </c>
      <c r="G125" s="8">
        <f t="shared" si="5"/>
        <v>8883.1567502500184</v>
      </c>
    </row>
    <row r="126" spans="1:7" x14ac:dyDescent="0.25">
      <c r="A126" s="6">
        <v>40664</v>
      </c>
      <c r="B126" s="7">
        <v>125</v>
      </c>
      <c r="C126" s="7">
        <v>7538</v>
      </c>
      <c r="D126" s="8">
        <v>7171.2255999999998</v>
      </c>
      <c r="E126" s="8">
        <f t="shared" si="3"/>
        <v>366.77440000000024</v>
      </c>
      <c r="F126" s="8">
        <f t="shared" si="4"/>
        <v>4.8656725921995256E-2</v>
      </c>
      <c r="G126" s="8">
        <f t="shared" si="5"/>
        <v>134523.46049536017</v>
      </c>
    </row>
    <row r="127" spans="1:7" x14ac:dyDescent="0.25">
      <c r="A127" s="6">
        <v>40695</v>
      </c>
      <c r="B127" s="7">
        <v>126</v>
      </c>
      <c r="C127" s="7">
        <v>7552</v>
      </c>
      <c r="D127" s="8">
        <v>7192.2</v>
      </c>
      <c r="E127" s="8">
        <f t="shared" si="3"/>
        <v>359.80000000000018</v>
      </c>
      <c r="F127" s="8">
        <f t="shared" si="4"/>
        <v>4.7643008474576296E-2</v>
      </c>
      <c r="G127" s="8">
        <f t="shared" si="5"/>
        <v>129456.04000000012</v>
      </c>
    </row>
    <row r="128" spans="1:7" x14ac:dyDescent="0.25">
      <c r="A128" s="6">
        <v>40725</v>
      </c>
      <c r="B128" s="7">
        <v>127</v>
      </c>
      <c r="C128" s="7">
        <v>7438</v>
      </c>
      <c r="D128" s="8">
        <v>7213.1742999999997</v>
      </c>
      <c r="E128" s="8">
        <f t="shared" si="3"/>
        <v>224.82570000000032</v>
      </c>
      <c r="F128" s="8">
        <f t="shared" si="4"/>
        <v>3.022663350363005E-2</v>
      </c>
      <c r="G128" s="8">
        <f t="shared" si="5"/>
        <v>50546.595380490144</v>
      </c>
    </row>
    <row r="129" spans="1:7" x14ac:dyDescent="0.25">
      <c r="A129" s="6">
        <v>40756</v>
      </c>
      <c r="B129" s="7">
        <v>128</v>
      </c>
      <c r="C129" s="7">
        <v>7200</v>
      </c>
      <c r="D129" s="8">
        <v>7234.1549999999997</v>
      </c>
      <c r="E129" s="8">
        <f t="shared" si="3"/>
        <v>-34.154999999999745</v>
      </c>
      <c r="F129" s="8">
        <f t="shared" si="4"/>
        <v>4.743749999999965E-3</v>
      </c>
      <c r="G129" s="8">
        <f t="shared" si="5"/>
        <v>1166.5640249999826</v>
      </c>
    </row>
    <row r="130" spans="1:7" x14ac:dyDescent="0.25">
      <c r="A130" s="6">
        <v>40787</v>
      </c>
      <c r="B130" s="7">
        <v>129</v>
      </c>
      <c r="C130" s="7">
        <v>7107</v>
      </c>
      <c r="D130" s="8">
        <v>7255.1409999999996</v>
      </c>
      <c r="E130" s="8">
        <f t="shared" si="3"/>
        <v>-148.14099999999962</v>
      </c>
      <c r="F130" s="8">
        <f t="shared" si="4"/>
        <v>2.0844378781482993E-2</v>
      </c>
      <c r="G130" s="8">
        <f t="shared" si="5"/>
        <v>21945.755880999888</v>
      </c>
    </row>
    <row r="131" spans="1:7" x14ac:dyDescent="0.25">
      <c r="A131" s="6">
        <v>40817</v>
      </c>
      <c r="B131" s="7">
        <v>130</v>
      </c>
      <c r="C131" s="7">
        <v>7255</v>
      </c>
      <c r="D131" s="8">
        <v>7276.1279999999997</v>
      </c>
      <c r="E131" s="8">
        <f t="shared" ref="E131:E194" si="6">C131-D131</f>
        <v>-21.127999999999702</v>
      </c>
      <c r="F131" s="8">
        <f t="shared" ref="F131:F194" si="7">ABS(E131/C131)</f>
        <v>2.9121984838042319E-3</v>
      </c>
      <c r="G131" s="8">
        <f t="shared" ref="G131:G194" si="8">E131^2</f>
        <v>446.39238399998737</v>
      </c>
    </row>
    <row r="132" spans="1:7" x14ac:dyDescent="0.25">
      <c r="A132" s="6">
        <v>40848</v>
      </c>
      <c r="B132" s="7">
        <v>131</v>
      </c>
      <c r="C132" s="7">
        <v>7223</v>
      </c>
      <c r="D132" s="8">
        <v>7297.1149999999998</v>
      </c>
      <c r="E132" s="8">
        <f t="shared" si="6"/>
        <v>-74.114999999999782</v>
      </c>
      <c r="F132" s="8">
        <f t="shared" si="7"/>
        <v>1.0260971895334318E-2</v>
      </c>
      <c r="G132" s="8">
        <f t="shared" si="8"/>
        <v>5493.0332249999674</v>
      </c>
    </row>
    <row r="133" spans="1:7" x14ac:dyDescent="0.25">
      <c r="A133" s="6">
        <v>40878</v>
      </c>
      <c r="B133" s="7">
        <v>132</v>
      </c>
      <c r="C133" s="7">
        <v>7178</v>
      </c>
      <c r="D133" s="8">
        <v>7318.1923999999999</v>
      </c>
      <c r="E133" s="8">
        <f t="shared" si="6"/>
        <v>-140.19239999999991</v>
      </c>
      <c r="F133" s="8">
        <f t="shared" si="7"/>
        <v>1.953084424630815E-2</v>
      </c>
      <c r="G133" s="8">
        <f t="shared" si="8"/>
        <v>19653.909017759976</v>
      </c>
    </row>
    <row r="134" spans="1:7" x14ac:dyDescent="0.25">
      <c r="A134" s="6">
        <v>40909</v>
      </c>
      <c r="B134" s="7">
        <v>133</v>
      </c>
      <c r="C134" s="7">
        <v>7027</v>
      </c>
      <c r="D134" s="8">
        <v>7339.3180000000002</v>
      </c>
      <c r="E134" s="8">
        <f t="shared" si="6"/>
        <v>-312.31800000000021</v>
      </c>
      <c r="F134" s="8">
        <f t="shared" si="7"/>
        <v>4.4445424790095375E-2</v>
      </c>
      <c r="G134" s="8">
        <f t="shared" si="8"/>
        <v>97542.533124000125</v>
      </c>
    </row>
    <row r="135" spans="1:7" x14ac:dyDescent="0.25">
      <c r="A135" s="6">
        <v>40940</v>
      </c>
      <c r="B135" s="7">
        <v>134</v>
      </c>
      <c r="C135" s="7">
        <v>7162</v>
      </c>
      <c r="D135" s="8">
        <v>7360.4430000000002</v>
      </c>
      <c r="E135" s="8">
        <f t="shared" si="6"/>
        <v>-198.44300000000021</v>
      </c>
      <c r="F135" s="8">
        <f t="shared" si="7"/>
        <v>2.7707763194638399E-2</v>
      </c>
      <c r="G135" s="8">
        <f t="shared" si="8"/>
        <v>39379.62424900008</v>
      </c>
    </row>
    <row r="136" spans="1:7" x14ac:dyDescent="0.25">
      <c r="A136" s="6">
        <v>40969</v>
      </c>
      <c r="B136" s="7">
        <v>135</v>
      </c>
      <c r="C136" s="7">
        <v>7503</v>
      </c>
      <c r="D136" s="8">
        <v>7381.567</v>
      </c>
      <c r="E136" s="8">
        <f t="shared" si="6"/>
        <v>121.43299999999999</v>
      </c>
      <c r="F136" s="8">
        <f t="shared" si="7"/>
        <v>1.6184592829534852E-2</v>
      </c>
      <c r="G136" s="8">
        <f t="shared" si="8"/>
        <v>14745.973488999998</v>
      </c>
    </row>
    <row r="137" spans="1:7" x14ac:dyDescent="0.25">
      <c r="A137" s="6">
        <v>41000</v>
      </c>
      <c r="B137" s="7">
        <v>136</v>
      </c>
      <c r="C137" s="7">
        <v>7885</v>
      </c>
      <c r="D137" s="8">
        <v>7402.692</v>
      </c>
      <c r="E137" s="8">
        <f t="shared" si="6"/>
        <v>482.30799999999999</v>
      </c>
      <c r="F137" s="8">
        <f t="shared" si="7"/>
        <v>6.1167786937222572E-2</v>
      </c>
      <c r="G137" s="8">
        <f t="shared" si="8"/>
        <v>232621.006864</v>
      </c>
    </row>
    <row r="138" spans="1:7" x14ac:dyDescent="0.25">
      <c r="A138" s="6">
        <v>41030</v>
      </c>
      <c r="B138" s="7">
        <v>137</v>
      </c>
      <c r="C138" s="7">
        <v>7889</v>
      </c>
      <c r="D138" s="8">
        <v>7423.8163999999997</v>
      </c>
      <c r="E138" s="8">
        <f t="shared" si="6"/>
        <v>465.1836000000003</v>
      </c>
      <c r="F138" s="8">
        <f t="shared" si="7"/>
        <v>5.8966104702750703E-2</v>
      </c>
      <c r="G138" s="8">
        <f t="shared" si="8"/>
        <v>216395.78170896028</v>
      </c>
    </row>
    <row r="139" spans="1:7" x14ac:dyDescent="0.25">
      <c r="A139" s="6">
        <v>41061</v>
      </c>
      <c r="B139" s="7">
        <v>138</v>
      </c>
      <c r="C139" s="7">
        <v>7709</v>
      </c>
      <c r="D139" s="8">
        <v>7444.9404000000004</v>
      </c>
      <c r="E139" s="8">
        <f t="shared" si="6"/>
        <v>264.05959999999959</v>
      </c>
      <c r="F139" s="8">
        <f t="shared" si="7"/>
        <v>3.4253418082760355E-2</v>
      </c>
      <c r="G139" s="8">
        <f t="shared" si="8"/>
        <v>69727.472352159777</v>
      </c>
    </row>
    <row r="140" spans="1:7" x14ac:dyDescent="0.25">
      <c r="A140" s="6">
        <v>41091</v>
      </c>
      <c r="B140" s="7">
        <v>139</v>
      </c>
      <c r="C140" s="7">
        <v>7574</v>
      </c>
      <c r="D140" s="8">
        <v>7466.0649999999996</v>
      </c>
      <c r="E140" s="8">
        <f t="shared" si="6"/>
        <v>107.9350000000004</v>
      </c>
      <c r="F140" s="8">
        <f t="shared" si="7"/>
        <v>1.4250726168471138E-2</v>
      </c>
      <c r="G140" s="8">
        <f t="shared" si="8"/>
        <v>11649.964225000087</v>
      </c>
    </row>
    <row r="141" spans="1:7" x14ac:dyDescent="0.25">
      <c r="A141" s="6">
        <v>41122</v>
      </c>
      <c r="B141" s="7">
        <v>140</v>
      </c>
      <c r="C141" s="7">
        <v>7242</v>
      </c>
      <c r="D141" s="8">
        <v>7487.1909999999998</v>
      </c>
      <c r="E141" s="8">
        <f t="shared" si="6"/>
        <v>-245.1909999999998</v>
      </c>
      <c r="F141" s="8">
        <f t="shared" si="7"/>
        <v>3.3856807511737065E-2</v>
      </c>
      <c r="G141" s="8">
        <f t="shared" si="8"/>
        <v>60118.626480999905</v>
      </c>
    </row>
    <row r="142" spans="1:7" x14ac:dyDescent="0.25">
      <c r="A142" s="6">
        <v>41153</v>
      </c>
      <c r="B142" s="7">
        <v>141</v>
      </c>
      <c r="C142" s="7">
        <v>7293</v>
      </c>
      <c r="D142" s="8">
        <v>7508.3135000000002</v>
      </c>
      <c r="E142" s="8">
        <f t="shared" si="6"/>
        <v>-215.3135000000002</v>
      </c>
      <c r="F142" s="8">
        <f t="shared" si="7"/>
        <v>2.9523310023310052E-2</v>
      </c>
      <c r="G142" s="8">
        <f t="shared" si="8"/>
        <v>46359.903282250089</v>
      </c>
    </row>
    <row r="143" spans="1:7" x14ac:dyDescent="0.25">
      <c r="A143" s="6">
        <v>41183</v>
      </c>
      <c r="B143" s="7">
        <v>142</v>
      </c>
      <c r="C143" s="7">
        <v>7421</v>
      </c>
      <c r="D143" s="8">
        <v>7529.4395000000004</v>
      </c>
      <c r="E143" s="8">
        <f t="shared" si="6"/>
        <v>-108.43950000000041</v>
      </c>
      <c r="F143" s="8">
        <f t="shared" si="7"/>
        <v>1.4612518528500257E-2</v>
      </c>
      <c r="G143" s="8">
        <f t="shared" si="8"/>
        <v>11759.125160250089</v>
      </c>
    </row>
    <row r="144" spans="1:7" x14ac:dyDescent="0.25">
      <c r="A144" s="6">
        <v>41214</v>
      </c>
      <c r="B144" s="7">
        <v>143</v>
      </c>
      <c r="C144" s="7">
        <v>7425</v>
      </c>
      <c r="D144" s="8">
        <v>7550.5630000000001</v>
      </c>
      <c r="E144" s="8">
        <f t="shared" si="6"/>
        <v>-125.5630000000001</v>
      </c>
      <c r="F144" s="8">
        <f t="shared" si="7"/>
        <v>1.6910841750841763E-2</v>
      </c>
      <c r="G144" s="8">
        <f t="shared" si="8"/>
        <v>15766.066969000025</v>
      </c>
    </row>
    <row r="145" spans="1:7" x14ac:dyDescent="0.25">
      <c r="A145" s="6">
        <v>41244</v>
      </c>
      <c r="B145" s="7">
        <v>144</v>
      </c>
      <c r="C145" s="7">
        <v>7395</v>
      </c>
      <c r="D145" s="8">
        <v>7571.6880000000001</v>
      </c>
      <c r="E145" s="8">
        <f t="shared" si="6"/>
        <v>-176.6880000000001</v>
      </c>
      <c r="F145" s="8">
        <f t="shared" si="7"/>
        <v>2.3892900608519285E-2</v>
      </c>
      <c r="G145" s="8">
        <f t="shared" si="8"/>
        <v>31218.649344000038</v>
      </c>
    </row>
    <row r="146" spans="1:7" x14ac:dyDescent="0.25">
      <c r="A146" s="6">
        <v>41275</v>
      </c>
      <c r="B146" s="7">
        <v>145</v>
      </c>
      <c r="C146" s="7">
        <v>7079</v>
      </c>
      <c r="D146" s="8">
        <v>7592.8130000000001</v>
      </c>
      <c r="E146" s="8">
        <f t="shared" si="6"/>
        <v>-513.8130000000001</v>
      </c>
      <c r="F146" s="8">
        <f t="shared" si="7"/>
        <v>7.2582709422234798E-2</v>
      </c>
      <c r="G146" s="8">
        <f t="shared" si="8"/>
        <v>264003.79896900011</v>
      </c>
    </row>
    <row r="147" spans="1:7" x14ac:dyDescent="0.25">
      <c r="A147" s="6">
        <v>41306</v>
      </c>
      <c r="B147" s="7">
        <v>146</v>
      </c>
      <c r="C147" s="7">
        <v>7214</v>
      </c>
      <c r="D147" s="8">
        <v>7613.9375</v>
      </c>
      <c r="E147" s="8">
        <f t="shared" si="6"/>
        <v>-399.9375</v>
      </c>
      <c r="F147" s="8">
        <f t="shared" si="7"/>
        <v>5.5439076795120598E-2</v>
      </c>
      <c r="G147" s="8">
        <f t="shared" si="8"/>
        <v>159950.00390625</v>
      </c>
    </row>
    <row r="148" spans="1:7" x14ac:dyDescent="0.25">
      <c r="A148" s="6">
        <v>41334</v>
      </c>
      <c r="B148" s="7">
        <v>147</v>
      </c>
      <c r="C148" s="7">
        <v>7720</v>
      </c>
      <c r="D148" s="8">
        <v>7635.0619999999999</v>
      </c>
      <c r="E148" s="8">
        <f t="shared" si="6"/>
        <v>84.938000000000102</v>
      </c>
      <c r="F148" s="8">
        <f t="shared" si="7"/>
        <v>1.1002331606217631E-2</v>
      </c>
      <c r="G148" s="8">
        <f t="shared" si="8"/>
        <v>7214.4638440000172</v>
      </c>
    </row>
    <row r="149" spans="1:7" x14ac:dyDescent="0.25">
      <c r="A149" s="6">
        <v>41365</v>
      </c>
      <c r="B149" s="7">
        <v>148</v>
      </c>
      <c r="C149" s="7">
        <v>8178</v>
      </c>
      <c r="D149" s="8">
        <v>7656.1859999999997</v>
      </c>
      <c r="E149" s="8">
        <f t="shared" si="6"/>
        <v>521.81400000000031</v>
      </c>
      <c r="F149" s="8">
        <f t="shared" si="7"/>
        <v>6.3807043286867246E-2</v>
      </c>
      <c r="G149" s="8">
        <f t="shared" si="8"/>
        <v>272289.85059600032</v>
      </c>
    </row>
    <row r="150" spans="1:7" x14ac:dyDescent="0.25">
      <c r="A150" s="6">
        <v>41395</v>
      </c>
      <c r="B150" s="7">
        <v>149</v>
      </c>
      <c r="C150" s="7">
        <v>8305</v>
      </c>
      <c r="D150" s="8">
        <v>7677.3109999999997</v>
      </c>
      <c r="E150" s="8">
        <f t="shared" si="6"/>
        <v>627.68900000000031</v>
      </c>
      <c r="F150" s="8">
        <f t="shared" si="7"/>
        <v>7.5579650812763438E-2</v>
      </c>
      <c r="G150" s="8">
        <f t="shared" si="8"/>
        <v>393993.48072100041</v>
      </c>
    </row>
    <row r="151" spans="1:7" x14ac:dyDescent="0.25">
      <c r="A151" s="6">
        <v>41426</v>
      </c>
      <c r="B151" s="7">
        <v>150</v>
      </c>
      <c r="C151" s="7">
        <v>8208</v>
      </c>
      <c r="D151" s="8">
        <v>7698.4359999999997</v>
      </c>
      <c r="E151" s="8">
        <f t="shared" si="6"/>
        <v>509.56400000000031</v>
      </c>
      <c r="F151" s="8">
        <f t="shared" si="7"/>
        <v>6.2081384015594578E-2</v>
      </c>
      <c r="G151" s="8">
        <f t="shared" si="8"/>
        <v>259655.47009600032</v>
      </c>
    </row>
    <row r="152" spans="1:7" x14ac:dyDescent="0.25">
      <c r="A152" s="6">
        <v>41456</v>
      </c>
      <c r="B152" s="7">
        <v>151</v>
      </c>
      <c r="C152" s="7">
        <v>8030</v>
      </c>
      <c r="D152" s="8">
        <v>7719.56</v>
      </c>
      <c r="E152" s="8">
        <f t="shared" si="6"/>
        <v>310.4399999999996</v>
      </c>
      <c r="F152" s="8">
        <f t="shared" si="7"/>
        <v>3.8660024906600199E-2</v>
      </c>
      <c r="G152" s="8">
        <f t="shared" si="8"/>
        <v>96372.993599999754</v>
      </c>
    </row>
    <row r="153" spans="1:7" x14ac:dyDescent="0.25">
      <c r="A153" s="6">
        <v>41487</v>
      </c>
      <c r="B153" s="7">
        <v>152</v>
      </c>
      <c r="C153" s="7">
        <v>7755</v>
      </c>
      <c r="D153" s="8">
        <v>7740.6845999999996</v>
      </c>
      <c r="E153" s="8">
        <f t="shared" si="6"/>
        <v>14.315400000000409</v>
      </c>
      <c r="F153" s="8">
        <f t="shared" si="7"/>
        <v>1.8459574468085633E-3</v>
      </c>
      <c r="G153" s="8">
        <f t="shared" si="8"/>
        <v>204.9306771600117</v>
      </c>
    </row>
    <row r="154" spans="1:7" x14ac:dyDescent="0.25">
      <c r="A154" s="6">
        <v>41518</v>
      </c>
      <c r="B154" s="7">
        <v>153</v>
      </c>
      <c r="C154" s="7">
        <v>7966</v>
      </c>
      <c r="D154" s="8">
        <v>7761.8095999999996</v>
      </c>
      <c r="E154" s="8">
        <f t="shared" si="6"/>
        <v>204.19040000000041</v>
      </c>
      <c r="F154" s="8">
        <f t="shared" si="7"/>
        <v>2.563273914135079E-2</v>
      </c>
      <c r="G154" s="8">
        <f t="shared" si="8"/>
        <v>41693.71945216017</v>
      </c>
    </row>
    <row r="155" spans="1:7" x14ac:dyDescent="0.25">
      <c r="A155" s="6">
        <v>41548</v>
      </c>
      <c r="B155" s="7">
        <v>154</v>
      </c>
      <c r="C155" s="7">
        <v>7564</v>
      </c>
      <c r="D155" s="8">
        <v>7782.9340000000002</v>
      </c>
      <c r="E155" s="8">
        <f t="shared" si="6"/>
        <v>-218.9340000000002</v>
      </c>
      <c r="F155" s="8">
        <f t="shared" si="7"/>
        <v>2.8944209413009014E-2</v>
      </c>
      <c r="G155" s="8">
        <f t="shared" si="8"/>
        <v>47932.096356000089</v>
      </c>
    </row>
    <row r="156" spans="1:7" x14ac:dyDescent="0.25">
      <c r="A156" s="6">
        <v>41579</v>
      </c>
      <c r="B156" s="7">
        <v>155</v>
      </c>
      <c r="C156" s="7">
        <v>7488</v>
      </c>
      <c r="D156" s="8">
        <v>7804.0712999999996</v>
      </c>
      <c r="E156" s="8">
        <f t="shared" si="6"/>
        <v>-316.07129999999961</v>
      </c>
      <c r="F156" s="8">
        <f t="shared" si="7"/>
        <v>4.2210376602564048E-2</v>
      </c>
      <c r="G156" s="8">
        <f t="shared" si="8"/>
        <v>99901.066683689758</v>
      </c>
    </row>
    <row r="157" spans="1:7" x14ac:dyDescent="0.25">
      <c r="A157" s="6">
        <v>41609</v>
      </c>
      <c r="B157" s="7">
        <v>156</v>
      </c>
      <c r="C157" s="7">
        <v>7670</v>
      </c>
      <c r="D157" s="8">
        <v>7832.4736000000003</v>
      </c>
      <c r="E157" s="8">
        <f t="shared" si="6"/>
        <v>-162.47360000000026</v>
      </c>
      <c r="F157" s="8">
        <f t="shared" si="7"/>
        <v>2.118299869621907E-2</v>
      </c>
      <c r="G157" s="8">
        <f t="shared" si="8"/>
        <v>26397.670696960085</v>
      </c>
    </row>
    <row r="158" spans="1:7" x14ac:dyDescent="0.25">
      <c r="A158" s="6">
        <v>41640</v>
      </c>
      <c r="B158" s="7">
        <v>157</v>
      </c>
      <c r="C158" s="7">
        <v>7121</v>
      </c>
      <c r="D158" s="8">
        <v>7863.0556999999999</v>
      </c>
      <c r="E158" s="8">
        <f t="shared" si="6"/>
        <v>-742.05569999999989</v>
      </c>
      <c r="F158" s="8">
        <f t="shared" si="7"/>
        <v>0.10420667041145905</v>
      </c>
      <c r="G158" s="8">
        <f t="shared" si="8"/>
        <v>550646.66190248984</v>
      </c>
    </row>
    <row r="159" spans="1:7" x14ac:dyDescent="0.25">
      <c r="A159" s="6">
        <v>41671</v>
      </c>
      <c r="B159" s="7">
        <v>158</v>
      </c>
      <c r="C159" s="7">
        <v>7545</v>
      </c>
      <c r="D159" s="8">
        <v>7893.6962999999996</v>
      </c>
      <c r="E159" s="8">
        <f t="shared" si="6"/>
        <v>-348.69629999999961</v>
      </c>
      <c r="F159" s="8">
        <f t="shared" si="7"/>
        <v>4.6215546719681859E-2</v>
      </c>
      <c r="G159" s="8">
        <f t="shared" si="8"/>
        <v>121589.10963368973</v>
      </c>
    </row>
    <row r="160" spans="1:7" x14ac:dyDescent="0.25">
      <c r="A160" s="6">
        <v>41699</v>
      </c>
      <c r="B160" s="7">
        <v>159</v>
      </c>
      <c r="C160" s="7">
        <v>7655</v>
      </c>
      <c r="D160" s="8">
        <v>7924.3360000000002</v>
      </c>
      <c r="E160" s="8">
        <f t="shared" si="6"/>
        <v>-269.33600000000024</v>
      </c>
      <c r="F160" s="8">
        <f t="shared" si="7"/>
        <v>3.5184323971260645E-2</v>
      </c>
      <c r="G160" s="8">
        <f t="shared" si="8"/>
        <v>72541.880896000133</v>
      </c>
    </row>
    <row r="161" spans="1:7" x14ac:dyDescent="0.25">
      <c r="A161" s="6">
        <v>41730</v>
      </c>
      <c r="B161" s="7">
        <v>160</v>
      </c>
      <c r="C161" s="7">
        <v>8267</v>
      </c>
      <c r="D161" s="8">
        <v>7954.9745999999996</v>
      </c>
      <c r="E161" s="8">
        <f t="shared" si="6"/>
        <v>312.02540000000045</v>
      </c>
      <c r="F161" s="8">
        <f t="shared" si="7"/>
        <v>3.7743486149752078E-2</v>
      </c>
      <c r="G161" s="8">
        <f t="shared" si="8"/>
        <v>97359.850245160284</v>
      </c>
    </row>
    <row r="162" spans="1:7" x14ac:dyDescent="0.25">
      <c r="A162" s="6">
        <v>41760</v>
      </c>
      <c r="B162" s="7">
        <v>161</v>
      </c>
      <c r="C162" s="7">
        <v>8717</v>
      </c>
      <c r="D162" s="8">
        <v>7985.6143000000002</v>
      </c>
      <c r="E162" s="8">
        <f t="shared" si="6"/>
        <v>731.38569999999982</v>
      </c>
      <c r="F162" s="8">
        <f t="shared" si="7"/>
        <v>8.3903372719972447E-2</v>
      </c>
      <c r="G162" s="8">
        <f t="shared" si="8"/>
        <v>534925.04216448974</v>
      </c>
    </row>
    <row r="163" spans="1:7" x14ac:dyDescent="0.25">
      <c r="A163" s="6">
        <v>41791</v>
      </c>
      <c r="B163" s="7">
        <v>162</v>
      </c>
      <c r="C163" s="7">
        <v>8607</v>
      </c>
      <c r="D163" s="8">
        <v>8016.2533999999996</v>
      </c>
      <c r="E163" s="8">
        <f t="shared" si="6"/>
        <v>590.7466000000004</v>
      </c>
      <c r="F163" s="8">
        <f t="shared" si="7"/>
        <v>6.8635598931102632E-2</v>
      </c>
      <c r="G163" s="8">
        <f t="shared" si="8"/>
        <v>348981.54541156045</v>
      </c>
    </row>
    <row r="164" spans="1:7" x14ac:dyDescent="0.25">
      <c r="A164" s="6">
        <v>41821</v>
      </c>
      <c r="B164" s="7">
        <v>163</v>
      </c>
      <c r="C164" s="7">
        <v>8265</v>
      </c>
      <c r="D164" s="8">
        <v>8046.893</v>
      </c>
      <c r="E164" s="8">
        <f t="shared" si="6"/>
        <v>218.10699999999997</v>
      </c>
      <c r="F164" s="8">
        <f t="shared" si="7"/>
        <v>2.6389231699939501E-2</v>
      </c>
      <c r="G164" s="8">
        <f t="shared" si="8"/>
        <v>47570.663448999985</v>
      </c>
    </row>
    <row r="165" spans="1:7" x14ac:dyDescent="0.25">
      <c r="A165" s="6">
        <v>41852</v>
      </c>
      <c r="B165" s="7">
        <v>164</v>
      </c>
      <c r="C165" s="7">
        <v>8230</v>
      </c>
      <c r="D165" s="8">
        <v>8077.5320000000002</v>
      </c>
      <c r="E165" s="8">
        <f t="shared" si="6"/>
        <v>152.46799999999985</v>
      </c>
      <c r="F165" s="8">
        <f t="shared" si="7"/>
        <v>1.8525880923450772E-2</v>
      </c>
      <c r="G165" s="8">
        <f t="shared" si="8"/>
        <v>23246.491023999952</v>
      </c>
    </row>
    <row r="166" spans="1:7" x14ac:dyDescent="0.25">
      <c r="A166" s="6">
        <v>41883</v>
      </c>
      <c r="B166" s="7">
        <v>165</v>
      </c>
      <c r="C166" s="7">
        <v>8005</v>
      </c>
      <c r="D166" s="8">
        <v>8108.1729999999998</v>
      </c>
      <c r="E166" s="8">
        <f t="shared" si="6"/>
        <v>-103.17299999999977</v>
      </c>
      <c r="F166" s="8">
        <f t="shared" si="7"/>
        <v>1.2888569643972489E-2</v>
      </c>
      <c r="G166" s="8">
        <f t="shared" si="8"/>
        <v>10644.667928999954</v>
      </c>
    </row>
    <row r="167" spans="1:7" x14ac:dyDescent="0.25">
      <c r="A167" s="6">
        <v>41913</v>
      </c>
      <c r="B167" s="7">
        <v>166</v>
      </c>
      <c r="C167" s="7">
        <v>7993</v>
      </c>
      <c r="D167" s="8">
        <v>8138.8119999999999</v>
      </c>
      <c r="E167" s="8">
        <f t="shared" si="6"/>
        <v>-145.8119999999999</v>
      </c>
      <c r="F167" s="8">
        <f t="shared" si="7"/>
        <v>1.8242462154385075E-2</v>
      </c>
      <c r="G167" s="8">
        <f t="shared" si="8"/>
        <v>21261.13934399997</v>
      </c>
    </row>
    <row r="168" spans="1:7" x14ac:dyDescent="0.25">
      <c r="A168" s="6">
        <v>41944</v>
      </c>
      <c r="B168" s="7">
        <v>167</v>
      </c>
      <c r="C168" s="7">
        <v>8033</v>
      </c>
      <c r="D168" s="8">
        <v>8171.0316999999995</v>
      </c>
      <c r="E168" s="8">
        <f t="shared" si="6"/>
        <v>-138.03169999999955</v>
      </c>
      <c r="F168" s="8">
        <f t="shared" si="7"/>
        <v>1.7183082285571957E-2</v>
      </c>
      <c r="G168" s="8">
        <f t="shared" si="8"/>
        <v>19052.750204889875</v>
      </c>
    </row>
    <row r="169" spans="1:7" x14ac:dyDescent="0.25">
      <c r="A169" s="6">
        <v>41974</v>
      </c>
      <c r="B169" s="7">
        <v>168</v>
      </c>
      <c r="C169" s="7">
        <v>7996</v>
      </c>
      <c r="D169" s="8">
        <v>8208.0709999999999</v>
      </c>
      <c r="E169" s="8">
        <f t="shared" si="6"/>
        <v>-212.07099999999991</v>
      </c>
      <c r="F169" s="8">
        <f t="shared" si="7"/>
        <v>2.6522136068034007E-2</v>
      </c>
      <c r="G169" s="8">
        <f t="shared" si="8"/>
        <v>44974.10904099996</v>
      </c>
    </row>
    <row r="170" spans="1:7" x14ac:dyDescent="0.25">
      <c r="A170" s="6">
        <v>42005</v>
      </c>
      <c r="B170" s="7">
        <v>169</v>
      </c>
      <c r="C170" s="7">
        <v>7315</v>
      </c>
      <c r="D170" s="8">
        <v>8247.4470000000001</v>
      </c>
      <c r="E170" s="8">
        <f t="shared" si="6"/>
        <v>-932.44700000000012</v>
      </c>
      <c r="F170" s="8">
        <f t="shared" si="7"/>
        <v>0.12747053998632948</v>
      </c>
      <c r="G170" s="8">
        <f t="shared" si="8"/>
        <v>869457.40780900023</v>
      </c>
    </row>
    <row r="171" spans="1:7" x14ac:dyDescent="0.25">
      <c r="A171" s="6">
        <v>42036</v>
      </c>
      <c r="B171" s="7">
        <v>170</v>
      </c>
      <c r="C171" s="7">
        <v>7610</v>
      </c>
      <c r="D171" s="8">
        <v>8286.8230000000003</v>
      </c>
      <c r="E171" s="8">
        <f t="shared" si="6"/>
        <v>-676.82300000000032</v>
      </c>
      <c r="F171" s="8">
        <f t="shared" si="7"/>
        <v>8.8938633377135395E-2</v>
      </c>
      <c r="G171" s="8">
        <f t="shared" si="8"/>
        <v>458089.37332900043</v>
      </c>
    </row>
    <row r="172" spans="1:7" x14ac:dyDescent="0.25">
      <c r="A172" s="6">
        <v>42064</v>
      </c>
      <c r="B172" s="7">
        <v>171</v>
      </c>
      <c r="C172" s="7">
        <v>7878</v>
      </c>
      <c r="D172" s="8">
        <v>8326.1980000000003</v>
      </c>
      <c r="E172" s="8">
        <f t="shared" si="6"/>
        <v>-448.19800000000032</v>
      </c>
      <c r="F172" s="8">
        <f t="shared" si="7"/>
        <v>5.689235846661593E-2</v>
      </c>
      <c r="G172" s="8">
        <f t="shared" si="8"/>
        <v>200881.44720400029</v>
      </c>
    </row>
    <row r="173" spans="1:7" x14ac:dyDescent="0.25">
      <c r="A173" s="6">
        <v>42095</v>
      </c>
      <c r="B173" s="7">
        <v>172</v>
      </c>
      <c r="C173" s="7">
        <v>8727</v>
      </c>
      <c r="D173" s="8">
        <v>8365.5750000000007</v>
      </c>
      <c r="E173" s="8">
        <f t="shared" si="6"/>
        <v>361.42499999999927</v>
      </c>
      <c r="F173" s="8">
        <f t="shared" si="7"/>
        <v>4.1414575455482903E-2</v>
      </c>
      <c r="G173" s="8">
        <f t="shared" si="8"/>
        <v>130628.03062499948</v>
      </c>
    </row>
    <row r="174" spans="1:7" x14ac:dyDescent="0.25">
      <c r="A174" s="6">
        <v>42125</v>
      </c>
      <c r="B174" s="7">
        <v>173</v>
      </c>
      <c r="C174" s="7">
        <v>8928</v>
      </c>
      <c r="D174" s="8">
        <v>8404.9519999999993</v>
      </c>
      <c r="E174" s="8">
        <f t="shared" si="6"/>
        <v>523.04800000000068</v>
      </c>
      <c r="F174" s="8">
        <f t="shared" si="7"/>
        <v>5.8585125448028748E-2</v>
      </c>
      <c r="G174" s="8">
        <f t="shared" si="8"/>
        <v>273579.21030400071</v>
      </c>
    </row>
    <row r="175" spans="1:7" x14ac:dyDescent="0.25">
      <c r="A175" s="6">
        <v>42156</v>
      </c>
      <c r="B175" s="7">
        <v>174</v>
      </c>
      <c r="C175" s="7">
        <v>8881</v>
      </c>
      <c r="D175" s="8">
        <v>8444.3269999999993</v>
      </c>
      <c r="E175" s="8">
        <f t="shared" si="6"/>
        <v>436.67300000000068</v>
      </c>
      <c r="F175" s="8">
        <f t="shared" si="7"/>
        <v>4.9169350298389897E-2</v>
      </c>
      <c r="G175" s="8">
        <f t="shared" si="8"/>
        <v>190683.3089290006</v>
      </c>
    </row>
    <row r="176" spans="1:7" x14ac:dyDescent="0.25">
      <c r="A176" s="6">
        <v>42186</v>
      </c>
      <c r="B176" s="7">
        <v>175</v>
      </c>
      <c r="C176" s="7">
        <v>8826</v>
      </c>
      <c r="D176" s="8">
        <v>8483.7029999999995</v>
      </c>
      <c r="E176" s="8">
        <f t="shared" si="6"/>
        <v>342.29700000000048</v>
      </c>
      <c r="F176" s="8">
        <f t="shared" si="7"/>
        <v>3.8782800815771637E-2</v>
      </c>
      <c r="G176" s="8">
        <f t="shared" si="8"/>
        <v>117167.23620900033</v>
      </c>
    </row>
    <row r="177" spans="1:7" x14ac:dyDescent="0.25">
      <c r="A177" s="6">
        <v>42217</v>
      </c>
      <c r="B177" s="7">
        <v>176</v>
      </c>
      <c r="C177" s="7">
        <v>8889</v>
      </c>
      <c r="D177" s="8">
        <v>8523.08</v>
      </c>
      <c r="E177" s="8">
        <f t="shared" si="6"/>
        <v>365.92000000000007</v>
      </c>
      <c r="F177" s="8">
        <f t="shared" si="7"/>
        <v>4.1165485431432114E-2</v>
      </c>
      <c r="G177" s="8">
        <f t="shared" si="8"/>
        <v>133897.44640000004</v>
      </c>
    </row>
    <row r="178" spans="1:7" x14ac:dyDescent="0.25">
      <c r="A178" s="6">
        <v>42248</v>
      </c>
      <c r="B178" s="7">
        <v>177</v>
      </c>
      <c r="C178" s="7">
        <v>8738</v>
      </c>
      <c r="D178" s="8">
        <v>8562.4560000000001</v>
      </c>
      <c r="E178" s="8">
        <f t="shared" si="6"/>
        <v>175.54399999999987</v>
      </c>
      <c r="F178" s="8">
        <f t="shared" si="7"/>
        <v>2.0089723048752561E-2</v>
      </c>
      <c r="G178" s="8">
        <f t="shared" si="8"/>
        <v>30815.695935999953</v>
      </c>
    </row>
    <row r="179" spans="1:7" x14ac:dyDescent="0.25">
      <c r="A179" s="6">
        <v>42278</v>
      </c>
      <c r="B179" s="7">
        <v>178</v>
      </c>
      <c r="C179" s="7">
        <v>8624</v>
      </c>
      <c r="D179" s="8">
        <v>8601.8320000000003</v>
      </c>
      <c r="E179" s="8">
        <f t="shared" si="6"/>
        <v>22.167999999999665</v>
      </c>
      <c r="F179" s="8">
        <f t="shared" si="7"/>
        <v>2.570500927643746E-3</v>
      </c>
      <c r="G179" s="8">
        <f t="shared" si="8"/>
        <v>491.42022399998518</v>
      </c>
    </row>
    <row r="180" spans="1:7" x14ac:dyDescent="0.25">
      <c r="A180" s="6">
        <v>42309</v>
      </c>
      <c r="B180" s="7">
        <v>179</v>
      </c>
      <c r="C180" s="7">
        <v>8498</v>
      </c>
      <c r="D180" s="8">
        <v>8641.2090000000007</v>
      </c>
      <c r="E180" s="8">
        <f t="shared" si="6"/>
        <v>-143.20900000000074</v>
      </c>
      <c r="F180" s="8">
        <f t="shared" si="7"/>
        <v>1.6852082843021976E-2</v>
      </c>
      <c r="G180" s="8">
        <f t="shared" si="8"/>
        <v>20508.817681000211</v>
      </c>
    </row>
    <row r="181" spans="1:7" x14ac:dyDescent="0.25">
      <c r="A181" s="6">
        <v>42339</v>
      </c>
      <c r="B181" s="7">
        <v>180</v>
      </c>
      <c r="C181" s="7">
        <v>8487</v>
      </c>
      <c r="D181" s="8">
        <v>8680.5849999999991</v>
      </c>
      <c r="E181" s="8">
        <f t="shared" si="6"/>
        <v>-193.58499999999913</v>
      </c>
      <c r="F181" s="8">
        <f t="shared" si="7"/>
        <v>2.2809591139389553E-2</v>
      </c>
      <c r="G181" s="8">
        <f t="shared" si="8"/>
        <v>37475.152224999663</v>
      </c>
    </row>
    <row r="182" spans="1:7" x14ac:dyDescent="0.25">
      <c r="A182" s="10">
        <v>42370</v>
      </c>
      <c r="B182" s="11">
        <v>181</v>
      </c>
      <c r="C182" s="11">
        <v>8175</v>
      </c>
      <c r="D182" s="12">
        <v>8719.9609999999993</v>
      </c>
      <c r="E182" s="12">
        <f t="shared" si="6"/>
        <v>-544.96099999999933</v>
      </c>
      <c r="F182" s="12">
        <f t="shared" si="7"/>
        <v>6.6661896024464748E-2</v>
      </c>
      <c r="G182" s="12">
        <f t="shared" si="8"/>
        <v>296982.49152099929</v>
      </c>
    </row>
    <row r="183" spans="1:7" x14ac:dyDescent="0.25">
      <c r="A183" s="10">
        <v>42401</v>
      </c>
      <c r="B183" s="11">
        <v>182</v>
      </c>
      <c r="C183" s="11">
        <v>8229</v>
      </c>
      <c r="D183" s="12">
        <v>8759.3369999999995</v>
      </c>
      <c r="E183" s="12">
        <f t="shared" si="6"/>
        <v>-530.33699999999953</v>
      </c>
      <c r="F183" s="12">
        <f t="shared" si="7"/>
        <v>6.4447320452059725E-2</v>
      </c>
      <c r="G183" s="12">
        <f t="shared" si="8"/>
        <v>281257.33356899949</v>
      </c>
    </row>
    <row r="184" spans="1:7" x14ac:dyDescent="0.25">
      <c r="A184" s="10">
        <v>42430</v>
      </c>
      <c r="B184" s="11">
        <v>183</v>
      </c>
      <c r="C184" s="11">
        <v>8806</v>
      </c>
      <c r="D184" s="12">
        <v>8798.7139999999999</v>
      </c>
      <c r="E184" s="12">
        <f t="shared" si="6"/>
        <v>7.2860000000000582</v>
      </c>
      <c r="F184" s="12">
        <f t="shared" si="7"/>
        <v>8.2739041562571636E-4</v>
      </c>
      <c r="G184" s="12">
        <f t="shared" si="8"/>
        <v>53.085796000000848</v>
      </c>
    </row>
    <row r="185" spans="1:7" x14ac:dyDescent="0.25">
      <c r="A185" s="10">
        <v>42461</v>
      </c>
      <c r="B185" s="11">
        <v>184</v>
      </c>
      <c r="C185" s="11">
        <v>9586</v>
      </c>
      <c r="D185" s="12">
        <v>8838.0889999999999</v>
      </c>
      <c r="E185" s="12">
        <f t="shared" si="6"/>
        <v>747.91100000000006</v>
      </c>
      <c r="F185" s="12">
        <f t="shared" si="7"/>
        <v>7.8021176716044235E-2</v>
      </c>
      <c r="G185" s="12">
        <f t="shared" si="8"/>
        <v>559370.86392100004</v>
      </c>
    </row>
    <row r="186" spans="1:7" x14ac:dyDescent="0.25">
      <c r="A186" s="10">
        <v>42491</v>
      </c>
      <c r="B186" s="11">
        <v>185</v>
      </c>
      <c r="C186" s="11">
        <v>9726</v>
      </c>
      <c r="D186" s="12">
        <v>8877.4660000000003</v>
      </c>
      <c r="E186" s="12">
        <f t="shared" si="6"/>
        <v>848.53399999999965</v>
      </c>
      <c r="F186" s="12">
        <f t="shared" si="7"/>
        <v>8.7243882377133417E-2</v>
      </c>
      <c r="G186" s="12">
        <f t="shared" si="8"/>
        <v>720009.94915599946</v>
      </c>
    </row>
    <row r="187" spans="1:7" x14ac:dyDescent="0.25">
      <c r="A187" s="10">
        <v>42522</v>
      </c>
      <c r="B187" s="11">
        <v>186</v>
      </c>
      <c r="C187" s="11">
        <v>9507</v>
      </c>
      <c r="D187" s="12">
        <v>8916.8410000000003</v>
      </c>
      <c r="E187" s="12">
        <f t="shared" si="6"/>
        <v>590.15899999999965</v>
      </c>
      <c r="F187" s="12">
        <f t="shared" si="7"/>
        <v>6.2076259598190769E-2</v>
      </c>
      <c r="G187" s="12">
        <f t="shared" si="8"/>
        <v>348287.6452809996</v>
      </c>
    </row>
    <row r="188" spans="1:7" x14ac:dyDescent="0.25">
      <c r="A188" s="10">
        <v>42552</v>
      </c>
      <c r="B188" s="11">
        <v>187</v>
      </c>
      <c r="C188" s="11">
        <v>9339</v>
      </c>
      <c r="D188" s="12">
        <v>8956.2180000000008</v>
      </c>
      <c r="E188" s="12">
        <f t="shared" si="6"/>
        <v>382.78199999999924</v>
      </c>
      <c r="F188" s="12">
        <f t="shared" si="7"/>
        <v>4.0987471892065454E-2</v>
      </c>
      <c r="G188" s="12">
        <f t="shared" si="8"/>
        <v>146522.05952399943</v>
      </c>
    </row>
    <row r="189" spans="1:7" x14ac:dyDescent="0.25">
      <c r="A189" s="10">
        <v>42583</v>
      </c>
      <c r="B189" s="11">
        <v>188</v>
      </c>
      <c r="C189" s="11">
        <v>9379</v>
      </c>
      <c r="D189" s="12">
        <v>8995.6029999999992</v>
      </c>
      <c r="E189" s="12">
        <f t="shared" si="6"/>
        <v>383.39700000000084</v>
      </c>
      <c r="F189" s="12">
        <f t="shared" si="7"/>
        <v>4.0878238618189663E-2</v>
      </c>
      <c r="G189" s="12">
        <f t="shared" si="8"/>
        <v>146993.25960900064</v>
      </c>
    </row>
    <row r="190" spans="1:7" x14ac:dyDescent="0.25">
      <c r="A190" s="10">
        <v>42614</v>
      </c>
      <c r="B190" s="11">
        <v>189</v>
      </c>
      <c r="C190" s="11">
        <v>9082</v>
      </c>
      <c r="D190" s="12">
        <v>9035.0010000000002</v>
      </c>
      <c r="E190" s="12">
        <f t="shared" si="6"/>
        <v>46.998999999999796</v>
      </c>
      <c r="F190" s="12">
        <f t="shared" si="7"/>
        <v>5.1749614622329659E-3</v>
      </c>
      <c r="G190" s="12">
        <f t="shared" si="8"/>
        <v>2208.9060009999807</v>
      </c>
    </row>
    <row r="191" spans="1:7" x14ac:dyDescent="0.25">
      <c r="A191" s="10">
        <v>42644</v>
      </c>
      <c r="B191" s="11">
        <v>190</v>
      </c>
      <c r="C191" s="11">
        <v>9005</v>
      </c>
      <c r="D191" s="12">
        <v>9074.41</v>
      </c>
      <c r="E191" s="12">
        <f t="shared" si="6"/>
        <v>-69.409999999999854</v>
      </c>
      <c r="F191" s="12">
        <f t="shared" si="7"/>
        <v>7.7079400333148092E-3</v>
      </c>
      <c r="G191" s="12">
        <f t="shared" si="8"/>
        <v>4817.7480999999798</v>
      </c>
    </row>
    <row r="192" spans="1:7" x14ac:dyDescent="0.25">
      <c r="A192" s="10">
        <v>42675</v>
      </c>
      <c r="B192" s="11">
        <v>191</v>
      </c>
      <c r="C192" s="11">
        <v>8900</v>
      </c>
      <c r="D192" s="12">
        <v>9113.8220000000001</v>
      </c>
      <c r="E192" s="12">
        <f t="shared" si="6"/>
        <v>-213.82200000000012</v>
      </c>
      <c r="F192" s="12">
        <f t="shared" si="7"/>
        <v>2.4024943820224732E-2</v>
      </c>
      <c r="G192" s="12">
        <f t="shared" si="8"/>
        <v>45719.847684000051</v>
      </c>
    </row>
    <row r="193" spans="1:7" x14ac:dyDescent="0.25">
      <c r="A193" s="10">
        <v>42705</v>
      </c>
      <c r="B193" s="11">
        <v>192</v>
      </c>
      <c r="C193" s="11">
        <v>8774</v>
      </c>
      <c r="D193" s="12">
        <v>9153.2330000000002</v>
      </c>
      <c r="E193" s="12">
        <f t="shared" si="6"/>
        <v>-379.23300000000017</v>
      </c>
      <c r="F193" s="12">
        <f t="shared" si="7"/>
        <v>4.322236152268067E-2</v>
      </c>
      <c r="G193" s="12">
        <f t="shared" si="8"/>
        <v>143817.66828900014</v>
      </c>
    </row>
    <row r="194" spans="1:7" x14ac:dyDescent="0.25">
      <c r="A194" s="10">
        <v>42736</v>
      </c>
      <c r="B194" s="11">
        <v>193</v>
      </c>
      <c r="C194" s="11">
        <v>8249</v>
      </c>
      <c r="D194" s="12">
        <v>9192.6455000000005</v>
      </c>
      <c r="E194" s="12">
        <f t="shared" si="6"/>
        <v>-943.64550000000054</v>
      </c>
      <c r="F194" s="12">
        <f t="shared" si="7"/>
        <v>0.11439513880470367</v>
      </c>
      <c r="G194" s="12">
        <f t="shared" si="8"/>
        <v>890466.829670251</v>
      </c>
    </row>
    <row r="195" spans="1:7" x14ac:dyDescent="0.25">
      <c r="A195" s="10">
        <v>42767</v>
      </c>
      <c r="B195" s="11">
        <v>194</v>
      </c>
      <c r="C195" s="11">
        <v>8668</v>
      </c>
      <c r="D195" s="12">
        <v>9232.0580000000009</v>
      </c>
      <c r="E195" s="12">
        <f t="shared" ref="E195:E241" si="9">C195-D195</f>
        <v>-564.0580000000009</v>
      </c>
      <c r="F195" s="12">
        <f t="shared" ref="F195:F241" si="10">ABS(E195/C195)</f>
        <v>6.5073604060913809E-2</v>
      </c>
      <c r="G195" s="12">
        <f t="shared" ref="G195:G241" si="11">E195^2</f>
        <v>318161.42736400099</v>
      </c>
    </row>
    <row r="196" spans="1:7" x14ac:dyDescent="0.25">
      <c r="A196" s="10">
        <v>42795</v>
      </c>
      <c r="B196" s="11">
        <v>195</v>
      </c>
      <c r="C196" s="11">
        <v>9459</v>
      </c>
      <c r="D196" s="12">
        <v>9271.4699999999993</v>
      </c>
      <c r="E196" s="12">
        <f t="shared" si="9"/>
        <v>187.53000000000065</v>
      </c>
      <c r="F196" s="12">
        <f t="shared" si="10"/>
        <v>1.9825562955915071E-2</v>
      </c>
      <c r="G196" s="12">
        <f t="shared" si="11"/>
        <v>35167.500900000246</v>
      </c>
    </row>
    <row r="197" spans="1:7" x14ac:dyDescent="0.25">
      <c r="A197" s="10">
        <v>42826</v>
      </c>
      <c r="B197" s="11">
        <v>196</v>
      </c>
      <c r="C197" s="11">
        <v>9831</v>
      </c>
      <c r="D197" s="12">
        <v>9310.8799999999992</v>
      </c>
      <c r="E197" s="12">
        <f t="shared" si="9"/>
        <v>520.1200000000008</v>
      </c>
      <c r="F197" s="12">
        <f t="shared" si="10"/>
        <v>5.2906113315023984E-2</v>
      </c>
      <c r="G197" s="12">
        <f t="shared" si="11"/>
        <v>270524.81440000085</v>
      </c>
    </row>
    <row r="198" spans="1:7" x14ac:dyDescent="0.25">
      <c r="A198" s="10">
        <v>42856</v>
      </c>
      <c r="B198" s="11">
        <v>197</v>
      </c>
      <c r="C198" s="11">
        <v>10054</v>
      </c>
      <c r="D198" s="12">
        <v>9350.2960000000003</v>
      </c>
      <c r="E198" s="12">
        <f t="shared" si="9"/>
        <v>703.70399999999972</v>
      </c>
      <c r="F198" s="12">
        <f t="shared" si="10"/>
        <v>6.9992440819574273E-2</v>
      </c>
      <c r="G198" s="12">
        <f t="shared" si="11"/>
        <v>495199.31961599959</v>
      </c>
    </row>
    <row r="199" spans="1:7" x14ac:dyDescent="0.25">
      <c r="A199" s="10">
        <v>42887</v>
      </c>
      <c r="B199" s="11">
        <v>198</v>
      </c>
      <c r="C199" s="11">
        <v>10000</v>
      </c>
      <c r="D199" s="12">
        <v>9389.7139999999999</v>
      </c>
      <c r="E199" s="12">
        <f t="shared" si="9"/>
        <v>610.28600000000006</v>
      </c>
      <c r="F199" s="12">
        <f t="shared" si="10"/>
        <v>6.1028600000000009E-2</v>
      </c>
      <c r="G199" s="12">
        <f t="shared" si="11"/>
        <v>372449.00179600006</v>
      </c>
    </row>
    <row r="200" spans="1:7" x14ac:dyDescent="0.25">
      <c r="A200" s="10">
        <v>42917</v>
      </c>
      <c r="B200" s="11">
        <v>199</v>
      </c>
      <c r="C200" s="11">
        <v>9588</v>
      </c>
      <c r="D200" s="12">
        <v>9429.1299999999992</v>
      </c>
      <c r="E200" s="12">
        <f t="shared" si="9"/>
        <v>158.8700000000008</v>
      </c>
      <c r="F200" s="12">
        <f t="shared" si="10"/>
        <v>1.6569670421360119E-2</v>
      </c>
      <c r="G200" s="12">
        <f t="shared" si="11"/>
        <v>25239.676900000253</v>
      </c>
    </row>
    <row r="201" spans="1:7" x14ac:dyDescent="0.25">
      <c r="A201" s="10">
        <v>42948</v>
      </c>
      <c r="B201" s="11">
        <v>200</v>
      </c>
      <c r="C201" s="11">
        <v>9957</v>
      </c>
      <c r="D201" s="12">
        <v>9468.5480000000007</v>
      </c>
      <c r="E201" s="12">
        <f t="shared" si="9"/>
        <v>488.45199999999932</v>
      </c>
      <c r="F201" s="12">
        <f t="shared" si="10"/>
        <v>4.9056141408054567E-2</v>
      </c>
      <c r="G201" s="12">
        <f t="shared" si="11"/>
        <v>238585.35630399935</v>
      </c>
    </row>
    <row r="202" spans="1:7" x14ac:dyDescent="0.25">
      <c r="A202" s="10">
        <v>42979</v>
      </c>
      <c r="B202" s="11">
        <v>201</v>
      </c>
      <c r="C202" s="11">
        <v>9806</v>
      </c>
      <c r="D202" s="12">
        <v>9507.9660000000003</v>
      </c>
      <c r="E202" s="12">
        <f t="shared" si="9"/>
        <v>298.03399999999965</v>
      </c>
      <c r="F202" s="12">
        <f t="shared" si="10"/>
        <v>3.0393024678768067E-2</v>
      </c>
      <c r="G202" s="12">
        <f t="shared" si="11"/>
        <v>88824.26515599979</v>
      </c>
    </row>
    <row r="203" spans="1:7" x14ac:dyDescent="0.25">
      <c r="A203" s="10">
        <v>43009</v>
      </c>
      <c r="B203" s="11">
        <v>202</v>
      </c>
      <c r="C203" s="11">
        <v>9483</v>
      </c>
      <c r="D203" s="12">
        <v>9547.384</v>
      </c>
      <c r="E203" s="12">
        <f t="shared" si="9"/>
        <v>-64.384000000000015</v>
      </c>
      <c r="F203" s="12">
        <f t="shared" si="10"/>
        <v>6.7894126331329765E-3</v>
      </c>
      <c r="G203" s="12">
        <f t="shared" si="11"/>
        <v>4145.2994560000016</v>
      </c>
    </row>
    <row r="204" spans="1:7" x14ac:dyDescent="0.25">
      <c r="A204" s="10">
        <v>43040</v>
      </c>
      <c r="B204" s="11">
        <v>203</v>
      </c>
      <c r="C204" s="11">
        <v>9590</v>
      </c>
      <c r="D204" s="12">
        <v>9586.8009999999995</v>
      </c>
      <c r="E204" s="12">
        <f t="shared" si="9"/>
        <v>3.1990000000005239</v>
      </c>
      <c r="F204" s="12">
        <f t="shared" si="10"/>
        <v>3.3357664233582107E-4</v>
      </c>
      <c r="G204" s="12">
        <f t="shared" si="11"/>
        <v>10.233601000003352</v>
      </c>
    </row>
    <row r="205" spans="1:7" x14ac:dyDescent="0.25">
      <c r="A205" s="10">
        <v>43070</v>
      </c>
      <c r="B205" s="11">
        <v>204</v>
      </c>
      <c r="C205" s="11">
        <v>9441</v>
      </c>
      <c r="D205" s="12">
        <v>9626.2180000000008</v>
      </c>
      <c r="E205" s="12">
        <f t="shared" si="9"/>
        <v>-185.21800000000076</v>
      </c>
      <c r="F205" s="12">
        <f t="shared" si="10"/>
        <v>1.9618472619425988E-2</v>
      </c>
      <c r="G205" s="12">
        <f t="shared" si="11"/>
        <v>34305.707524000281</v>
      </c>
    </row>
    <row r="206" spans="1:7" x14ac:dyDescent="0.25">
      <c r="A206" s="10">
        <v>43101</v>
      </c>
      <c r="B206" s="11">
        <v>205</v>
      </c>
      <c r="C206" s="11">
        <v>9213</v>
      </c>
      <c r="D206" s="12">
        <v>9665.6350000000002</v>
      </c>
      <c r="E206" s="12">
        <f t="shared" si="9"/>
        <v>-452.63500000000022</v>
      </c>
      <c r="F206" s="12">
        <f t="shared" si="10"/>
        <v>4.9130033648105961E-2</v>
      </c>
      <c r="G206" s="12">
        <f t="shared" si="11"/>
        <v>204878.4432250002</v>
      </c>
    </row>
    <row r="207" spans="1:7" x14ac:dyDescent="0.25">
      <c r="A207" s="10">
        <v>43132</v>
      </c>
      <c r="B207" s="11">
        <v>206</v>
      </c>
      <c r="C207" s="11">
        <v>9579</v>
      </c>
      <c r="D207" s="12">
        <v>9705.0540000000001</v>
      </c>
      <c r="E207" s="12">
        <f t="shared" si="9"/>
        <v>-126.05400000000009</v>
      </c>
      <c r="F207" s="12">
        <f t="shared" si="10"/>
        <v>1.3159411212026316E-2</v>
      </c>
      <c r="G207" s="12">
        <f t="shared" si="11"/>
        <v>15889.610916000021</v>
      </c>
    </row>
    <row r="208" spans="1:7" x14ac:dyDescent="0.25">
      <c r="A208" s="10">
        <v>43160</v>
      </c>
      <c r="B208" s="11">
        <v>207</v>
      </c>
      <c r="C208" s="11">
        <v>9936</v>
      </c>
      <c r="D208" s="12">
        <v>9744.4719999999998</v>
      </c>
      <c r="E208" s="12">
        <f t="shared" si="9"/>
        <v>191.52800000000025</v>
      </c>
      <c r="F208" s="12">
        <f t="shared" si="10"/>
        <v>1.927616747181967E-2</v>
      </c>
      <c r="G208" s="12">
        <f t="shared" si="11"/>
        <v>36682.974784000093</v>
      </c>
    </row>
    <row r="209" spans="1:7" x14ac:dyDescent="0.25">
      <c r="A209" s="10">
        <v>43191</v>
      </c>
      <c r="B209" s="11">
        <v>208</v>
      </c>
      <c r="C209" s="11">
        <v>10539</v>
      </c>
      <c r="D209" s="12">
        <v>9783.8870000000006</v>
      </c>
      <c r="E209" s="12">
        <f t="shared" si="9"/>
        <v>755.11299999999937</v>
      </c>
      <c r="F209" s="12">
        <f t="shared" si="10"/>
        <v>7.1649397476041307E-2</v>
      </c>
      <c r="G209" s="12">
        <f t="shared" si="11"/>
        <v>570195.6427689991</v>
      </c>
    </row>
    <row r="210" spans="1:7" x14ac:dyDescent="0.25">
      <c r="A210" s="10">
        <v>43221</v>
      </c>
      <c r="B210" s="11">
        <v>209</v>
      </c>
      <c r="C210" s="11">
        <v>10750</v>
      </c>
      <c r="D210" s="12">
        <v>9823.3060000000005</v>
      </c>
      <c r="E210" s="12">
        <f t="shared" si="9"/>
        <v>926.69399999999951</v>
      </c>
      <c r="F210" s="12">
        <f t="shared" si="10"/>
        <v>8.6204093023255768E-2</v>
      </c>
      <c r="G210" s="12">
        <f t="shared" si="11"/>
        <v>858761.76963599911</v>
      </c>
    </row>
    <row r="211" spans="1:7" x14ac:dyDescent="0.25">
      <c r="A211" s="10">
        <v>43252</v>
      </c>
      <c r="B211" s="11">
        <v>210</v>
      </c>
      <c r="C211" s="11">
        <v>10876</v>
      </c>
      <c r="D211" s="12">
        <v>9862.723</v>
      </c>
      <c r="E211" s="12">
        <f t="shared" si="9"/>
        <v>1013.277</v>
      </c>
      <c r="F211" s="12">
        <f t="shared" si="10"/>
        <v>9.3166329532916523E-2</v>
      </c>
      <c r="G211" s="12">
        <f t="shared" si="11"/>
        <v>1026730.2787290001</v>
      </c>
    </row>
    <row r="212" spans="1:7" x14ac:dyDescent="0.25">
      <c r="A212" s="10">
        <v>43282</v>
      </c>
      <c r="B212" s="11">
        <v>211</v>
      </c>
      <c r="C212" s="11">
        <v>9996</v>
      </c>
      <c r="D212" s="12">
        <v>9902.14</v>
      </c>
      <c r="E212" s="12">
        <f t="shared" si="9"/>
        <v>93.860000000000582</v>
      </c>
      <c r="F212" s="12">
        <f t="shared" si="10"/>
        <v>9.3897559023610033E-3</v>
      </c>
      <c r="G212" s="12">
        <f t="shared" si="11"/>
        <v>8809.6996000001091</v>
      </c>
    </row>
    <row r="213" spans="1:7" x14ac:dyDescent="0.25">
      <c r="A213" s="10">
        <v>43313</v>
      </c>
      <c r="B213" s="11">
        <v>212</v>
      </c>
      <c r="C213" s="11">
        <v>9843</v>
      </c>
      <c r="D213" s="12">
        <v>9941.5580000000009</v>
      </c>
      <c r="E213" s="12">
        <f t="shared" si="9"/>
        <v>-98.558000000000902</v>
      </c>
      <c r="F213" s="12">
        <f t="shared" si="10"/>
        <v>1.001300416539682E-2</v>
      </c>
      <c r="G213" s="12">
        <f t="shared" si="11"/>
        <v>9713.6793640001779</v>
      </c>
    </row>
    <row r="214" spans="1:7" x14ac:dyDescent="0.25">
      <c r="A214" s="10">
        <v>43344</v>
      </c>
      <c r="B214" s="11">
        <v>213</v>
      </c>
      <c r="C214" s="11">
        <v>10035</v>
      </c>
      <c r="D214" s="12">
        <v>9980.9740000000002</v>
      </c>
      <c r="E214" s="12">
        <f t="shared" si="9"/>
        <v>54.02599999999984</v>
      </c>
      <c r="F214" s="12">
        <f t="shared" si="10"/>
        <v>5.3837568510214087E-3</v>
      </c>
      <c r="G214" s="12">
        <f t="shared" si="11"/>
        <v>2918.8086759999828</v>
      </c>
    </row>
    <row r="215" spans="1:7" x14ac:dyDescent="0.25">
      <c r="A215" s="10">
        <v>43374</v>
      </c>
      <c r="B215" s="11">
        <v>214</v>
      </c>
      <c r="C215" s="11">
        <v>10346</v>
      </c>
      <c r="D215" s="12">
        <v>10020.394</v>
      </c>
      <c r="E215" s="12">
        <f t="shared" si="9"/>
        <v>325.60599999999977</v>
      </c>
      <c r="F215" s="12">
        <f t="shared" si="10"/>
        <v>3.1471679876280668E-2</v>
      </c>
      <c r="G215" s="12">
        <f t="shared" si="11"/>
        <v>106019.26723599985</v>
      </c>
    </row>
    <row r="216" spans="1:7" x14ac:dyDescent="0.25">
      <c r="A216" s="10">
        <v>43405</v>
      </c>
      <c r="B216" s="11">
        <v>215</v>
      </c>
      <c r="C216" s="11">
        <v>10088</v>
      </c>
      <c r="D216" s="12">
        <v>10059.811</v>
      </c>
      <c r="E216" s="12">
        <f t="shared" si="9"/>
        <v>28.189000000000306</v>
      </c>
      <c r="F216" s="12">
        <f t="shared" si="10"/>
        <v>2.7943100713719573E-3</v>
      </c>
      <c r="G216" s="12">
        <f t="shared" si="11"/>
        <v>794.61972100001719</v>
      </c>
    </row>
    <row r="217" spans="1:7" x14ac:dyDescent="0.25">
      <c r="A217" s="10">
        <v>43435</v>
      </c>
      <c r="B217" s="11">
        <v>216</v>
      </c>
      <c r="C217" s="11">
        <v>9987</v>
      </c>
      <c r="D217" s="12">
        <v>10099.227999999999</v>
      </c>
      <c r="E217" s="12">
        <f t="shared" si="9"/>
        <v>-112.22799999999916</v>
      </c>
      <c r="F217" s="12">
        <f t="shared" si="10"/>
        <v>1.1237408631220502E-2</v>
      </c>
      <c r="G217" s="12">
        <f t="shared" si="11"/>
        <v>12595.123983999811</v>
      </c>
    </row>
    <row r="218" spans="1:7" x14ac:dyDescent="0.25">
      <c r="A218" s="10">
        <v>43466</v>
      </c>
      <c r="B218" s="11">
        <v>217</v>
      </c>
      <c r="C218" s="11">
        <v>9123</v>
      </c>
      <c r="D218" s="12">
        <v>10138.644</v>
      </c>
      <c r="E218" s="12">
        <f t="shared" si="9"/>
        <v>-1015.6440000000002</v>
      </c>
      <c r="F218" s="12">
        <f t="shared" si="10"/>
        <v>0.11132785268003949</v>
      </c>
      <c r="G218" s="12">
        <f t="shared" si="11"/>
        <v>1031532.7347360004</v>
      </c>
    </row>
    <row r="219" spans="1:7" x14ac:dyDescent="0.25">
      <c r="A219" s="10">
        <v>43497</v>
      </c>
      <c r="B219" s="11">
        <v>218</v>
      </c>
      <c r="C219" s="11">
        <v>9309</v>
      </c>
      <c r="D219" s="12">
        <v>10178.062</v>
      </c>
      <c r="E219" s="12">
        <f t="shared" si="9"/>
        <v>-869.0619999999999</v>
      </c>
      <c r="F219" s="12">
        <f t="shared" si="10"/>
        <v>9.3357181222472871E-2</v>
      </c>
      <c r="G219" s="12">
        <f t="shared" si="11"/>
        <v>755268.75984399987</v>
      </c>
    </row>
    <row r="220" spans="1:7" x14ac:dyDescent="0.25">
      <c r="A220" s="10">
        <v>43525</v>
      </c>
      <c r="B220" s="11">
        <v>219</v>
      </c>
      <c r="C220" s="11">
        <v>10180</v>
      </c>
      <c r="D220" s="12">
        <v>10217.479499999999</v>
      </c>
      <c r="E220" s="12">
        <f t="shared" si="9"/>
        <v>-37.479499999999462</v>
      </c>
      <c r="F220" s="12">
        <f t="shared" si="10"/>
        <v>3.6816797642435619E-3</v>
      </c>
      <c r="G220" s="12">
        <f t="shared" si="11"/>
        <v>1404.7129202499596</v>
      </c>
    </row>
    <row r="221" spans="1:7" x14ac:dyDescent="0.25">
      <c r="A221" s="10">
        <v>43556</v>
      </c>
      <c r="B221" s="11">
        <v>220</v>
      </c>
      <c r="C221" s="11">
        <v>10957</v>
      </c>
      <c r="D221" s="12">
        <v>10256.896000000001</v>
      </c>
      <c r="E221" s="12">
        <f t="shared" si="9"/>
        <v>700.10399999999936</v>
      </c>
      <c r="F221" s="12">
        <f t="shared" si="10"/>
        <v>6.3895591859085457E-2</v>
      </c>
      <c r="G221" s="12">
        <f t="shared" si="11"/>
        <v>490145.6108159991</v>
      </c>
    </row>
    <row r="222" spans="1:7" x14ac:dyDescent="0.25">
      <c r="A222" s="10">
        <v>43586</v>
      </c>
      <c r="B222" s="11">
        <v>221</v>
      </c>
      <c r="C222" s="11">
        <v>11245</v>
      </c>
      <c r="D222" s="12">
        <v>10296.315000000001</v>
      </c>
      <c r="E222" s="12">
        <f t="shared" si="9"/>
        <v>948.68499999999949</v>
      </c>
      <c r="F222" s="12">
        <f t="shared" si="10"/>
        <v>8.4365051133837216E-2</v>
      </c>
      <c r="G222" s="12">
        <f t="shared" si="11"/>
        <v>900003.22922499909</v>
      </c>
    </row>
    <row r="223" spans="1:7" x14ac:dyDescent="0.25">
      <c r="A223" s="10">
        <v>43617</v>
      </c>
      <c r="B223" s="11">
        <v>222</v>
      </c>
      <c r="C223" s="11">
        <v>11344</v>
      </c>
      <c r="D223" s="12">
        <v>10335.731</v>
      </c>
      <c r="E223" s="12">
        <f t="shared" si="9"/>
        <v>1008.2690000000002</v>
      </c>
      <c r="F223" s="12">
        <f t="shared" si="10"/>
        <v>8.8881258815232747E-2</v>
      </c>
      <c r="G223" s="12">
        <f t="shared" si="11"/>
        <v>1016606.3763610005</v>
      </c>
    </row>
    <row r="224" spans="1:7" x14ac:dyDescent="0.25">
      <c r="A224" s="10">
        <v>43647</v>
      </c>
      <c r="B224" s="11">
        <v>223</v>
      </c>
      <c r="C224" s="11">
        <v>10997</v>
      </c>
      <c r="D224" s="12">
        <v>10375.15</v>
      </c>
      <c r="E224" s="12">
        <f t="shared" si="9"/>
        <v>621.85000000000036</v>
      </c>
      <c r="F224" s="12">
        <f t="shared" si="10"/>
        <v>5.6547240156406324E-2</v>
      </c>
      <c r="G224" s="12">
        <f t="shared" si="11"/>
        <v>386697.42250000045</v>
      </c>
    </row>
    <row r="225" spans="1:7" x14ac:dyDescent="0.25">
      <c r="A225" s="10">
        <v>43678</v>
      </c>
      <c r="B225" s="11">
        <v>224</v>
      </c>
      <c r="C225" s="11">
        <v>10687</v>
      </c>
      <c r="D225" s="12">
        <v>10414.566999999999</v>
      </c>
      <c r="E225" s="12">
        <f t="shared" si="9"/>
        <v>272.4330000000009</v>
      </c>
      <c r="F225" s="12">
        <f t="shared" si="10"/>
        <v>2.5491999625713569E-2</v>
      </c>
      <c r="G225" s="12">
        <f t="shared" si="11"/>
        <v>74219.739489000494</v>
      </c>
    </row>
    <row r="226" spans="1:7" x14ac:dyDescent="0.25">
      <c r="A226" s="10">
        <v>43709</v>
      </c>
      <c r="B226" s="11">
        <v>225</v>
      </c>
      <c r="C226" s="11">
        <v>10392</v>
      </c>
      <c r="D226" s="12">
        <v>10453.984</v>
      </c>
      <c r="E226" s="12">
        <f t="shared" si="9"/>
        <v>-61.984000000000378</v>
      </c>
      <c r="F226" s="12">
        <f t="shared" si="10"/>
        <v>5.9645881447267495E-3</v>
      </c>
      <c r="G226" s="12">
        <f t="shared" si="11"/>
        <v>3842.0162560000467</v>
      </c>
    </row>
    <row r="227" spans="1:7" x14ac:dyDescent="0.25">
      <c r="A227" s="10">
        <v>43739</v>
      </c>
      <c r="B227" s="11">
        <v>226</v>
      </c>
      <c r="C227" s="11">
        <v>10845</v>
      </c>
      <c r="D227" s="12">
        <v>10493.402</v>
      </c>
      <c r="E227" s="12">
        <f t="shared" si="9"/>
        <v>351.59799999999996</v>
      </c>
      <c r="F227" s="12">
        <f t="shared" si="10"/>
        <v>3.2420285846011983E-2</v>
      </c>
      <c r="G227" s="12">
        <f t="shared" si="11"/>
        <v>123621.15360399996</v>
      </c>
    </row>
    <row r="228" spans="1:7" x14ac:dyDescent="0.25">
      <c r="A228" s="10">
        <v>43770</v>
      </c>
      <c r="B228" s="11">
        <v>227</v>
      </c>
      <c r="C228" s="11">
        <v>10413</v>
      </c>
      <c r="D228" s="12">
        <v>10532.819</v>
      </c>
      <c r="E228" s="12">
        <f t="shared" si="9"/>
        <v>-119.81899999999951</v>
      </c>
      <c r="F228" s="12">
        <f t="shared" si="10"/>
        <v>1.1506674349370931E-2</v>
      </c>
      <c r="G228" s="12">
        <f t="shared" si="11"/>
        <v>14356.592760999882</v>
      </c>
    </row>
    <row r="229" spans="1:7" x14ac:dyDescent="0.25">
      <c r="A229" s="10">
        <v>43800</v>
      </c>
      <c r="B229" s="11">
        <v>228</v>
      </c>
      <c r="C229" s="11">
        <v>10111</v>
      </c>
      <c r="D229" s="12">
        <v>10572.236999999999</v>
      </c>
      <c r="E229" s="12">
        <f t="shared" si="9"/>
        <v>-461.23699999999917</v>
      </c>
      <c r="F229" s="12">
        <f t="shared" si="10"/>
        <v>4.561734744337842E-2</v>
      </c>
      <c r="G229" s="12">
        <f t="shared" si="11"/>
        <v>212739.57016899923</v>
      </c>
    </row>
    <row r="230" spans="1:7" x14ac:dyDescent="0.25">
      <c r="A230" s="10">
        <v>43831</v>
      </c>
      <c r="B230" s="11">
        <v>229</v>
      </c>
      <c r="C230" s="11">
        <v>9713</v>
      </c>
      <c r="D230" s="12">
        <v>10611.66</v>
      </c>
      <c r="E230" s="12">
        <f t="shared" si="9"/>
        <v>-898.65999999999985</v>
      </c>
      <c r="F230" s="12">
        <f t="shared" si="10"/>
        <v>9.2521363121589609E-2</v>
      </c>
      <c r="G230" s="12">
        <f t="shared" si="11"/>
        <v>807589.79559999972</v>
      </c>
    </row>
    <row r="231" spans="1:7" x14ac:dyDescent="0.25">
      <c r="A231" s="10">
        <v>43862</v>
      </c>
      <c r="B231" s="11">
        <v>230</v>
      </c>
      <c r="C231" s="11">
        <v>9889</v>
      </c>
      <c r="D231" s="12">
        <v>10651.079</v>
      </c>
      <c r="E231" s="12">
        <f t="shared" si="9"/>
        <v>-762.07899999999972</v>
      </c>
      <c r="F231" s="12">
        <f t="shared" si="10"/>
        <v>7.7063302659520647E-2</v>
      </c>
      <c r="G231" s="12">
        <f t="shared" si="11"/>
        <v>580764.40224099963</v>
      </c>
    </row>
    <row r="232" spans="1:7" x14ac:dyDescent="0.25">
      <c r="A232" s="10">
        <v>43891</v>
      </c>
      <c r="B232" s="11">
        <v>231</v>
      </c>
      <c r="C232" s="11">
        <v>11103</v>
      </c>
      <c r="D232" s="12">
        <v>10690.5</v>
      </c>
      <c r="E232" s="12">
        <f t="shared" si="9"/>
        <v>412.5</v>
      </c>
      <c r="F232" s="12">
        <f t="shared" si="10"/>
        <v>3.7152121048365308E-2</v>
      </c>
      <c r="G232" s="12">
        <f t="shared" si="11"/>
        <v>170156.25</v>
      </c>
    </row>
    <row r="233" spans="1:7" x14ac:dyDescent="0.25">
      <c r="A233" s="10">
        <v>43922</v>
      </c>
      <c r="B233" s="11">
        <v>232</v>
      </c>
      <c r="C233" s="11">
        <v>8377</v>
      </c>
      <c r="D233" s="12">
        <v>10729.921</v>
      </c>
      <c r="E233" s="12">
        <f t="shared" si="9"/>
        <v>-2352.9210000000003</v>
      </c>
      <c r="F233" s="12">
        <f t="shared" si="10"/>
        <v>0.2808787155306196</v>
      </c>
      <c r="G233" s="12">
        <f t="shared" si="11"/>
        <v>5536237.232241001</v>
      </c>
    </row>
    <row r="234" spans="1:7" x14ac:dyDescent="0.25">
      <c r="A234" s="10">
        <v>43952</v>
      </c>
      <c r="B234" s="11">
        <v>233</v>
      </c>
      <c r="C234" s="11">
        <v>9639</v>
      </c>
      <c r="D234" s="12">
        <v>10769.341</v>
      </c>
      <c r="E234" s="12">
        <f t="shared" si="9"/>
        <v>-1130.3410000000003</v>
      </c>
      <c r="F234" s="12">
        <f t="shared" si="10"/>
        <v>0.11726745513020026</v>
      </c>
      <c r="G234" s="12">
        <f t="shared" si="11"/>
        <v>1277670.7762810008</v>
      </c>
    </row>
    <row r="235" spans="1:7" x14ac:dyDescent="0.25">
      <c r="A235" s="10">
        <v>43983</v>
      </c>
      <c r="B235" s="11">
        <v>234</v>
      </c>
      <c r="C235" s="11">
        <v>10642</v>
      </c>
      <c r="D235" s="12">
        <v>10808.761</v>
      </c>
      <c r="E235" s="12">
        <f t="shared" si="9"/>
        <v>-166.76100000000042</v>
      </c>
      <c r="F235" s="12">
        <f t="shared" si="10"/>
        <v>1.5670080811877506E-2</v>
      </c>
      <c r="G235" s="12">
        <f t="shared" si="11"/>
        <v>27809.231121000139</v>
      </c>
    </row>
    <row r="236" spans="1:7" x14ac:dyDescent="0.25">
      <c r="A236" s="10">
        <v>44013</v>
      </c>
      <c r="B236" s="11">
        <v>235</v>
      </c>
      <c r="C236" s="11">
        <v>10595</v>
      </c>
      <c r="D236" s="12">
        <v>10848.183999999999</v>
      </c>
      <c r="E236" s="12">
        <f t="shared" si="9"/>
        <v>-253.18399999999929</v>
      </c>
      <c r="F236" s="12">
        <f t="shared" si="10"/>
        <v>2.3896554978763501E-2</v>
      </c>
      <c r="G236" s="12">
        <f t="shared" si="11"/>
        <v>64102.137855999637</v>
      </c>
    </row>
    <row r="237" spans="1:7" x14ac:dyDescent="0.25">
      <c r="A237" s="10">
        <v>44044</v>
      </c>
      <c r="B237" s="11">
        <v>236</v>
      </c>
      <c r="C237" s="11">
        <v>10422</v>
      </c>
      <c r="D237" s="12">
        <v>10887.604499999999</v>
      </c>
      <c r="E237" s="12">
        <f t="shared" si="9"/>
        <v>-465.60449999999946</v>
      </c>
      <c r="F237" s="12">
        <f t="shared" si="10"/>
        <v>4.4675158318940651E-2</v>
      </c>
      <c r="G237" s="12">
        <f t="shared" si="11"/>
        <v>216787.55042024949</v>
      </c>
    </row>
    <row r="238" spans="1:7" x14ac:dyDescent="0.25">
      <c r="A238" s="10">
        <v>44075</v>
      </c>
      <c r="B238" s="11">
        <v>237</v>
      </c>
      <c r="C238" s="11">
        <v>10570</v>
      </c>
      <c r="D238" s="12">
        <v>10927.022999999999</v>
      </c>
      <c r="E238" s="12">
        <f t="shared" si="9"/>
        <v>-357.02299999999923</v>
      </c>
      <c r="F238" s="12">
        <f t="shared" si="10"/>
        <v>3.3777010406811657E-2</v>
      </c>
      <c r="G238" s="12">
        <f t="shared" si="11"/>
        <v>127465.42252899945</v>
      </c>
    </row>
    <row r="239" spans="1:7" x14ac:dyDescent="0.25">
      <c r="A239" s="10">
        <v>44105</v>
      </c>
      <c r="B239" s="11">
        <v>238</v>
      </c>
      <c r="C239" s="11">
        <v>10344</v>
      </c>
      <c r="D239" s="12">
        <v>10966.445</v>
      </c>
      <c r="E239" s="12">
        <f t="shared" si="9"/>
        <v>-622.44499999999971</v>
      </c>
      <c r="F239" s="12">
        <f t="shared" si="10"/>
        <v>6.0174497293116753E-2</v>
      </c>
      <c r="G239" s="12">
        <f t="shared" si="11"/>
        <v>387437.77802499966</v>
      </c>
    </row>
    <row r="240" spans="1:7" x14ac:dyDescent="0.25">
      <c r="A240" s="10">
        <v>44136</v>
      </c>
      <c r="B240" s="11">
        <v>239</v>
      </c>
      <c r="C240" s="11">
        <v>9886</v>
      </c>
      <c r="D240" s="12">
        <v>11005.866</v>
      </c>
      <c r="E240" s="12">
        <f t="shared" si="9"/>
        <v>-1119.866</v>
      </c>
      <c r="F240" s="12">
        <f t="shared" si="10"/>
        <v>0.11327796884483107</v>
      </c>
      <c r="G240" s="12">
        <f t="shared" si="11"/>
        <v>1254099.8579559999</v>
      </c>
    </row>
    <row r="241" spans="1:7" x14ac:dyDescent="0.25">
      <c r="A241" s="10">
        <v>44166</v>
      </c>
      <c r="B241" s="11">
        <v>240</v>
      </c>
      <c r="C241" s="11">
        <v>9634</v>
      </c>
      <c r="D241" s="12">
        <v>11045.286</v>
      </c>
      <c r="E241" s="12">
        <f t="shared" si="9"/>
        <v>-1411.2860000000001</v>
      </c>
      <c r="F241" s="12">
        <f t="shared" si="10"/>
        <v>0.14649013909072037</v>
      </c>
      <c r="G241" s="12">
        <f t="shared" si="11"/>
        <v>1991728.1737960002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7CAF-3DFA-4F83-BC31-C83CF4C5B9B7}">
  <dimension ref="A1:V14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</row>
    <row r="2" spans="1:22" x14ac:dyDescent="0.25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</row>
    <row r="3" spans="1:22" x14ac:dyDescent="0.25">
      <c r="A3" t="s">
        <v>2</v>
      </c>
      <c r="B3">
        <v>4763</v>
      </c>
      <c r="C3">
        <v>5119</v>
      </c>
      <c r="D3">
        <v>5212</v>
      </c>
      <c r="E3">
        <v>5282</v>
      </c>
      <c r="F3">
        <v>5511</v>
      </c>
      <c r="G3">
        <v>5471</v>
      </c>
      <c r="H3">
        <v>5619</v>
      </c>
      <c r="I3">
        <v>5819</v>
      </c>
      <c r="J3">
        <v>5972.25</v>
      </c>
      <c r="K3">
        <v>6117.6</v>
      </c>
      <c r="L3">
        <v>6407</v>
      </c>
      <c r="M3">
        <v>6594</v>
      </c>
      <c r="N3">
        <v>7027</v>
      </c>
      <c r="O3">
        <v>7079</v>
      </c>
      <c r="P3">
        <v>7121</v>
      </c>
      <c r="Q3">
        <v>7315</v>
      </c>
      <c r="R3">
        <v>8175</v>
      </c>
      <c r="S3">
        <v>8249</v>
      </c>
      <c r="T3">
        <v>9213</v>
      </c>
      <c r="U3">
        <v>9123</v>
      </c>
      <c r="V3">
        <v>9713</v>
      </c>
    </row>
    <row r="4" spans="1:22" x14ac:dyDescent="0.25">
      <c r="A4" t="s">
        <v>3</v>
      </c>
      <c r="B4">
        <v>4858</v>
      </c>
      <c r="C4">
        <v>5157</v>
      </c>
      <c r="D4">
        <v>5056</v>
      </c>
      <c r="E4">
        <v>5345</v>
      </c>
      <c r="F4">
        <v>5701</v>
      </c>
      <c r="G4">
        <v>5853</v>
      </c>
      <c r="H4">
        <v>5776</v>
      </c>
      <c r="I4">
        <v>6115</v>
      </c>
      <c r="J4">
        <v>6093.73</v>
      </c>
      <c r="K4">
        <v>6451.96</v>
      </c>
      <c r="L4">
        <v>6878</v>
      </c>
      <c r="M4">
        <v>6877</v>
      </c>
      <c r="N4">
        <v>7162</v>
      </c>
      <c r="O4">
        <v>7214</v>
      </c>
      <c r="P4">
        <v>7545</v>
      </c>
      <c r="Q4">
        <v>7610</v>
      </c>
      <c r="R4">
        <v>8229</v>
      </c>
      <c r="S4">
        <v>8668</v>
      </c>
      <c r="T4">
        <v>9579</v>
      </c>
      <c r="U4">
        <v>9309</v>
      </c>
      <c r="V4">
        <v>9889</v>
      </c>
    </row>
    <row r="5" spans="1:22" x14ac:dyDescent="0.25">
      <c r="A5" t="s">
        <v>4</v>
      </c>
      <c r="B5">
        <v>4974</v>
      </c>
      <c r="C5">
        <v>5384</v>
      </c>
      <c r="D5">
        <v>5424</v>
      </c>
      <c r="E5">
        <v>5705</v>
      </c>
      <c r="F5">
        <v>6065</v>
      </c>
      <c r="G5">
        <v>6210</v>
      </c>
      <c r="H5">
        <v>6186</v>
      </c>
      <c r="I5">
        <v>6157</v>
      </c>
      <c r="J5">
        <v>6211.11</v>
      </c>
      <c r="K5">
        <v>6642</v>
      </c>
      <c r="L5">
        <v>7057</v>
      </c>
      <c r="M5">
        <v>7006</v>
      </c>
      <c r="N5">
        <v>7503</v>
      </c>
      <c r="O5">
        <v>7720</v>
      </c>
      <c r="P5">
        <v>7655</v>
      </c>
      <c r="Q5">
        <v>7878</v>
      </c>
      <c r="R5">
        <v>8806</v>
      </c>
      <c r="S5">
        <v>9459</v>
      </c>
      <c r="T5">
        <v>9936</v>
      </c>
      <c r="U5">
        <v>10180</v>
      </c>
      <c r="V5">
        <v>11103</v>
      </c>
    </row>
    <row r="6" spans="1:22" x14ac:dyDescent="0.25">
      <c r="A6" t="s">
        <v>5</v>
      </c>
      <c r="B6">
        <v>5346</v>
      </c>
      <c r="C6">
        <v>5523</v>
      </c>
      <c r="D6">
        <v>5589</v>
      </c>
      <c r="E6">
        <v>6149</v>
      </c>
      <c r="F6">
        <v>6218</v>
      </c>
      <c r="G6">
        <v>6266</v>
      </c>
      <c r="H6">
        <v>6222</v>
      </c>
      <c r="I6">
        <v>6581</v>
      </c>
      <c r="J6">
        <v>6663</v>
      </c>
      <c r="K6">
        <v>6845</v>
      </c>
      <c r="L6">
        <v>7305</v>
      </c>
      <c r="M6">
        <v>7056</v>
      </c>
      <c r="N6">
        <v>7885</v>
      </c>
      <c r="O6">
        <v>8178</v>
      </c>
      <c r="P6">
        <v>8267</v>
      </c>
      <c r="Q6">
        <v>8727</v>
      </c>
      <c r="R6">
        <v>9586</v>
      </c>
      <c r="S6">
        <v>9831</v>
      </c>
      <c r="T6">
        <v>10539</v>
      </c>
      <c r="U6">
        <v>10957</v>
      </c>
      <c r="V6">
        <v>8377</v>
      </c>
    </row>
    <row r="7" spans="1:22" x14ac:dyDescent="0.25">
      <c r="A7" t="s">
        <v>6</v>
      </c>
      <c r="B7">
        <v>5450</v>
      </c>
      <c r="C7">
        <v>5646</v>
      </c>
      <c r="D7">
        <v>5823</v>
      </c>
      <c r="E7">
        <v>6109</v>
      </c>
      <c r="F7">
        <v>6323</v>
      </c>
      <c r="G7">
        <v>6443</v>
      </c>
      <c r="H7">
        <v>6466</v>
      </c>
      <c r="I7">
        <v>6643</v>
      </c>
      <c r="J7">
        <v>6484.71</v>
      </c>
      <c r="K7">
        <v>6829</v>
      </c>
      <c r="L7">
        <v>7656</v>
      </c>
      <c r="M7">
        <v>7538</v>
      </c>
      <c r="N7">
        <v>7889</v>
      </c>
      <c r="O7">
        <v>8305</v>
      </c>
      <c r="P7">
        <v>8717</v>
      </c>
      <c r="Q7">
        <v>8928</v>
      </c>
      <c r="R7">
        <v>9726</v>
      </c>
      <c r="S7">
        <v>10054</v>
      </c>
      <c r="T7">
        <v>10750</v>
      </c>
      <c r="U7">
        <v>11245</v>
      </c>
      <c r="V7">
        <v>9639</v>
      </c>
    </row>
    <row r="8" spans="1:22" x14ac:dyDescent="0.25">
      <c r="A8" t="s">
        <v>7</v>
      </c>
      <c r="B8">
        <v>5365</v>
      </c>
      <c r="C8">
        <v>5447</v>
      </c>
      <c r="D8">
        <v>5750</v>
      </c>
      <c r="E8">
        <v>5831</v>
      </c>
      <c r="F8">
        <v>5978</v>
      </c>
      <c r="G8">
        <v>6348</v>
      </c>
      <c r="H8">
        <v>6339</v>
      </c>
      <c r="I8">
        <v>6619</v>
      </c>
      <c r="J8">
        <v>6674.47</v>
      </c>
      <c r="K8">
        <v>6928</v>
      </c>
      <c r="L8">
        <v>7646</v>
      </c>
      <c r="M8">
        <v>7552</v>
      </c>
      <c r="N8">
        <v>7709</v>
      </c>
      <c r="O8">
        <v>8208</v>
      </c>
      <c r="P8">
        <v>8607</v>
      </c>
      <c r="Q8">
        <v>8881</v>
      </c>
      <c r="R8">
        <v>9507</v>
      </c>
      <c r="S8">
        <v>10000</v>
      </c>
      <c r="T8">
        <v>10876</v>
      </c>
      <c r="U8">
        <v>11344</v>
      </c>
      <c r="V8">
        <v>10642</v>
      </c>
    </row>
    <row r="9" spans="1:22" x14ac:dyDescent="0.25">
      <c r="A9" t="s">
        <v>8</v>
      </c>
      <c r="B9">
        <v>5096</v>
      </c>
      <c r="C9">
        <v>5281</v>
      </c>
      <c r="D9">
        <v>5652</v>
      </c>
      <c r="E9">
        <v>5856</v>
      </c>
      <c r="F9">
        <v>6061</v>
      </c>
      <c r="G9">
        <v>6039</v>
      </c>
      <c r="H9">
        <v>6221</v>
      </c>
      <c r="I9">
        <v>6464</v>
      </c>
      <c r="J9">
        <v>6559</v>
      </c>
      <c r="K9">
        <v>6848</v>
      </c>
      <c r="L9">
        <v>7240</v>
      </c>
      <c r="M9">
        <v>7438</v>
      </c>
      <c r="N9">
        <v>7574</v>
      </c>
      <c r="O9">
        <v>8030</v>
      </c>
      <c r="P9">
        <v>8265</v>
      </c>
      <c r="Q9">
        <v>8826</v>
      </c>
      <c r="R9">
        <v>9339</v>
      </c>
      <c r="S9">
        <v>9588</v>
      </c>
      <c r="T9">
        <v>9996</v>
      </c>
      <c r="U9">
        <v>10997</v>
      </c>
      <c r="V9">
        <v>10595</v>
      </c>
    </row>
    <row r="10" spans="1:22" x14ac:dyDescent="0.25">
      <c r="A10" t="s">
        <v>9</v>
      </c>
      <c r="B10">
        <v>5317</v>
      </c>
      <c r="C10">
        <v>5313</v>
      </c>
      <c r="D10">
        <v>5604</v>
      </c>
      <c r="E10">
        <v>5813</v>
      </c>
      <c r="F10">
        <v>5906</v>
      </c>
      <c r="G10">
        <v>6107</v>
      </c>
      <c r="H10">
        <v>6094</v>
      </c>
      <c r="I10">
        <v>6369</v>
      </c>
      <c r="J10">
        <v>6402.95</v>
      </c>
      <c r="K10">
        <v>6863</v>
      </c>
      <c r="L10">
        <v>7009</v>
      </c>
      <c r="M10">
        <v>7200</v>
      </c>
      <c r="N10">
        <v>7242</v>
      </c>
      <c r="O10">
        <v>7755</v>
      </c>
      <c r="P10">
        <v>8230</v>
      </c>
      <c r="Q10">
        <v>8889</v>
      </c>
      <c r="R10">
        <v>9379</v>
      </c>
      <c r="S10">
        <v>9957</v>
      </c>
      <c r="T10">
        <v>9843</v>
      </c>
      <c r="U10">
        <v>10687</v>
      </c>
      <c r="V10">
        <v>10422</v>
      </c>
    </row>
    <row r="11" spans="1:22" x14ac:dyDescent="0.25">
      <c r="A11" t="s">
        <v>10</v>
      </c>
      <c r="B11">
        <v>5210</v>
      </c>
      <c r="C11">
        <v>5364</v>
      </c>
      <c r="D11">
        <v>5559</v>
      </c>
      <c r="E11">
        <v>5885</v>
      </c>
      <c r="F11">
        <v>6097</v>
      </c>
      <c r="G11">
        <v>5998</v>
      </c>
      <c r="H11">
        <v>6195</v>
      </c>
      <c r="I11">
        <v>6416</v>
      </c>
      <c r="J11">
        <v>6495.58</v>
      </c>
      <c r="K11">
        <v>6873</v>
      </c>
      <c r="L11">
        <v>7057</v>
      </c>
      <c r="M11">
        <v>7107</v>
      </c>
      <c r="N11">
        <v>7293</v>
      </c>
      <c r="O11">
        <v>7966</v>
      </c>
      <c r="P11">
        <v>8005</v>
      </c>
      <c r="Q11">
        <v>8738</v>
      </c>
      <c r="R11">
        <v>9082</v>
      </c>
      <c r="S11">
        <v>9806</v>
      </c>
      <c r="T11">
        <v>10035</v>
      </c>
      <c r="U11">
        <v>10392</v>
      </c>
      <c r="V11">
        <v>10570</v>
      </c>
    </row>
    <row r="12" spans="1:22" x14ac:dyDescent="0.25">
      <c r="A12" t="s">
        <v>11</v>
      </c>
      <c r="B12">
        <v>5250</v>
      </c>
      <c r="C12">
        <v>5460</v>
      </c>
      <c r="D12">
        <v>5687</v>
      </c>
      <c r="E12">
        <v>5878</v>
      </c>
      <c r="F12">
        <v>5916</v>
      </c>
      <c r="G12">
        <v>5843</v>
      </c>
      <c r="H12">
        <v>5845</v>
      </c>
      <c r="I12">
        <v>6155</v>
      </c>
      <c r="J12">
        <v>6627.4</v>
      </c>
      <c r="K12">
        <v>6530</v>
      </c>
      <c r="L12">
        <v>7074</v>
      </c>
      <c r="M12">
        <v>7255</v>
      </c>
      <c r="N12">
        <v>7421</v>
      </c>
      <c r="O12">
        <v>7564</v>
      </c>
      <c r="P12">
        <v>7993</v>
      </c>
      <c r="Q12">
        <v>8624</v>
      </c>
      <c r="R12">
        <v>9005</v>
      </c>
      <c r="S12">
        <v>9483</v>
      </c>
      <c r="T12">
        <v>10346</v>
      </c>
      <c r="U12">
        <v>10845</v>
      </c>
      <c r="V12">
        <v>10344</v>
      </c>
    </row>
    <row r="13" spans="1:22" x14ac:dyDescent="0.25">
      <c r="A13" t="s">
        <v>12</v>
      </c>
      <c r="B13">
        <v>5199</v>
      </c>
      <c r="C13">
        <v>5319</v>
      </c>
      <c r="D13">
        <v>5712</v>
      </c>
      <c r="E13">
        <v>5957</v>
      </c>
      <c r="F13">
        <v>5987</v>
      </c>
      <c r="G13">
        <v>5889</v>
      </c>
      <c r="H13">
        <v>5974</v>
      </c>
      <c r="I13">
        <v>6137</v>
      </c>
      <c r="J13">
        <v>6492.02</v>
      </c>
      <c r="K13">
        <v>6662</v>
      </c>
      <c r="L13">
        <v>6851</v>
      </c>
      <c r="M13">
        <v>7223</v>
      </c>
      <c r="N13">
        <v>7425</v>
      </c>
      <c r="O13">
        <v>7488</v>
      </c>
      <c r="P13">
        <v>8033</v>
      </c>
      <c r="Q13">
        <v>8498</v>
      </c>
      <c r="R13">
        <v>8900</v>
      </c>
      <c r="S13">
        <v>9590</v>
      </c>
      <c r="T13">
        <v>10088</v>
      </c>
      <c r="U13">
        <v>10413</v>
      </c>
      <c r="V13">
        <v>9886</v>
      </c>
    </row>
    <row r="14" spans="1:22" x14ac:dyDescent="0.25">
      <c r="A14" t="s">
        <v>13</v>
      </c>
      <c r="B14">
        <v>5210</v>
      </c>
      <c r="C14">
        <v>5305</v>
      </c>
      <c r="D14">
        <v>5707</v>
      </c>
      <c r="E14">
        <v>5904</v>
      </c>
      <c r="F14">
        <v>5900</v>
      </c>
      <c r="G14">
        <v>5910</v>
      </c>
      <c r="H14">
        <v>5813</v>
      </c>
      <c r="I14">
        <v>6195.05</v>
      </c>
      <c r="J14">
        <v>6376.46</v>
      </c>
      <c r="K14">
        <v>6575</v>
      </c>
      <c r="L14">
        <v>6946</v>
      </c>
      <c r="M14">
        <v>7178</v>
      </c>
      <c r="N14">
        <v>7395</v>
      </c>
      <c r="O14">
        <v>7670</v>
      </c>
      <c r="P14">
        <v>7996</v>
      </c>
      <c r="Q14">
        <v>8487</v>
      </c>
      <c r="R14">
        <v>8774</v>
      </c>
      <c r="S14">
        <v>9441</v>
      </c>
      <c r="T14">
        <v>9987</v>
      </c>
      <c r="U14">
        <v>10111</v>
      </c>
      <c r="V14">
        <v>9634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of Models</vt:lpstr>
      <vt:lpstr>Model 1</vt:lpstr>
      <vt:lpstr>Model 2</vt:lpstr>
      <vt:lpstr>Model 3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rrcabaoig</dc:creator>
  <cp:lastModifiedBy>rrcabaoig</cp:lastModifiedBy>
  <dcterms:created xsi:type="dcterms:W3CDTF">2022-10-25T13:06:57Z</dcterms:created>
  <dcterms:modified xsi:type="dcterms:W3CDTF">2023-03-23T06:39:46Z</dcterms:modified>
</cp:coreProperties>
</file>