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620" windowWidth="15330" windowHeight="1170" tabRatio="455" firstSheet="1" activeTab="4"/>
  </bookViews>
  <sheets>
    <sheet name="Resumen Tablas" sheetId="33" r:id="rId1"/>
    <sheet name="Integraciones" sheetId="27" r:id="rId2"/>
    <sheet name="Tablas Historicas" sheetId="26" r:id="rId3"/>
    <sheet name="Tablas Catalogos" sheetId="30" r:id="rId4"/>
    <sheet name="Tablas Catalogos Replica" sheetId="32" r:id="rId5"/>
    <sheet name="Tablas Presupuesto" sheetId="31" r:id="rId6"/>
    <sheet name="Enfrentamiento" sheetId="28" r:id="rId7"/>
    <sheet name="Sheet2" sheetId="29" r:id="rId8"/>
  </sheets>
  <definedNames>
    <definedName name="_xlnm._FilterDatabase" localSheetId="3" hidden="1">'Tablas Catalogos'!$A$1:$P$113</definedName>
    <definedName name="_xlnm._FilterDatabase" localSheetId="4" hidden="1">'Tablas Catalogos Replica'!$A$1:$P$113</definedName>
    <definedName name="_xlnm._FilterDatabase" localSheetId="2" hidden="1">'Tablas Historicas'!$A$1:$W$260</definedName>
    <definedName name="_xlnm._FilterDatabase" localSheetId="5" hidden="1">'Tablas Presupuesto'!$A$1:$P$2</definedName>
  </definedNames>
  <calcPr calcId="145621"/>
</workbook>
</file>

<file path=xl/calcChain.xml><?xml version="1.0" encoding="utf-8"?>
<calcChain xmlns="http://schemas.openxmlformats.org/spreadsheetml/2006/main">
  <c r="I113" i="32" l="1"/>
  <c r="I112" i="32"/>
  <c r="I111" i="32"/>
  <c r="I110" i="32"/>
  <c r="I109" i="32"/>
  <c r="I108" i="32"/>
  <c r="I107" i="32"/>
  <c r="I106" i="32"/>
  <c r="I100" i="32"/>
  <c r="I99" i="32"/>
  <c r="I98" i="32"/>
  <c r="I97" i="32"/>
  <c r="I96" i="32"/>
  <c r="I95" i="32"/>
  <c r="I94" i="32"/>
  <c r="I93" i="32"/>
  <c r="I92" i="32"/>
  <c r="I91" i="32"/>
  <c r="I90" i="32"/>
  <c r="I89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4" i="32"/>
  <c r="I53" i="32"/>
  <c r="I52" i="32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0" i="32"/>
  <c r="I29" i="32"/>
  <c r="I28" i="32"/>
  <c r="I27" i="32"/>
  <c r="I26" i="32"/>
  <c r="I25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107" i="30" l="1"/>
  <c r="I108" i="30"/>
  <c r="I109" i="30"/>
  <c r="I110" i="30"/>
  <c r="I111" i="30"/>
  <c r="I112" i="30"/>
  <c r="I113" i="30"/>
  <c r="I90" i="30"/>
  <c r="I91" i="30"/>
  <c r="I92" i="30"/>
  <c r="I93" i="30"/>
  <c r="I94" i="30"/>
  <c r="I95" i="30"/>
  <c r="I96" i="30"/>
  <c r="I97" i="30"/>
  <c r="I98" i="30"/>
  <c r="I99" i="30"/>
  <c r="I100" i="30"/>
  <c r="I79" i="30"/>
  <c r="I80" i="30"/>
  <c r="I81" i="30"/>
  <c r="I82" i="30"/>
  <c r="I83" i="30"/>
  <c r="I84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28" i="30"/>
  <c r="I29" i="30"/>
  <c r="I30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106" i="30" l="1"/>
  <c r="I89" i="30"/>
  <c r="I59" i="30"/>
  <c r="I35" i="30"/>
  <c r="I3" i="30"/>
  <c r="I275" i="26" l="1"/>
  <c r="I274" i="26"/>
  <c r="I273" i="26"/>
  <c r="I272" i="26"/>
  <c r="I271" i="26"/>
  <c r="I270" i="26"/>
  <c r="I269" i="26"/>
  <c r="I268" i="26"/>
  <c r="I267" i="26"/>
  <c r="I266" i="26"/>
  <c r="I265" i="26"/>
  <c r="I264" i="26"/>
  <c r="G7" i="29" l="1"/>
  <c r="G6" i="29"/>
  <c r="F6" i="29"/>
  <c r="E7" i="29"/>
  <c r="G8" i="29"/>
  <c r="G9" i="29"/>
  <c r="F7" i="29"/>
  <c r="F8" i="29"/>
  <c r="F9" i="29"/>
  <c r="E9" i="29"/>
  <c r="E8" i="29"/>
  <c r="E6" i="29"/>
  <c r="D10" i="29"/>
  <c r="I259" i="26" l="1"/>
  <c r="I258" i="26"/>
  <c r="I253" i="26"/>
  <c r="I252" i="26"/>
  <c r="I251" i="26"/>
  <c r="I250" i="26"/>
  <c r="I249" i="26"/>
  <c r="I248" i="26"/>
  <c r="I247" i="26"/>
  <c r="I246" i="26"/>
  <c r="I245" i="26"/>
  <c r="I244" i="26"/>
  <c r="I243" i="26"/>
  <c r="I242" i="26"/>
  <c r="I237" i="26"/>
  <c r="I236" i="26"/>
  <c r="I235" i="26"/>
  <c r="I234" i="26"/>
  <c r="I233" i="26"/>
  <c r="I232" i="26"/>
  <c r="I231" i="26"/>
  <c r="I230" i="26"/>
  <c r="I229" i="26"/>
  <c r="I228" i="26"/>
  <c r="I227" i="26"/>
  <c r="I226" i="26"/>
  <c r="I221" i="26"/>
  <c r="I220" i="26"/>
  <c r="I219" i="26"/>
  <c r="I218" i="26"/>
  <c r="I217" i="26"/>
  <c r="I216" i="26"/>
  <c r="I215" i="26"/>
  <c r="I214" i="26"/>
  <c r="I213" i="26"/>
  <c r="I212" i="26"/>
  <c r="I211" i="26"/>
  <c r="I210" i="26"/>
  <c r="I209" i="26"/>
  <c r="I208" i="26"/>
  <c r="I207" i="26"/>
  <c r="I202" i="26"/>
  <c r="I201" i="26"/>
  <c r="I200" i="26"/>
  <c r="I199" i="26"/>
  <c r="I198" i="26"/>
  <c r="I197" i="26"/>
  <c r="I196" i="26"/>
  <c r="I195" i="26"/>
  <c r="I194" i="26"/>
  <c r="I193" i="26"/>
  <c r="I192" i="26"/>
  <c r="I191" i="26"/>
  <c r="I186" i="26"/>
  <c r="I185" i="26"/>
  <c r="I184" i="26"/>
  <c r="I183" i="26"/>
  <c r="I182" i="26"/>
  <c r="I181" i="26"/>
  <c r="I180" i="26"/>
  <c r="I179" i="26"/>
  <c r="I178" i="26"/>
  <c r="I177" i="26"/>
  <c r="I176" i="26"/>
  <c r="I175" i="26"/>
  <c r="I174" i="26"/>
  <c r="I173" i="26"/>
  <c r="I172" i="26"/>
  <c r="I167" i="26"/>
  <c r="I166" i="26"/>
  <c r="I165" i="26"/>
  <c r="I164" i="26"/>
  <c r="I163" i="26"/>
  <c r="I162" i="26"/>
  <c r="I161" i="26"/>
  <c r="I160" i="26"/>
  <c r="I159" i="26"/>
  <c r="I158" i="26"/>
  <c r="I157" i="26"/>
  <c r="I156" i="26"/>
  <c r="I155" i="26"/>
  <c r="I154" i="26"/>
  <c r="I153" i="26"/>
  <c r="I148" i="26"/>
  <c r="I147" i="26"/>
  <c r="I146" i="26"/>
  <c r="I145" i="26"/>
  <c r="I144" i="26"/>
  <c r="I143" i="26"/>
  <c r="I142" i="26"/>
  <c r="I141" i="26"/>
  <c r="I140" i="26"/>
  <c r="I139" i="26"/>
  <c r="I138" i="26"/>
  <c r="I137" i="26"/>
  <c r="I136" i="26"/>
  <c r="I135" i="26"/>
  <c r="I134" i="26"/>
  <c r="I133" i="26"/>
  <c r="I132" i="26"/>
  <c r="I131" i="26"/>
  <c r="I126" i="26"/>
  <c r="I125" i="26"/>
  <c r="I124" i="26"/>
  <c r="I123" i="26"/>
  <c r="I122" i="26"/>
  <c r="I121" i="26"/>
  <c r="I120" i="26"/>
  <c r="I119" i="26"/>
  <c r="I118" i="26"/>
  <c r="I117" i="26"/>
  <c r="I116" i="26"/>
  <c r="I115" i="26"/>
  <c r="I110" i="26"/>
  <c r="I109" i="26"/>
  <c r="I108" i="26"/>
  <c r="I107" i="26"/>
  <c r="I106" i="26"/>
  <c r="I105" i="26"/>
  <c r="I104" i="26"/>
  <c r="I103" i="26"/>
  <c r="I102" i="26"/>
  <c r="I101" i="26"/>
  <c r="I100" i="26"/>
  <c r="I95" i="26"/>
  <c r="I94" i="26"/>
  <c r="I93" i="26"/>
  <c r="I92" i="26"/>
  <c r="I91" i="26"/>
  <c r="I90" i="26"/>
  <c r="I89" i="26"/>
  <c r="I88" i="26"/>
  <c r="I87" i="26"/>
  <c r="I86" i="26"/>
  <c r="I85" i="26"/>
  <c r="I80" i="26"/>
  <c r="I79" i="26"/>
  <c r="I78" i="26"/>
  <c r="I77" i="26"/>
  <c r="I76" i="26"/>
  <c r="I75" i="26"/>
  <c r="I74" i="26"/>
  <c r="I73" i="26"/>
  <c r="I72" i="26"/>
  <c r="I71" i="26"/>
  <c r="I70" i="26"/>
  <c r="I69" i="26"/>
  <c r="I68" i="26"/>
  <c r="I63" i="26"/>
  <c r="I62" i="26"/>
  <c r="I61" i="26"/>
  <c r="I60" i="26"/>
  <c r="I59" i="26"/>
  <c r="I58" i="26"/>
  <c r="I57" i="26"/>
  <c r="I56" i="26"/>
  <c r="I55" i="26"/>
  <c r="I54" i="26"/>
  <c r="I53" i="26"/>
  <c r="I52" i="26"/>
  <c r="I51" i="26"/>
  <c r="I50" i="26"/>
  <c r="I49" i="26"/>
  <c r="I44" i="26"/>
  <c r="I43" i="26"/>
  <c r="I42" i="26"/>
  <c r="I41" i="26"/>
  <c r="I40" i="26"/>
  <c r="I39" i="26"/>
  <c r="I38" i="26"/>
  <c r="I37" i="26"/>
  <c r="I36" i="26"/>
  <c r="I35" i="26"/>
  <c r="I34" i="26"/>
  <c r="I33" i="26"/>
  <c r="I28" i="26"/>
  <c r="I26" i="26"/>
  <c r="I25" i="26"/>
  <c r="I27" i="26"/>
  <c r="I24" i="26"/>
  <c r="I23" i="26"/>
  <c r="I22" i="26"/>
  <c r="I21" i="26"/>
  <c r="I20" i="26"/>
  <c r="I19" i="26"/>
  <c r="I18" i="26"/>
  <c r="I17" i="26"/>
  <c r="I12" i="26"/>
  <c r="I11" i="26"/>
  <c r="I10" i="26"/>
  <c r="I9" i="26"/>
  <c r="I8" i="26"/>
  <c r="I7" i="26"/>
  <c r="I6" i="26"/>
  <c r="I5" i="26"/>
  <c r="I4" i="26"/>
  <c r="I3" i="26"/>
  <c r="F254" i="26" l="1"/>
  <c r="F238" i="26"/>
  <c r="F222" i="26"/>
  <c r="F203" i="26"/>
  <c r="F187" i="26"/>
  <c r="F168" i="26"/>
  <c r="F149" i="26"/>
  <c r="F127" i="26"/>
  <c r="F111" i="26"/>
  <c r="F96" i="26"/>
  <c r="F81" i="26"/>
  <c r="F64" i="26"/>
  <c r="F45" i="26"/>
  <c r="F29" i="26"/>
  <c r="F13" i="26" l="1"/>
</calcChain>
</file>

<file path=xl/comments1.xml><?xml version="1.0" encoding="utf-8"?>
<comments xmlns="http://schemas.openxmlformats.org/spreadsheetml/2006/main">
  <authors>
    <author>Rocio Alvarez</author>
  </authors>
  <commentList>
    <comment ref="N47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HEB_CARGACOMPRASREC_ATENEA 
WFL_HEB_CargaComprasRecibidas 
INT_ENTREGAS_CARGAS 
</t>
        </r>
      </text>
    </comment>
    <comment ref="Q206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DISTINCT Concepto FROM MermaXConcepto  ORDER BY 1  
 SELECT DISTINCT Concepto FROM AjustesGeneralesXConcepto ORDER BY 1 
 SELECT DISTINCT Concepto FROM CorreccionRecibo ORDER BY 1</t>
        </r>
      </text>
    </comment>
  </commentList>
</comments>
</file>

<file path=xl/comments2.xml><?xml version="1.0" encoding="utf-8"?>
<comments xmlns="http://schemas.openxmlformats.org/spreadsheetml/2006/main">
  <authors>
    <author>Rocio Alvarez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
UNG_KUnidadNegocio  = U1.UNG_KUnidadNegocio, 
UNG_DUnidadNegocio  = U1.UNG_DUnidadNegocio,
UNG_KDUnidadNegocio  = U2.UNG_DUnidadNegocio,
UNG_CFormato   = U1.UNG_CBanner,
UNG_DFormato   = U1.UNG_DBanner,
UNG_CTipoTienda   = 1,
UNG_DTipoTienda   = U1.UNG_DClasificacion1,
UNG_CGteRegional  = U1.UNG_CGteRegional,
UNG_DGteRegional  = U1.UNG_DGteRegional,
UNG_CZonaGeo   = U1.UNG_CZonaGeo,
UNG_DZonaGeo   = U1.UNG_DZonaGeo,
UNG_CZonaPrecio   = U1.UNG_CZonaPrecios,
UNG_DZonaPrecio   = U1.UNG_DZonaPrecios,
UNG_CTipoFuncionalidad = 1, 
UNG_DTipoFuncionalidad = U1.UNG_DTipoUnidadesNeg,
UNG_CCluster   = U1.UNG_CCluster,
UNG_DCluster   = U1.UNG_DCluster,
UNG_CCiudad    = U1.UNG_CCiudad,
UNG_DCiudad    = U1.UNG_DCiudad,
UNG_CCodigoPostal  = U1.UNG_CCodigoPostal,
UNG_CEstatus   = U1.UNG_CEstatus,
UNG_DEstatus   = U1.UNG_DEstatus,
UNG_DUnidadNegocio_EN = 1,
UNG_CCluster_EN   = U2.UNG_CCluster_EU,
UNG_DCluster_EN   = U2.UNG_DCluster_EU,
UNG_DTipoTienda_EN  = U2.UNG_TipoTienda_Ing,
FechaProceso   = GETDATE()
FROM DBODS..TD_UnidadNegocio U1
 INNER JOIN DBDMS..TD_UnidadNegocio U2
  ON U1.UNG_KUnidadNegocio = U2.UNG_KUnidadNegocio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 
TPO_CFecha  = T1.TPO_CFecha,
TPO_DFecha  = T2.TPO_TFecha,
TPO_CAnioFiscal = T1.TPO_CAnioFiscal,
TPO_CQuarter = T1.TPO_CQuarter,
TPO_CPeriodo = T1.TPO_CPeriodo,
TPO_CSemFiscal = T1.TPO_CSemFiscal,
TPO_CSemPeriodo = T2.TPO_CSemPorPeriodo,
TPO_CDQuarter = T2.TPO_CQuarter,
TPO_CDPeriodo = T2.TPO_CPeriodo,
TPO_CDSemFiscal = T2.TPO_CSemFiscal,
TPO_DQuarter = T2.TPO_DQuarter,
TPO_DPeriodo = T2.TPO_DPeriodo,
TPO_DSemFiscal = T2.TPO_DSemFiscal,
TPO_DSemPeriodo = T2.TPO_DSemPorPeriodo,
TPO_CAnio  = T1.TPO_CAnio,
TPO_CMes  = T2.TPO_CMesNatural,
TPO_DMes  = T2.TPO_DMesNatural,
TPO_CDiaSemana = T2.TPO_CDiaSemana,
TPO_DDiaSemana = T2.TPO_DDiaSemana,
FechaProceso = GETDATE()
FROM DBODS..TD_Tiempo T1
 INNER JOIN DBDMS..TD_Tiempo T2
  ON T1.TPO_CFecha = T2.TPO_CFecha 
  WHERE T1.TPO_CFecha  =  20170725</t>
        </r>
      </text>
    </comment>
    <comment ref="N37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
IPERD.PER_ANO as PER_ANO, 
IPERD.PER_PERIODO as PER_PERIODO, 
IPERD.PER_GRUPO as PER_GRUPO, 
IPERD.PER_FEINI as PER_FEINI, 
IPERD.PER_FEFIN as PER_FEFIN 
FROM IPERD
WHERE IPERD.PER_TIPO = 1</t>
        </r>
      </text>
    </comment>
    <comment ref="L57" authorId="0">
      <text>
        <r>
          <rPr>
            <b/>
            <sz val="9"/>
            <color indexed="81"/>
            <rFont val="Tahoma"/>
            <family val="2"/>
          </rPr>
          <t>SELECT 
ART_KArticulo  = A1.ART_KArticulo,
ART_DArticulo  = A1.ART_DArticulo,
ART_KDArticulo  = A2.ART_DArticulo,
ART_CDireccion  = A1.ART_CDireccion,
ART_DDireccion  = A1.ART_DDireccion,
ART_CDivision  = A1.ART_CDivision,
ART_DDivision  = A1.ART_DDivision,
ART_CDepto   = A1.ART_CDepto,
ART_DDepto   = A1.ART_DDepto,
ART_CDDepto   = A2.ART_DDepto,
ART_CFamilia  = A1.ART_CFamilia,
ART_DFamilia  = A1.ART_DFamilia,
ART_CDFamilia  = A2.ART_DFamilia,
ART_CSubFamilia  = A1.ART_CSubFamilia,
ART_DSubFamilia  = A1.ART_DSubFamilia,
ART_CDSubFamilia = A2.ART_DSubFamilia,
ART_CComprador  = A1.ART_CComprador,
ART_DComprador  = A1.ART_DComprador,
PRV_KProveedor  = A1.PRV_KProveedor,
ART_CTipoMarca  = A1.ART_CTipoMarca,
ART_DTipoMarca  = A1.ART_DTipoMarca,
ART_CCuadroBasico = A1.ART_CCuadroBasico,
ART_DCuadroBasico = A1.ART_DCuadroBasico,
ART_CEstatus  = A1.ART_CEstatus,
ART_DEstatus  = A1.ART_DEstatus,
FechaProceso  = GETDATE()
FROM DBODS..TD_Articulo a1
 INNER JOIN DBDMS..TD_Articulo a2
  ON a1.ART_KArticulo = a2.ART_KArticulo</t>
        </r>
      </text>
    </comment>
    <comment ref="L87" authorId="0">
      <text>
        <r>
          <rPr>
            <b/>
            <sz val="9"/>
            <color indexed="81"/>
            <rFont val="Tahoma"/>
            <family val="2"/>
          </rPr>
          <t xml:space="preserve">  SELECT 
DEP_CDepto  = DEP_KDepto,
DEP_DDepto  = DEP_DescDepto,
DEP_CDDepto  = DEP_DDepto,
DEP_DDepto_EN = DEP_DDepto_Ing,
DEP_CDepto_PS = 1,
DEP_CMetodo  = 1,
DEP_DMetodo  = 1,
DEP_CDireccion_EN = DIV_KDireccion_Ing,
DEP_DDireccion_EN = DIV_DDireccion_Ing,
DEP_CDivision_EN = DIV_KDivision_Ing,
DEP_DDivision_EN = DIV_DDivision_Ing
FROM TD_Departamento</t>
        </r>
      </text>
    </comment>
    <comment ref="L104" authorId="0">
      <text>
        <r>
          <rPr>
            <sz val="11"/>
            <color theme="1"/>
            <rFont val="Calibri"/>
            <family val="2"/>
            <scheme val="minor"/>
          </rPr>
          <t>SELECT 
PRV_KProveedor  = P1.PRV_KProveedor,
PRV_DProveedor  = P1.PRV_DProveedor,
PRV_KDProveedor  = P2.PRV_DProveedor,
PRV_CGrupoProveedor = P1.PRV_CGrupoProveedor,
PRV_DGrupoProveedor = P1.PRV_DGrupoProveedor,
PRV_CEstatus  = 1,
PRV_DEstatus  = 1,
FechaProceso  = GETDATE()
FROM DBODS..Td_Proveedor P1
 INNER JOIN DBDMS..Td_Proveedor P2
  on P1.PRV_KProveedor =  P2.PRV_KProveedor</t>
        </r>
      </text>
    </comment>
  </commentList>
</comments>
</file>

<file path=xl/comments3.xml><?xml version="1.0" encoding="utf-8"?>
<comments xmlns="http://schemas.openxmlformats.org/spreadsheetml/2006/main">
  <authors>
    <author>Rocio Alvarez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
UNG_KUnidadNegocio  = U1.UNG_KUnidadNegocio, 
UNG_DUnidadNegocio  = U1.UNG_DUnidadNegocio,
UNG_KDUnidadNegocio  = U2.UNG_DUnidadNegocio,
UNG_CFormato   = U1.UNG_CBanner,
UNG_DFormato   = U1.UNG_DBanner,
UNG_CTipoTienda   = 1,
UNG_DTipoTienda   = U1.UNG_DClasificacion1,
UNG_CGteRegional  = U1.UNG_CGteRegional,
UNG_DGteRegional  = U1.UNG_DGteRegional,
UNG_CZonaGeo   = U1.UNG_CZonaGeo,
UNG_DZonaGeo   = U1.UNG_DZonaGeo,
UNG_CZonaPrecio   = U1.UNG_CZonaPrecios,
UNG_DZonaPrecio   = U1.UNG_DZonaPrecios,
UNG_CTipoFuncionalidad = 1, 
UNG_DTipoFuncionalidad = U1.UNG_DTipoUnidadesNeg,
UNG_CCluster   = U1.UNG_CCluster,
UNG_DCluster   = U1.UNG_DCluster,
UNG_CCiudad    = U1.UNG_CCiudad,
UNG_DCiudad    = U1.UNG_DCiudad,
UNG_CCodigoPostal  = U1.UNG_CCodigoPostal,
UNG_CEstatus   = U1.UNG_CEstatus,
UNG_DEstatus   = U1.UNG_DEstatus,
UNG_DUnidadNegocio_EN = 1,
UNG_CCluster_EN   = U2.UNG_CCluster_EU,
UNG_DCluster_EN   = U2.UNG_DCluster_EU,
UNG_DTipoTienda_EN  = U2.UNG_TipoTienda_Ing,
FechaProceso   = GETDATE()
FROM DBODS..TD_UnidadNegocio U1
 INNER JOIN DBDMS..TD_UnidadNegocio U2
  ON U1.UNG_KUnidadNegocio = U2.UNG_KUnidadNegocio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 
TPO_CFecha  = T1.TPO_CFecha,
TPO_DFecha  = T2.TPO_TFecha,
TPO_CAnioFiscal = T1.TPO_CAnioFiscal,
TPO_CQuarter = T1.TPO_CQuarter,
TPO_CPeriodo = T1.TPO_CPeriodo,
TPO_CSemFiscal = T1.TPO_CSemFiscal,
TPO_CSemPeriodo = T2.TPO_CSemPorPeriodo,
TPO_CDQuarter = T2.TPO_CQuarter,
TPO_CDPeriodo = T2.TPO_CPeriodo,
TPO_CDSemFiscal = T2.TPO_CSemFiscal,
TPO_DQuarter = T2.TPO_DQuarter,
TPO_DPeriodo = T2.TPO_DPeriodo,
TPO_DSemFiscal = T2.TPO_DSemFiscal,
TPO_DSemPeriodo = T2.TPO_DSemPorPeriodo,
TPO_CAnio  = T1.TPO_CAnio,
TPO_CMes  = T2.TPO_CMesNatural,
TPO_DMes  = T2.TPO_DMesNatural,
TPO_CDiaSemana = T2.TPO_CDiaSemana,
TPO_DDiaSemana = T2.TPO_DDiaSemana,
FechaProceso = GETDATE()
FROM DBODS..TD_Tiempo T1
 INNER JOIN DBDMS..TD_Tiempo T2
  ON T1.TPO_CFecha = T2.TPO_CFecha 
  WHERE T1.TPO_CFecha  =  20170725</t>
        </r>
      </text>
    </comment>
    <comment ref="N37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
IPERD.PER_ANO as PER_ANO, 
IPERD.PER_PERIODO as PER_PERIODO, 
IPERD.PER_GRUPO as PER_GRUPO, 
IPERD.PER_FEINI as PER_FEINI, 
IPERD.PER_FEFIN as PER_FEFIN 
FROM IPERD
WHERE IPERD.PER_TIPO = 1</t>
        </r>
      </text>
    </comment>
    <comment ref="L57" authorId="0">
      <text>
        <r>
          <rPr>
            <b/>
            <sz val="9"/>
            <color indexed="81"/>
            <rFont val="Tahoma"/>
            <family val="2"/>
          </rPr>
          <t>SELECT 
ART_KArticulo  = A1.ART_KArticulo,
ART_DArticulo  = A1.ART_DArticulo,
ART_KDArticulo  = A2.ART_DArticulo,
ART_CDireccion  = A1.ART_CDireccion,
ART_DDireccion  = A1.ART_DDireccion,
ART_CDivision  = A1.ART_CDivision,
ART_DDivision  = A1.ART_DDivision,
ART_CDepto   = A1.ART_CDepto,
ART_DDepto   = A1.ART_DDepto,
ART_CDDepto   = A2.ART_DDepto,
ART_CFamilia  = A1.ART_CFamilia,
ART_DFamilia  = A1.ART_DFamilia,
ART_CDFamilia  = A2.ART_DFamilia,
ART_CSubFamilia  = A1.ART_CSubFamilia,
ART_DSubFamilia  = A1.ART_DSubFamilia,
ART_CDSubFamilia = A2.ART_DSubFamilia,
ART_CComprador  = A1.ART_CComprador,
ART_DComprador  = A1.ART_DComprador,
PRV_KProveedor  = A1.PRV_KProveedor,
ART_CTipoMarca  = A1.ART_CTipoMarca,
ART_DTipoMarca  = A1.ART_DTipoMarca,
ART_CCuadroBasico = A1.ART_CCuadroBasico,
ART_DCuadroBasico = A1.ART_DCuadroBasico,
ART_CEstatus  = A1.ART_CEstatus,
ART_DEstatus  = A1.ART_DEstatus,
FechaProceso  = GETDATE()
FROM DBODS..TD_Articulo a1
 INNER JOIN DBDMS..TD_Articulo a2
  ON a1.ART_KArticulo = a2.ART_KArticulo</t>
        </r>
      </text>
    </comment>
    <comment ref="L87" authorId="0">
      <text>
        <r>
          <rPr>
            <b/>
            <sz val="9"/>
            <color indexed="81"/>
            <rFont val="Tahoma"/>
            <family val="2"/>
          </rPr>
          <t xml:space="preserve">  SELECT 
DEP_CDepto  = DEP_KDepto,
DEP_DDepto  = DEP_DescDepto,
DEP_CDDepto  = DEP_DDepto,
DEP_DDepto_EN = DEP_DDepto_Ing,
DEP_CDepto_PS = 1,
DEP_CMetodo  = 1,
DEP_DMetodo  = 1,
DEP_CDireccion_EN = DIV_KDireccion_Ing,
DEP_DDireccion_EN = DIV_DDireccion_Ing,
DEP_CDivision_EN = DIV_KDivision_Ing,
DEP_DDivision_EN = DIV_DDivision_Ing
FROM TD_Departamento</t>
        </r>
      </text>
    </comment>
    <comment ref="L104" authorId="0">
      <text>
        <r>
          <rPr>
            <sz val="11"/>
            <color theme="1"/>
            <rFont val="Calibri"/>
            <family val="2"/>
            <scheme val="minor"/>
          </rPr>
          <t>SELECT 
PRV_KProveedor  = P1.PRV_KProveedor,
PRV_DProveedor  = P1.PRV_DProveedor,
PRV_KDProveedor  = P2.PRV_DProveedor,
PRV_CGrupoProveedor = P1.PRV_CGrupoProveedor,
PRV_DGrupoProveedor = P1.PRV_DGrupoProveedor,
PRV_CEstatus  = 1,
PRV_DEstatus  = 1,
FechaProceso  = GETDATE()
FROM DBODS..Td_Proveedor P1
 INNER JOIN DBDMS..Td_Proveedor P2
  on P1.PRV_KProveedor =  P2.PRV_KProveedor</t>
        </r>
      </text>
    </comment>
  </commentList>
</comments>
</file>

<file path=xl/comments4.xml><?xml version="1.0" encoding="utf-8"?>
<comments xmlns="http://schemas.openxmlformats.org/spreadsheetml/2006/main">
  <authors>
    <author>Rocio Alvarez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Rocio Alvarez:</t>
        </r>
        <r>
          <rPr>
            <sz val="9"/>
            <color indexed="81"/>
            <rFont val="Tahoma"/>
            <family val="2"/>
          </rPr>
          <t xml:space="preserve">
SELECT 
UNG_KUnidadNegocio  = U1.UNG_KUnidadNegocio, 
UNG_DUnidadNegocio  = U1.UNG_DUnidadNegocio,
UNG_KDUnidadNegocio  = U2.UNG_DUnidadNegocio,
UNG_CFormato   = U1.UNG_CBanner,
UNG_DFormato   = U1.UNG_DBanner,
UNG_CTipoTienda   = 1,
UNG_DTipoTienda   = U1.UNG_DClasificacion1,
UNG_CGteRegional  = U1.UNG_CGteRegional,
UNG_DGteRegional  = U1.UNG_DGteRegional,
UNG_CZonaGeo   = U1.UNG_CZonaGeo,
UNG_DZonaGeo   = U1.UNG_DZonaGeo,
UNG_CZonaPrecio   = U1.UNG_CZonaPrecios,
UNG_DZonaPrecio   = U1.UNG_DZonaPrecios,
UNG_CTipoFuncionalidad = 1, 
UNG_DTipoFuncionalidad = U1.UNG_DTipoUnidadesNeg,
UNG_CCluster   = U1.UNG_CCluster,
UNG_DCluster   = U1.UNG_DCluster,
UNG_CCiudad    = U1.UNG_CCiudad,
UNG_DCiudad    = U1.UNG_DCiudad,
UNG_CCodigoPostal  = U1.UNG_CCodigoPostal,
UNG_CEstatus   = U1.UNG_CEstatus,
UNG_DEstatus   = U1.UNG_DEstatus,
UNG_DUnidadNegocio_EN = 1,
UNG_CCluster_EN   = U2.UNG_CCluster_EU,
UNG_DCluster_EN   = U2.UNG_DCluster_EU,
UNG_DTipoTienda_EN  = U2.UNG_TipoTienda_Ing,
FechaProceso   = GETDATE()
FROM DBODS..TD_UnidadNegocio U1
 INNER JOIN DBDMS..TD_UnidadNegocio U2
  ON U1.UNG_KUnidadNegocio = U2.UNG_KUnidadNegocio</t>
        </r>
      </text>
    </comment>
  </commentList>
</comments>
</file>

<file path=xl/sharedStrings.xml><?xml version="1.0" encoding="utf-8"?>
<sst xmlns="http://schemas.openxmlformats.org/spreadsheetml/2006/main" count="4225" uniqueCount="806">
  <si>
    <t>BD</t>
  </si>
  <si>
    <t>Tabla</t>
  </si>
  <si>
    <t>Campo</t>
  </si>
  <si>
    <t>Servidor</t>
  </si>
  <si>
    <t>Regla</t>
  </si>
  <si>
    <t>TPO_CFecha</t>
  </si>
  <si>
    <t>Type</t>
  </si>
  <si>
    <t>Len</t>
  </si>
  <si>
    <t>Null</t>
  </si>
  <si>
    <t>PK</t>
  </si>
  <si>
    <t>Tablas Origen
Tablas de paso</t>
  </si>
  <si>
    <t>Tabla Destino
Tabla de Historia</t>
  </si>
  <si>
    <t>Abreviatura</t>
  </si>
  <si>
    <t>Complejidad</t>
  </si>
  <si>
    <t>Comentarios</t>
  </si>
  <si>
    <t>HEB_MARKDOWN</t>
  </si>
  <si>
    <t>MarkDown</t>
  </si>
  <si>
    <t>MKD</t>
  </si>
  <si>
    <t>Baja</t>
  </si>
  <si>
    <t>Es réplica.</t>
  </si>
  <si>
    <t xml:space="preserve">HEB_TEMPREBAJAS   </t>
  </si>
  <si>
    <t>Rebajas</t>
  </si>
  <si>
    <t>RBJ</t>
  </si>
  <si>
    <t>HEB_Analisis_Diario</t>
  </si>
  <si>
    <t>Ventas</t>
  </si>
  <si>
    <t>VTA</t>
  </si>
  <si>
    <t>HEB_CARGACOMPRASRECEIVED</t>
  </si>
  <si>
    <t>Compras</t>
  </si>
  <si>
    <t>CMP</t>
  </si>
  <si>
    <t xml:space="preserve">HEB_TEMPDEVOLUCIONES  </t>
  </si>
  <si>
    <t>Devoluciones</t>
  </si>
  <si>
    <t>DEV</t>
  </si>
  <si>
    <t>HEB_DESCTONODEVOLUCION</t>
  </si>
  <si>
    <t>DesctoXNoDevolucion</t>
  </si>
  <si>
    <t>DND</t>
  </si>
  <si>
    <t>HEB_DTL_COMPRASYRENDIMIENTOS</t>
  </si>
  <si>
    <t>BillOut</t>
  </si>
  <si>
    <t>BIO</t>
  </si>
  <si>
    <t>HEB_TEMPREBINCPERMANENTES</t>
  </si>
  <si>
    <t>CambiodePrecio</t>
  </si>
  <si>
    <t>CHP</t>
  </si>
  <si>
    <t>HEB_TEMPTRANSF</t>
  </si>
  <si>
    <t>TransferenciasEntreTienda</t>
  </si>
  <si>
    <t>TRT</t>
  </si>
  <si>
    <t>HEB_TRANSFERENCIAD_DIARIO</t>
  </si>
  <si>
    <t>TransferenciasEntreDepto</t>
  </si>
  <si>
    <t>TRD</t>
  </si>
  <si>
    <t>Es réplica, con filtro de departamento &gt; 100</t>
  </si>
  <si>
    <t>HEB_INGRESOSCOMERCIALES</t>
  </si>
  <si>
    <t>IngresosComerciales</t>
  </si>
  <si>
    <t>ING</t>
  </si>
  <si>
    <t>HEB_ITF</t>
  </si>
  <si>
    <t>InventarioTomaFisica</t>
  </si>
  <si>
    <t>INV</t>
  </si>
  <si>
    <t>HEB_TEMPMERMA
HEB_TEMPMERMA2
HEB_TEMPMERMA3</t>
  </si>
  <si>
    <t>Merma</t>
  </si>
  <si>
    <t>MRM</t>
  </si>
  <si>
    <t>Alta</t>
  </si>
  <si>
    <t>Se consolidan en una sola tabla.</t>
  </si>
  <si>
    <t>HEB_TEMPAJUSTEXTF</t>
  </si>
  <si>
    <t>AjustexTomaaFisica</t>
  </si>
  <si>
    <t>ATF</t>
  </si>
  <si>
    <t>HEB_AJUSTEDECOMPRADETALLISTA</t>
  </si>
  <si>
    <t>AjustesdeCompra</t>
  </si>
  <si>
    <t>AJC</t>
  </si>
  <si>
    <t>pmm</t>
  </si>
  <si>
    <t>replic</t>
  </si>
  <si>
    <t>DEP_KDepto</t>
  </si>
  <si>
    <t>TMR_KTipoMarca</t>
  </si>
  <si>
    <t>FechaProceso</t>
  </si>
  <si>
    <t>TH_MarkDown</t>
  </si>
  <si>
    <t>DBFINSYS</t>
  </si>
  <si>
    <t>Fecha en que se realizo la liquidación</t>
  </si>
  <si>
    <t>Id del departamento a donde pertenece el Articulo</t>
  </si>
  <si>
    <t>Id de la familia a donde pertenece el articulo</t>
  </si>
  <si>
    <t>Id que identifica si es un articulo de marca propia u otras marcas.</t>
  </si>
  <si>
    <t>Id del articulo.</t>
  </si>
  <si>
    <t xml:space="preserve">Monto de la liquidación </t>
  </si>
  <si>
    <t>S</t>
  </si>
  <si>
    <t>PROCESS_DATE</t>
  </si>
  <si>
    <t>PRD_LVL_NUMBER_5</t>
  </si>
  <si>
    <t>ORG_LVL_NUMBER</t>
  </si>
  <si>
    <t>TRANS_HM_EXT_RETAIL</t>
  </si>
  <si>
    <t>SRD201010</t>
  </si>
  <si>
    <t>DBDWH</t>
  </si>
  <si>
    <t>GETDATE()</t>
  </si>
  <si>
    <t>UNG_KUnidadNegocio</t>
  </si>
  <si>
    <t>ART_KArticulo</t>
  </si>
  <si>
    <t>MRD_ILiquidacion</t>
  </si>
  <si>
    <t>VTA_ICosto</t>
  </si>
  <si>
    <t>Fecha en que se realizo la rebaja.</t>
  </si>
  <si>
    <t>Id de la tienda que realizo la rebaja.</t>
  </si>
  <si>
    <t>Id de la tienda que realizo la liquidación.</t>
  </si>
  <si>
    <t>Monto vendido sin impuestos</t>
  </si>
  <si>
    <t>Unidades vendidas</t>
  </si>
  <si>
    <t xml:space="preserve">Costo de venta </t>
  </si>
  <si>
    <t>Fecha en que cargo el proceso</t>
  </si>
  <si>
    <t>Tabla de DWH</t>
  </si>
  <si>
    <t>Rebajas_DiarioArticulo</t>
  </si>
  <si>
    <t>Analisis_Diario</t>
  </si>
  <si>
    <t>Detallista_ComprasyRendimientos</t>
  </si>
  <si>
    <t>RebajasIncPermanentes</t>
  </si>
  <si>
    <t>TransferenciasT_Diario</t>
  </si>
  <si>
    <t>TransferenciasD_diario</t>
  </si>
  <si>
    <t>Analisis_InvTomaFisica</t>
  </si>
  <si>
    <t>Merma
MermaXConcepto
AjustesGeneralesXConcepto
CorreccionRecibo</t>
  </si>
  <si>
    <t>AjustesxTomaFisica</t>
  </si>
  <si>
    <t>TH_DesctoXNoDevolucion</t>
  </si>
  <si>
    <t>TH_BillOut</t>
  </si>
  <si>
    <t>TH_CambiodePrecio</t>
  </si>
  <si>
    <t>TransferenciasD_Diario</t>
  </si>
  <si>
    <t>TH_InventarioTomaFisica</t>
  </si>
  <si>
    <t>TH_Merma</t>
  </si>
  <si>
    <t>Merma, MermaXConcepto, AjustesGeneralesXConcepto, CorreccionRecibo</t>
  </si>
  <si>
    <t>HEB_TEMPMERMA</t>
  </si>
  <si>
    <t>HEB_TEMPMERMA2</t>
  </si>
  <si>
    <t>TH_AjustexTomaFisica</t>
  </si>
  <si>
    <t>PRV_KProveedor</t>
  </si>
  <si>
    <t>Id del proveedor del artículo.</t>
  </si>
  <si>
    <t>FComprasDiario</t>
  </si>
  <si>
    <t>CMP_KOrden</t>
  </si>
  <si>
    <t>CMP_IPrecioVenta</t>
  </si>
  <si>
    <t>Fecha en que se recibio la orden de compra.</t>
  </si>
  <si>
    <t>Id de la tienda que tienen la orden de compra.</t>
  </si>
  <si>
    <t>Id del departamento a donde pertenece el Articulo.</t>
  </si>
  <si>
    <t>Número de la orden de compra recibida.</t>
  </si>
  <si>
    <t>Costo Bruto de la orden de compra.</t>
  </si>
  <si>
    <t>Costo Neto de la orden de compra.</t>
  </si>
  <si>
    <t>Unidades recibidas.</t>
  </si>
  <si>
    <t>DEV_KDevolucion</t>
  </si>
  <si>
    <t>Id de la devolución</t>
  </si>
  <si>
    <t>DEV_IPrecioVenta</t>
  </si>
  <si>
    <t>DEV_ICosto</t>
  </si>
  <si>
    <t>Cantidad de unidades devueltas a proveedor.</t>
  </si>
  <si>
    <t>Costo equivalente de la devolución a proveedor.</t>
  </si>
  <si>
    <t>Monto que equivale la devolución a proveedor.</t>
  </si>
  <si>
    <t>Fecha en que se realizo la devolución.</t>
  </si>
  <si>
    <t>Orden de compra de la que se le hizo el descuento.</t>
  </si>
  <si>
    <t>Porcentaje que se hizo a la orden de compra por no tener devolución.</t>
  </si>
  <si>
    <t>Fecha en que se realizo ?</t>
  </si>
  <si>
    <t>Id de la tienda.</t>
  </si>
  <si>
    <t>TRT_KTransferencia</t>
  </si>
  <si>
    <t>Id de la transferencia.</t>
  </si>
  <si>
    <t>UNG_KUnidadNegocio_Envio</t>
  </si>
  <si>
    <t>TRT_IPrecioVenta_Envio</t>
  </si>
  <si>
    <t>TPO_CFecha_Envio</t>
  </si>
  <si>
    <t>TPO_CFecha_Recep</t>
  </si>
  <si>
    <t>UNG_KUnidadNegocio_Recep</t>
  </si>
  <si>
    <t>TRT_IPrecioVenta_Recep</t>
  </si>
  <si>
    <t>TRT_ICosto_Recep</t>
  </si>
  <si>
    <t>Fecha en que se envio la transferencia.</t>
  </si>
  <si>
    <t>Id de la tienda que envío.</t>
  </si>
  <si>
    <t>Monto de venta equivalente a la transferencia.</t>
  </si>
  <si>
    <t>Costo de venta de la transferencia.</t>
  </si>
  <si>
    <t>Unidades enviadas</t>
  </si>
  <si>
    <t>Fecha en que se recibio en tienda.</t>
  </si>
  <si>
    <t>Id de la tienda que recibe la mercancía.</t>
  </si>
  <si>
    <t>Monto de venta que recibe la transferencia.</t>
  </si>
  <si>
    <t>Costo de la venta que recibe en tienda.</t>
  </si>
  <si>
    <t>TRT_ICosto_Envio</t>
  </si>
  <si>
    <t>DEP_KDepto_Envio</t>
  </si>
  <si>
    <t>TMR_KTipoMarca_Envio</t>
  </si>
  <si>
    <t>ART_KArticulo_Envio</t>
  </si>
  <si>
    <t>PRV_KProveedor_Envio</t>
  </si>
  <si>
    <t>DEP_KDepto_Recep</t>
  </si>
  <si>
    <t>TRD_KTransferencia</t>
  </si>
  <si>
    <t>Id de la transferencia entre departamentos.</t>
  </si>
  <si>
    <t>Id de la tienda querealiza la transferencia.</t>
  </si>
  <si>
    <t>Id del departamento a donde pertenece el Articulo de envío.</t>
  </si>
  <si>
    <t>Id del proveedor del artículo de envío.</t>
  </si>
  <si>
    <t>Id del articulo de envío.</t>
  </si>
  <si>
    <t>Monto de la transferencia a precio de venta del articulo que envía.</t>
  </si>
  <si>
    <t>Costo de la transferencia a costo del artículo que envia.</t>
  </si>
  <si>
    <t>Unidades transferidas.</t>
  </si>
  <si>
    <t>Fecha en que se realizo el envío</t>
  </si>
  <si>
    <t>Fecha en que se confirma de recibido en el departamento destino.</t>
  </si>
  <si>
    <t>Id del departamento a donde pertenece el Articulo que recibe.</t>
  </si>
  <si>
    <t>ING_KFolio</t>
  </si>
  <si>
    <t>ING_KCxP</t>
  </si>
  <si>
    <t>ING_IMonto</t>
  </si>
  <si>
    <t>Folio correspondiente al Ingreso Comercial</t>
  </si>
  <si>
    <t>Id que identifica que tipo de ingreso comercial esta registrado</t>
  </si>
  <si>
    <t>Id de la cuenta contable a la que afecta el ingreso.</t>
  </si>
  <si>
    <t>Monto del ingreso comercial sin impuestos.</t>
  </si>
  <si>
    <t>INV_IPrecioVenta</t>
  </si>
  <si>
    <t>INV_IExistencia</t>
  </si>
  <si>
    <t>INV_ICosto</t>
  </si>
  <si>
    <t>Fecha en que se realiza el inventario.</t>
  </si>
  <si>
    <t>Id de la tienda que realiza el inventario.</t>
  </si>
  <si>
    <t>Inventario valuado a precio de venta.</t>
  </si>
  <si>
    <t>Inventario valuado a costo.</t>
  </si>
  <si>
    <t>Cantidad de mercancía existente contada en la tienda.</t>
  </si>
  <si>
    <t>Fecha en que se confirmo la merma.</t>
  </si>
  <si>
    <t>Id de la tienda que realizo el registro de la merma.</t>
  </si>
  <si>
    <t>MRM_KFolio</t>
  </si>
  <si>
    <t>MRM_KConcepto</t>
  </si>
  <si>
    <t>MRM_KTipo</t>
  </si>
  <si>
    <t>MRM_IPrecioVenta</t>
  </si>
  <si>
    <t>MRM_ICosto</t>
  </si>
  <si>
    <t>Folio correspondiente a la merma.</t>
  </si>
  <si>
    <t>Merma valorizada a precio de venta.</t>
  </si>
  <si>
    <t>Unidades valorizadas a precio de venta.</t>
  </si>
  <si>
    <t>Costo valorizado a precio de Venta.</t>
  </si>
  <si>
    <t>ATF_IPrecioVenta</t>
  </si>
  <si>
    <t>ATF_ICosto</t>
  </si>
  <si>
    <t>Valorizado a precio de venta los ajustes por toma física.</t>
  </si>
  <si>
    <t>Valorizado a costo por los ajustes por toma física.</t>
  </si>
  <si>
    <t>Unidades ajustadas.</t>
  </si>
  <si>
    <t>Fecha en que se confirma la toma fisica.</t>
  </si>
  <si>
    <t>Id de la tienda que realizo la toma física.</t>
  </si>
  <si>
    <t>AjustesDeCompra</t>
  </si>
  <si>
    <t>AJC_KFolio</t>
  </si>
  <si>
    <t>INT</t>
  </si>
  <si>
    <t>SMALLINT</t>
  </si>
  <si>
    <t>BIGINT</t>
  </si>
  <si>
    <t>FLOAT</t>
  </si>
  <si>
    <t>TIMESTAMP</t>
  </si>
  <si>
    <t>Fecha en que se realizo el cambio de precio.</t>
  </si>
  <si>
    <t>Id de la tienda que realizo el cambio de precio.</t>
  </si>
  <si>
    <t>PRD_LVL_NUMBER</t>
  </si>
  <si>
    <t>Debe bajar desde PMM a Nivel Articulo</t>
  </si>
  <si>
    <t>TRANS_QTY</t>
  </si>
  <si>
    <t>TRANS_HM_EXT_COST</t>
  </si>
  <si>
    <t>RCV_DATE_SES_CLO</t>
  </si>
  <si>
    <t>PMG_PO_NUMBER</t>
  </si>
  <si>
    <t>VENDOR_NUMBER</t>
  </si>
  <si>
    <t>RTV_NUMBER</t>
  </si>
  <si>
    <t>DND_ICosto</t>
  </si>
  <si>
    <t>ORG_LVL_NUMBER_SHIP</t>
  </si>
  <si>
    <t>ORG_LVL_NUMBER_REC</t>
  </si>
  <si>
    <t>RBM_ACT_CLAIM</t>
  </si>
  <si>
    <t>RBM_ACT_CLAIM_TAX</t>
  </si>
  <si>
    <t>CLAIM_ACCT</t>
  </si>
  <si>
    <t>TD_CuentaContable</t>
  </si>
  <si>
    <t>CTB_KCuentaContable</t>
  </si>
  <si>
    <t>CTB_DCuentaContable</t>
  </si>
  <si>
    <t>BATCH_NUMBER</t>
  </si>
  <si>
    <t>INGRESO_ID</t>
  </si>
  <si>
    <t>TIC_KTipoIngreso</t>
  </si>
  <si>
    <t>RBM_CLAIM_METHOD</t>
  </si>
  <si>
    <t>CLAIM_DATE</t>
  </si>
  <si>
    <t>PHY_PST_DATE</t>
  </si>
  <si>
    <t>PHY_FRZ_EXT_CST</t>
  </si>
  <si>
    <t>PHY_TOT_CNT</t>
  </si>
  <si>
    <t>PHY_FRZ_EXT_RETL_PRC</t>
  </si>
  <si>
    <t>TRANS_HM_NET_EXT_COST</t>
  </si>
  <si>
    <t>RCV_SESSION_ID</t>
  </si>
  <si>
    <t>substring (convert(varchar(14),RCV_SESSION_ID),5,len(convert(varchar(14),RCV_SESSION_ID)))</t>
  </si>
  <si>
    <t>APPROVAL_DATE</t>
  </si>
  <si>
    <t>AJC_ICosto</t>
  </si>
  <si>
    <t>AjustesDeCompraDetallista</t>
  </si>
  <si>
    <t>OK</t>
  </si>
  <si>
    <t>RCV_TOT_RTL</t>
  </si>
  <si>
    <t>RCV_TOT_NET_COST_HM</t>
  </si>
  <si>
    <t>RCV_TOT_SELL_QTY</t>
  </si>
  <si>
    <t>TRANS_REF</t>
  </si>
  <si>
    <t>ID_CONCEPTO</t>
  </si>
  <si>
    <t>TIPO</t>
  </si>
  <si>
    <t>ID_CONCEPTO IN (14,20)</t>
  </si>
  <si>
    <t>ID_CONCEPTO IN (14,20,23)</t>
  </si>
  <si>
    <t>AjustesGeneralesXConcepto</t>
  </si>
  <si>
    <t>MermaXConcepto</t>
  </si>
  <si>
    <t>CorreccionRecibo</t>
  </si>
  <si>
    <t>HEB_TEMPMERMA3</t>
  </si>
  <si>
    <t>Concepto de la merma</t>
  </si>
  <si>
    <t>Desglose del concepto de merma</t>
  </si>
  <si>
    <t>TD_Articulo</t>
  </si>
  <si>
    <t>ART_CFamilia</t>
  </si>
  <si>
    <t>ART_CTipoMarca</t>
  </si>
  <si>
    <t>RBJ_IRebajaLinea</t>
  </si>
  <si>
    <t>TRA_HM_EXT_RTL_MUD_POS_TAX_EXC</t>
  </si>
  <si>
    <t>TRA_HM_EXT_RTL_MUD_PRO_TAX_EXC</t>
  </si>
  <si>
    <t>TRF_NUMBER</t>
  </si>
  <si>
    <t>TRF_SHIP_DATE</t>
  </si>
  <si>
    <t>TRF_EXT_RTL_OUT</t>
  </si>
  <si>
    <t>TRF_EXT_COST_OUT</t>
  </si>
  <si>
    <t>TRF_QTY_SHIP</t>
  </si>
  <si>
    <t>TRF_REC_DATE</t>
  </si>
  <si>
    <t>TRF_EXT_RTL_IN</t>
  </si>
  <si>
    <t>TRF_EXT_COST_IN</t>
  </si>
  <si>
    <t>TRF_REC_TO_DATE</t>
  </si>
  <si>
    <t>Si es MENOR a cero TRANS_HM_EXT_RETAIL sino cero.</t>
  </si>
  <si>
    <t>Si es MAYOR a cero TRANS_HM_EXT_RETAIL sino cero.</t>
  </si>
  <si>
    <t>TRANS_SESSION</t>
  </si>
  <si>
    <t>TRD_IPrecioVenta</t>
  </si>
  <si>
    <t>Multiplicar * - 1</t>
  </si>
  <si>
    <t>INV_ENTRY_DATE</t>
  </si>
  <si>
    <t>PRD_LVL_NUMBER_FROM</t>
  </si>
  <si>
    <t>ENTRY_DATE</t>
  </si>
  <si>
    <t>NOT NULL</t>
  </si>
  <si>
    <t>CHP_KFolio</t>
  </si>
  <si>
    <t>Folio del cambio de precio.</t>
  </si>
  <si>
    <t>Es el monto del incremento del precio.</t>
  </si>
  <si>
    <t>Es el monto de rebaja del precio.</t>
  </si>
  <si>
    <t>Monto del BillOut en monto de venta</t>
  </si>
  <si>
    <t>monto del BillOut a costo.</t>
  </si>
  <si>
    <t>Unidades rebajadas</t>
  </si>
  <si>
    <t>Monto de la rebaja en Linea</t>
  </si>
  <si>
    <t>Monto de la rebaja comercial</t>
  </si>
  <si>
    <t>RBJ_IRebajaComercial</t>
  </si>
  <si>
    <t>HEB_CargaComprasRecibidas</t>
  </si>
  <si>
    <t>SRD201051</t>
  </si>
  <si>
    <t>DBODS</t>
  </si>
  <si>
    <t>TPO_CFechaRecibida</t>
  </si>
  <si>
    <t>CMP_IMontoCostoNeto</t>
  </si>
  <si>
    <t>CMP_IUnidadesRecibidas</t>
  </si>
  <si>
    <t>CMP_IMontoPrecioVenta</t>
  </si>
  <si>
    <t>CMP_ICostoNeto</t>
  </si>
  <si>
    <t>CMP_IMontoCostoBruto</t>
  </si>
  <si>
    <t>CMP_ICostoBruto</t>
  </si>
  <si>
    <t>Precio de Venta de la orden de compra.</t>
  </si>
  <si>
    <t>Orden de compra.</t>
  </si>
  <si>
    <t>Folio de la compra.</t>
  </si>
  <si>
    <t>Monto de ajuste que se hizo a la compra.</t>
  </si>
  <si>
    <t>CMP_KFolio</t>
  </si>
  <si>
    <t>Folio de Recepcion que viene en PS.</t>
  </si>
  <si>
    <t>Lo usan para comparar con PS</t>
  </si>
  <si>
    <t>ART_CSubFamilia</t>
  </si>
  <si>
    <t>Id de la Subfamilia a donde pertenece el articulo.</t>
  </si>
  <si>
    <t>VARCHAR</t>
  </si>
  <si>
    <t>ART_CFamilia_Envio</t>
  </si>
  <si>
    <t>ART_CSubFamilia_Envio</t>
  </si>
  <si>
    <t>Monto de impuestos</t>
  </si>
  <si>
    <t>TD_Tiempo</t>
  </si>
  <si>
    <t>TD_Concepto</t>
  </si>
  <si>
    <t>TD_Departamento</t>
  </si>
  <si>
    <t>TD_</t>
  </si>
  <si>
    <t>TD_CuentaContable (Modificar)</t>
  </si>
  <si>
    <t>TD_UnidadNegocio (Modificar)</t>
  </si>
  <si>
    <t>TH_AjustedeCompra</t>
  </si>
  <si>
    <t>* Traer toda la historia de PMM</t>
  </si>
  <si>
    <t>Esta esta en Merma x Concepto</t>
  </si>
  <si>
    <t>AjustesDetallistaDepto</t>
  </si>
  <si>
    <t>ANO</t>
  </si>
  <si>
    <t>smallint</t>
  </si>
  <si>
    <t>QTR</t>
  </si>
  <si>
    <t>PER</t>
  </si>
  <si>
    <t>SEM</t>
  </si>
  <si>
    <t>ZNG</t>
  </si>
  <si>
    <t>REG</t>
  </si>
  <si>
    <t>SUC</t>
  </si>
  <si>
    <t>DEP</t>
  </si>
  <si>
    <t>InventarioInicial_PC</t>
  </si>
  <si>
    <t>money</t>
  </si>
  <si>
    <t>InventarioInicial_PV</t>
  </si>
  <si>
    <t>InventarioInicial_CPC</t>
  </si>
  <si>
    <t>InventarioInicial_CPV</t>
  </si>
  <si>
    <t>Compras_PC</t>
  </si>
  <si>
    <t>Compras_PV</t>
  </si>
  <si>
    <t>AjustesManuales_PC</t>
  </si>
  <si>
    <t>AjustesManuales_PV</t>
  </si>
  <si>
    <t>MermaImportacion_PC</t>
  </si>
  <si>
    <t>MermaImportacion_PV</t>
  </si>
  <si>
    <t>CorreccionPosteriorRecibo_PC</t>
  </si>
  <si>
    <t>CorreccionPosteriorRecibo_PV</t>
  </si>
  <si>
    <t>TransferenciasTiendasEnviadas_PC</t>
  </si>
  <si>
    <t>TransferenciasTiendasEnviadas_PV</t>
  </si>
  <si>
    <t>TransferenciasTiendasRecibidas_PC</t>
  </si>
  <si>
    <t>TransferenciasTiendasRecibidas_PV</t>
  </si>
  <si>
    <t>TransferenciasDepartamentosEnviadas_PC</t>
  </si>
  <si>
    <t>TransferenciasDepartamentosEnviadas_PV</t>
  </si>
  <si>
    <t>TransferenciasDepartamentosRecibidas_PC</t>
  </si>
  <si>
    <t>TransferenciasDepartamentosRecibidas_PV</t>
  </si>
  <si>
    <t>DevolucionesProveedores_PC</t>
  </si>
  <si>
    <t>DevolucionesProveedores_PV</t>
  </si>
  <si>
    <t>Aclaraciones_PC</t>
  </si>
  <si>
    <t>RebajasTPR_PV</t>
  </si>
  <si>
    <t>RebajasPermanentes_PV</t>
  </si>
  <si>
    <t>IncrementosPermanentes_PV</t>
  </si>
  <si>
    <t>NetoCambiosPermanentes_PV</t>
  </si>
  <si>
    <t>MercanciaDisponible_PC</t>
  </si>
  <si>
    <t>MercanciaDisponible_PV</t>
  </si>
  <si>
    <t>Ventas_PC</t>
  </si>
  <si>
    <t>Ventas_PV</t>
  </si>
  <si>
    <t>PRIProcurement_PV</t>
  </si>
  <si>
    <t>PRIStore_PV</t>
  </si>
  <si>
    <t>MarkDown_PV</t>
  </si>
  <si>
    <t>ProvisionMerma_PC</t>
  </si>
  <si>
    <t>ProvisionMerma_PV</t>
  </si>
  <si>
    <t>ExcesoProvisionMerma_PV</t>
  </si>
  <si>
    <t>ExcesoProvisionMerma_CPC</t>
  </si>
  <si>
    <t>ExcesoProvisionMerma_CPV</t>
  </si>
  <si>
    <t>DisminucionesInventario_PV</t>
  </si>
  <si>
    <t>DisminucionesInventario_CPC</t>
  </si>
  <si>
    <t>DisminucionesInventario_CPV</t>
  </si>
  <si>
    <t>InventarioFinal_PC</t>
  </si>
  <si>
    <t>InventarioFinal_PV</t>
  </si>
  <si>
    <t>InvFin_CPC</t>
  </si>
  <si>
    <t>InvFin_CPV</t>
  </si>
  <si>
    <t>CostoVentas_PC</t>
  </si>
  <si>
    <t>CostoVentas_PV</t>
  </si>
  <si>
    <t>DescuentoNoDevolucion_PC</t>
  </si>
  <si>
    <t>BillBack_PC</t>
  </si>
  <si>
    <t>MargenPesos_PC</t>
  </si>
  <si>
    <t>MargenPorcentaje_PC</t>
  </si>
  <si>
    <t>IngresosComerciales_PV</t>
  </si>
  <si>
    <t>W_T_PV</t>
  </si>
  <si>
    <t>MargenOperativoPorcentaje_PV</t>
  </si>
  <si>
    <t>MermaConocida_PC</t>
  </si>
  <si>
    <t>MermaConocida_PV</t>
  </si>
  <si>
    <t>MermaConocidaTF_PC</t>
  </si>
  <si>
    <t>MermaConocidaTF_PV</t>
  </si>
  <si>
    <t>DiasInventario_PV</t>
  </si>
  <si>
    <t>AjustesGenerales_PC</t>
  </si>
  <si>
    <t>AjustesGenerales_PV</t>
  </si>
  <si>
    <t>BonificacionCompra_PC</t>
  </si>
  <si>
    <t>OtrosIngresosGastos_PC</t>
  </si>
  <si>
    <t>SOURCE</t>
  </si>
  <si>
    <t>varchar</t>
  </si>
  <si>
    <t>GastoAdministrativo_PC</t>
  </si>
  <si>
    <t>AclaracionesalCosto_PC</t>
  </si>
  <si>
    <t>RecuperacionAuditorias_PC</t>
  </si>
  <si>
    <t>IngresoComercialCosto_PC</t>
  </si>
  <si>
    <t>CargoIngresoComercial_PC</t>
  </si>
  <si>
    <t>Comboloco_PC</t>
  </si>
  <si>
    <t>Enfrentamiento Contabilidad, SOURCE = ENFCON    DELETE SOURCE = 'AMJS'</t>
  </si>
  <si>
    <t>14,20</t>
  </si>
  <si>
    <t>15,21,22,30,31,32</t>
  </si>
  <si>
    <t>7,14,15,31,32</t>
  </si>
  <si>
    <t>TH_Rebaja</t>
  </si>
  <si>
    <t>TH_Venta</t>
  </si>
  <si>
    <t>VTA_IVenta</t>
  </si>
  <si>
    <t>TH_Compra</t>
  </si>
  <si>
    <t>TH_Devolucion</t>
  </si>
  <si>
    <t>BIO_IVenta</t>
  </si>
  <si>
    <t>BIO_ICompra</t>
  </si>
  <si>
    <t>CHP_IIncrementoVenta</t>
  </si>
  <si>
    <t>CHP_IRebajaVenta</t>
  </si>
  <si>
    <t>TH_Transferencia_Tienda</t>
  </si>
  <si>
    <t>TH_Transferencia_Depto</t>
  </si>
  <si>
    <t>TRD_ICosto</t>
  </si>
  <si>
    <t>TH_IngresoComercial</t>
  </si>
  <si>
    <t>ING_IImpuesto</t>
  </si>
  <si>
    <t>MRM_ICantidad</t>
  </si>
  <si>
    <t>ATF_ICantidad</t>
  </si>
  <si>
    <t>RBJ_ICantidad</t>
  </si>
  <si>
    <t>VTA_ICantidad</t>
  </si>
  <si>
    <t>CMP_ICantidad</t>
  </si>
  <si>
    <t>DEV_ICantidad</t>
  </si>
  <si>
    <t>TRT_ICantidad_Recep</t>
  </si>
  <si>
    <t>TRT_ICantidad_Envio</t>
  </si>
  <si>
    <t>TRD_ICantidad</t>
  </si>
  <si>
    <t>Fecha</t>
  </si>
  <si>
    <t>Venta Semana</t>
  </si>
  <si>
    <t>Acumulado</t>
  </si>
  <si>
    <t>Monto por Semana</t>
  </si>
  <si>
    <t>Presupuesto MASS</t>
  </si>
  <si>
    <t>UNG_DUnidadNegocio</t>
  </si>
  <si>
    <t>UNG_CBanner</t>
  </si>
  <si>
    <t>UNG_DBanner</t>
  </si>
  <si>
    <t>UNG_DClasificacion1</t>
  </si>
  <si>
    <t>UNG_CGteRegional</t>
  </si>
  <si>
    <t>UNG_DGteRegional</t>
  </si>
  <si>
    <t>UNG_CZonaGeo</t>
  </si>
  <si>
    <t>UNG_DZonaGeo</t>
  </si>
  <si>
    <t>UNG_CCluster</t>
  </si>
  <si>
    <t>UNG_DCluster</t>
  </si>
  <si>
    <t>UNG_CCluster_EU</t>
  </si>
  <si>
    <t>UNG_DCluster_EU</t>
  </si>
  <si>
    <t>UNG_CCiudad</t>
  </si>
  <si>
    <t>UNG_DCiudad</t>
  </si>
  <si>
    <t>TD_UnidadNegocio</t>
  </si>
  <si>
    <t>ID de la Tienda o Bodega</t>
  </si>
  <si>
    <t>Nombre de la Tienda</t>
  </si>
  <si>
    <t>UNG_KDUnidadNegocio</t>
  </si>
  <si>
    <t>ID de la Tienda concatenado con el nombre de la Tienda</t>
  </si>
  <si>
    <t>UNG_CFormato</t>
  </si>
  <si>
    <t>UNG_DFormato</t>
  </si>
  <si>
    <t>Se refiere a si es de HEB o Mi Tienda</t>
  </si>
  <si>
    <t>Se refiere a si la Tienda es Tienda Nueva, o Tienda Igual.</t>
  </si>
  <si>
    <t>Se refiere al Gerente Regional que supervisa la Tienda.</t>
  </si>
  <si>
    <t>Se refiere a la Zona Geográfica que pertenece la Tienda.</t>
  </si>
  <si>
    <t>Se refiere al ID de Zona Geográfica que pertenece la Tienda.</t>
  </si>
  <si>
    <t>Se refiere al ID del Gerente Regional que supervisa la Tienda.</t>
  </si>
  <si>
    <t>Se refiere al ID de Tienda es Tienda Nueva, o Tienda Igual.</t>
  </si>
  <si>
    <t>Se refiere al ID HEB o Mi Tienda</t>
  </si>
  <si>
    <t>Es el ID de la Zona de Precios de la Tienda</t>
  </si>
  <si>
    <t>Nombre de la Zona de Precios de la Tienda</t>
  </si>
  <si>
    <t>UNG_DTipoFuncionalidad</t>
  </si>
  <si>
    <t>UNG_CTipoFuncionalidad</t>
  </si>
  <si>
    <t>Es el ID de la Tienda si es Tienda o CAT.</t>
  </si>
  <si>
    <t>Si es Tienda o CAT.</t>
  </si>
  <si>
    <t>ID del Cluster a donde pertenece</t>
  </si>
  <si>
    <t>Nombre del Cluster a donde pertenece</t>
  </si>
  <si>
    <t>UNG_CZonaPrecio</t>
  </si>
  <si>
    <t>UNG_DZonaPrecio</t>
  </si>
  <si>
    <t>UNG_CTipoTienda</t>
  </si>
  <si>
    <t>UNG_DTipoTienda</t>
  </si>
  <si>
    <t>UNG_DUnidadNegocio_EN</t>
  </si>
  <si>
    <t>UNG_CCluster_EN</t>
  </si>
  <si>
    <t>UNG_DCluster_EN</t>
  </si>
  <si>
    <t>UNG_CEstatus</t>
  </si>
  <si>
    <t>UNG_DEstatus</t>
  </si>
  <si>
    <t>UNG_CCodigoPostal</t>
  </si>
  <si>
    <t>ID de la Ciudad a la que pertenece la Tienda</t>
  </si>
  <si>
    <t>Nombre de la ciudad a la que pertenece la Tienda</t>
  </si>
  <si>
    <t>Codigo Postal de la Tienda</t>
  </si>
  <si>
    <t>ID del Estatus de la Tienda</t>
  </si>
  <si>
    <t>Estatus de la Tienda</t>
  </si>
  <si>
    <t>Nombre de la Tienda en Ingles</t>
  </si>
  <si>
    <t>Clasificación del Cluster que manejan en San Antonio</t>
  </si>
  <si>
    <t>ID Clasificación del Cluster que manejan en San Antonio</t>
  </si>
  <si>
    <t>UNG_DTipoTienda_EN</t>
  </si>
  <si>
    <t>UNG_DTipoTienda_ING</t>
  </si>
  <si>
    <t>DBDMS</t>
  </si>
  <si>
    <t>TPO_DFecha</t>
  </si>
  <si>
    <t>TPO_CSemPeriodo</t>
  </si>
  <si>
    <t>TPO_CSemFiscal</t>
  </si>
  <si>
    <t>TPO_CPeriodo</t>
  </si>
  <si>
    <t>TPO_CQuarter</t>
  </si>
  <si>
    <t>TPO_CAnioFiscal</t>
  </si>
  <si>
    <t>TPO_DDiaSemana</t>
  </si>
  <si>
    <t>TPO_CMes</t>
  </si>
  <si>
    <t>TPO_CAnio</t>
  </si>
  <si>
    <t>TPO_DSemPeriodo</t>
  </si>
  <si>
    <t>TPO_DSemFiscal</t>
  </si>
  <si>
    <t>TPO_DPeriodo</t>
  </si>
  <si>
    <t>TPO_DQuarter</t>
  </si>
  <si>
    <t>TPO_CDiaSemana</t>
  </si>
  <si>
    <t>TPO_DMes</t>
  </si>
  <si>
    <t>TPO_CDQuarter</t>
  </si>
  <si>
    <t>TPO_CDPeriodo</t>
  </si>
  <si>
    <t>TPO_CDSemFiscal</t>
  </si>
  <si>
    <t>Fecha en formato Numerico: 20170725</t>
  </si>
  <si>
    <t>Fecha en formato DateTime: 2017-07-25</t>
  </si>
  <si>
    <t>Año fiscal al que pertenece la fecha: 2017</t>
  </si>
  <si>
    <t>Cuarto fiscal al que pertenece la fecha: 3</t>
  </si>
  <si>
    <t>Periodo fiscal al que pertenece la fecha: 10</t>
  </si>
  <si>
    <t>Semana fiscal al que pertenece la fecha: 39</t>
  </si>
  <si>
    <t xml:space="preserve">Que semana es del periodo: 3 </t>
  </si>
  <si>
    <t>Es una forma de mostrar el cuarto concatenado con el año fiscal: 2017-3</t>
  </si>
  <si>
    <t>Es una forma de mostrar el periodo concatenado con el año fiscal: 2017-10</t>
  </si>
  <si>
    <t>Es una forma de mostrar la semana concatenado con el año fiscal: 2017-39</t>
  </si>
  <si>
    <t>Es una forma de mostrar en descripcion el cuarto fiscal: Cuarto 3</t>
  </si>
  <si>
    <t>Es una forma de mostrar en descripcion el periodo fiscal: Periodo 10</t>
  </si>
  <si>
    <t>Es una forma de mostrar en descripcion la semana fiscal: Semana 39</t>
  </si>
  <si>
    <t>Es una forma de mostrar en descripcion de la semana del periodo: Sem 3</t>
  </si>
  <si>
    <t>Año natural al que pertenece la fecha: 2017</t>
  </si>
  <si>
    <t>Número del mes al que pertenece la fecha: 7</t>
  </si>
  <si>
    <t>Descripción del mes: Julio</t>
  </si>
  <si>
    <t>Número del día de la semana: 2</t>
  </si>
  <si>
    <t>Descripción del día de la semana: Martes</t>
  </si>
  <si>
    <t>ART_DArticulo</t>
  </si>
  <si>
    <t>ART_CDivision</t>
  </si>
  <si>
    <t>ART_DDivision</t>
  </si>
  <si>
    <t>ART_DFamilia</t>
  </si>
  <si>
    <t>ART_CDireccion</t>
  </si>
  <si>
    <t>ART_DDireccion</t>
  </si>
  <si>
    <t>ART_DSubFamilia</t>
  </si>
  <si>
    <t>ART_CComprador</t>
  </si>
  <si>
    <t>ART_DComprador</t>
  </si>
  <si>
    <t>ART_DTipoMarca</t>
  </si>
  <si>
    <t>ART_CEstatus</t>
  </si>
  <si>
    <t>ART_DEstatus</t>
  </si>
  <si>
    <t>Clave del Artículo</t>
  </si>
  <si>
    <t>Descripción del Articulo</t>
  </si>
  <si>
    <t>ID del la clasificación por Dirección Comercial.</t>
  </si>
  <si>
    <t>Clasificación de los artículos por Dirección Comercial</t>
  </si>
  <si>
    <t>ID de la División del Artículo</t>
  </si>
  <si>
    <t>Clasificación de los Artículos por División</t>
  </si>
  <si>
    <t>ID del Departamento del Artículo</t>
  </si>
  <si>
    <t>Nombre del Departamento del Artículo</t>
  </si>
  <si>
    <t>Clave de la Familia a que pertenece el Artículo</t>
  </si>
  <si>
    <t>Nombre de la Familia a que pertenece el Artículo</t>
  </si>
  <si>
    <t>Clave de la SubFamilia a la que pertenece el Artículo</t>
  </si>
  <si>
    <t>Nombre de la SubFamilia a la que pertenece el artículo</t>
  </si>
  <si>
    <t>ID del comprador</t>
  </si>
  <si>
    <t>Nombre del Comprador</t>
  </si>
  <si>
    <t>ID del Proveedor</t>
  </si>
  <si>
    <t>ID para diferenciar el artículo de Marca Propia y Otra Marcas</t>
  </si>
  <si>
    <t>Clasifica al Artículo como Marca Propia u Otras Marcas</t>
  </si>
  <si>
    <t>ID del Ciclo de Vida del Artículo</t>
  </si>
  <si>
    <t>Nombre del Ciclo de Vida del Artículo</t>
  </si>
  <si>
    <t>Estatus General del Artículo</t>
  </si>
  <si>
    <t>Nombre del Estatus General del Artículo</t>
  </si>
  <si>
    <t>ART_KDArticulo</t>
  </si>
  <si>
    <t>ART_CDFamilia</t>
  </si>
  <si>
    <t>ART_CDSubFamilia</t>
  </si>
  <si>
    <t>TD_Proveedor</t>
  </si>
  <si>
    <t>DEP_CDepto</t>
  </si>
  <si>
    <t>DEP_CDDepto</t>
  </si>
  <si>
    <t>DEP_DDepto</t>
  </si>
  <si>
    <t>DEP_CDepto_PS</t>
  </si>
  <si>
    <t>DEP_CMetodo</t>
  </si>
  <si>
    <t>DEP_DMetodo</t>
  </si>
  <si>
    <t>DEP_DDepto_EN</t>
  </si>
  <si>
    <t>DEP_CDireccion_EN</t>
  </si>
  <si>
    <t>DEP_DDireccion_EN</t>
  </si>
  <si>
    <t>DEP_CDivision_EN</t>
  </si>
  <si>
    <t>DEP_DDivision_EN</t>
  </si>
  <si>
    <t>PRV_DProveedor</t>
  </si>
  <si>
    <t>PRV_CGrupoProveedor</t>
  </si>
  <si>
    <t>PRV_DGrupoProveedor</t>
  </si>
  <si>
    <t>PRV_KDProveedor</t>
  </si>
  <si>
    <t>Clavel del departamento</t>
  </si>
  <si>
    <t>Clave con la descripción del departamento</t>
  </si>
  <si>
    <t>Nombre del departamento</t>
  </si>
  <si>
    <t>Nombre del departamento en Ingles</t>
  </si>
  <si>
    <t>Nombre del departamento de People Soft</t>
  </si>
  <si>
    <t>Clave para el metodo que se usa en finanzas (Costo Promedio, Perecederos)</t>
  </si>
  <si>
    <t>Nombre del metodo que se usa en finanzas(Costo Promedio, Perecederos)</t>
  </si>
  <si>
    <t>Clave de Direccion de la clasificacion de la Dirección como se maneja en finanzas</t>
  </si>
  <si>
    <t>Direccion de la clasificacion de la Dirección como se maneja en finanzas</t>
  </si>
  <si>
    <t>Clave de la División como se clasifica en finanzas</t>
  </si>
  <si>
    <t>Nombre de la División como se clasifica en Finanzas</t>
  </si>
  <si>
    <t>Clave del Proveedor</t>
  </si>
  <si>
    <t>Clave con Nombre del Proveedor</t>
  </si>
  <si>
    <t>Nombre del Proveedor</t>
  </si>
  <si>
    <t>ID para nombrar a los proveedores por grupo de Razon Social</t>
  </si>
  <si>
    <t>Nombre del grupo del proveedor</t>
  </si>
  <si>
    <t>DATETIME</t>
  </si>
  <si>
    <t>ART_CCicloVida</t>
  </si>
  <si>
    <t>ART_DCicloVida</t>
  </si>
  <si>
    <t>SRD201080</t>
  </si>
  <si>
    <t>DBSTG_INT</t>
  </si>
  <si>
    <t>*IPERD lo traemos del SRD201010, en el SRD201080 no hay información desde 2012</t>
  </si>
  <si>
    <t>*Crear un proceso que genere al inicio del año natural las fechas de los 2 años naturales futuros.</t>
  </si>
  <si>
    <t>*Cargar la historia de los últimos 5 años fiscales. Desde 2012 al 2017 Fiscales</t>
  </si>
  <si>
    <t>IPERD</t>
  </si>
  <si>
    <t>PER_PERIODO</t>
  </si>
  <si>
    <t>PER_GRUPO</t>
  </si>
  <si>
    <t>PER_ANO</t>
  </si>
  <si>
    <r>
      <t xml:space="preserve">WHERE PER_TIPO = </t>
    </r>
    <r>
      <rPr>
        <b/>
        <sz val="12"/>
        <color theme="9" tint="-0.249977111117893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y la TPO_CFecha este entre PER_FEINI y PER_FEFIN</t>
    </r>
  </si>
  <si>
    <r>
      <t xml:space="preserve">WHERE PER_TIPO = </t>
    </r>
    <r>
      <rPr>
        <b/>
        <sz val="9"/>
        <color theme="9" tint="-0.249977111117893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y la TPO_CFecha este entre PER_FEINI y PER_FEFIN</t>
    </r>
  </si>
  <si>
    <t>Fecha generada al inicio de cada año.</t>
  </si>
  <si>
    <t>Fecha generada en formato DATETIME</t>
  </si>
  <si>
    <r>
      <t xml:space="preserve">WHERE PER_TIPO = </t>
    </r>
    <r>
      <rPr>
        <b/>
        <sz val="12"/>
        <color theme="9" tint="-0.249977111117893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y la TPO_CFecha este entre PER_FEINI y PER_FEFIN. Obtener cantidad días entre ( TPO_CFecha  - PER_FEINI) / 7 + 1</t>
    </r>
  </si>
  <si>
    <t>TPO_CAnioFiscal + '-' + TPO_CQuarter</t>
  </si>
  <si>
    <t>Concatenar ambos campos.</t>
  </si>
  <si>
    <t>TPO_CAnioFiscal + '-' + TPO_CPeriodo</t>
  </si>
  <si>
    <t>TPO_CAnioFiscal + '-' + TPO_CDSemFiscal</t>
  </si>
  <si>
    <t>Formato en el número de 2 digitos</t>
  </si>
  <si>
    <t>Obtener el Año Natural</t>
  </si>
  <si>
    <t>Número del Mes</t>
  </si>
  <si>
    <t>Descripción del Mes</t>
  </si>
  <si>
    <t>Número del día de la semana</t>
  </si>
  <si>
    <t>Descripción de la semana</t>
  </si>
  <si>
    <t>CUARTO + ' ' + TPO_CQuarter</t>
  </si>
  <si>
    <t>PERIODO + ' ' +TPO_CPeriodo</t>
  </si>
  <si>
    <t>SEMANA + ' ' + TPO_CSemFiscal</t>
  </si>
  <si>
    <t>SEMANA + ' ' + TPO_CSemPeriodo</t>
  </si>
  <si>
    <t>SUC_SUCURSAL</t>
  </si>
  <si>
    <t>OSUCU</t>
  </si>
  <si>
    <t>SUC_NOMBRE</t>
  </si>
  <si>
    <t>UNG_KUnidadNegocio + ' ' UNG_DUnidadNegocio</t>
  </si>
  <si>
    <t>SUC_CIUDAD</t>
  </si>
  <si>
    <t>SUC_ESTADO</t>
  </si>
  <si>
    <t>Generar el ID correspondiente al SUC_ESTADO, iniciando en 1.</t>
  </si>
  <si>
    <t>SUC_TIPO</t>
  </si>
  <si>
    <t>Generar el ID correspondiente al SUC_TIPO, iniciando en 1.</t>
  </si>
  <si>
    <t>Si es T= TIENDA, A=BODEGA, T AND 2000= CORPORATIVO</t>
  </si>
  <si>
    <t>ZOG_NOMBRE</t>
  </si>
  <si>
    <t>OZOGE</t>
  </si>
  <si>
    <t>SUC_ZONGEO</t>
  </si>
  <si>
    <t>ZOS_ZONSOC</t>
  </si>
  <si>
    <t>OZOSO</t>
  </si>
  <si>
    <t>ZOS_NOMBRE</t>
  </si>
  <si>
    <t>DONDE OSUCU.SUC_ZONGEO= OZOSO.ZOS_ZONSOC  Y OSUCU.SUC_ZONSOC  =  OZOSO.ZOS_ZONGEO</t>
  </si>
  <si>
    <t>CAD_NOMBRE</t>
  </si>
  <si>
    <t>SUC_CADENA</t>
  </si>
  <si>
    <t>OCADE</t>
  </si>
  <si>
    <t>DESCRIPCION</t>
  </si>
  <si>
    <t>MERC_FORMATOTIENDA_REL</t>
  </si>
  <si>
    <t>CODIGO</t>
  </si>
  <si>
    <t>Generar el ID correspondiente al SUC_CIUDAD, iniciando en 1.</t>
  </si>
  <si>
    <t>UNG_KUnidadNegocioPS</t>
  </si>
  <si>
    <t>TR_PS_UNIDAD_EXP_89</t>
  </si>
  <si>
    <t>cIk_PS_UNIDAD_NEGOCIO</t>
  </si>
  <si>
    <t>OSUCU.SUC_SUCURSAL = TR_PS_UNIDAD_EXP_89.siIk_UNIDAD_NEGOCIO</t>
  </si>
  <si>
    <t>ODPTO</t>
  </si>
  <si>
    <t>DEP_DEPTO</t>
  </si>
  <si>
    <t>DEP_DESCRI</t>
  </si>
  <si>
    <t>DEP_CDepto + ' ' + DEP_DDepto</t>
  </si>
  <si>
    <t>TR_PS_DEPARTAMENTO_89</t>
  </si>
  <si>
    <t>cIk_DEPARTAMENTOID_PS</t>
  </si>
  <si>
    <t>ODPTO.DEP_DEPTO = TR_PS_DEPARTAMENTO_89.nIk_DEPARTAMENTOID</t>
  </si>
  <si>
    <t>Es un campo de configuración manual.</t>
  </si>
  <si>
    <t>OPROV</t>
  </si>
  <si>
    <t>PRO_PROVEEDOR</t>
  </si>
  <si>
    <t>PRO_NOMBRE</t>
  </si>
  <si>
    <t>Mayusculas y sin espacios al final</t>
  </si>
  <si>
    <t>PRV_KProveedor + ' ' + PRV_DProveedor</t>
  </si>
  <si>
    <t>PRV_CEstatus</t>
  </si>
  <si>
    <t>PRV_DEstatus</t>
  </si>
  <si>
    <t>PRO_ESTADO</t>
  </si>
  <si>
    <t>Generar ID apartir del PRO_ESTADO</t>
  </si>
  <si>
    <t>OARTI</t>
  </si>
  <si>
    <t>ART_ARTICULO</t>
  </si>
  <si>
    <t>ART_DESCRI</t>
  </si>
  <si>
    <t>ART_KArticulo + ART_DArticulo</t>
  </si>
  <si>
    <t>ART_FAMILIA</t>
  </si>
  <si>
    <t>ART_GRUPO</t>
  </si>
  <si>
    <t>ART_ESTADO</t>
  </si>
  <si>
    <t>Generar el ID tomando el campo ART_ESTADO empezando en 1</t>
  </si>
  <si>
    <t>ART_PROVPRIM</t>
  </si>
  <si>
    <t>ART_DEPTO</t>
  </si>
  <si>
    <t>ART_CSubFamilia + '  ' +  ART_DSubFamilia</t>
  </si>
  <si>
    <t>ART_DFamilia + '  ' + ART_DFamilia</t>
  </si>
  <si>
    <t>DEP_CDepto +'  ' +  DEP_DDepto</t>
  </si>
  <si>
    <t>OGRUP</t>
  </si>
  <si>
    <t>GRU_DESCRI</t>
  </si>
  <si>
    <t>OARTI.ART_DEPTO = ODPTO.DEP_DEPTO</t>
  </si>
  <si>
    <t>OFAMI</t>
  </si>
  <si>
    <t>OARTI.ART_DEPTO = OFAMI.FAM_DEPTO AND OARTI.ART_FAMILIA=OFAMI.FAM_FAMILIA</t>
  </si>
  <si>
    <t>OARTI.ART_DEPTO = OGRUP.GRU_DEPTO y OARTI.ART_FAMILIA=OGRUP.GRU_FAMILIA y OARTI.ART_GRUPO=OGRUP.GRU_GRUPO</t>
  </si>
  <si>
    <t>DivisionDepartamento</t>
  </si>
  <si>
    <t>DivisionID</t>
  </si>
  <si>
    <t>OARTI.ART_DEPTO = DivisionDepartamento.DepartamentoID</t>
  </si>
  <si>
    <t>Division</t>
  </si>
  <si>
    <t>DivisionDescripcion</t>
  </si>
  <si>
    <t>DivisionDepartamento.DivisionID = Division.DivisionID</t>
  </si>
  <si>
    <t>Atn_Direccion_Division</t>
  </si>
  <si>
    <t>DireccionID</t>
  </si>
  <si>
    <t>Atn_Direccion</t>
  </si>
  <si>
    <t>DireccionDescripcion</t>
  </si>
  <si>
    <t>DivisionDepartamento.DivisionID = Atn_Direccion_Division.DivisionID</t>
  </si>
  <si>
    <t>Atn_Direccion_Division.DireccionID = Atn_Direccion.DireccionID</t>
  </si>
  <si>
    <t>OCOMP</t>
  </si>
  <si>
    <t>COM_COMPRADOR</t>
  </si>
  <si>
    <t>COM_NOMBRE</t>
  </si>
  <si>
    <t>OFAMI.FAM_COMPRADOR = OCOMP.COM_COMPRADOR</t>
  </si>
  <si>
    <t>IIF(TIP_MARCAPROPIA='S', 1,(IIF(TIP_MARCAPROPIA='N',2,0)))</t>
  </si>
  <si>
    <t>IIF(ISNULL(TIP_MARCAPROPIA),'N/D',
(IIF(TIP_MARCAPROPIA='S','Marcas Propias',(IIF(TIP_MARCAPROPIA='N','Otras Marcas')))))</t>
  </si>
  <si>
    <t>OTIPP</t>
  </si>
  <si>
    <t>OARTI.ART_TPRODUCTO =  OTIPP.TIP_TPRODUCTO</t>
  </si>
  <si>
    <t>TipoArticulo</t>
  </si>
  <si>
    <t>OARTI.ART_TEMPORADA = TipoArticulo.TipoArticuloGrandeId</t>
  </si>
  <si>
    <t>IIF(TipoArticuloId_In = -1, -1,
 IIF(TipoArticuloId_In = $$TD_Art_Temporada, $$TD_Art_AsigTemporada,
    IIF(TipoArticuloId_In = $$TD_Art_Linea, $$TD_Art_AsigLinea,
   IIF(TipoArticuloId_In = $$TD_Art_InOut,$$TD_Art_AsigInOut,
    IIF(TipoArticuloId_In = $$TD_Art_Consignado,$$TD_Art_AsigConsignado,
              TipoArticuloId_In*100)))))</t>
  </si>
  <si>
    <t>IIF(TipoArticuloId_In = -1, 'N/D',
IIF(TipoArticuloId_In = $$TD_Art_Temporada, 'Temporada',
  IIF(TipoArticuloId_In = $$TD_Art_Linea, 'Linea',
 IIF(TipoArticuloId_In = $$TD_Art_InOut,'InOut',
  IIF(TipoArticuloId_In = $$TD_Art_Consignado,'Consignado',
             DescripcionTipoArticulo_In)))))</t>
  </si>
  <si>
    <t>UNG_CZonaPrecios</t>
  </si>
  <si>
    <t>UNG_DZonaPrecios</t>
  </si>
  <si>
    <t>UNG_DTipoUnidadesNeg</t>
  </si>
  <si>
    <t>Generar el ID correspondiente al UNG_DTipoUnidadesNeg, iniciando en 1.</t>
  </si>
  <si>
    <t>TPO_TFecha</t>
  </si>
  <si>
    <t>TPO_CSemPorPeriodo</t>
  </si>
  <si>
    <t>ART_CDepto</t>
  </si>
  <si>
    <t>ART_DDepto</t>
  </si>
  <si>
    <t>ART_CCuadroBasico</t>
  </si>
  <si>
    <t>ART_DCuadroBasico</t>
  </si>
  <si>
    <t>DEP_DescDepto</t>
  </si>
  <si>
    <t>DIV_KDireccion_Ing</t>
  </si>
  <si>
    <t>DIV_DDireccion_Ing</t>
  </si>
  <si>
    <t>DIV_KDivision_Ing</t>
  </si>
  <si>
    <t>DIV_DDivision_Ing</t>
  </si>
  <si>
    <t>Td_Proveedor</t>
  </si>
  <si>
    <t>Tabla en DBFINSYS</t>
  </si>
  <si>
    <t>Indicador</t>
  </si>
  <si>
    <t>Tabla Export</t>
  </si>
  <si>
    <t>Nivel de Información Actual</t>
  </si>
  <si>
    <t>Tabla DBDWH</t>
  </si>
  <si>
    <t>Tabla Acumuladas a Depto
DetallistaProceso --&gt; DetallistaDepto</t>
  </si>
  <si>
    <t>Tabla en DBFINSYS
DetallistaProceso --&gt; DetallistaDepto</t>
  </si>
  <si>
    <t>Requerimientos</t>
  </si>
  <si>
    <t>Liquidaciones</t>
  </si>
  <si>
    <t>Depto</t>
  </si>
  <si>
    <t>N/A</t>
  </si>
  <si>
    <t>Llegar a nivel articulo en la tabla Export</t>
  </si>
  <si>
    <t>Articulo</t>
  </si>
  <si>
    <t>Rebajas_SemanaDepto</t>
  </si>
  <si>
    <t>Quitar multiplicacion * 100</t>
  </si>
  <si>
    <r>
      <t xml:space="preserve">Analisis_Semana
</t>
    </r>
    <r>
      <rPr>
        <sz val="12"/>
        <color theme="1"/>
        <rFont val="Calibri"/>
        <family val="2"/>
      </rPr>
      <t>Analisis_semanaDepto</t>
    </r>
  </si>
  <si>
    <t>En la tabla Analisis_Diario trae Compras y Ventas.</t>
  </si>
  <si>
    <t>FCompraDiario</t>
  </si>
  <si>
    <t>Llegar a nivel articulo en la tabla historica</t>
  </si>
  <si>
    <t>Devoluciones_Semana</t>
  </si>
  <si>
    <t>Devoluciones x No Devolucion</t>
  </si>
  <si>
    <t>DesctoXNoDevolucionDepto</t>
  </si>
  <si>
    <t>Compras y Rendimientos</t>
  </si>
  <si>
    <t>Llegar a nivel articulo</t>
  </si>
  <si>
    <t>Rebajas Permanentes</t>
  </si>
  <si>
    <t>RebajasIncPermanentes_Semana</t>
  </si>
  <si>
    <t>Transferencias entre Tiendas</t>
  </si>
  <si>
    <t>TransferenciasT_SemanaEnvio
TransferenciasT_SemanaRecep</t>
  </si>
  <si>
    <t>En la tabla TransferenciasT_Diario vienen las transferencias recibidas y enviadas.</t>
  </si>
  <si>
    <t>Transferencias entre Deptos</t>
  </si>
  <si>
    <t>TransferenciasD_Semana</t>
  </si>
  <si>
    <t>Tiene un filtro de departamento &gt; 200</t>
  </si>
  <si>
    <t>Quitar la multiplicacion.</t>
  </si>
  <si>
    <t>Se utiliza para otro reporte, pero es el reporte que no esta funcionando.</t>
  </si>
  <si>
    <t>Merma x Concepto</t>
  </si>
  <si>
    <t>MermaXConceptoDepto</t>
  </si>
  <si>
    <t>En esta tabla guarda los conceptos igual a  (14,20,23)</t>
  </si>
  <si>
    <t>Ajustes Generales</t>
  </si>
  <si>
    <t>En esta tabla guarda los conceptos diferentes a  (14,20,23)</t>
  </si>
  <si>
    <t>Correccion de Recibo</t>
  </si>
  <si>
    <t>Ajustes x Toma Fisica</t>
  </si>
  <si>
    <t>Ingresos Comerciales</t>
  </si>
  <si>
    <t>Llegar a nivel articulo en la tabla Historia</t>
  </si>
  <si>
    <t>Inventario de Toma Fisica</t>
  </si>
  <si>
    <t>Analisis_InvTomaFisicaDepto</t>
  </si>
  <si>
    <t>Ajuste de compra</t>
  </si>
  <si>
    <t>BillBack</t>
  </si>
  <si>
    <t>AjustesDeCompra_Semana</t>
  </si>
  <si>
    <t>BonificacionCompra</t>
  </si>
  <si>
    <t>OtrosIngresosGastos</t>
  </si>
  <si>
    <t>DepartamentoDetallista</t>
  </si>
  <si>
    <t>Detallista_procesa</t>
  </si>
  <si>
    <t>Aclaraciones</t>
  </si>
  <si>
    <t>Tiendas</t>
  </si>
  <si>
    <t>InventarioInicial</t>
  </si>
  <si>
    <t>DepartamentoCostoP</t>
  </si>
  <si>
    <t>ExcesoProvisionMerma</t>
  </si>
  <si>
    <t>AjustesManuales</t>
  </si>
  <si>
    <t>RebajasenLineaOfertacion</t>
  </si>
  <si>
    <t>DepartamentoPerecedero</t>
  </si>
  <si>
    <t>IngresosComercialesManualesPS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</si>
</sst>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0" borderId="0"/>
    <xf numFmtId="0" fontId="11" fillId="22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44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90">
    <xf numFmtId="0" fontId="0" fillId="0" borderId="0" xfId="0"/>
    <xf numFmtId="0" fontId="0" fillId="23" borderId="0" xfId="0" applyFill="1" applyAlignment="1"/>
    <xf numFmtId="0" fontId="0" fillId="23" borderId="0" xfId="0" applyFont="1" applyFill="1" applyAlignment="1"/>
    <xf numFmtId="0" fontId="18" fillId="23" borderId="0" xfId="0" applyFont="1" applyFill="1" applyAlignment="1"/>
    <xf numFmtId="0" fontId="0" fillId="23" borderId="0" xfId="0" applyFill="1"/>
    <xf numFmtId="0" fontId="2" fillId="23" borderId="0" xfId="0" applyFont="1" applyFill="1" applyBorder="1" applyAlignment="1">
      <alignment horizontal="center"/>
    </xf>
    <xf numFmtId="0" fontId="0" fillId="24" borderId="0" xfId="0" applyFill="1"/>
    <xf numFmtId="0" fontId="22" fillId="25" borderId="0" xfId="0" applyFont="1" applyFill="1" applyBorder="1" applyAlignment="1">
      <alignment horizontal="center"/>
    </xf>
    <xf numFmtId="0" fontId="21" fillId="24" borderId="0" xfId="0" applyFont="1" applyFill="1" applyAlignment="1">
      <alignment horizontal="left"/>
    </xf>
    <xf numFmtId="0" fontId="19" fillId="23" borderId="0" xfId="0" applyFont="1" applyFill="1" applyAlignment="1">
      <alignment horizontal="center"/>
    </xf>
    <xf numFmtId="0" fontId="0" fillId="23" borderId="0" xfId="0" applyFill="1" applyAlignment="1">
      <alignment vertical="center"/>
    </xf>
    <xf numFmtId="0" fontId="23" fillId="23" borderId="0" xfId="0" applyFont="1" applyFill="1" applyBorder="1"/>
    <xf numFmtId="0" fontId="19" fillId="23" borderId="0" xfId="0" applyFont="1" applyFill="1" applyAlignment="1">
      <alignment horizontal="center" wrapText="1"/>
    </xf>
    <xf numFmtId="0" fontId="0" fillId="24" borderId="0" xfId="0" applyFill="1" applyAlignment="1">
      <alignment horizontal="center"/>
    </xf>
    <xf numFmtId="0" fontId="20" fillId="25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ont="1" applyFill="1" applyAlignment="1">
      <alignment horizontal="center"/>
    </xf>
    <xf numFmtId="0" fontId="18" fillId="23" borderId="0" xfId="0" applyFont="1" applyFill="1"/>
    <xf numFmtId="0" fontId="18" fillId="23" borderId="0" xfId="0" applyFont="1" applyFill="1" applyAlignment="1">
      <alignment horizontal="center"/>
    </xf>
    <xf numFmtId="0" fontId="20" fillId="26" borderId="0" xfId="0" applyFont="1" applyFill="1" applyAlignment="1">
      <alignment horizontal="center"/>
    </xf>
    <xf numFmtId="0" fontId="20" fillId="26" borderId="0" xfId="0" applyFont="1" applyFill="1" applyAlignment="1">
      <alignment horizontal="left"/>
    </xf>
    <xf numFmtId="0" fontId="24" fillId="0" borderId="0" xfId="0" applyFont="1"/>
    <xf numFmtId="0" fontId="23" fillId="23" borderId="9" xfId="0" applyFont="1" applyFill="1" applyBorder="1"/>
    <xf numFmtId="0" fontId="23" fillId="23" borderId="9" xfId="0" applyFont="1" applyFill="1" applyBorder="1" applyAlignment="1">
      <alignment vertical="center"/>
    </xf>
    <xf numFmtId="0" fontId="0" fillId="23" borderId="0" xfId="0" applyFill="1"/>
    <xf numFmtId="0" fontId="0" fillId="23" borderId="0" xfId="0" applyFill="1" applyAlignment="1">
      <alignment vertical="center"/>
    </xf>
    <xf numFmtId="0" fontId="18" fillId="23" borderId="0" xfId="0" applyFont="1" applyFill="1" applyAlignment="1">
      <alignment horizontal="center" vertical="center"/>
    </xf>
    <xf numFmtId="0" fontId="23" fillId="23" borderId="0" xfId="0" applyFont="1" applyFill="1" applyBorder="1"/>
    <xf numFmtId="0" fontId="18" fillId="23" borderId="0" xfId="0" applyFont="1" applyFill="1" applyAlignment="1">
      <alignment horizontal="center" vertical="center" wrapText="1"/>
    </xf>
    <xf numFmtId="0" fontId="23" fillId="23" borderId="9" xfId="0" applyFont="1" applyFill="1" applyBorder="1" applyAlignment="1">
      <alignment vertical="center" wrapText="1"/>
    </xf>
    <xf numFmtId="0" fontId="23" fillId="23" borderId="9" xfId="0" applyFont="1" applyFill="1" applyBorder="1" applyAlignment="1">
      <alignment wrapText="1"/>
    </xf>
    <xf numFmtId="0" fontId="18" fillId="23" borderId="0" xfId="0" applyFont="1" applyFill="1" applyAlignment="1">
      <alignment vertical="center"/>
    </xf>
    <xf numFmtId="0" fontId="25" fillId="23" borderId="9" xfId="0" applyFont="1" applyFill="1" applyBorder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 applyAlignment="1">
      <alignment vertical="center"/>
    </xf>
    <xf numFmtId="0" fontId="0" fillId="23" borderId="0" xfId="0" applyFill="1"/>
    <xf numFmtId="0" fontId="0" fillId="23" borderId="0" xfId="0" applyFill="1" applyAlignment="1">
      <alignment vertical="center"/>
    </xf>
    <xf numFmtId="0" fontId="23" fillId="23" borderId="0" xfId="0" applyFont="1" applyFill="1" applyBorder="1"/>
    <xf numFmtId="0" fontId="0" fillId="27" borderId="0" xfId="0" applyFill="1" applyAlignment="1"/>
    <xf numFmtId="0" fontId="0" fillId="27" borderId="0" xfId="0" applyFill="1"/>
    <xf numFmtId="0" fontId="20" fillId="26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23" fillId="23" borderId="0" xfId="0" applyFont="1" applyFill="1" applyBorder="1"/>
    <xf numFmtId="0" fontId="0" fillId="23" borderId="0" xfId="0" applyFill="1"/>
    <xf numFmtId="0" fontId="0" fillId="23" borderId="0" xfId="0" applyFill="1" applyAlignment="1"/>
    <xf numFmtId="0" fontId="0" fillId="23" borderId="0" xfId="0" applyFill="1" applyAlignment="1"/>
    <xf numFmtId="0" fontId="0" fillId="23" borderId="0" xfId="0" applyFill="1"/>
    <xf numFmtId="0" fontId="23" fillId="23" borderId="0" xfId="0" applyFont="1" applyFill="1" applyBorder="1"/>
    <xf numFmtId="0" fontId="0" fillId="23" borderId="0" xfId="0" applyFill="1" applyAlignment="1"/>
    <xf numFmtId="0" fontId="0" fillId="23" borderId="0" xfId="0" applyFill="1" applyAlignment="1"/>
    <xf numFmtId="0" fontId="23" fillId="23" borderId="0" xfId="0" applyFont="1" applyFill="1" applyBorder="1"/>
    <xf numFmtId="44" fontId="27" fillId="23" borderId="0" xfId="42" applyFont="1" applyFill="1" applyAlignment="1"/>
    <xf numFmtId="0" fontId="27" fillId="23" borderId="0" xfId="0" applyFont="1" applyFill="1" applyAlignment="1"/>
    <xf numFmtId="0" fontId="28" fillId="0" borderId="0" xfId="0" applyFont="1" applyAlignment="1">
      <alignment wrapText="1"/>
    </xf>
    <xf numFmtId="164" fontId="0" fillId="0" borderId="0" xfId="43" applyNumberFormat="1" applyFont="1"/>
    <xf numFmtId="9" fontId="0" fillId="0" borderId="0" xfId="44" applyFont="1"/>
    <xf numFmtId="164" fontId="0" fillId="0" borderId="0" xfId="0" applyNumberFormat="1"/>
    <xf numFmtId="43" fontId="0" fillId="0" borderId="0" xfId="0" applyNumberFormat="1"/>
    <xf numFmtId="0" fontId="0" fillId="27" borderId="0" xfId="0" applyFill="1" applyAlignment="1">
      <alignment horizontal="center"/>
    </xf>
    <xf numFmtId="0" fontId="27" fillId="27" borderId="0" xfId="0" applyFont="1" applyFill="1" applyAlignment="1"/>
    <xf numFmtId="0" fontId="33" fillId="23" borderId="0" xfId="0" applyFont="1" applyFill="1" applyAlignment="1">
      <alignment horizontal="left" vertical="center"/>
    </xf>
    <xf numFmtId="0" fontId="25" fillId="23" borderId="0" xfId="0" applyFont="1" applyFill="1" applyAlignment="1">
      <alignment horizontal="center" vertical="center" wrapText="1"/>
    </xf>
    <xf numFmtId="0" fontId="25" fillId="28" borderId="9" xfId="0" applyFont="1" applyFill="1" applyBorder="1" applyAlignment="1">
      <alignment horizontal="center" vertical="center" wrapText="1"/>
    </xf>
    <xf numFmtId="0" fontId="25" fillId="28" borderId="10" xfId="0" applyFont="1" applyFill="1" applyBorder="1" applyAlignment="1">
      <alignment horizontal="center" vertical="center" wrapText="1"/>
    </xf>
    <xf numFmtId="0" fontId="25" fillId="29" borderId="9" xfId="0" applyFont="1" applyFill="1" applyBorder="1" applyAlignment="1">
      <alignment horizontal="center" vertical="center" wrapText="1"/>
    </xf>
    <xf numFmtId="0" fontId="25" fillId="29" borderId="10" xfId="0" applyFont="1" applyFill="1" applyBorder="1" applyAlignment="1">
      <alignment horizontal="center" vertical="center" wrapText="1"/>
    </xf>
    <xf numFmtId="0" fontId="25" fillId="30" borderId="11" xfId="0" applyFont="1" applyFill="1" applyBorder="1" applyAlignment="1">
      <alignment horizontal="center" vertical="center" wrapText="1"/>
    </xf>
    <xf numFmtId="0" fontId="25" fillId="31" borderId="11" xfId="0" applyFont="1" applyFill="1" applyBorder="1" applyAlignment="1">
      <alignment horizontal="center" vertical="center" wrapText="1"/>
    </xf>
    <xf numFmtId="0" fontId="25" fillId="32" borderId="0" xfId="0" applyFont="1" applyFill="1" applyAlignment="1">
      <alignment horizontal="center" vertical="center" wrapText="1"/>
    </xf>
    <xf numFmtId="0" fontId="25" fillId="33" borderId="0" xfId="0" applyFont="1" applyFill="1" applyAlignment="1">
      <alignment horizontal="center" vertical="center" wrapText="1"/>
    </xf>
    <xf numFmtId="0" fontId="23" fillId="23" borderId="0" xfId="0" applyFont="1" applyFill="1" applyAlignment="1">
      <alignment vertical="center" wrapText="1"/>
    </xf>
    <xf numFmtId="0" fontId="23" fillId="23" borderId="0" xfId="0" applyFont="1" applyFill="1"/>
    <xf numFmtId="0" fontId="25" fillId="23" borderId="10" xfId="0" applyFont="1" applyFill="1" applyBorder="1"/>
    <xf numFmtId="0" fontId="23" fillId="23" borderId="11" xfId="0" applyFont="1" applyFill="1" applyBorder="1"/>
    <xf numFmtId="0" fontId="23" fillId="23" borderId="10" xfId="0" applyFont="1" applyFill="1" applyBorder="1"/>
    <xf numFmtId="0" fontId="23" fillId="23" borderId="11" xfId="0" applyFont="1" applyFill="1" applyBorder="1" applyAlignment="1">
      <alignment horizontal="left" vertical="center" wrapText="1"/>
    </xf>
    <xf numFmtId="0" fontId="23" fillId="23" borderId="0" xfId="0" applyFont="1" applyFill="1" applyAlignment="1">
      <alignment vertical="center"/>
    </xf>
    <xf numFmtId="0" fontId="23" fillId="23" borderId="10" xfId="0" applyFont="1" applyFill="1" applyBorder="1" applyAlignment="1">
      <alignment vertical="center"/>
    </xf>
    <xf numFmtId="0" fontId="23" fillId="23" borderId="11" xfId="0" applyFont="1" applyFill="1" applyBorder="1" applyAlignment="1">
      <alignment vertical="center" wrapText="1"/>
    </xf>
    <xf numFmtId="0" fontId="23" fillId="23" borderId="0" xfId="0" applyFont="1" applyFill="1" applyAlignment="1">
      <alignment wrapText="1"/>
    </xf>
    <xf numFmtId="0" fontId="23" fillId="23" borderId="11" xfId="0" applyFont="1" applyFill="1" applyBorder="1" applyAlignment="1">
      <alignment horizontal="left" vertical="center" wrapText="1"/>
    </xf>
    <xf numFmtId="0" fontId="23" fillId="23" borderId="11" xfId="0" applyFont="1" applyFill="1" applyBorder="1" applyAlignment="1">
      <alignment horizontal="left" vertical="center"/>
    </xf>
  </cellXfs>
  <cellStyles count="45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Comma" xfId="43" builtinId="3"/>
    <cellStyle name="Currency" xfId="42" builtinId="4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ormal" xfId="0" builtinId="0"/>
    <cellStyle name="Normal 2" xfId="32"/>
    <cellStyle name="Notas" xfId="33"/>
    <cellStyle name="Percent" xfId="44" builtinId="5"/>
    <cellStyle name="Salida" xfId="34"/>
    <cellStyle name="Texto de advertencia" xfId="35"/>
    <cellStyle name="Texto explicativo" xfId="36"/>
    <cellStyle name="Título" xfId="37"/>
    <cellStyle name="Título 1" xfId="38"/>
    <cellStyle name="Título 2" xfId="39"/>
    <cellStyle name="Título 3" xfId="40"/>
    <cellStyle name="Título_MultiServicios" xfId="41"/>
  </cellStyles>
  <dxfs count="0"/>
  <tableStyles count="0" defaultTableStyle="TableStyleMedium9" defaultPivotStyle="PivotStyleLight16"/>
  <colors>
    <mruColors>
      <color rgb="FF2766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C1" workbookViewId="0">
      <selection activeCell="F7" sqref="F7"/>
    </sheetView>
  </sheetViews>
  <sheetFormatPr defaultRowHeight="15.75" x14ac:dyDescent="0.25"/>
  <cols>
    <col min="1" max="1" width="25.7109375" style="79" customWidth="1"/>
    <col min="2" max="2" width="34.5703125" style="22" customWidth="1"/>
    <col min="3" max="3" width="13.42578125" style="82" customWidth="1"/>
    <col min="4" max="4" width="38" style="22" customWidth="1"/>
    <col min="5" max="5" width="13.28515625" style="82" customWidth="1"/>
    <col min="6" max="7" width="30.42578125" style="81" customWidth="1"/>
    <col min="8" max="8" width="29.42578125" style="79" customWidth="1"/>
    <col min="9" max="9" width="38" style="79" bestFit="1" customWidth="1"/>
    <col min="10" max="16384" width="9.140625" style="79"/>
  </cols>
  <sheetData>
    <row r="1" spans="1:9" s="78" customFormat="1" ht="47.25" x14ac:dyDescent="0.25">
      <c r="A1" s="69" t="s">
        <v>746</v>
      </c>
      <c r="B1" s="70" t="s">
        <v>747</v>
      </c>
      <c r="C1" s="71" t="s">
        <v>748</v>
      </c>
      <c r="D1" s="72" t="s">
        <v>749</v>
      </c>
      <c r="E1" s="73" t="s">
        <v>748</v>
      </c>
      <c r="F1" s="74" t="s">
        <v>750</v>
      </c>
      <c r="G1" s="75" t="s">
        <v>751</v>
      </c>
      <c r="H1" s="76" t="s">
        <v>752</v>
      </c>
      <c r="I1" s="77" t="s">
        <v>14</v>
      </c>
    </row>
    <row r="2" spans="1:9" x14ac:dyDescent="0.25">
      <c r="A2" s="79" t="s">
        <v>753</v>
      </c>
      <c r="B2" s="32" t="s">
        <v>15</v>
      </c>
      <c r="C2" s="80" t="s">
        <v>754</v>
      </c>
      <c r="D2" s="32" t="s">
        <v>16</v>
      </c>
      <c r="E2" s="80" t="s">
        <v>754</v>
      </c>
      <c r="F2" s="81" t="s">
        <v>755</v>
      </c>
      <c r="G2" s="81" t="s">
        <v>70</v>
      </c>
      <c r="H2" s="79" t="s">
        <v>756</v>
      </c>
    </row>
    <row r="3" spans="1:9" x14ac:dyDescent="0.25">
      <c r="A3" s="79" t="s">
        <v>21</v>
      </c>
      <c r="B3" s="22" t="s">
        <v>20</v>
      </c>
      <c r="C3" s="82" t="s">
        <v>757</v>
      </c>
      <c r="D3" s="22" t="s">
        <v>98</v>
      </c>
      <c r="E3" s="82" t="s">
        <v>757</v>
      </c>
      <c r="F3" s="81" t="s">
        <v>758</v>
      </c>
      <c r="G3" s="81" t="s">
        <v>419</v>
      </c>
      <c r="H3" s="79" t="s">
        <v>759</v>
      </c>
    </row>
    <row r="4" spans="1:9" x14ac:dyDescent="0.25">
      <c r="A4" s="79" t="s">
        <v>24</v>
      </c>
      <c r="B4" s="22" t="s">
        <v>23</v>
      </c>
      <c r="C4" s="82" t="s">
        <v>757</v>
      </c>
      <c r="D4" s="22" t="s">
        <v>99</v>
      </c>
      <c r="E4" s="82" t="s">
        <v>757</v>
      </c>
      <c r="F4" s="88" t="s">
        <v>760</v>
      </c>
      <c r="G4" s="83" t="s">
        <v>420</v>
      </c>
      <c r="H4" s="79" t="s">
        <v>759</v>
      </c>
      <c r="I4" s="79" t="s">
        <v>761</v>
      </c>
    </row>
    <row r="5" spans="1:9" x14ac:dyDescent="0.25">
      <c r="A5" s="79" t="s">
        <v>27</v>
      </c>
      <c r="B5" s="22" t="s">
        <v>26</v>
      </c>
      <c r="C5" s="82" t="s">
        <v>757</v>
      </c>
      <c r="D5" s="32" t="s">
        <v>762</v>
      </c>
      <c r="E5" s="80" t="s">
        <v>754</v>
      </c>
      <c r="F5" s="88"/>
      <c r="G5" s="83" t="s">
        <v>422</v>
      </c>
      <c r="H5" s="79" t="s">
        <v>759</v>
      </c>
      <c r="I5" s="79" t="s">
        <v>763</v>
      </c>
    </row>
    <row r="6" spans="1:9" x14ac:dyDescent="0.25">
      <c r="A6" s="79" t="s">
        <v>30</v>
      </c>
      <c r="B6" s="22" t="s">
        <v>29</v>
      </c>
      <c r="C6" s="82" t="s">
        <v>757</v>
      </c>
      <c r="D6" s="22" t="s">
        <v>30</v>
      </c>
      <c r="E6" s="82" t="s">
        <v>757</v>
      </c>
      <c r="F6" s="81" t="s">
        <v>764</v>
      </c>
      <c r="G6" s="81" t="s">
        <v>423</v>
      </c>
    </row>
    <row r="7" spans="1:9" x14ac:dyDescent="0.25">
      <c r="A7" s="79" t="s">
        <v>765</v>
      </c>
      <c r="B7" s="22" t="s">
        <v>32</v>
      </c>
      <c r="C7" s="82" t="s">
        <v>757</v>
      </c>
      <c r="D7" s="22" t="s">
        <v>33</v>
      </c>
      <c r="E7" s="82" t="s">
        <v>757</v>
      </c>
      <c r="F7" s="81" t="s">
        <v>766</v>
      </c>
      <c r="G7" s="81" t="s">
        <v>107</v>
      </c>
    </row>
    <row r="8" spans="1:9" x14ac:dyDescent="0.25">
      <c r="A8" s="79" t="s">
        <v>767</v>
      </c>
      <c r="B8" s="32" t="s">
        <v>35</v>
      </c>
      <c r="C8" s="80" t="s">
        <v>754</v>
      </c>
      <c r="D8" s="32" t="s">
        <v>100</v>
      </c>
      <c r="E8" s="80" t="s">
        <v>754</v>
      </c>
      <c r="F8" s="81" t="s">
        <v>755</v>
      </c>
      <c r="G8" s="81" t="s">
        <v>108</v>
      </c>
      <c r="H8" s="79" t="s">
        <v>768</v>
      </c>
    </row>
    <row r="9" spans="1:9" x14ac:dyDescent="0.25">
      <c r="A9" s="79" t="s">
        <v>769</v>
      </c>
      <c r="B9" s="22" t="s">
        <v>38</v>
      </c>
      <c r="C9" s="82" t="s">
        <v>757</v>
      </c>
      <c r="D9" s="22" t="s">
        <v>101</v>
      </c>
      <c r="E9" s="82" t="s">
        <v>757</v>
      </c>
      <c r="F9" s="81" t="s">
        <v>770</v>
      </c>
      <c r="G9" s="81" t="s">
        <v>109</v>
      </c>
    </row>
    <row r="10" spans="1:9" s="84" customFormat="1" ht="47.25" x14ac:dyDescent="0.25">
      <c r="A10" s="84" t="s">
        <v>771</v>
      </c>
      <c r="B10" s="23" t="s">
        <v>41</v>
      </c>
      <c r="C10" s="85" t="s">
        <v>757</v>
      </c>
      <c r="D10" s="23" t="s">
        <v>102</v>
      </c>
      <c r="E10" s="85" t="s">
        <v>757</v>
      </c>
      <c r="F10" s="86" t="s">
        <v>772</v>
      </c>
      <c r="G10" s="86" t="s">
        <v>428</v>
      </c>
      <c r="H10" s="84" t="s">
        <v>759</v>
      </c>
      <c r="I10" s="84" t="s">
        <v>773</v>
      </c>
    </row>
    <row r="11" spans="1:9" x14ac:dyDescent="0.25">
      <c r="A11" s="79" t="s">
        <v>774</v>
      </c>
      <c r="B11" s="22" t="s">
        <v>44</v>
      </c>
      <c r="C11" s="82" t="s">
        <v>757</v>
      </c>
      <c r="D11" s="22" t="s">
        <v>103</v>
      </c>
      <c r="E11" s="82" t="s">
        <v>757</v>
      </c>
      <c r="F11" s="81" t="s">
        <v>775</v>
      </c>
      <c r="G11" s="81" t="s">
        <v>429</v>
      </c>
      <c r="H11" s="87" t="s">
        <v>759</v>
      </c>
      <c r="I11" s="79" t="s">
        <v>776</v>
      </c>
    </row>
    <row r="12" spans="1:9" x14ac:dyDescent="0.25">
      <c r="A12" s="79" t="s">
        <v>55</v>
      </c>
      <c r="B12" s="22" t="s">
        <v>114</v>
      </c>
      <c r="C12" s="82" t="s">
        <v>757</v>
      </c>
      <c r="D12" s="22" t="s">
        <v>55</v>
      </c>
      <c r="E12" s="82" t="s">
        <v>757</v>
      </c>
      <c r="F12" s="81" t="s">
        <v>755</v>
      </c>
      <c r="G12" s="89" t="s">
        <v>112</v>
      </c>
      <c r="H12" s="79" t="s">
        <v>777</v>
      </c>
      <c r="I12" s="79" t="s">
        <v>778</v>
      </c>
    </row>
    <row r="13" spans="1:9" x14ac:dyDescent="0.25">
      <c r="A13" s="79" t="s">
        <v>779</v>
      </c>
      <c r="B13" s="22" t="s">
        <v>115</v>
      </c>
      <c r="C13" s="82" t="s">
        <v>757</v>
      </c>
      <c r="D13" s="22" t="s">
        <v>261</v>
      </c>
      <c r="E13" s="82" t="s">
        <v>757</v>
      </c>
      <c r="F13" s="81" t="s">
        <v>780</v>
      </c>
      <c r="G13" s="89"/>
      <c r="H13" s="87" t="s">
        <v>759</v>
      </c>
      <c r="I13" s="79" t="s">
        <v>781</v>
      </c>
    </row>
    <row r="14" spans="1:9" x14ac:dyDescent="0.25">
      <c r="A14" s="79" t="s">
        <v>782</v>
      </c>
      <c r="B14" s="22" t="s">
        <v>115</v>
      </c>
      <c r="C14" s="82" t="s">
        <v>757</v>
      </c>
      <c r="D14" s="22" t="s">
        <v>260</v>
      </c>
      <c r="E14" s="82" t="s">
        <v>757</v>
      </c>
      <c r="F14" s="81" t="s">
        <v>755</v>
      </c>
      <c r="G14" s="89"/>
      <c r="H14" s="87" t="s">
        <v>759</v>
      </c>
      <c r="I14" s="79" t="s">
        <v>783</v>
      </c>
    </row>
    <row r="15" spans="1:9" x14ac:dyDescent="0.25">
      <c r="A15" s="79" t="s">
        <v>784</v>
      </c>
      <c r="B15" s="22" t="s">
        <v>263</v>
      </c>
      <c r="C15" s="82" t="s">
        <v>757</v>
      </c>
      <c r="D15" s="22" t="s">
        <v>262</v>
      </c>
      <c r="E15" s="82" t="s">
        <v>757</v>
      </c>
      <c r="F15" s="81" t="s">
        <v>755</v>
      </c>
      <c r="G15" s="89"/>
    </row>
    <row r="16" spans="1:9" x14ac:dyDescent="0.25">
      <c r="A16" s="79" t="s">
        <v>785</v>
      </c>
      <c r="B16" s="22" t="s">
        <v>59</v>
      </c>
      <c r="C16" s="82" t="s">
        <v>757</v>
      </c>
      <c r="D16" s="22" t="s">
        <v>106</v>
      </c>
      <c r="E16" s="82" t="s">
        <v>757</v>
      </c>
      <c r="G16" s="81" t="s">
        <v>116</v>
      </c>
      <c r="H16" s="87" t="s">
        <v>759</v>
      </c>
    </row>
    <row r="17" spans="1:8" x14ac:dyDescent="0.25">
      <c r="A17" s="79" t="s">
        <v>786</v>
      </c>
      <c r="B17" s="22" t="s">
        <v>48</v>
      </c>
      <c r="C17" s="82" t="s">
        <v>757</v>
      </c>
      <c r="D17" s="32" t="s">
        <v>49</v>
      </c>
      <c r="E17" s="80" t="s">
        <v>754</v>
      </c>
      <c r="F17" s="81" t="s">
        <v>755</v>
      </c>
      <c r="G17" s="81" t="s">
        <v>431</v>
      </c>
      <c r="H17" s="79" t="s">
        <v>787</v>
      </c>
    </row>
    <row r="18" spans="1:8" x14ac:dyDescent="0.25">
      <c r="A18" s="79" t="s">
        <v>788</v>
      </c>
      <c r="B18" s="22" t="s">
        <v>51</v>
      </c>
      <c r="C18" s="82" t="s">
        <v>757</v>
      </c>
      <c r="D18" s="22" t="s">
        <v>104</v>
      </c>
      <c r="E18" s="82" t="s">
        <v>757</v>
      </c>
      <c r="F18" s="81" t="s">
        <v>789</v>
      </c>
      <c r="G18" s="81" t="s">
        <v>111</v>
      </c>
    </row>
    <row r="19" spans="1:8" x14ac:dyDescent="0.25">
      <c r="A19" s="79" t="s">
        <v>790</v>
      </c>
      <c r="B19" s="22" t="s">
        <v>62</v>
      </c>
      <c r="C19" s="82" t="s">
        <v>757</v>
      </c>
      <c r="D19" s="22" t="s">
        <v>210</v>
      </c>
      <c r="E19" s="82" t="s">
        <v>757</v>
      </c>
      <c r="G19" s="81" t="s">
        <v>329</v>
      </c>
    </row>
    <row r="24" spans="1:8" x14ac:dyDescent="0.25">
      <c r="D24" s="22" t="s">
        <v>791</v>
      </c>
    </row>
    <row r="25" spans="1:8" x14ac:dyDescent="0.25">
      <c r="D25" s="22" t="s">
        <v>792</v>
      </c>
    </row>
    <row r="26" spans="1:8" x14ac:dyDescent="0.25">
      <c r="D26" s="22" t="s">
        <v>793</v>
      </c>
    </row>
    <row r="27" spans="1:8" x14ac:dyDescent="0.25">
      <c r="D27" s="22" t="s">
        <v>794</v>
      </c>
    </row>
    <row r="28" spans="1:8" x14ac:dyDescent="0.25">
      <c r="D28" s="22" t="s">
        <v>795</v>
      </c>
    </row>
    <row r="29" spans="1:8" x14ac:dyDescent="0.25">
      <c r="D29" s="22" t="s">
        <v>618</v>
      </c>
    </row>
    <row r="30" spans="1:8" x14ac:dyDescent="0.25">
      <c r="D30" s="22" t="s">
        <v>796</v>
      </c>
    </row>
    <row r="31" spans="1:8" x14ac:dyDescent="0.25">
      <c r="D31" s="22" t="s">
        <v>332</v>
      </c>
    </row>
    <row r="32" spans="1:8" x14ac:dyDescent="0.25">
      <c r="D32" s="22" t="s">
        <v>797</v>
      </c>
    </row>
    <row r="33" spans="4:4" s="79" customFormat="1" x14ac:dyDescent="0.25">
      <c r="D33" s="22" t="s">
        <v>798</v>
      </c>
    </row>
    <row r="34" spans="4:4" s="79" customFormat="1" x14ac:dyDescent="0.25">
      <c r="D34" s="22" t="s">
        <v>799</v>
      </c>
    </row>
    <row r="35" spans="4:4" s="79" customFormat="1" x14ac:dyDescent="0.25">
      <c r="D35" s="22" t="s">
        <v>800</v>
      </c>
    </row>
    <row r="36" spans="4:4" s="79" customFormat="1" x14ac:dyDescent="0.25">
      <c r="D36" s="22" t="s">
        <v>801</v>
      </c>
    </row>
    <row r="37" spans="4:4" s="79" customFormat="1" x14ac:dyDescent="0.25">
      <c r="D37" s="22" t="s">
        <v>802</v>
      </c>
    </row>
    <row r="38" spans="4:4" s="79" customFormat="1" x14ac:dyDescent="0.25">
      <c r="D38" s="22" t="s">
        <v>803</v>
      </c>
    </row>
    <row r="39" spans="4:4" s="79" customFormat="1" x14ac:dyDescent="0.25">
      <c r="D39" s="22" t="s">
        <v>804</v>
      </c>
    </row>
    <row r="40" spans="4:4" s="79" customFormat="1" x14ac:dyDescent="0.25">
      <c r="D40" s="22" t="s">
        <v>805</v>
      </c>
    </row>
  </sheetData>
  <mergeCells count="2">
    <mergeCell ref="F4:F5"/>
    <mergeCell ref="G12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5" sqref="A35"/>
    </sheetView>
  </sheetViews>
  <sheetFormatPr defaultRowHeight="15" x14ac:dyDescent="0.25"/>
  <cols>
    <col min="1" max="1" width="32" style="4" bestFit="1" customWidth="1"/>
    <col min="2" max="2" width="24.7109375" style="4" customWidth="1"/>
    <col min="3" max="3" width="10.7109375" style="4" customWidth="1"/>
    <col min="4" max="4" width="9" style="4" customWidth="1"/>
    <col min="5" max="5" width="21" style="4" customWidth="1"/>
    <col min="6" max="6" width="35.140625" style="4" bestFit="1" customWidth="1"/>
    <col min="7" max="7" width="22" style="43" customWidth="1"/>
    <col min="8" max="16384" width="9.140625" style="4"/>
  </cols>
  <sheetData>
    <row r="1" spans="1:7" s="10" customFormat="1" ht="30" x14ac:dyDescent="0.25">
      <c r="A1" s="28" t="s">
        <v>10</v>
      </c>
      <c r="B1" s="28" t="s">
        <v>11</v>
      </c>
      <c r="C1" s="28" t="s">
        <v>12</v>
      </c>
      <c r="D1" s="26" t="s">
        <v>13</v>
      </c>
      <c r="E1" s="26" t="s">
        <v>14</v>
      </c>
      <c r="F1" s="31" t="s">
        <v>97</v>
      </c>
      <c r="G1" s="31" t="s">
        <v>745</v>
      </c>
    </row>
    <row r="2" spans="1:7" ht="15.75" x14ac:dyDescent="0.25">
      <c r="A2" s="27" t="s">
        <v>15</v>
      </c>
      <c r="B2" s="27" t="s">
        <v>16</v>
      </c>
      <c r="C2" s="27" t="s">
        <v>17</v>
      </c>
      <c r="D2" s="27" t="s">
        <v>18</v>
      </c>
      <c r="E2" s="24" t="s">
        <v>19</v>
      </c>
      <c r="F2" s="32" t="s">
        <v>16</v>
      </c>
      <c r="G2" s="68" t="s">
        <v>70</v>
      </c>
    </row>
    <row r="3" spans="1:7" ht="15.75" x14ac:dyDescent="0.25">
      <c r="A3" s="24" t="s">
        <v>20</v>
      </c>
      <c r="B3" s="24" t="s">
        <v>21</v>
      </c>
      <c r="C3" s="24" t="s">
        <v>22</v>
      </c>
      <c r="D3" s="24" t="s">
        <v>18</v>
      </c>
      <c r="E3" s="24" t="s">
        <v>19</v>
      </c>
      <c r="F3" s="22" t="s">
        <v>98</v>
      </c>
      <c r="G3" s="68" t="s">
        <v>419</v>
      </c>
    </row>
    <row r="4" spans="1:7" ht="15.75" x14ac:dyDescent="0.25">
      <c r="A4" s="24" t="s">
        <v>23</v>
      </c>
      <c r="B4" s="24" t="s">
        <v>24</v>
      </c>
      <c r="C4" s="24" t="s">
        <v>25</v>
      </c>
      <c r="D4" s="24" t="s">
        <v>18</v>
      </c>
      <c r="E4" s="24" t="s">
        <v>19</v>
      </c>
      <c r="F4" s="22" t="s">
        <v>99</v>
      </c>
      <c r="G4" s="68" t="s">
        <v>420</v>
      </c>
    </row>
    <row r="5" spans="1:7" ht="15.75" x14ac:dyDescent="0.25">
      <c r="A5" s="22" t="s">
        <v>26</v>
      </c>
      <c r="B5" s="24" t="s">
        <v>27</v>
      </c>
      <c r="C5" s="24" t="s">
        <v>28</v>
      </c>
      <c r="D5" s="24" t="s">
        <v>18</v>
      </c>
      <c r="E5" s="24" t="s">
        <v>19</v>
      </c>
      <c r="F5" s="32" t="s">
        <v>119</v>
      </c>
      <c r="G5" s="68" t="s">
        <v>422</v>
      </c>
    </row>
    <row r="6" spans="1:7" ht="15.75" x14ac:dyDescent="0.25">
      <c r="A6" s="22" t="s">
        <v>29</v>
      </c>
      <c r="B6" s="24" t="s">
        <v>30</v>
      </c>
      <c r="C6" s="24" t="s">
        <v>31</v>
      </c>
      <c r="D6" s="24" t="s">
        <v>18</v>
      </c>
      <c r="E6" s="24" t="s">
        <v>19</v>
      </c>
      <c r="F6" s="22" t="s">
        <v>30</v>
      </c>
      <c r="G6" s="68" t="s">
        <v>423</v>
      </c>
    </row>
    <row r="7" spans="1:7" ht="15.75" x14ac:dyDescent="0.25">
      <c r="A7" s="22" t="s">
        <v>32</v>
      </c>
      <c r="B7" s="24" t="s">
        <v>33</v>
      </c>
      <c r="C7" s="24" t="s">
        <v>34</v>
      </c>
      <c r="D7" s="24" t="s">
        <v>18</v>
      </c>
      <c r="E7" s="24" t="s">
        <v>19</v>
      </c>
      <c r="F7" s="22" t="s">
        <v>33</v>
      </c>
      <c r="G7" s="68" t="s">
        <v>107</v>
      </c>
    </row>
    <row r="8" spans="1:7" ht="15.75" x14ac:dyDescent="0.25">
      <c r="A8" s="22" t="s">
        <v>35</v>
      </c>
      <c r="B8" s="24" t="s">
        <v>36</v>
      </c>
      <c r="C8" s="24" t="s">
        <v>37</v>
      </c>
      <c r="D8" s="24" t="s">
        <v>18</v>
      </c>
      <c r="E8" s="24" t="s">
        <v>19</v>
      </c>
      <c r="F8" s="32" t="s">
        <v>100</v>
      </c>
      <c r="G8" s="68" t="s">
        <v>108</v>
      </c>
    </row>
    <row r="9" spans="1:7" ht="15.75" x14ac:dyDescent="0.25">
      <c r="A9" s="22" t="s">
        <v>38</v>
      </c>
      <c r="B9" s="24" t="s">
        <v>39</v>
      </c>
      <c r="C9" s="24" t="s">
        <v>40</v>
      </c>
      <c r="D9" s="24" t="s">
        <v>18</v>
      </c>
      <c r="E9" s="24" t="s">
        <v>19</v>
      </c>
      <c r="F9" s="22" t="s">
        <v>101</v>
      </c>
      <c r="G9" s="68" t="s">
        <v>109</v>
      </c>
    </row>
    <row r="10" spans="1:7" ht="15.75" x14ac:dyDescent="0.25">
      <c r="A10" s="23" t="s">
        <v>41</v>
      </c>
      <c r="B10" s="24" t="s">
        <v>42</v>
      </c>
      <c r="C10" s="24" t="s">
        <v>43</v>
      </c>
      <c r="D10" s="24" t="s">
        <v>18</v>
      </c>
      <c r="E10" s="24" t="s">
        <v>19</v>
      </c>
      <c r="F10" s="23" t="s">
        <v>102</v>
      </c>
      <c r="G10" s="68" t="s">
        <v>428</v>
      </c>
    </row>
    <row r="11" spans="1:7" ht="15.75" x14ac:dyDescent="0.25">
      <c r="A11" s="22" t="s">
        <v>44</v>
      </c>
      <c r="B11" s="24" t="s">
        <v>45</v>
      </c>
      <c r="C11" s="24" t="s">
        <v>46</v>
      </c>
      <c r="D11" s="24" t="s">
        <v>18</v>
      </c>
      <c r="E11" s="24" t="s">
        <v>47</v>
      </c>
      <c r="F11" s="22" t="s">
        <v>103</v>
      </c>
      <c r="G11" s="68" t="s">
        <v>429</v>
      </c>
    </row>
    <row r="12" spans="1:7" ht="15.75" x14ac:dyDescent="0.25">
      <c r="A12" s="22" t="s">
        <v>48</v>
      </c>
      <c r="B12" s="24" t="s">
        <v>49</v>
      </c>
      <c r="C12" s="24" t="s">
        <v>50</v>
      </c>
      <c r="D12" s="24" t="s">
        <v>18</v>
      </c>
      <c r="E12" s="24" t="s">
        <v>19</v>
      </c>
      <c r="F12" s="32" t="s">
        <v>49</v>
      </c>
      <c r="G12" s="68" t="s">
        <v>431</v>
      </c>
    </row>
    <row r="13" spans="1:7" ht="15.75" x14ac:dyDescent="0.25">
      <c r="A13" s="22" t="s">
        <v>51</v>
      </c>
      <c r="B13" s="24" t="s">
        <v>52</v>
      </c>
      <c r="C13" s="24" t="s">
        <v>53</v>
      </c>
      <c r="D13" s="24" t="s">
        <v>18</v>
      </c>
      <c r="E13" s="24" t="s">
        <v>19</v>
      </c>
      <c r="F13" s="22" t="s">
        <v>104</v>
      </c>
      <c r="G13" s="68" t="s">
        <v>111</v>
      </c>
    </row>
    <row r="14" spans="1:7" s="10" customFormat="1" ht="63" x14ac:dyDescent="0.25">
      <c r="A14" s="29" t="s">
        <v>54</v>
      </c>
      <c r="B14" s="25" t="s">
        <v>55</v>
      </c>
      <c r="C14" s="25" t="s">
        <v>56</v>
      </c>
      <c r="D14" s="25" t="s">
        <v>57</v>
      </c>
      <c r="E14" s="25" t="s">
        <v>58</v>
      </c>
      <c r="F14" s="30" t="s">
        <v>105</v>
      </c>
      <c r="G14" s="68" t="s">
        <v>112</v>
      </c>
    </row>
    <row r="15" spans="1:7" ht="15.75" x14ac:dyDescent="0.25">
      <c r="A15" s="22" t="s">
        <v>59</v>
      </c>
      <c r="B15" s="24" t="s">
        <v>60</v>
      </c>
      <c r="C15" s="24" t="s">
        <v>61</v>
      </c>
      <c r="D15" s="24" t="s">
        <v>18</v>
      </c>
      <c r="E15" s="24" t="s">
        <v>19</v>
      </c>
      <c r="F15" s="22" t="s">
        <v>106</v>
      </c>
      <c r="G15" s="68" t="s">
        <v>116</v>
      </c>
    </row>
    <row r="16" spans="1:7" ht="15.75" x14ac:dyDescent="0.25">
      <c r="A16" s="24" t="s">
        <v>62</v>
      </c>
      <c r="B16" s="24" t="s">
        <v>63</v>
      </c>
      <c r="C16" s="24" t="s">
        <v>64</v>
      </c>
      <c r="D16" s="24" t="s">
        <v>18</v>
      </c>
      <c r="E16" s="24" t="s">
        <v>19</v>
      </c>
      <c r="F16" s="22" t="s">
        <v>210</v>
      </c>
      <c r="G16" s="68" t="s">
        <v>329</v>
      </c>
    </row>
    <row r="19" spans="1:5" x14ac:dyDescent="0.25">
      <c r="D19" s="4" t="s">
        <v>65</v>
      </c>
      <c r="E19" s="4" t="s">
        <v>66</v>
      </c>
    </row>
    <row r="22" spans="1:5" x14ac:dyDescent="0.25">
      <c r="A22" s="4" t="s">
        <v>266</v>
      </c>
    </row>
    <row r="23" spans="1:5" x14ac:dyDescent="0.25">
      <c r="A23" s="4" t="s">
        <v>323</v>
      </c>
    </row>
    <row r="24" spans="1:5" x14ac:dyDescent="0.25">
      <c r="A24" s="4" t="s">
        <v>328</v>
      </c>
    </row>
    <row r="25" spans="1:5" x14ac:dyDescent="0.25">
      <c r="A25" s="4" t="s">
        <v>324</v>
      </c>
    </row>
    <row r="26" spans="1:5" x14ac:dyDescent="0.25">
      <c r="A26" s="4" t="s">
        <v>325</v>
      </c>
    </row>
    <row r="27" spans="1:5" x14ac:dyDescent="0.25">
      <c r="A27" s="4" t="s">
        <v>327</v>
      </c>
    </row>
    <row r="28" spans="1:5" x14ac:dyDescent="0.25">
      <c r="A28" s="4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2060"/>
  </sheetPr>
  <dimension ref="A1:W275"/>
  <sheetViews>
    <sheetView zoomScale="80" zoomScaleNormal="80" workbookViewId="0">
      <pane xSplit="3" topLeftCell="J1" activePane="topRight" state="frozen"/>
      <selection pane="topRight" activeCell="M285" sqref="M285"/>
    </sheetView>
  </sheetViews>
  <sheetFormatPr defaultColWidth="8.85546875" defaultRowHeight="15" x14ac:dyDescent="0.25"/>
  <cols>
    <col min="1" max="1" width="35.28515625" style="1" bestFit="1" customWidth="1"/>
    <col min="2" max="2" width="15.140625" style="1" customWidth="1"/>
    <col min="3" max="3" width="30.85546875" style="1" customWidth="1"/>
    <col min="4" max="4" width="70.42578125" style="1" customWidth="1"/>
    <col min="5" max="5" width="12.7109375" style="1" customWidth="1"/>
    <col min="6" max="6" width="6.7109375" style="1" customWidth="1"/>
    <col min="7" max="7" width="10.28515625" style="15" bestFit="1" customWidth="1"/>
    <col min="8" max="8" width="5.42578125" style="15" customWidth="1"/>
    <col min="9" max="9" width="13" style="59" customWidth="1"/>
    <col min="10" max="10" width="11.42578125" style="1" bestFit="1" customWidth="1"/>
    <col min="11" max="11" width="8.7109375" style="1" bestFit="1" customWidth="1"/>
    <col min="12" max="12" width="35.7109375" style="1" customWidth="1"/>
    <col min="13" max="13" width="38" style="1" bestFit="1" customWidth="1"/>
    <col min="14" max="14" width="40.140625" style="1" bestFit="1" customWidth="1"/>
    <col min="15" max="15" width="3" style="1" customWidth="1"/>
    <col min="16" max="16" width="24.42578125" style="1" customWidth="1"/>
    <col min="17" max="17" width="25.85546875" style="1" customWidth="1"/>
    <col min="18" max="18" width="3.140625" style="1" customWidth="1"/>
    <col min="19" max="19" width="19.5703125" style="1" bestFit="1" customWidth="1"/>
    <col min="20" max="20" width="24.140625" style="1" bestFit="1" customWidth="1"/>
    <col min="21" max="21" width="3.42578125" style="1" customWidth="1"/>
    <col min="22" max="22" width="20.7109375" style="1" customWidth="1"/>
    <col min="23" max="23" width="26.7109375" style="1" bestFit="1" customWidth="1"/>
    <col min="24" max="16384" width="8.85546875" style="1"/>
  </cols>
  <sheetData>
    <row r="1" spans="1:16" s="4" customFormat="1" ht="21" customHeight="1" x14ac:dyDescent="0.35">
      <c r="A1" s="8" t="s">
        <v>70</v>
      </c>
      <c r="B1" s="8"/>
      <c r="C1" s="8">
        <v>1</v>
      </c>
      <c r="D1" s="8"/>
      <c r="E1" s="8"/>
      <c r="F1" s="6"/>
      <c r="G1" s="13"/>
      <c r="H1" s="13"/>
      <c r="I1" s="59"/>
      <c r="J1" s="19" t="s">
        <v>83</v>
      </c>
      <c r="K1" s="19" t="s">
        <v>84</v>
      </c>
      <c r="L1" s="20" t="s">
        <v>16</v>
      </c>
      <c r="M1" s="19"/>
      <c r="N1" s="47" t="s">
        <v>251</v>
      </c>
    </row>
    <row r="2" spans="1:16" hidden="1" x14ac:dyDescent="0.25">
      <c r="A2" s="7" t="s">
        <v>0</v>
      </c>
      <c r="B2" s="7" t="s">
        <v>1</v>
      </c>
      <c r="C2" s="7" t="s">
        <v>2</v>
      </c>
      <c r="D2" s="7" t="s">
        <v>4</v>
      </c>
      <c r="E2" s="7" t="s">
        <v>6</v>
      </c>
      <c r="F2" s="7" t="s">
        <v>7</v>
      </c>
      <c r="G2" s="14" t="s">
        <v>8</v>
      </c>
      <c r="H2" s="14" t="s">
        <v>9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4</v>
      </c>
      <c r="P2" s="57" t="s">
        <v>330</v>
      </c>
    </row>
    <row r="3" spans="1:16" ht="15.75" hidden="1" x14ac:dyDescent="0.25">
      <c r="A3" s="1" t="s">
        <v>71</v>
      </c>
      <c r="B3" s="1" t="s">
        <v>70</v>
      </c>
      <c r="C3" s="4" t="s">
        <v>5</v>
      </c>
      <c r="D3" s="1" t="s">
        <v>72</v>
      </c>
      <c r="E3" s="4" t="s">
        <v>212</v>
      </c>
      <c r="F3" s="1">
        <v>4</v>
      </c>
      <c r="G3" s="15" t="s">
        <v>289</v>
      </c>
      <c r="H3" s="15" t="s">
        <v>78</v>
      </c>
      <c r="I3" s="60" t="str">
        <f>C3&amp;" "&amp;E3&amp;IF(G3="NOT NULL"," NOT NULL,",",")</f>
        <v>TPO_CFecha INT NOT NULL,</v>
      </c>
      <c r="K3" s="11"/>
      <c r="L3" s="11" t="s">
        <v>15</v>
      </c>
      <c r="M3" s="4" t="s">
        <v>79</v>
      </c>
    </row>
    <row r="4" spans="1:16" ht="15.75" hidden="1" x14ac:dyDescent="0.25">
      <c r="A4" s="1" t="s">
        <v>71</v>
      </c>
      <c r="B4" s="1" t="s">
        <v>70</v>
      </c>
      <c r="C4" s="4" t="s">
        <v>86</v>
      </c>
      <c r="D4" s="1" t="s">
        <v>92</v>
      </c>
      <c r="E4" s="4" t="s">
        <v>213</v>
      </c>
      <c r="F4" s="1">
        <v>2</v>
      </c>
      <c r="G4" s="15" t="s">
        <v>289</v>
      </c>
      <c r="H4" s="15" t="s">
        <v>78</v>
      </c>
      <c r="I4" s="60" t="str">
        <f t="shared" ref="I4:I12" si="0">C4&amp;" "&amp;E4&amp;IF(G4="NOT NULL"," NOT NULL,",",")</f>
        <v>UNG_KUnidadNegocio SMALLINT NOT NULL,</v>
      </c>
      <c r="L4" s="11" t="s">
        <v>15</v>
      </c>
      <c r="M4" s="4" t="s">
        <v>81</v>
      </c>
    </row>
    <row r="5" spans="1:16" ht="15.75" hidden="1" x14ac:dyDescent="0.25">
      <c r="A5" s="1" t="s">
        <v>71</v>
      </c>
      <c r="B5" s="1" t="s">
        <v>70</v>
      </c>
      <c r="C5" s="4" t="s">
        <v>67</v>
      </c>
      <c r="D5" s="1" t="s">
        <v>73</v>
      </c>
      <c r="E5" s="42" t="s">
        <v>213</v>
      </c>
      <c r="F5" s="1">
        <v>2</v>
      </c>
      <c r="I5" s="60" t="str">
        <f t="shared" si="0"/>
        <v>DEP_KDepto SMALLINT,</v>
      </c>
      <c r="L5" s="58" t="s">
        <v>266</v>
      </c>
      <c r="M5" s="57" t="s">
        <v>67</v>
      </c>
    </row>
    <row r="6" spans="1:16" ht="15.75" hidden="1" x14ac:dyDescent="0.25">
      <c r="A6" s="1" t="s">
        <v>71</v>
      </c>
      <c r="B6" s="1" t="s">
        <v>70</v>
      </c>
      <c r="C6" s="4" t="s">
        <v>267</v>
      </c>
      <c r="D6" s="1" t="s">
        <v>74</v>
      </c>
      <c r="E6" s="54" t="s">
        <v>213</v>
      </c>
      <c r="F6" s="57">
        <v>2</v>
      </c>
      <c r="I6" s="60" t="str">
        <f t="shared" si="0"/>
        <v>ART_CFamilia SMALLINT,</v>
      </c>
      <c r="L6" s="11" t="s">
        <v>266</v>
      </c>
      <c r="M6" s="4" t="s">
        <v>267</v>
      </c>
    </row>
    <row r="7" spans="1:16" s="57" customFormat="1" ht="15.75" hidden="1" x14ac:dyDescent="0.25">
      <c r="A7" s="57" t="s">
        <v>71</v>
      </c>
      <c r="B7" s="57" t="s">
        <v>70</v>
      </c>
      <c r="C7" s="54" t="s">
        <v>317</v>
      </c>
      <c r="D7" s="57" t="s">
        <v>318</v>
      </c>
      <c r="E7" s="54" t="s">
        <v>213</v>
      </c>
      <c r="F7" s="57">
        <v>2</v>
      </c>
      <c r="G7" s="15"/>
      <c r="H7" s="15"/>
      <c r="I7" s="60" t="str">
        <f t="shared" si="0"/>
        <v>ART_CSubFamilia SMALLINT,</v>
      </c>
      <c r="L7" s="58" t="s">
        <v>266</v>
      </c>
      <c r="M7" s="54" t="s">
        <v>317</v>
      </c>
    </row>
    <row r="8" spans="1:16" ht="15.75" hidden="1" x14ac:dyDescent="0.25">
      <c r="A8" s="1" t="s">
        <v>71</v>
      </c>
      <c r="B8" s="1" t="s">
        <v>70</v>
      </c>
      <c r="C8" s="4" t="s">
        <v>68</v>
      </c>
      <c r="D8" s="1" t="s">
        <v>75</v>
      </c>
      <c r="E8" s="4" t="s">
        <v>213</v>
      </c>
      <c r="F8" s="1">
        <v>2</v>
      </c>
      <c r="I8" s="60" t="str">
        <f t="shared" si="0"/>
        <v>TMR_KTipoMarca SMALLINT,</v>
      </c>
      <c r="L8" s="50" t="s">
        <v>266</v>
      </c>
      <c r="M8" s="4" t="s">
        <v>268</v>
      </c>
    </row>
    <row r="9" spans="1:16" ht="15.75" hidden="1" x14ac:dyDescent="0.25">
      <c r="A9" s="1" t="s">
        <v>71</v>
      </c>
      <c r="B9" s="1" t="s">
        <v>70</v>
      </c>
      <c r="C9" s="34" t="s">
        <v>117</v>
      </c>
      <c r="D9" s="1" t="s">
        <v>118</v>
      </c>
      <c r="E9" s="34" t="s">
        <v>212</v>
      </c>
      <c r="F9" s="1">
        <v>4</v>
      </c>
      <c r="I9" s="60" t="str">
        <f t="shared" si="0"/>
        <v>PRV_KProveedor INT,</v>
      </c>
      <c r="L9" s="50" t="s">
        <v>266</v>
      </c>
      <c r="M9" s="34" t="s">
        <v>117</v>
      </c>
    </row>
    <row r="10" spans="1:16" ht="15.75" hidden="1" x14ac:dyDescent="0.25">
      <c r="A10" s="1" t="s">
        <v>71</v>
      </c>
      <c r="B10" s="1" t="s">
        <v>70</v>
      </c>
      <c r="C10" s="4" t="s">
        <v>87</v>
      </c>
      <c r="D10" s="1" t="s">
        <v>76</v>
      </c>
      <c r="E10" s="4" t="s">
        <v>212</v>
      </c>
      <c r="F10" s="1">
        <v>4</v>
      </c>
      <c r="G10" s="15" t="s">
        <v>289</v>
      </c>
      <c r="H10" s="15" t="s">
        <v>78</v>
      </c>
      <c r="I10" s="60" t="str">
        <f t="shared" si="0"/>
        <v>ART_KArticulo INT NOT NULL,</v>
      </c>
      <c r="L10" s="50" t="s">
        <v>15</v>
      </c>
      <c r="M10" s="46"/>
      <c r="N10" s="45" t="s">
        <v>220</v>
      </c>
    </row>
    <row r="11" spans="1:16" ht="15.75" hidden="1" x14ac:dyDescent="0.25">
      <c r="A11" s="1" t="s">
        <v>71</v>
      </c>
      <c r="B11" s="1" t="s">
        <v>70</v>
      </c>
      <c r="C11" s="4" t="s">
        <v>88</v>
      </c>
      <c r="D11" s="1" t="s">
        <v>77</v>
      </c>
      <c r="E11" s="4" t="s">
        <v>215</v>
      </c>
      <c r="F11" s="1">
        <v>8</v>
      </c>
      <c r="I11" s="60" t="str">
        <f t="shared" si="0"/>
        <v>MRD_ILiquidacion FLOAT,</v>
      </c>
      <c r="L11" s="11" t="s">
        <v>15</v>
      </c>
      <c r="M11" s="4" t="s">
        <v>82</v>
      </c>
    </row>
    <row r="12" spans="1:16" ht="15.75" hidden="1" x14ac:dyDescent="0.25">
      <c r="A12" s="1" t="s">
        <v>71</v>
      </c>
      <c r="B12" s="1" t="s">
        <v>70</v>
      </c>
      <c r="C12" s="4" t="s">
        <v>69</v>
      </c>
      <c r="D12" s="1" t="s">
        <v>96</v>
      </c>
      <c r="E12" s="4" t="s">
        <v>216</v>
      </c>
      <c r="F12" s="1">
        <v>8</v>
      </c>
      <c r="I12" s="60" t="str">
        <f t="shared" si="0"/>
        <v>FechaProceso TIMESTAMP,</v>
      </c>
      <c r="L12" s="11"/>
      <c r="M12" s="1" t="s">
        <v>85</v>
      </c>
    </row>
    <row r="13" spans="1:16" s="3" customFormat="1" hidden="1" x14ac:dyDescent="0.25">
      <c r="C13" s="17"/>
      <c r="F13" s="3">
        <f>SUM(F3:F12)</f>
        <v>38</v>
      </c>
      <c r="G13" s="18"/>
      <c r="H13" s="18"/>
      <c r="I13" s="59"/>
    </row>
    <row r="14" spans="1:16" s="4" customFormat="1" hidden="1" x14ac:dyDescent="0.25">
      <c r="A14" s="12"/>
      <c r="B14" s="9"/>
      <c r="C14" s="9"/>
      <c r="D14" s="9"/>
      <c r="E14" s="9"/>
      <c r="G14" s="15"/>
      <c r="H14" s="15"/>
      <c r="I14" s="59"/>
      <c r="J14" s="9"/>
      <c r="K14" s="9"/>
      <c r="L14" s="9"/>
    </row>
    <row r="15" spans="1:16" ht="21" x14ac:dyDescent="0.35">
      <c r="A15" s="8" t="s">
        <v>419</v>
      </c>
      <c r="B15" s="8"/>
      <c r="C15" s="8">
        <v>2</v>
      </c>
      <c r="D15" s="8"/>
      <c r="E15" s="8"/>
      <c r="F15" s="6"/>
      <c r="G15" s="13"/>
      <c r="H15" s="13"/>
      <c r="J15" s="19" t="s">
        <v>83</v>
      </c>
      <c r="K15" s="19" t="s">
        <v>84</v>
      </c>
      <c r="L15" s="20" t="s">
        <v>98</v>
      </c>
      <c r="M15" s="19"/>
      <c r="N15" s="47" t="s">
        <v>251</v>
      </c>
    </row>
    <row r="16" spans="1:16" s="2" customFormat="1" hidden="1" x14ac:dyDescent="0.25">
      <c r="A16" s="7" t="s">
        <v>0</v>
      </c>
      <c r="B16" s="7" t="s">
        <v>1</v>
      </c>
      <c r="C16" s="7" t="s">
        <v>2</v>
      </c>
      <c r="D16" s="7" t="s">
        <v>4</v>
      </c>
      <c r="E16" s="7" t="s">
        <v>6</v>
      </c>
      <c r="F16" s="7" t="s">
        <v>7</v>
      </c>
      <c r="G16" s="14" t="s">
        <v>8</v>
      </c>
      <c r="H16" s="14" t="s">
        <v>9</v>
      </c>
      <c r="I16" s="59"/>
      <c r="J16" s="14" t="s">
        <v>3</v>
      </c>
      <c r="K16" s="14" t="s">
        <v>0</v>
      </c>
      <c r="L16" s="14" t="s">
        <v>1</v>
      </c>
      <c r="M16" s="14" t="s">
        <v>2</v>
      </c>
      <c r="N16" s="14" t="s">
        <v>4</v>
      </c>
    </row>
    <row r="17" spans="1:14" ht="14.25" hidden="1" customHeight="1" x14ac:dyDescent="0.25">
      <c r="A17" s="1" t="s">
        <v>71</v>
      </c>
      <c r="B17" s="1" t="s">
        <v>419</v>
      </c>
      <c r="C17" s="1" t="s">
        <v>5</v>
      </c>
      <c r="D17" s="1" t="s">
        <v>90</v>
      </c>
      <c r="E17" s="4" t="s">
        <v>212</v>
      </c>
      <c r="F17" s="1">
        <v>4</v>
      </c>
      <c r="G17" s="15" t="s">
        <v>289</v>
      </c>
      <c r="H17" s="15" t="s">
        <v>78</v>
      </c>
      <c r="I17" s="60" t="str">
        <f t="shared" ref="I17:I28" si="1">C17&amp;" "&amp;E17&amp;IF(G17="NOT NULL"," NOT NULL,",",")</f>
        <v>TPO_CFecha INT NOT NULL,</v>
      </c>
      <c r="L17" s="1" t="s">
        <v>20</v>
      </c>
      <c r="M17" s="42" t="s">
        <v>79</v>
      </c>
    </row>
    <row r="18" spans="1:14" hidden="1" x14ac:dyDescent="0.25">
      <c r="A18" s="1" t="s">
        <v>71</v>
      </c>
      <c r="B18" s="57" t="s">
        <v>419</v>
      </c>
      <c r="C18" s="1" t="s">
        <v>86</v>
      </c>
      <c r="D18" s="1" t="s">
        <v>91</v>
      </c>
      <c r="E18" s="4" t="s">
        <v>213</v>
      </c>
      <c r="F18" s="1">
        <v>2</v>
      </c>
      <c r="G18" s="15" t="s">
        <v>289</v>
      </c>
      <c r="H18" s="15" t="s">
        <v>78</v>
      </c>
      <c r="I18" s="60" t="str">
        <f t="shared" si="1"/>
        <v>UNG_KUnidadNegocio SMALLINT NOT NULL,</v>
      </c>
      <c r="L18" s="1" t="s">
        <v>20</v>
      </c>
      <c r="M18" s="42" t="s">
        <v>81</v>
      </c>
    </row>
    <row r="19" spans="1:14" ht="15.75" hidden="1" x14ac:dyDescent="0.25">
      <c r="A19" s="1" t="s">
        <v>71</v>
      </c>
      <c r="B19" s="57" t="s">
        <v>419</v>
      </c>
      <c r="C19" s="1" t="s">
        <v>67</v>
      </c>
      <c r="D19" s="1" t="s">
        <v>73</v>
      </c>
      <c r="E19" s="42" t="s">
        <v>213</v>
      </c>
      <c r="F19" s="1">
        <v>2</v>
      </c>
      <c r="I19" s="60" t="str">
        <f t="shared" si="1"/>
        <v>DEP_KDepto SMALLINT,</v>
      </c>
      <c r="L19" s="55" t="s">
        <v>266</v>
      </c>
      <c r="M19" s="53" t="s">
        <v>67</v>
      </c>
    </row>
    <row r="20" spans="1:14" s="57" customFormat="1" ht="15.75" hidden="1" x14ac:dyDescent="0.25">
      <c r="A20" s="57" t="s">
        <v>71</v>
      </c>
      <c r="B20" s="57" t="s">
        <v>419</v>
      </c>
      <c r="C20" s="54" t="s">
        <v>267</v>
      </c>
      <c r="D20" s="57" t="s">
        <v>74</v>
      </c>
      <c r="E20" s="54" t="s">
        <v>213</v>
      </c>
      <c r="F20" s="57">
        <v>2</v>
      </c>
      <c r="G20" s="15"/>
      <c r="H20" s="15"/>
      <c r="I20" s="60" t="str">
        <f t="shared" si="1"/>
        <v>ART_CFamilia SMALLINT,</v>
      </c>
      <c r="L20" s="58" t="s">
        <v>266</v>
      </c>
      <c r="M20" s="54" t="s">
        <v>267</v>
      </c>
    </row>
    <row r="21" spans="1:14" s="57" customFormat="1" ht="15.75" hidden="1" x14ac:dyDescent="0.25">
      <c r="A21" s="57" t="s">
        <v>71</v>
      </c>
      <c r="B21" s="57" t="s">
        <v>419</v>
      </c>
      <c r="C21" s="54" t="s">
        <v>317</v>
      </c>
      <c r="D21" s="57" t="s">
        <v>318</v>
      </c>
      <c r="E21" s="54" t="s">
        <v>213</v>
      </c>
      <c r="F21" s="57">
        <v>2</v>
      </c>
      <c r="G21" s="15"/>
      <c r="H21" s="15"/>
      <c r="I21" s="60" t="str">
        <f t="shared" si="1"/>
        <v>ART_CSubFamilia SMALLINT,</v>
      </c>
      <c r="L21" s="58" t="s">
        <v>266</v>
      </c>
      <c r="M21" s="54" t="s">
        <v>317</v>
      </c>
    </row>
    <row r="22" spans="1:14" ht="15.75" hidden="1" x14ac:dyDescent="0.25">
      <c r="A22" s="1" t="s">
        <v>71</v>
      </c>
      <c r="B22" s="57" t="s">
        <v>419</v>
      </c>
      <c r="C22" s="1" t="s">
        <v>68</v>
      </c>
      <c r="D22" s="1" t="s">
        <v>75</v>
      </c>
      <c r="E22" s="4" t="s">
        <v>213</v>
      </c>
      <c r="F22" s="1">
        <v>2</v>
      </c>
      <c r="I22" s="60" t="str">
        <f t="shared" si="1"/>
        <v>TMR_KTipoMarca SMALLINT,</v>
      </c>
      <c r="L22" s="55" t="s">
        <v>266</v>
      </c>
      <c r="M22" s="54" t="s">
        <v>268</v>
      </c>
    </row>
    <row r="23" spans="1:14" ht="15.75" hidden="1" x14ac:dyDescent="0.25">
      <c r="A23" s="1" t="s">
        <v>71</v>
      </c>
      <c r="B23" s="57" t="s">
        <v>419</v>
      </c>
      <c r="C23" s="34" t="s">
        <v>117</v>
      </c>
      <c r="D23" s="1" t="s">
        <v>118</v>
      </c>
      <c r="E23" s="34" t="s">
        <v>212</v>
      </c>
      <c r="F23" s="1">
        <v>4</v>
      </c>
      <c r="I23" s="60" t="str">
        <f t="shared" si="1"/>
        <v>PRV_KProveedor INT,</v>
      </c>
      <c r="L23" s="55" t="s">
        <v>266</v>
      </c>
      <c r="M23" s="54" t="s">
        <v>117</v>
      </c>
    </row>
    <row r="24" spans="1:14" hidden="1" x14ac:dyDescent="0.25">
      <c r="A24" s="1" t="s">
        <v>71</v>
      </c>
      <c r="B24" s="57" t="s">
        <v>419</v>
      </c>
      <c r="C24" s="1" t="s">
        <v>87</v>
      </c>
      <c r="D24" s="1" t="s">
        <v>76</v>
      </c>
      <c r="E24" s="4" t="s">
        <v>212</v>
      </c>
      <c r="F24" s="1">
        <v>4</v>
      </c>
      <c r="G24" s="15" t="s">
        <v>289</v>
      </c>
      <c r="H24" s="15" t="s">
        <v>78</v>
      </c>
      <c r="I24" s="60" t="str">
        <f t="shared" si="1"/>
        <v>ART_KArticulo INT NOT NULL,</v>
      </c>
      <c r="L24" s="1" t="s">
        <v>20</v>
      </c>
      <c r="M24" s="1" t="s">
        <v>219</v>
      </c>
    </row>
    <row r="25" spans="1:14" hidden="1" x14ac:dyDescent="0.25">
      <c r="A25" s="1" t="s">
        <v>71</v>
      </c>
      <c r="B25" s="57" t="s">
        <v>419</v>
      </c>
      <c r="C25" s="52" t="s">
        <v>269</v>
      </c>
      <c r="D25" s="57" t="s">
        <v>297</v>
      </c>
      <c r="E25" s="4" t="s">
        <v>215</v>
      </c>
      <c r="F25" s="1">
        <v>8</v>
      </c>
      <c r="I25" s="60" t="str">
        <f t="shared" si="1"/>
        <v>RBJ_IRebajaLinea FLOAT,</v>
      </c>
      <c r="J25" s="5"/>
      <c r="K25" s="5"/>
      <c r="L25" s="1" t="s">
        <v>20</v>
      </c>
      <c r="M25" s="53" t="s">
        <v>270</v>
      </c>
      <c r="N25" s="53"/>
    </row>
    <row r="26" spans="1:14" s="2" customFormat="1" hidden="1" x14ac:dyDescent="0.25">
      <c r="A26" s="1" t="s">
        <v>71</v>
      </c>
      <c r="B26" s="57" t="s">
        <v>419</v>
      </c>
      <c r="C26" s="52" t="s">
        <v>299</v>
      </c>
      <c r="D26" s="57" t="s">
        <v>298</v>
      </c>
      <c r="E26" s="4" t="s">
        <v>215</v>
      </c>
      <c r="F26" s="1">
        <v>8</v>
      </c>
      <c r="G26" s="16"/>
      <c r="H26" s="16"/>
      <c r="I26" s="60" t="str">
        <f t="shared" si="1"/>
        <v>RBJ_IRebajaComercial FLOAT,</v>
      </c>
      <c r="L26" s="1" t="s">
        <v>20</v>
      </c>
      <c r="M26" s="53" t="s">
        <v>271</v>
      </c>
      <c r="N26" s="53"/>
    </row>
    <row r="27" spans="1:14" s="4" customFormat="1" hidden="1" x14ac:dyDescent="0.25">
      <c r="A27" s="1" t="s">
        <v>71</v>
      </c>
      <c r="B27" s="57" t="s">
        <v>419</v>
      </c>
      <c r="C27" s="52" t="s">
        <v>435</v>
      </c>
      <c r="D27" s="57" t="s">
        <v>296</v>
      </c>
      <c r="E27" s="4" t="s">
        <v>215</v>
      </c>
      <c r="F27" s="1">
        <v>8</v>
      </c>
      <c r="G27" s="15"/>
      <c r="H27" s="15"/>
      <c r="I27" s="60" t="str">
        <f>C27&amp;" "&amp;E27&amp;IF(G27="NOT NULL"," NOT NULL,",",")</f>
        <v>RBJ_ICantidad FLOAT,</v>
      </c>
      <c r="J27" s="9"/>
      <c r="K27" s="9"/>
      <c r="L27" s="1" t="s">
        <v>20</v>
      </c>
      <c r="M27" s="4" t="s">
        <v>221</v>
      </c>
      <c r="N27" s="53"/>
    </row>
    <row r="28" spans="1:14" ht="15.75" hidden="1" x14ac:dyDescent="0.25">
      <c r="A28" s="1" t="s">
        <v>71</v>
      </c>
      <c r="B28" s="57" t="s">
        <v>419</v>
      </c>
      <c r="C28" s="1" t="s">
        <v>69</v>
      </c>
      <c r="D28" s="1" t="s">
        <v>96</v>
      </c>
      <c r="E28" s="4" t="s">
        <v>216</v>
      </c>
      <c r="F28" s="1">
        <v>8</v>
      </c>
      <c r="I28" s="60" t="str">
        <f t="shared" si="1"/>
        <v>FechaProceso TIMESTAMP,</v>
      </c>
      <c r="L28" s="44"/>
      <c r="M28" s="1" t="s">
        <v>85</v>
      </c>
    </row>
    <row r="29" spans="1:14" hidden="1" x14ac:dyDescent="0.25">
      <c r="C29" s="21"/>
      <c r="F29" s="3">
        <f>SUM(F17:F28)</f>
        <v>54</v>
      </c>
    </row>
    <row r="30" spans="1:14" hidden="1" x14ac:dyDescent="0.25"/>
    <row r="31" spans="1:14" ht="21" x14ac:dyDescent="0.35">
      <c r="A31" s="8" t="s">
        <v>420</v>
      </c>
      <c r="B31" s="8"/>
      <c r="C31" s="8">
        <v>3</v>
      </c>
      <c r="D31" s="8"/>
      <c r="E31" s="8"/>
      <c r="F31" s="6"/>
      <c r="G31" s="13"/>
      <c r="H31" s="13"/>
      <c r="J31" s="19" t="s">
        <v>83</v>
      </c>
      <c r="K31" s="19" t="s">
        <v>84</v>
      </c>
      <c r="L31" s="20" t="s">
        <v>99</v>
      </c>
      <c r="M31" s="19"/>
      <c r="N31" s="47" t="s">
        <v>251</v>
      </c>
    </row>
    <row r="32" spans="1:14" s="2" customFormat="1" hidden="1" x14ac:dyDescent="0.25">
      <c r="A32" s="7" t="s">
        <v>0</v>
      </c>
      <c r="B32" s="7" t="s">
        <v>1</v>
      </c>
      <c r="C32" s="7" t="s">
        <v>2</v>
      </c>
      <c r="D32" s="7" t="s">
        <v>4</v>
      </c>
      <c r="E32" s="7" t="s">
        <v>6</v>
      </c>
      <c r="F32" s="7" t="s">
        <v>7</v>
      </c>
      <c r="G32" s="14" t="s">
        <v>8</v>
      </c>
      <c r="H32" s="14" t="s">
        <v>9</v>
      </c>
      <c r="I32" s="59"/>
      <c r="J32" s="14" t="s">
        <v>3</v>
      </c>
      <c r="K32" s="14" t="s">
        <v>0</v>
      </c>
      <c r="L32" s="14" t="s">
        <v>1</v>
      </c>
      <c r="M32" s="14" t="s">
        <v>2</v>
      </c>
      <c r="N32" s="14" t="s">
        <v>4</v>
      </c>
    </row>
    <row r="33" spans="1:18" ht="14.25" hidden="1" customHeight="1" x14ac:dyDescent="0.25">
      <c r="A33" s="1" t="s">
        <v>71</v>
      </c>
      <c r="B33" s="1" t="s">
        <v>420</v>
      </c>
      <c r="C33" s="1" t="s">
        <v>5</v>
      </c>
      <c r="D33" s="1" t="s">
        <v>90</v>
      </c>
      <c r="E33" s="4" t="s">
        <v>212</v>
      </c>
      <c r="F33" s="1">
        <v>4</v>
      </c>
      <c r="G33" s="15" t="s">
        <v>289</v>
      </c>
      <c r="H33" s="15" t="s">
        <v>78</v>
      </c>
      <c r="I33" s="60" t="str">
        <f t="shared" ref="I33:I44" si="2">C33&amp;" "&amp;E33&amp;IF(G33="NOT NULL"," NOT NULL,",",")</f>
        <v>TPO_CFecha INT NOT NULL,</v>
      </c>
      <c r="L33" s="1" t="s">
        <v>23</v>
      </c>
      <c r="M33" s="42" t="s">
        <v>79</v>
      </c>
    </row>
    <row r="34" spans="1:18" hidden="1" x14ac:dyDescent="0.25">
      <c r="A34" s="1" t="s">
        <v>71</v>
      </c>
      <c r="B34" s="57" t="s">
        <v>420</v>
      </c>
      <c r="C34" s="1" t="s">
        <v>86</v>
      </c>
      <c r="D34" s="1" t="s">
        <v>91</v>
      </c>
      <c r="E34" s="4" t="s">
        <v>213</v>
      </c>
      <c r="F34" s="1">
        <v>2</v>
      </c>
      <c r="G34" s="15" t="s">
        <v>289</v>
      </c>
      <c r="H34" s="15" t="s">
        <v>78</v>
      </c>
      <c r="I34" s="60" t="str">
        <f t="shared" si="2"/>
        <v>UNG_KUnidadNegocio SMALLINT NOT NULL,</v>
      </c>
      <c r="L34" s="1" t="s">
        <v>23</v>
      </c>
      <c r="M34" s="42" t="s">
        <v>81</v>
      </c>
    </row>
    <row r="35" spans="1:18" ht="15.75" hidden="1" x14ac:dyDescent="0.25">
      <c r="A35" s="1" t="s">
        <v>71</v>
      </c>
      <c r="B35" s="57" t="s">
        <v>420</v>
      </c>
      <c r="C35" s="1" t="s">
        <v>67</v>
      </c>
      <c r="D35" s="1" t="s">
        <v>73</v>
      </c>
      <c r="E35" s="42" t="s">
        <v>213</v>
      </c>
      <c r="F35" s="1">
        <v>2</v>
      </c>
      <c r="I35" s="60" t="str">
        <f t="shared" si="2"/>
        <v>DEP_KDepto SMALLINT,</v>
      </c>
      <c r="L35" s="55" t="s">
        <v>266</v>
      </c>
      <c r="M35" s="53" t="s">
        <v>67</v>
      </c>
    </row>
    <row r="36" spans="1:18" s="57" customFormat="1" ht="15.75" hidden="1" x14ac:dyDescent="0.25">
      <c r="A36" s="57" t="s">
        <v>71</v>
      </c>
      <c r="B36" s="57" t="s">
        <v>420</v>
      </c>
      <c r="C36" s="54" t="s">
        <v>267</v>
      </c>
      <c r="D36" s="57" t="s">
        <v>74</v>
      </c>
      <c r="E36" s="54" t="s">
        <v>213</v>
      </c>
      <c r="F36" s="57">
        <v>2</v>
      </c>
      <c r="G36" s="15"/>
      <c r="H36" s="15"/>
      <c r="I36" s="60" t="str">
        <f t="shared" si="2"/>
        <v>ART_CFamilia SMALLINT,</v>
      </c>
      <c r="L36" s="58" t="s">
        <v>266</v>
      </c>
      <c r="M36" s="54" t="s">
        <v>267</v>
      </c>
    </row>
    <row r="37" spans="1:18" s="57" customFormat="1" ht="15.75" hidden="1" x14ac:dyDescent="0.25">
      <c r="A37" s="57" t="s">
        <v>71</v>
      </c>
      <c r="B37" s="57" t="s">
        <v>420</v>
      </c>
      <c r="C37" s="54" t="s">
        <v>317</v>
      </c>
      <c r="D37" s="57" t="s">
        <v>318</v>
      </c>
      <c r="E37" s="54" t="s">
        <v>213</v>
      </c>
      <c r="F37" s="57">
        <v>2</v>
      </c>
      <c r="G37" s="15"/>
      <c r="H37" s="15"/>
      <c r="I37" s="60" t="str">
        <f t="shared" si="2"/>
        <v>ART_CSubFamilia SMALLINT,</v>
      </c>
      <c r="L37" s="58" t="s">
        <v>266</v>
      </c>
      <c r="M37" s="54" t="s">
        <v>317</v>
      </c>
    </row>
    <row r="38" spans="1:18" ht="15.75" hidden="1" x14ac:dyDescent="0.25">
      <c r="A38" s="1" t="s">
        <v>71</v>
      </c>
      <c r="B38" s="57" t="s">
        <v>420</v>
      </c>
      <c r="C38" s="1" t="s">
        <v>68</v>
      </c>
      <c r="D38" s="1" t="s">
        <v>75</v>
      </c>
      <c r="E38" s="4" t="s">
        <v>213</v>
      </c>
      <c r="F38" s="1">
        <v>2</v>
      </c>
      <c r="I38" s="60" t="str">
        <f t="shared" si="2"/>
        <v>TMR_KTipoMarca SMALLINT,</v>
      </c>
      <c r="L38" s="55" t="s">
        <v>266</v>
      </c>
      <c r="M38" s="54" t="s">
        <v>268</v>
      </c>
    </row>
    <row r="39" spans="1:18" ht="15.75" hidden="1" x14ac:dyDescent="0.25">
      <c r="A39" s="1" t="s">
        <v>71</v>
      </c>
      <c r="B39" s="57" t="s">
        <v>420</v>
      </c>
      <c r="C39" s="34" t="s">
        <v>117</v>
      </c>
      <c r="D39" s="1" t="s">
        <v>118</v>
      </c>
      <c r="E39" s="34" t="s">
        <v>212</v>
      </c>
      <c r="F39" s="1">
        <v>4</v>
      </c>
      <c r="I39" s="60" t="str">
        <f t="shared" si="2"/>
        <v>PRV_KProveedor INT,</v>
      </c>
      <c r="L39" s="55" t="s">
        <v>266</v>
      </c>
      <c r="M39" s="54" t="s">
        <v>117</v>
      </c>
    </row>
    <row r="40" spans="1:18" hidden="1" x14ac:dyDescent="0.25">
      <c r="A40" s="1" t="s">
        <v>71</v>
      </c>
      <c r="B40" s="57" t="s">
        <v>420</v>
      </c>
      <c r="C40" s="1" t="s">
        <v>87</v>
      </c>
      <c r="D40" s="1" t="s">
        <v>76</v>
      </c>
      <c r="E40" s="4" t="s">
        <v>212</v>
      </c>
      <c r="F40" s="1">
        <v>4</v>
      </c>
      <c r="G40" s="15" t="s">
        <v>289</v>
      </c>
      <c r="H40" s="15" t="s">
        <v>78</v>
      </c>
      <c r="I40" s="60" t="str">
        <f t="shared" si="2"/>
        <v>ART_KArticulo INT NOT NULL,</v>
      </c>
      <c r="L40" s="1" t="s">
        <v>23</v>
      </c>
      <c r="M40" s="42" t="s">
        <v>219</v>
      </c>
    </row>
    <row r="41" spans="1:18" s="4" customFormat="1" hidden="1" x14ac:dyDescent="0.25">
      <c r="A41" s="1" t="s">
        <v>71</v>
      </c>
      <c r="B41" s="57" t="s">
        <v>420</v>
      </c>
      <c r="C41" s="1" t="s">
        <v>421</v>
      </c>
      <c r="D41" s="1" t="s">
        <v>93</v>
      </c>
      <c r="E41" s="4" t="s">
        <v>215</v>
      </c>
      <c r="F41" s="1">
        <v>8</v>
      </c>
      <c r="G41" s="15"/>
      <c r="H41" s="15"/>
      <c r="I41" s="60" t="str">
        <f t="shared" si="2"/>
        <v>VTA_IVenta FLOAT,</v>
      </c>
      <c r="J41" s="9"/>
      <c r="K41" s="9"/>
      <c r="L41" s="1" t="s">
        <v>23</v>
      </c>
      <c r="M41" s="42" t="s">
        <v>82</v>
      </c>
    </row>
    <row r="42" spans="1:18" s="2" customFormat="1" hidden="1" x14ac:dyDescent="0.25">
      <c r="A42" s="1" t="s">
        <v>71</v>
      </c>
      <c r="B42" s="57" t="s">
        <v>420</v>
      </c>
      <c r="C42" s="1" t="s">
        <v>89</v>
      </c>
      <c r="D42" s="1" t="s">
        <v>95</v>
      </c>
      <c r="E42" s="4" t="s">
        <v>215</v>
      </c>
      <c r="F42" s="1">
        <v>8</v>
      </c>
      <c r="G42" s="16"/>
      <c r="H42" s="16"/>
      <c r="I42" s="60" t="str">
        <f t="shared" si="2"/>
        <v>VTA_ICosto FLOAT,</v>
      </c>
      <c r="L42" s="1" t="s">
        <v>23</v>
      </c>
      <c r="M42" s="2" t="s">
        <v>222</v>
      </c>
    </row>
    <row r="43" spans="1:18" hidden="1" x14ac:dyDescent="0.25">
      <c r="A43" s="1" t="s">
        <v>71</v>
      </c>
      <c r="B43" s="57" t="s">
        <v>420</v>
      </c>
      <c r="C43" s="1" t="s">
        <v>436</v>
      </c>
      <c r="D43" s="1" t="s">
        <v>94</v>
      </c>
      <c r="E43" s="4" t="s">
        <v>215</v>
      </c>
      <c r="F43" s="1">
        <v>8</v>
      </c>
      <c r="I43" s="60" t="str">
        <f t="shared" si="2"/>
        <v>VTA_ICantidad FLOAT,</v>
      </c>
      <c r="J43" s="5"/>
      <c r="K43" s="5"/>
      <c r="L43" s="1" t="s">
        <v>23</v>
      </c>
      <c r="M43" s="1" t="s">
        <v>221</v>
      </c>
    </row>
    <row r="44" spans="1:18" ht="15.75" hidden="1" x14ac:dyDescent="0.25">
      <c r="A44" s="1" t="s">
        <v>71</v>
      </c>
      <c r="B44" s="57" t="s">
        <v>420</v>
      </c>
      <c r="C44" s="1" t="s">
        <v>69</v>
      </c>
      <c r="D44" s="1" t="s">
        <v>96</v>
      </c>
      <c r="E44" s="4" t="s">
        <v>216</v>
      </c>
      <c r="F44" s="1">
        <v>8</v>
      </c>
      <c r="I44" s="60" t="str">
        <f t="shared" si="2"/>
        <v>FechaProceso TIMESTAMP,</v>
      </c>
      <c r="L44" s="44"/>
      <c r="M44" s="1" t="s">
        <v>85</v>
      </c>
    </row>
    <row r="45" spans="1:18" hidden="1" x14ac:dyDescent="0.25">
      <c r="F45" s="3">
        <f>SUM(F33:F44)</f>
        <v>54</v>
      </c>
    </row>
    <row r="46" spans="1:18" hidden="1" x14ac:dyDescent="0.25"/>
    <row r="47" spans="1:18" ht="21" x14ac:dyDescent="0.35">
      <c r="A47" s="8" t="s">
        <v>422</v>
      </c>
      <c r="B47" s="8"/>
      <c r="C47" s="8">
        <v>4</v>
      </c>
      <c r="D47" s="8"/>
      <c r="E47" s="8"/>
      <c r="F47" s="6"/>
      <c r="G47" s="13"/>
      <c r="H47" s="13"/>
      <c r="J47" s="19" t="s">
        <v>83</v>
      </c>
      <c r="K47" s="19" t="s">
        <v>84</v>
      </c>
      <c r="L47" s="20" t="s">
        <v>119</v>
      </c>
      <c r="M47" s="19"/>
      <c r="N47" s="47" t="s">
        <v>251</v>
      </c>
      <c r="P47" s="61"/>
    </row>
    <row r="48" spans="1:18" s="2" customFormat="1" hidden="1" x14ac:dyDescent="0.25">
      <c r="A48" s="7" t="s">
        <v>0</v>
      </c>
      <c r="B48" s="7" t="s">
        <v>1</v>
      </c>
      <c r="C48" s="7" t="s">
        <v>2</v>
      </c>
      <c r="D48" s="7" t="s">
        <v>4</v>
      </c>
      <c r="E48" s="7" t="s">
        <v>6</v>
      </c>
      <c r="F48" s="7" t="s">
        <v>7</v>
      </c>
      <c r="G48" s="14" t="s">
        <v>8</v>
      </c>
      <c r="H48" s="14" t="s">
        <v>9</v>
      </c>
      <c r="I48" s="59"/>
      <c r="J48" s="14" t="s">
        <v>3</v>
      </c>
      <c r="K48" s="14" t="s">
        <v>0</v>
      </c>
      <c r="L48" s="14" t="s">
        <v>1</v>
      </c>
      <c r="M48" s="14" t="s">
        <v>2</v>
      </c>
      <c r="N48" s="14" t="s">
        <v>4</v>
      </c>
      <c r="P48" s="14" t="s">
        <v>1</v>
      </c>
      <c r="Q48" s="14" t="s">
        <v>2</v>
      </c>
      <c r="R48" s="14" t="s">
        <v>4</v>
      </c>
    </row>
    <row r="49" spans="1:18" ht="14.25" hidden="1" customHeight="1" x14ac:dyDescent="0.25">
      <c r="A49" s="1" t="s">
        <v>71</v>
      </c>
      <c r="B49" s="1" t="s">
        <v>422</v>
      </c>
      <c r="C49" s="1" t="s">
        <v>5</v>
      </c>
      <c r="D49" s="1" t="s">
        <v>122</v>
      </c>
      <c r="E49" s="24" t="s">
        <v>212</v>
      </c>
      <c r="F49" s="1">
        <v>4</v>
      </c>
      <c r="G49" s="15" t="s">
        <v>289</v>
      </c>
      <c r="H49" s="15" t="s">
        <v>78</v>
      </c>
      <c r="I49" s="60" t="str">
        <f t="shared" ref="I49:I63" si="3">C49&amp;" "&amp;E49&amp;IF(G49="NOT NULL"," NOT NULL,",",")</f>
        <v>TPO_CFecha INT NOT NULL,</v>
      </c>
      <c r="J49" s="1" t="s">
        <v>301</v>
      </c>
      <c r="K49" s="1" t="s">
        <v>302</v>
      </c>
      <c r="L49" s="1" t="s">
        <v>300</v>
      </c>
      <c r="M49" s="42" t="s">
        <v>303</v>
      </c>
      <c r="P49" s="57" t="s">
        <v>26</v>
      </c>
      <c r="Q49" s="54" t="s">
        <v>223</v>
      </c>
      <c r="R49" s="57"/>
    </row>
    <row r="50" spans="1:18" hidden="1" x14ac:dyDescent="0.25">
      <c r="A50" s="1" t="s">
        <v>71</v>
      </c>
      <c r="B50" s="57" t="s">
        <v>422</v>
      </c>
      <c r="C50" s="1" t="s">
        <v>86</v>
      </c>
      <c r="D50" s="1" t="s">
        <v>123</v>
      </c>
      <c r="E50" s="24" t="s">
        <v>213</v>
      </c>
      <c r="F50" s="1">
        <v>2</v>
      </c>
      <c r="G50" s="15" t="s">
        <v>289</v>
      </c>
      <c r="H50" s="15" t="s">
        <v>78</v>
      </c>
      <c r="I50" s="60" t="str">
        <f t="shared" si="3"/>
        <v>UNG_KUnidadNegocio SMALLINT NOT NULL,</v>
      </c>
      <c r="J50" s="57" t="s">
        <v>301</v>
      </c>
      <c r="K50" s="57" t="s">
        <v>302</v>
      </c>
      <c r="L50" s="1" t="s">
        <v>300</v>
      </c>
      <c r="M50" s="42" t="s">
        <v>86</v>
      </c>
      <c r="P50" s="57" t="s">
        <v>26</v>
      </c>
      <c r="Q50" s="54" t="s">
        <v>81</v>
      </c>
      <c r="R50" s="57"/>
    </row>
    <row r="51" spans="1:18" ht="15.75" hidden="1" x14ac:dyDescent="0.25">
      <c r="A51" s="1" t="s">
        <v>71</v>
      </c>
      <c r="B51" s="57" t="s">
        <v>422</v>
      </c>
      <c r="C51" s="1" t="s">
        <v>67</v>
      </c>
      <c r="D51" s="1" t="s">
        <v>124</v>
      </c>
      <c r="E51" s="42" t="s">
        <v>213</v>
      </c>
      <c r="F51" s="1">
        <v>2</v>
      </c>
      <c r="I51" s="60" t="str">
        <f t="shared" si="3"/>
        <v>DEP_KDepto SMALLINT,</v>
      </c>
      <c r="J51" s="57"/>
      <c r="K51" s="57"/>
      <c r="L51" s="57" t="s">
        <v>300</v>
      </c>
      <c r="M51" s="53" t="s">
        <v>67</v>
      </c>
      <c r="P51" s="58" t="s">
        <v>266</v>
      </c>
      <c r="Q51" s="57" t="s">
        <v>67</v>
      </c>
      <c r="R51" s="57"/>
    </row>
    <row r="52" spans="1:18" s="57" customFormat="1" ht="15.75" hidden="1" x14ac:dyDescent="0.25">
      <c r="A52" s="57" t="s">
        <v>71</v>
      </c>
      <c r="B52" s="57" t="s">
        <v>422</v>
      </c>
      <c r="C52" s="54" t="s">
        <v>267</v>
      </c>
      <c r="D52" s="57" t="s">
        <v>74</v>
      </c>
      <c r="E52" s="54" t="s">
        <v>213</v>
      </c>
      <c r="F52" s="57">
        <v>2</v>
      </c>
      <c r="G52" s="15"/>
      <c r="H52" s="15"/>
      <c r="I52" s="60" t="str">
        <f t="shared" si="3"/>
        <v>ART_CFamilia SMALLINT,</v>
      </c>
      <c r="L52" s="58" t="s">
        <v>266</v>
      </c>
      <c r="M52" s="54" t="s">
        <v>267</v>
      </c>
    </row>
    <row r="53" spans="1:18" s="57" customFormat="1" ht="15.75" hidden="1" x14ac:dyDescent="0.25">
      <c r="A53" s="57" t="s">
        <v>71</v>
      </c>
      <c r="B53" s="57" t="s">
        <v>422</v>
      </c>
      <c r="C53" s="54" t="s">
        <v>317</v>
      </c>
      <c r="D53" s="57" t="s">
        <v>318</v>
      </c>
      <c r="E53" s="54" t="s">
        <v>213</v>
      </c>
      <c r="F53" s="57">
        <v>2</v>
      </c>
      <c r="G53" s="15"/>
      <c r="H53" s="15"/>
      <c r="I53" s="60" t="str">
        <f t="shared" si="3"/>
        <v>ART_CSubFamilia SMALLINT,</v>
      </c>
      <c r="L53" s="58" t="s">
        <v>266</v>
      </c>
      <c r="M53" s="54" t="s">
        <v>317</v>
      </c>
    </row>
    <row r="54" spans="1:18" ht="15.75" hidden="1" x14ac:dyDescent="0.25">
      <c r="A54" s="1" t="s">
        <v>71</v>
      </c>
      <c r="B54" s="57" t="s">
        <v>422</v>
      </c>
      <c r="C54" s="1" t="s">
        <v>68</v>
      </c>
      <c r="D54" s="1" t="s">
        <v>75</v>
      </c>
      <c r="E54" s="24" t="s">
        <v>213</v>
      </c>
      <c r="F54" s="1">
        <v>2</v>
      </c>
      <c r="I54" s="60" t="str">
        <f t="shared" si="3"/>
        <v>TMR_KTipoMarca SMALLINT,</v>
      </c>
      <c r="J54" s="57"/>
      <c r="K54" s="57"/>
      <c r="L54" s="55" t="s">
        <v>266</v>
      </c>
      <c r="M54" s="54" t="s">
        <v>268</v>
      </c>
      <c r="P54" s="58" t="s">
        <v>266</v>
      </c>
      <c r="Q54" s="54" t="s">
        <v>268</v>
      </c>
      <c r="R54" s="57"/>
    </row>
    <row r="55" spans="1:18" ht="15.75" hidden="1" x14ac:dyDescent="0.25">
      <c r="A55" s="1" t="s">
        <v>71</v>
      </c>
      <c r="B55" s="57" t="s">
        <v>422</v>
      </c>
      <c r="C55" s="34" t="s">
        <v>117</v>
      </c>
      <c r="D55" s="1" t="s">
        <v>118</v>
      </c>
      <c r="E55" s="34" t="s">
        <v>212</v>
      </c>
      <c r="F55" s="1">
        <v>4</v>
      </c>
      <c r="I55" s="60" t="str">
        <f t="shared" si="3"/>
        <v>PRV_KProveedor INT,</v>
      </c>
      <c r="J55" s="57"/>
      <c r="K55" s="57"/>
      <c r="L55" s="57" t="s">
        <v>300</v>
      </c>
      <c r="M55" s="54" t="s">
        <v>117</v>
      </c>
      <c r="P55" s="58" t="s">
        <v>266</v>
      </c>
      <c r="Q55" s="54" t="s">
        <v>117</v>
      </c>
      <c r="R55" s="57"/>
    </row>
    <row r="56" spans="1:18" hidden="1" x14ac:dyDescent="0.25">
      <c r="A56" s="1" t="s">
        <v>71</v>
      </c>
      <c r="B56" s="57" t="s">
        <v>422</v>
      </c>
      <c r="C56" s="1" t="s">
        <v>87</v>
      </c>
      <c r="D56" s="1" t="s">
        <v>76</v>
      </c>
      <c r="E56" s="24" t="s">
        <v>212</v>
      </c>
      <c r="F56" s="1">
        <v>4</v>
      </c>
      <c r="G56" s="15" t="s">
        <v>289</v>
      </c>
      <c r="H56" s="15" t="s">
        <v>78</v>
      </c>
      <c r="I56" s="60" t="str">
        <f t="shared" si="3"/>
        <v>ART_KArticulo INT NOT NULL,</v>
      </c>
      <c r="J56" s="57" t="s">
        <v>301</v>
      </c>
      <c r="K56" s="57" t="s">
        <v>302</v>
      </c>
      <c r="L56" s="57" t="s">
        <v>300</v>
      </c>
      <c r="M56" s="54" t="s">
        <v>87</v>
      </c>
      <c r="N56" s="57"/>
      <c r="P56" s="57" t="s">
        <v>26</v>
      </c>
      <c r="Q56" s="46"/>
      <c r="R56" s="45" t="s">
        <v>220</v>
      </c>
    </row>
    <row r="57" spans="1:18" s="24" customFormat="1" hidden="1" x14ac:dyDescent="0.25">
      <c r="A57" s="1" t="s">
        <v>71</v>
      </c>
      <c r="B57" s="57" t="s">
        <v>422</v>
      </c>
      <c r="C57" s="1" t="s">
        <v>120</v>
      </c>
      <c r="D57" s="1" t="s">
        <v>125</v>
      </c>
      <c r="E57" s="42" t="s">
        <v>214</v>
      </c>
      <c r="F57" s="1">
        <v>8</v>
      </c>
      <c r="G57" s="15" t="s">
        <v>289</v>
      </c>
      <c r="H57" s="15" t="s">
        <v>78</v>
      </c>
      <c r="I57" s="60" t="str">
        <f t="shared" si="3"/>
        <v>CMP_KOrden BIGINT NOT NULL,</v>
      </c>
      <c r="J57" s="57" t="s">
        <v>301</v>
      </c>
      <c r="K57" s="57" t="s">
        <v>302</v>
      </c>
      <c r="L57" s="57" t="s">
        <v>300</v>
      </c>
      <c r="M57" s="42" t="s">
        <v>120</v>
      </c>
      <c r="P57" s="57" t="s">
        <v>26</v>
      </c>
      <c r="Q57" s="54" t="s">
        <v>224</v>
      </c>
      <c r="R57" s="54"/>
    </row>
    <row r="58" spans="1:18" hidden="1" x14ac:dyDescent="0.25">
      <c r="A58" s="57" t="s">
        <v>71</v>
      </c>
      <c r="B58" s="57" t="s">
        <v>422</v>
      </c>
      <c r="C58" s="57" t="s">
        <v>314</v>
      </c>
      <c r="D58" s="1" t="s">
        <v>315</v>
      </c>
      <c r="E58" s="54" t="s">
        <v>214</v>
      </c>
      <c r="F58" s="57">
        <v>8</v>
      </c>
      <c r="I58" s="60" t="str">
        <f t="shared" si="3"/>
        <v>CMP_KFolio BIGINT,</v>
      </c>
      <c r="J58" s="57"/>
      <c r="K58" s="57"/>
      <c r="L58" s="57"/>
      <c r="M58" s="53"/>
      <c r="N58" s="45" t="s">
        <v>316</v>
      </c>
      <c r="P58" s="57" t="s">
        <v>26</v>
      </c>
      <c r="Q58" s="57" t="s">
        <v>246</v>
      </c>
      <c r="R58" s="57" t="s">
        <v>247</v>
      </c>
    </row>
    <row r="59" spans="1:18" s="2" customFormat="1" hidden="1" x14ac:dyDescent="0.25">
      <c r="A59" s="1" t="s">
        <v>71</v>
      </c>
      <c r="B59" s="57" t="s">
        <v>422</v>
      </c>
      <c r="C59" s="1" t="s">
        <v>121</v>
      </c>
      <c r="D59" s="1" t="s">
        <v>310</v>
      </c>
      <c r="E59" s="42" t="s">
        <v>215</v>
      </c>
      <c r="F59" s="1">
        <v>8</v>
      </c>
      <c r="G59" s="16"/>
      <c r="H59" s="16"/>
      <c r="I59" s="60" t="str">
        <f t="shared" si="3"/>
        <v>CMP_IPrecioVenta FLOAT,</v>
      </c>
      <c r="J59" s="57" t="s">
        <v>301</v>
      </c>
      <c r="K59" s="57" t="s">
        <v>302</v>
      </c>
      <c r="L59" s="57" t="s">
        <v>300</v>
      </c>
      <c r="M59" s="2" t="s">
        <v>306</v>
      </c>
      <c r="P59" s="57" t="s">
        <v>26</v>
      </c>
      <c r="Q59" s="2" t="s">
        <v>252</v>
      </c>
    </row>
    <row r="60" spans="1:18" s="2" customFormat="1" hidden="1" x14ac:dyDescent="0.25">
      <c r="A60" s="57" t="s">
        <v>71</v>
      </c>
      <c r="B60" s="57" t="s">
        <v>422</v>
      </c>
      <c r="C60" s="57" t="s">
        <v>309</v>
      </c>
      <c r="D60" s="57" t="s">
        <v>126</v>
      </c>
      <c r="E60" s="54" t="s">
        <v>215</v>
      </c>
      <c r="F60" s="57">
        <v>8</v>
      </c>
      <c r="G60" s="16"/>
      <c r="H60" s="16"/>
      <c r="I60" s="60" t="str">
        <f t="shared" si="3"/>
        <v>CMP_ICostoBruto FLOAT,</v>
      </c>
      <c r="J60" s="57" t="s">
        <v>301</v>
      </c>
      <c r="K60" s="57" t="s">
        <v>302</v>
      </c>
      <c r="L60" s="57" t="s">
        <v>300</v>
      </c>
      <c r="M60" s="2" t="s">
        <v>308</v>
      </c>
      <c r="P60" s="57"/>
    </row>
    <row r="61" spans="1:18" hidden="1" x14ac:dyDescent="0.25">
      <c r="A61" s="1" t="s">
        <v>71</v>
      </c>
      <c r="B61" s="57" t="s">
        <v>422</v>
      </c>
      <c r="C61" s="1" t="s">
        <v>307</v>
      </c>
      <c r="D61" s="1" t="s">
        <v>127</v>
      </c>
      <c r="E61" s="42" t="s">
        <v>215</v>
      </c>
      <c r="F61" s="1">
        <v>8</v>
      </c>
      <c r="I61" s="60" t="str">
        <f t="shared" si="3"/>
        <v>CMP_ICostoNeto FLOAT,</v>
      </c>
      <c r="J61" s="57" t="s">
        <v>301</v>
      </c>
      <c r="K61" s="57" t="s">
        <v>302</v>
      </c>
      <c r="L61" s="57" t="s">
        <v>300</v>
      </c>
      <c r="M61" s="1" t="s">
        <v>304</v>
      </c>
      <c r="P61" s="57" t="s">
        <v>26</v>
      </c>
      <c r="Q61" s="57" t="s">
        <v>253</v>
      </c>
      <c r="R61" s="57"/>
    </row>
    <row r="62" spans="1:18" hidden="1" x14ac:dyDescent="0.25">
      <c r="A62" s="1" t="s">
        <v>71</v>
      </c>
      <c r="B62" s="57" t="s">
        <v>422</v>
      </c>
      <c r="C62" s="1" t="s">
        <v>437</v>
      </c>
      <c r="D62" s="1" t="s">
        <v>128</v>
      </c>
      <c r="E62" s="42" t="s">
        <v>215</v>
      </c>
      <c r="F62" s="1">
        <v>8</v>
      </c>
      <c r="I62" s="60" t="str">
        <f t="shared" si="3"/>
        <v>CMP_ICantidad FLOAT,</v>
      </c>
      <c r="J62" s="57" t="s">
        <v>301</v>
      </c>
      <c r="K62" s="57" t="s">
        <v>302</v>
      </c>
      <c r="L62" s="57" t="s">
        <v>300</v>
      </c>
      <c r="M62" s="1" t="s">
        <v>305</v>
      </c>
      <c r="P62" s="57" t="s">
        <v>26</v>
      </c>
      <c r="Q62" s="57" t="s">
        <v>254</v>
      </c>
      <c r="R62" s="57"/>
    </row>
    <row r="63" spans="1:18" ht="15.75" hidden="1" x14ac:dyDescent="0.25">
      <c r="A63" s="1" t="s">
        <v>71</v>
      </c>
      <c r="B63" s="57" t="s">
        <v>422</v>
      </c>
      <c r="C63" s="1" t="s">
        <v>69</v>
      </c>
      <c r="D63" s="1" t="s">
        <v>96</v>
      </c>
      <c r="E63" s="42" t="s">
        <v>216</v>
      </c>
      <c r="F63" s="1">
        <v>8</v>
      </c>
      <c r="I63" s="60" t="str">
        <f t="shared" si="3"/>
        <v>FechaProceso TIMESTAMP,</v>
      </c>
      <c r="L63" s="44"/>
      <c r="M63" s="1" t="s">
        <v>85</v>
      </c>
      <c r="P63" s="58"/>
      <c r="Q63" s="57" t="s">
        <v>85</v>
      </c>
      <c r="R63" s="57"/>
    </row>
    <row r="64" spans="1:18" ht="15.75" hidden="1" x14ac:dyDescent="0.25">
      <c r="E64" s="42"/>
      <c r="F64" s="3">
        <f>SUM(F49:F63)</f>
        <v>78</v>
      </c>
      <c r="L64" s="44"/>
    </row>
    <row r="65" spans="1:14" hidden="1" x14ac:dyDescent="0.25"/>
    <row r="66" spans="1:14" ht="21" x14ac:dyDescent="0.35">
      <c r="A66" s="8" t="s">
        <v>423</v>
      </c>
      <c r="B66" s="8"/>
      <c r="C66" s="8">
        <v>5</v>
      </c>
      <c r="D66" s="8"/>
      <c r="E66" s="8"/>
      <c r="F66" s="6"/>
      <c r="G66" s="13"/>
      <c r="H66" s="13"/>
      <c r="J66" s="19" t="s">
        <v>83</v>
      </c>
      <c r="K66" s="19" t="s">
        <v>84</v>
      </c>
      <c r="L66" s="20" t="s">
        <v>30</v>
      </c>
      <c r="M66" s="19"/>
      <c r="N66" s="47" t="s">
        <v>251</v>
      </c>
    </row>
    <row r="67" spans="1:14" s="2" customFormat="1" hidden="1" x14ac:dyDescent="0.25">
      <c r="A67" s="7" t="s">
        <v>0</v>
      </c>
      <c r="B67" s="7" t="s">
        <v>1</v>
      </c>
      <c r="C67" s="7" t="s">
        <v>2</v>
      </c>
      <c r="D67" s="7" t="s">
        <v>4</v>
      </c>
      <c r="E67" s="7" t="s">
        <v>6</v>
      </c>
      <c r="F67" s="7" t="s">
        <v>7</v>
      </c>
      <c r="G67" s="14" t="s">
        <v>8</v>
      </c>
      <c r="H67" s="14" t="s">
        <v>9</v>
      </c>
      <c r="I67" s="59"/>
      <c r="J67" s="14" t="s">
        <v>3</v>
      </c>
      <c r="K67" s="14" t="s">
        <v>0</v>
      </c>
      <c r="L67" s="14" t="s">
        <v>1</v>
      </c>
      <c r="M67" s="14" t="s">
        <v>2</v>
      </c>
      <c r="N67" s="14" t="s">
        <v>4</v>
      </c>
    </row>
    <row r="68" spans="1:14" ht="14.25" hidden="1" customHeight="1" x14ac:dyDescent="0.25">
      <c r="A68" s="1" t="s">
        <v>71</v>
      </c>
      <c r="B68" s="1" t="s">
        <v>423</v>
      </c>
      <c r="C68" s="1" t="s">
        <v>5</v>
      </c>
      <c r="D68" s="1" t="s">
        <v>136</v>
      </c>
      <c r="E68" s="24" t="s">
        <v>212</v>
      </c>
      <c r="F68" s="1">
        <v>4</v>
      </c>
      <c r="G68" s="15" t="s">
        <v>289</v>
      </c>
      <c r="H68" s="15" t="s">
        <v>78</v>
      </c>
      <c r="I68" s="60" t="str">
        <f t="shared" ref="I68:I80" si="4">C68&amp;" "&amp;E68&amp;IF(G68="NOT NULL"," NOT NULL,",",")</f>
        <v>TPO_CFecha INT NOT NULL,</v>
      </c>
      <c r="L68" s="1" t="s">
        <v>29</v>
      </c>
      <c r="M68" s="42" t="s">
        <v>79</v>
      </c>
    </row>
    <row r="69" spans="1:14" hidden="1" x14ac:dyDescent="0.25">
      <c r="A69" s="1" t="s">
        <v>71</v>
      </c>
      <c r="B69" s="57" t="s">
        <v>423</v>
      </c>
      <c r="C69" s="1" t="s">
        <v>86</v>
      </c>
      <c r="D69" s="1" t="s">
        <v>123</v>
      </c>
      <c r="E69" s="24" t="s">
        <v>213</v>
      </c>
      <c r="F69" s="1">
        <v>2</v>
      </c>
      <c r="G69" s="15" t="s">
        <v>289</v>
      </c>
      <c r="H69" s="15" t="s">
        <v>78</v>
      </c>
      <c r="I69" s="60" t="str">
        <f t="shared" si="4"/>
        <v>UNG_KUnidadNegocio SMALLINT NOT NULL,</v>
      </c>
      <c r="L69" s="1" t="s">
        <v>29</v>
      </c>
      <c r="M69" s="42" t="s">
        <v>81</v>
      </c>
    </row>
    <row r="70" spans="1:14" ht="15.75" hidden="1" x14ac:dyDescent="0.25">
      <c r="A70" s="1" t="s">
        <v>71</v>
      </c>
      <c r="B70" s="57" t="s">
        <v>423</v>
      </c>
      <c r="C70" s="1" t="s">
        <v>67</v>
      </c>
      <c r="D70" s="1" t="s">
        <v>73</v>
      </c>
      <c r="E70" s="42" t="s">
        <v>213</v>
      </c>
      <c r="F70" s="1">
        <v>2</v>
      </c>
      <c r="I70" s="60" t="str">
        <f t="shared" si="4"/>
        <v>DEP_KDepto SMALLINT,</v>
      </c>
      <c r="L70" s="55" t="s">
        <v>266</v>
      </c>
      <c r="M70" s="53" t="s">
        <v>67</v>
      </c>
    </row>
    <row r="71" spans="1:14" s="57" customFormat="1" ht="15.75" hidden="1" x14ac:dyDescent="0.25">
      <c r="A71" s="57" t="s">
        <v>71</v>
      </c>
      <c r="B71" s="57" t="s">
        <v>423</v>
      </c>
      <c r="C71" s="54" t="s">
        <v>267</v>
      </c>
      <c r="D71" s="57" t="s">
        <v>74</v>
      </c>
      <c r="E71" s="54" t="s">
        <v>213</v>
      </c>
      <c r="F71" s="57">
        <v>2</v>
      </c>
      <c r="G71" s="15"/>
      <c r="H71" s="15"/>
      <c r="I71" s="60" t="str">
        <f t="shared" si="4"/>
        <v>ART_CFamilia SMALLINT,</v>
      </c>
      <c r="L71" s="58" t="s">
        <v>266</v>
      </c>
      <c r="M71" s="54" t="s">
        <v>267</v>
      </c>
    </row>
    <row r="72" spans="1:14" s="57" customFormat="1" ht="15.75" hidden="1" x14ac:dyDescent="0.25">
      <c r="A72" s="57" t="s">
        <v>71</v>
      </c>
      <c r="B72" s="57" t="s">
        <v>423</v>
      </c>
      <c r="C72" s="54" t="s">
        <v>317</v>
      </c>
      <c r="D72" s="57" t="s">
        <v>318</v>
      </c>
      <c r="E72" s="54" t="s">
        <v>213</v>
      </c>
      <c r="F72" s="57">
        <v>2</v>
      </c>
      <c r="G72" s="15"/>
      <c r="H72" s="15"/>
      <c r="I72" s="60" t="str">
        <f t="shared" si="4"/>
        <v>ART_CSubFamilia SMALLINT,</v>
      </c>
      <c r="L72" s="58" t="s">
        <v>266</v>
      </c>
      <c r="M72" s="54" t="s">
        <v>317</v>
      </c>
    </row>
    <row r="73" spans="1:14" ht="15.75" hidden="1" x14ac:dyDescent="0.25">
      <c r="A73" s="1" t="s">
        <v>71</v>
      </c>
      <c r="B73" s="57" t="s">
        <v>423</v>
      </c>
      <c r="C73" s="1" t="s">
        <v>68</v>
      </c>
      <c r="D73" s="1" t="s">
        <v>75</v>
      </c>
      <c r="E73" s="24" t="s">
        <v>213</v>
      </c>
      <c r="F73" s="1">
        <v>2</v>
      </c>
      <c r="I73" s="60" t="str">
        <f t="shared" si="4"/>
        <v>TMR_KTipoMarca SMALLINT,</v>
      </c>
      <c r="L73" s="55" t="s">
        <v>266</v>
      </c>
      <c r="M73" s="54" t="s">
        <v>268</v>
      </c>
    </row>
    <row r="74" spans="1:14" s="24" customFormat="1" ht="15.75" hidden="1" x14ac:dyDescent="0.25">
      <c r="A74" s="1" t="s">
        <v>71</v>
      </c>
      <c r="B74" s="57" t="s">
        <v>423</v>
      </c>
      <c r="C74" s="34" t="s">
        <v>117</v>
      </c>
      <c r="D74" s="1" t="s">
        <v>118</v>
      </c>
      <c r="E74" s="34" t="s">
        <v>212</v>
      </c>
      <c r="F74" s="1">
        <v>4</v>
      </c>
      <c r="G74" s="15"/>
      <c r="H74" s="15"/>
      <c r="I74" s="60" t="str">
        <f t="shared" si="4"/>
        <v>PRV_KProveedor INT,</v>
      </c>
      <c r="J74" s="9"/>
      <c r="K74" s="9"/>
      <c r="L74" s="55" t="s">
        <v>266</v>
      </c>
      <c r="M74" s="54" t="s">
        <v>117</v>
      </c>
    </row>
    <row r="75" spans="1:14" hidden="1" x14ac:dyDescent="0.25">
      <c r="A75" s="1" t="s">
        <v>71</v>
      </c>
      <c r="B75" s="57" t="s">
        <v>423</v>
      </c>
      <c r="C75" s="1" t="s">
        <v>87</v>
      </c>
      <c r="D75" s="1" t="s">
        <v>76</v>
      </c>
      <c r="E75" s="24" t="s">
        <v>212</v>
      </c>
      <c r="F75" s="1">
        <v>4</v>
      </c>
      <c r="G75" s="15" t="s">
        <v>289</v>
      </c>
      <c r="H75" s="15" t="s">
        <v>78</v>
      </c>
      <c r="I75" s="60" t="str">
        <f t="shared" si="4"/>
        <v>ART_KArticulo INT NOT NULL,</v>
      </c>
      <c r="L75" s="1" t="s">
        <v>29</v>
      </c>
      <c r="M75" s="1" t="s">
        <v>219</v>
      </c>
    </row>
    <row r="76" spans="1:14" hidden="1" x14ac:dyDescent="0.25">
      <c r="A76" s="1" t="s">
        <v>71</v>
      </c>
      <c r="B76" s="57" t="s">
        <v>423</v>
      </c>
      <c r="C76" s="1" t="s">
        <v>129</v>
      </c>
      <c r="D76" s="1" t="s">
        <v>130</v>
      </c>
      <c r="E76" s="42" t="s">
        <v>212</v>
      </c>
      <c r="F76" s="1">
        <v>4</v>
      </c>
      <c r="G76" s="15" t="s">
        <v>289</v>
      </c>
      <c r="H76" s="15" t="s">
        <v>78</v>
      </c>
      <c r="I76" s="60" t="str">
        <f t="shared" si="4"/>
        <v>DEV_KDevolucion INT NOT NULL,</v>
      </c>
      <c r="J76" s="5"/>
      <c r="K76" s="5"/>
      <c r="L76" s="1" t="s">
        <v>29</v>
      </c>
      <c r="M76" s="1" t="s">
        <v>226</v>
      </c>
    </row>
    <row r="77" spans="1:14" s="2" customFormat="1" hidden="1" x14ac:dyDescent="0.25">
      <c r="A77" s="1" t="s">
        <v>71</v>
      </c>
      <c r="B77" s="57" t="s">
        <v>423</v>
      </c>
      <c r="C77" s="35" t="s">
        <v>131</v>
      </c>
      <c r="D77" s="1" t="s">
        <v>135</v>
      </c>
      <c r="E77" s="42" t="s">
        <v>215</v>
      </c>
      <c r="F77" s="1">
        <v>8</v>
      </c>
      <c r="G77" s="15"/>
      <c r="H77" s="16"/>
      <c r="I77" s="60" t="str">
        <f t="shared" si="4"/>
        <v>DEV_IPrecioVenta FLOAT,</v>
      </c>
      <c r="L77" s="1" t="s">
        <v>29</v>
      </c>
      <c r="M77" s="2" t="s">
        <v>82</v>
      </c>
    </row>
    <row r="78" spans="1:14" s="2" customFormat="1" hidden="1" x14ac:dyDescent="0.25">
      <c r="A78" s="1" t="s">
        <v>71</v>
      </c>
      <c r="B78" s="57" t="s">
        <v>423</v>
      </c>
      <c r="C78" s="42" t="s">
        <v>132</v>
      </c>
      <c r="D78" s="1" t="s">
        <v>134</v>
      </c>
      <c r="E78" s="42" t="s">
        <v>215</v>
      </c>
      <c r="F78" s="1">
        <v>8</v>
      </c>
      <c r="G78" s="15"/>
      <c r="H78" s="16"/>
      <c r="I78" s="60" t="str">
        <f t="shared" si="4"/>
        <v>DEV_ICosto FLOAT,</v>
      </c>
      <c r="L78" s="1" t="s">
        <v>29</v>
      </c>
      <c r="M78" s="2" t="s">
        <v>222</v>
      </c>
    </row>
    <row r="79" spans="1:14" s="2" customFormat="1" hidden="1" x14ac:dyDescent="0.25">
      <c r="A79" s="1" t="s">
        <v>71</v>
      </c>
      <c r="B79" s="57" t="s">
        <v>423</v>
      </c>
      <c r="C79" s="42" t="s">
        <v>438</v>
      </c>
      <c r="D79" s="1" t="s">
        <v>133</v>
      </c>
      <c r="E79" s="42" t="s">
        <v>215</v>
      </c>
      <c r="F79" s="1">
        <v>8</v>
      </c>
      <c r="G79" s="15"/>
      <c r="H79" s="16"/>
      <c r="I79" s="60" t="str">
        <f t="shared" si="4"/>
        <v>DEV_ICantidad FLOAT,</v>
      </c>
      <c r="L79" s="1" t="s">
        <v>29</v>
      </c>
      <c r="M79" s="2" t="s">
        <v>221</v>
      </c>
    </row>
    <row r="80" spans="1:14" ht="15.75" hidden="1" x14ac:dyDescent="0.25">
      <c r="A80" s="1" t="s">
        <v>71</v>
      </c>
      <c r="B80" s="57" t="s">
        <v>423</v>
      </c>
      <c r="C80" s="1" t="s">
        <v>69</v>
      </c>
      <c r="D80" s="1" t="s">
        <v>96</v>
      </c>
      <c r="E80" s="42" t="s">
        <v>216</v>
      </c>
      <c r="F80" s="1">
        <v>8</v>
      </c>
      <c r="I80" s="60" t="str">
        <f t="shared" si="4"/>
        <v>FechaProceso TIMESTAMP,</v>
      </c>
      <c r="L80" s="44"/>
      <c r="M80" s="1" t="s">
        <v>85</v>
      </c>
    </row>
    <row r="81" spans="1:14" hidden="1" x14ac:dyDescent="0.25">
      <c r="F81" s="3">
        <f>SUM(F68:F80)</f>
        <v>58</v>
      </c>
    </row>
    <row r="82" spans="1:14" hidden="1" x14ac:dyDescent="0.25"/>
    <row r="83" spans="1:14" ht="21" x14ac:dyDescent="0.35">
      <c r="A83" s="8" t="s">
        <v>107</v>
      </c>
      <c r="B83" s="8"/>
      <c r="C83" s="8">
        <v>6</v>
      </c>
      <c r="D83" s="8"/>
      <c r="E83" s="8"/>
      <c r="F83" s="6"/>
      <c r="G83" s="13"/>
      <c r="H83" s="13"/>
      <c r="J83" s="19" t="s">
        <v>83</v>
      </c>
      <c r="K83" s="19" t="s">
        <v>84</v>
      </c>
      <c r="L83" s="20" t="s">
        <v>33</v>
      </c>
      <c r="M83" s="19"/>
      <c r="N83" s="47" t="s">
        <v>251</v>
      </c>
    </row>
    <row r="84" spans="1:14" s="2" customFormat="1" hidden="1" x14ac:dyDescent="0.25">
      <c r="A84" s="7" t="s">
        <v>0</v>
      </c>
      <c r="B84" s="7" t="s">
        <v>1</v>
      </c>
      <c r="C84" s="7" t="s">
        <v>2</v>
      </c>
      <c r="D84" s="7" t="s">
        <v>4</v>
      </c>
      <c r="E84" s="7" t="s">
        <v>6</v>
      </c>
      <c r="F84" s="7" t="s">
        <v>7</v>
      </c>
      <c r="G84" s="14" t="s">
        <v>8</v>
      </c>
      <c r="H84" s="14" t="s">
        <v>9</v>
      </c>
      <c r="I84" s="59"/>
      <c r="J84" s="14" t="s">
        <v>3</v>
      </c>
      <c r="K84" s="14" t="s">
        <v>0</v>
      </c>
      <c r="L84" s="14" t="s">
        <v>1</v>
      </c>
      <c r="M84" s="14" t="s">
        <v>2</v>
      </c>
      <c r="N84" s="14" t="s">
        <v>4</v>
      </c>
    </row>
    <row r="85" spans="1:14" ht="14.25" hidden="1" customHeight="1" x14ac:dyDescent="0.25">
      <c r="A85" s="1" t="s">
        <v>71</v>
      </c>
      <c r="B85" s="1" t="s">
        <v>107</v>
      </c>
      <c r="C85" s="1" t="s">
        <v>5</v>
      </c>
      <c r="D85" s="1" t="s">
        <v>122</v>
      </c>
      <c r="E85" s="24" t="s">
        <v>212</v>
      </c>
      <c r="F85" s="1">
        <v>4</v>
      </c>
      <c r="G85" s="15" t="s">
        <v>289</v>
      </c>
      <c r="H85" s="15" t="s">
        <v>78</v>
      </c>
      <c r="I85" s="60" t="str">
        <f t="shared" ref="I85:I95" si="5">C85&amp;" "&amp;E85&amp;IF(G85="NOT NULL"," NOT NULL,",",")</f>
        <v>TPO_CFecha INT NOT NULL,</v>
      </c>
      <c r="L85" s="1" t="s">
        <v>32</v>
      </c>
      <c r="M85" s="42" t="s">
        <v>79</v>
      </c>
    </row>
    <row r="86" spans="1:14" hidden="1" x14ac:dyDescent="0.25">
      <c r="A86" s="1" t="s">
        <v>71</v>
      </c>
      <c r="B86" s="1" t="s">
        <v>107</v>
      </c>
      <c r="C86" s="1" t="s">
        <v>86</v>
      </c>
      <c r="D86" s="1" t="s">
        <v>91</v>
      </c>
      <c r="E86" s="24" t="s">
        <v>213</v>
      </c>
      <c r="F86" s="1">
        <v>2</v>
      </c>
      <c r="G86" s="15" t="s">
        <v>289</v>
      </c>
      <c r="H86" s="15" t="s">
        <v>78</v>
      </c>
      <c r="I86" s="60" t="str">
        <f t="shared" si="5"/>
        <v>UNG_KUnidadNegocio SMALLINT NOT NULL,</v>
      </c>
      <c r="L86" s="1" t="s">
        <v>32</v>
      </c>
      <c r="M86" s="42" t="s">
        <v>81</v>
      </c>
    </row>
    <row r="87" spans="1:14" ht="15.75" hidden="1" x14ac:dyDescent="0.25">
      <c r="A87" s="1" t="s">
        <v>71</v>
      </c>
      <c r="B87" s="1" t="s">
        <v>107</v>
      </c>
      <c r="C87" s="1" t="s">
        <v>67</v>
      </c>
      <c r="D87" s="1" t="s">
        <v>73</v>
      </c>
      <c r="E87" s="42" t="s">
        <v>213</v>
      </c>
      <c r="F87" s="1">
        <v>2</v>
      </c>
      <c r="I87" s="60" t="str">
        <f t="shared" si="5"/>
        <v>DEP_KDepto SMALLINT,</v>
      </c>
      <c r="L87" s="55" t="s">
        <v>266</v>
      </c>
      <c r="M87" s="53" t="s">
        <v>67</v>
      </c>
    </row>
    <row r="88" spans="1:14" s="57" customFormat="1" ht="15.75" hidden="1" x14ac:dyDescent="0.25">
      <c r="A88" s="57" t="s">
        <v>71</v>
      </c>
      <c r="B88" s="57" t="s">
        <v>107</v>
      </c>
      <c r="C88" s="54" t="s">
        <v>267</v>
      </c>
      <c r="D88" s="57" t="s">
        <v>74</v>
      </c>
      <c r="E88" s="54" t="s">
        <v>213</v>
      </c>
      <c r="F88" s="57">
        <v>2</v>
      </c>
      <c r="G88" s="15"/>
      <c r="H88" s="15"/>
      <c r="I88" s="60" t="str">
        <f t="shared" si="5"/>
        <v>ART_CFamilia SMALLINT,</v>
      </c>
      <c r="L88" s="58" t="s">
        <v>266</v>
      </c>
      <c r="M88" s="54" t="s">
        <v>267</v>
      </c>
    </row>
    <row r="89" spans="1:14" s="57" customFormat="1" ht="15.75" hidden="1" x14ac:dyDescent="0.25">
      <c r="A89" s="57" t="s">
        <v>71</v>
      </c>
      <c r="B89" s="57" t="s">
        <v>107</v>
      </c>
      <c r="C89" s="54" t="s">
        <v>317</v>
      </c>
      <c r="D89" s="57" t="s">
        <v>318</v>
      </c>
      <c r="E89" s="54" t="s">
        <v>213</v>
      </c>
      <c r="F89" s="57">
        <v>2</v>
      </c>
      <c r="G89" s="15"/>
      <c r="H89" s="15"/>
      <c r="I89" s="60" t="str">
        <f t="shared" si="5"/>
        <v>ART_CSubFamilia SMALLINT,</v>
      </c>
      <c r="L89" s="58" t="s">
        <v>266</v>
      </c>
      <c r="M89" s="54" t="s">
        <v>317</v>
      </c>
    </row>
    <row r="90" spans="1:14" ht="15.75" hidden="1" x14ac:dyDescent="0.25">
      <c r="A90" s="1" t="s">
        <v>71</v>
      </c>
      <c r="B90" s="57" t="s">
        <v>107</v>
      </c>
      <c r="C90" s="1" t="s">
        <v>68</v>
      </c>
      <c r="D90" s="1" t="s">
        <v>75</v>
      </c>
      <c r="E90" s="24" t="s">
        <v>213</v>
      </c>
      <c r="F90" s="1">
        <v>2</v>
      </c>
      <c r="I90" s="60" t="str">
        <f t="shared" si="5"/>
        <v>TMR_KTipoMarca SMALLINT,</v>
      </c>
      <c r="L90" s="55" t="s">
        <v>266</v>
      </c>
      <c r="M90" s="54" t="s">
        <v>268</v>
      </c>
    </row>
    <row r="91" spans="1:14" s="24" customFormat="1" ht="15.75" hidden="1" x14ac:dyDescent="0.25">
      <c r="A91" s="1" t="s">
        <v>71</v>
      </c>
      <c r="B91" s="57" t="s">
        <v>107</v>
      </c>
      <c r="C91" s="34" t="s">
        <v>117</v>
      </c>
      <c r="D91" s="1" t="s">
        <v>118</v>
      </c>
      <c r="E91" s="34" t="s">
        <v>212</v>
      </c>
      <c r="F91" s="1">
        <v>4</v>
      </c>
      <c r="G91" s="15"/>
      <c r="H91" s="15"/>
      <c r="I91" s="60" t="str">
        <f t="shared" si="5"/>
        <v>PRV_KProveedor INT,</v>
      </c>
      <c r="J91" s="9"/>
      <c r="K91" s="9"/>
      <c r="L91" s="55" t="s">
        <v>266</v>
      </c>
      <c r="M91" s="54" t="s">
        <v>117</v>
      </c>
    </row>
    <row r="92" spans="1:14" hidden="1" x14ac:dyDescent="0.25">
      <c r="A92" s="1" t="s">
        <v>71</v>
      </c>
      <c r="B92" s="57" t="s">
        <v>107</v>
      </c>
      <c r="C92" s="1" t="s">
        <v>87</v>
      </c>
      <c r="D92" s="1" t="s">
        <v>76</v>
      </c>
      <c r="E92" s="24" t="s">
        <v>212</v>
      </c>
      <c r="F92" s="1">
        <v>4</v>
      </c>
      <c r="G92" s="15" t="s">
        <v>289</v>
      </c>
      <c r="H92" s="15" t="s">
        <v>78</v>
      </c>
      <c r="I92" s="60" t="str">
        <f t="shared" si="5"/>
        <v>ART_KArticulo INT NOT NULL,</v>
      </c>
      <c r="L92" s="1" t="s">
        <v>32</v>
      </c>
      <c r="M92" s="1" t="s">
        <v>219</v>
      </c>
    </row>
    <row r="93" spans="1:14" hidden="1" x14ac:dyDescent="0.25">
      <c r="A93" s="1" t="s">
        <v>71</v>
      </c>
      <c r="B93" s="1" t="s">
        <v>107</v>
      </c>
      <c r="C93" s="1" t="s">
        <v>120</v>
      </c>
      <c r="D93" s="1" t="s">
        <v>137</v>
      </c>
      <c r="E93" s="42" t="s">
        <v>214</v>
      </c>
      <c r="F93" s="1">
        <v>8</v>
      </c>
      <c r="G93" s="15" t="s">
        <v>289</v>
      </c>
      <c r="H93" s="15" t="s">
        <v>78</v>
      </c>
      <c r="I93" s="60" t="str">
        <f t="shared" si="5"/>
        <v>CMP_KOrden BIGINT NOT NULL,</v>
      </c>
      <c r="J93" s="5"/>
      <c r="K93" s="5"/>
      <c r="L93" s="1" t="s">
        <v>32</v>
      </c>
      <c r="M93" s="1" t="s">
        <v>224</v>
      </c>
    </row>
    <row r="94" spans="1:14" s="2" customFormat="1" hidden="1" x14ac:dyDescent="0.25">
      <c r="A94" s="1" t="s">
        <v>71</v>
      </c>
      <c r="B94" s="1" t="s">
        <v>107</v>
      </c>
      <c r="C94" s="36" t="s">
        <v>227</v>
      </c>
      <c r="D94" s="1" t="s">
        <v>138</v>
      </c>
      <c r="E94" s="42" t="s">
        <v>215</v>
      </c>
      <c r="F94" s="1">
        <v>8</v>
      </c>
      <c r="G94" s="16"/>
      <c r="H94" s="16"/>
      <c r="I94" s="60" t="str">
        <f t="shared" si="5"/>
        <v>DND_ICosto FLOAT,</v>
      </c>
      <c r="L94" s="1" t="s">
        <v>32</v>
      </c>
      <c r="M94" s="2" t="s">
        <v>222</v>
      </c>
    </row>
    <row r="95" spans="1:14" ht="15.75" hidden="1" x14ac:dyDescent="0.25">
      <c r="A95" s="1" t="s">
        <v>71</v>
      </c>
      <c r="B95" s="1" t="s">
        <v>107</v>
      </c>
      <c r="C95" s="1" t="s">
        <v>69</v>
      </c>
      <c r="D95" s="1" t="s">
        <v>96</v>
      </c>
      <c r="E95" s="42" t="s">
        <v>216</v>
      </c>
      <c r="F95" s="1">
        <v>8</v>
      </c>
      <c r="I95" s="60" t="str">
        <f t="shared" si="5"/>
        <v>FechaProceso TIMESTAMP,</v>
      </c>
      <c r="L95" s="44"/>
      <c r="M95" s="1" t="s">
        <v>85</v>
      </c>
    </row>
    <row r="96" spans="1:14" hidden="1" x14ac:dyDescent="0.25">
      <c r="F96" s="3">
        <f>SUM(F85:F95)</f>
        <v>46</v>
      </c>
    </row>
    <row r="97" spans="1:14" hidden="1" x14ac:dyDescent="0.25"/>
    <row r="98" spans="1:14" ht="21" x14ac:dyDescent="0.35">
      <c r="A98" s="8" t="s">
        <v>108</v>
      </c>
      <c r="B98" s="8"/>
      <c r="C98" s="8">
        <v>7</v>
      </c>
      <c r="D98" s="8"/>
      <c r="E98" s="8"/>
      <c r="F98" s="6"/>
      <c r="G98" s="13"/>
      <c r="H98" s="13"/>
      <c r="J98" s="19" t="s">
        <v>83</v>
      </c>
      <c r="K98" s="19" t="s">
        <v>84</v>
      </c>
      <c r="L98" s="20" t="s">
        <v>100</v>
      </c>
      <c r="M98" s="19"/>
      <c r="N98" s="47" t="s">
        <v>251</v>
      </c>
    </row>
    <row r="99" spans="1:14" s="2" customFormat="1" hidden="1" x14ac:dyDescent="0.25">
      <c r="A99" s="7" t="s">
        <v>0</v>
      </c>
      <c r="B99" s="7" t="s">
        <v>1</v>
      </c>
      <c r="C99" s="7" t="s">
        <v>2</v>
      </c>
      <c r="D99" s="7" t="s">
        <v>4</v>
      </c>
      <c r="E99" s="7" t="s">
        <v>6</v>
      </c>
      <c r="F99" s="7" t="s">
        <v>7</v>
      </c>
      <c r="G99" s="14" t="s">
        <v>8</v>
      </c>
      <c r="H99" s="14" t="s">
        <v>9</v>
      </c>
      <c r="I99" s="59"/>
      <c r="J99" s="14" t="s">
        <v>3</v>
      </c>
      <c r="K99" s="14" t="s">
        <v>0</v>
      </c>
      <c r="L99" s="14" t="s">
        <v>1</v>
      </c>
      <c r="M99" s="14" t="s">
        <v>2</v>
      </c>
      <c r="N99" s="14" t="s">
        <v>4</v>
      </c>
    </row>
    <row r="100" spans="1:14" ht="14.25" hidden="1" customHeight="1" x14ac:dyDescent="0.25">
      <c r="A100" s="1" t="s">
        <v>71</v>
      </c>
      <c r="B100" s="1" t="s">
        <v>108</v>
      </c>
      <c r="C100" s="1" t="s">
        <v>5</v>
      </c>
      <c r="D100" s="1" t="s">
        <v>139</v>
      </c>
      <c r="E100" s="24" t="s">
        <v>212</v>
      </c>
      <c r="F100" s="1">
        <v>4</v>
      </c>
      <c r="G100" s="15" t="s">
        <v>289</v>
      </c>
      <c r="H100" s="15" t="s">
        <v>78</v>
      </c>
      <c r="I100" s="60" t="str">
        <f t="shared" ref="I100:I110" si="6">C100&amp;" "&amp;E100&amp;IF(G100="NOT NULL"," NOT NULL,",",")</f>
        <v>TPO_CFecha INT NOT NULL,</v>
      </c>
      <c r="L100" s="1" t="s">
        <v>35</v>
      </c>
      <c r="M100" s="42" t="s">
        <v>79</v>
      </c>
    </row>
    <row r="101" spans="1:14" hidden="1" x14ac:dyDescent="0.25">
      <c r="A101" s="1" t="s">
        <v>71</v>
      </c>
      <c r="B101" s="1" t="s">
        <v>108</v>
      </c>
      <c r="C101" s="1" t="s">
        <v>86</v>
      </c>
      <c r="D101" s="1" t="s">
        <v>140</v>
      </c>
      <c r="E101" s="24" t="s">
        <v>213</v>
      </c>
      <c r="F101" s="1">
        <v>2</v>
      </c>
      <c r="G101" s="15" t="s">
        <v>289</v>
      </c>
      <c r="H101" s="15" t="s">
        <v>78</v>
      </c>
      <c r="I101" s="60" t="str">
        <f t="shared" si="6"/>
        <v>UNG_KUnidadNegocio SMALLINT NOT NULL,</v>
      </c>
      <c r="L101" s="1" t="s">
        <v>35</v>
      </c>
      <c r="M101" s="42" t="s">
        <v>81</v>
      </c>
    </row>
    <row r="102" spans="1:14" ht="15.75" hidden="1" x14ac:dyDescent="0.25">
      <c r="A102" s="1" t="s">
        <v>71</v>
      </c>
      <c r="B102" s="1" t="s">
        <v>108</v>
      </c>
      <c r="C102" s="1" t="s">
        <v>67</v>
      </c>
      <c r="D102" s="1" t="s">
        <v>73</v>
      </c>
      <c r="E102" s="42" t="s">
        <v>213</v>
      </c>
      <c r="F102" s="1">
        <v>2</v>
      </c>
      <c r="I102" s="60" t="str">
        <f t="shared" si="6"/>
        <v>DEP_KDepto SMALLINT,</v>
      </c>
      <c r="L102" s="55" t="s">
        <v>266</v>
      </c>
      <c r="M102" s="53" t="s">
        <v>67</v>
      </c>
    </row>
    <row r="103" spans="1:14" s="57" customFormat="1" ht="15.75" hidden="1" x14ac:dyDescent="0.25">
      <c r="A103" s="57" t="s">
        <v>71</v>
      </c>
      <c r="B103" s="57" t="s">
        <v>108</v>
      </c>
      <c r="C103" s="54" t="s">
        <v>267</v>
      </c>
      <c r="D103" s="57" t="s">
        <v>74</v>
      </c>
      <c r="E103" s="54" t="s">
        <v>213</v>
      </c>
      <c r="F103" s="57">
        <v>2</v>
      </c>
      <c r="G103" s="15"/>
      <c r="H103" s="15"/>
      <c r="I103" s="60" t="str">
        <f t="shared" si="6"/>
        <v>ART_CFamilia SMALLINT,</v>
      </c>
      <c r="L103" s="58" t="s">
        <v>266</v>
      </c>
      <c r="M103" s="54" t="s">
        <v>267</v>
      </c>
    </row>
    <row r="104" spans="1:14" s="57" customFormat="1" ht="15.75" hidden="1" x14ac:dyDescent="0.25">
      <c r="A104" s="57" t="s">
        <v>71</v>
      </c>
      <c r="B104" s="57" t="s">
        <v>108</v>
      </c>
      <c r="C104" s="54" t="s">
        <v>317</v>
      </c>
      <c r="D104" s="57" t="s">
        <v>318</v>
      </c>
      <c r="E104" s="54" t="s">
        <v>213</v>
      </c>
      <c r="F104" s="57">
        <v>2</v>
      </c>
      <c r="G104" s="15"/>
      <c r="H104" s="15"/>
      <c r="I104" s="60" t="str">
        <f t="shared" si="6"/>
        <v>ART_CSubFamilia SMALLINT,</v>
      </c>
      <c r="L104" s="58" t="s">
        <v>266</v>
      </c>
      <c r="M104" s="54" t="s">
        <v>317</v>
      </c>
    </row>
    <row r="105" spans="1:14" ht="15.75" hidden="1" x14ac:dyDescent="0.25">
      <c r="A105" s="1" t="s">
        <v>71</v>
      </c>
      <c r="B105" s="57" t="s">
        <v>108</v>
      </c>
      <c r="C105" s="1" t="s">
        <v>68</v>
      </c>
      <c r="D105" s="1" t="s">
        <v>75</v>
      </c>
      <c r="E105" s="24" t="s">
        <v>213</v>
      </c>
      <c r="F105" s="1">
        <v>2</v>
      </c>
      <c r="I105" s="60" t="str">
        <f t="shared" si="6"/>
        <v>TMR_KTipoMarca SMALLINT,</v>
      </c>
      <c r="L105" s="55" t="s">
        <v>266</v>
      </c>
      <c r="M105" s="54" t="s">
        <v>268</v>
      </c>
    </row>
    <row r="106" spans="1:14" s="24" customFormat="1" ht="15.75" hidden="1" x14ac:dyDescent="0.25">
      <c r="A106" s="1" t="s">
        <v>71</v>
      </c>
      <c r="B106" s="57" t="s">
        <v>108</v>
      </c>
      <c r="C106" s="34" t="s">
        <v>117</v>
      </c>
      <c r="D106" s="1" t="s">
        <v>118</v>
      </c>
      <c r="E106" s="34" t="s">
        <v>212</v>
      </c>
      <c r="F106" s="1">
        <v>4</v>
      </c>
      <c r="G106" s="15"/>
      <c r="H106" s="15"/>
      <c r="I106" s="60" t="str">
        <f t="shared" si="6"/>
        <v>PRV_KProveedor INT,</v>
      </c>
      <c r="J106" s="9"/>
      <c r="K106" s="9"/>
      <c r="L106" s="55" t="s">
        <v>266</v>
      </c>
      <c r="M106" s="54" t="s">
        <v>117</v>
      </c>
    </row>
    <row r="107" spans="1:14" hidden="1" x14ac:dyDescent="0.25">
      <c r="A107" s="1" t="s">
        <v>71</v>
      </c>
      <c r="B107" s="57" t="s">
        <v>108</v>
      </c>
      <c r="C107" s="1" t="s">
        <v>87</v>
      </c>
      <c r="D107" s="1" t="s">
        <v>76</v>
      </c>
      <c r="E107" s="24" t="s">
        <v>212</v>
      </c>
      <c r="F107" s="1">
        <v>4</v>
      </c>
      <c r="G107" s="15" t="s">
        <v>289</v>
      </c>
      <c r="H107" s="15" t="s">
        <v>78</v>
      </c>
      <c r="I107" s="60" t="str">
        <f t="shared" si="6"/>
        <v>ART_KArticulo INT NOT NULL,</v>
      </c>
      <c r="L107" s="1" t="s">
        <v>35</v>
      </c>
      <c r="M107" s="46"/>
      <c r="N107" s="45" t="s">
        <v>220</v>
      </c>
    </row>
    <row r="108" spans="1:14" hidden="1" x14ac:dyDescent="0.25">
      <c r="A108" s="1" t="s">
        <v>71</v>
      </c>
      <c r="B108" s="1" t="s">
        <v>108</v>
      </c>
      <c r="C108" s="1" t="s">
        <v>424</v>
      </c>
      <c r="D108" s="57" t="s">
        <v>294</v>
      </c>
      <c r="E108" s="42" t="s">
        <v>215</v>
      </c>
      <c r="F108" s="1">
        <v>8</v>
      </c>
      <c r="I108" s="60" t="str">
        <f t="shared" si="6"/>
        <v>BIO_IVenta FLOAT,</v>
      </c>
      <c r="J108" s="5"/>
      <c r="K108" s="5"/>
      <c r="L108" s="1" t="s">
        <v>35</v>
      </c>
      <c r="M108" s="1" t="s">
        <v>82</v>
      </c>
    </row>
    <row r="109" spans="1:14" hidden="1" x14ac:dyDescent="0.25">
      <c r="A109" s="1" t="s">
        <v>71</v>
      </c>
      <c r="B109" s="1" t="s">
        <v>108</v>
      </c>
      <c r="C109" s="1" t="s">
        <v>425</v>
      </c>
      <c r="D109" s="57" t="s">
        <v>295</v>
      </c>
      <c r="E109" s="42" t="s">
        <v>215</v>
      </c>
      <c r="F109" s="1">
        <v>8</v>
      </c>
      <c r="I109" s="60" t="str">
        <f t="shared" si="6"/>
        <v>BIO_ICompra FLOAT,</v>
      </c>
      <c r="J109" s="5"/>
      <c r="K109" s="5"/>
      <c r="L109" s="1" t="s">
        <v>35</v>
      </c>
      <c r="M109" s="1" t="s">
        <v>222</v>
      </c>
    </row>
    <row r="110" spans="1:14" ht="15.75" hidden="1" x14ac:dyDescent="0.25">
      <c r="A110" s="1" t="s">
        <v>71</v>
      </c>
      <c r="B110" s="1" t="s">
        <v>108</v>
      </c>
      <c r="C110" s="1" t="s">
        <v>69</v>
      </c>
      <c r="D110" s="1" t="s">
        <v>96</v>
      </c>
      <c r="E110" s="42" t="s">
        <v>216</v>
      </c>
      <c r="F110" s="1">
        <v>8</v>
      </c>
      <c r="I110" s="60" t="str">
        <f t="shared" si="6"/>
        <v>FechaProceso TIMESTAMP,</v>
      </c>
      <c r="L110" s="44"/>
      <c r="M110" s="1" t="s">
        <v>85</v>
      </c>
    </row>
    <row r="111" spans="1:14" hidden="1" x14ac:dyDescent="0.25">
      <c r="F111" s="3">
        <f>SUM(F100:F110)</f>
        <v>46</v>
      </c>
    </row>
    <row r="112" spans="1:14" hidden="1" x14ac:dyDescent="0.25"/>
    <row r="113" spans="1:14" ht="21" x14ac:dyDescent="0.35">
      <c r="A113" s="8" t="s">
        <v>109</v>
      </c>
      <c r="B113" s="8"/>
      <c r="C113" s="8">
        <v>8</v>
      </c>
      <c r="D113" s="8"/>
      <c r="E113" s="8"/>
      <c r="F113" s="6"/>
      <c r="G113" s="13"/>
      <c r="H113" s="13"/>
      <c r="J113" s="19" t="s">
        <v>83</v>
      </c>
      <c r="K113" s="19" t="s">
        <v>84</v>
      </c>
      <c r="L113" s="20" t="s">
        <v>101</v>
      </c>
      <c r="M113" s="19"/>
      <c r="N113" s="47"/>
    </row>
    <row r="114" spans="1:14" s="2" customFormat="1" hidden="1" x14ac:dyDescent="0.25">
      <c r="A114" s="7" t="s">
        <v>0</v>
      </c>
      <c r="B114" s="7" t="s">
        <v>1</v>
      </c>
      <c r="C114" s="7" t="s">
        <v>2</v>
      </c>
      <c r="D114" s="7" t="s">
        <v>4</v>
      </c>
      <c r="E114" s="7" t="s">
        <v>6</v>
      </c>
      <c r="F114" s="7" t="s">
        <v>7</v>
      </c>
      <c r="G114" s="14" t="s">
        <v>8</v>
      </c>
      <c r="H114" s="14" t="s">
        <v>9</v>
      </c>
      <c r="I114" s="59"/>
      <c r="J114" s="14" t="s">
        <v>3</v>
      </c>
      <c r="K114" s="14" t="s">
        <v>0</v>
      </c>
      <c r="L114" s="14" t="s">
        <v>1</v>
      </c>
      <c r="M114" s="14" t="s">
        <v>2</v>
      </c>
      <c r="N114" s="14" t="s">
        <v>4</v>
      </c>
    </row>
    <row r="115" spans="1:14" ht="14.25" hidden="1" customHeight="1" x14ac:dyDescent="0.25">
      <c r="A115" s="1" t="s">
        <v>71</v>
      </c>
      <c r="B115" s="1" t="s">
        <v>109</v>
      </c>
      <c r="C115" s="1" t="s">
        <v>5</v>
      </c>
      <c r="D115" s="1" t="s">
        <v>217</v>
      </c>
      <c r="E115" s="24" t="s">
        <v>212</v>
      </c>
      <c r="F115" s="1">
        <v>4</v>
      </c>
      <c r="G115" s="15" t="s">
        <v>289</v>
      </c>
      <c r="H115" s="15" t="s">
        <v>78</v>
      </c>
      <c r="I115" s="60" t="str">
        <f t="shared" ref="I115:I126" si="7">C115&amp;" "&amp;E115&amp;IF(G115="NOT NULL"," NOT NULL,",",")</f>
        <v>TPO_CFecha INT NOT NULL,</v>
      </c>
      <c r="L115" s="1" t="s">
        <v>38</v>
      </c>
      <c r="M115" s="42" t="s">
        <v>79</v>
      </c>
    </row>
    <row r="116" spans="1:14" hidden="1" x14ac:dyDescent="0.25">
      <c r="A116" s="1" t="s">
        <v>71</v>
      </c>
      <c r="B116" s="1" t="s">
        <v>109</v>
      </c>
      <c r="C116" s="1" t="s">
        <v>86</v>
      </c>
      <c r="D116" s="1" t="s">
        <v>218</v>
      </c>
      <c r="E116" s="24" t="s">
        <v>213</v>
      </c>
      <c r="F116" s="1">
        <v>2</v>
      </c>
      <c r="G116" s="15" t="s">
        <v>289</v>
      </c>
      <c r="H116" s="15" t="s">
        <v>78</v>
      </c>
      <c r="I116" s="60" t="str">
        <f t="shared" si="7"/>
        <v>UNG_KUnidadNegocio SMALLINT NOT NULL,</v>
      </c>
      <c r="L116" s="1" t="s">
        <v>38</v>
      </c>
      <c r="M116" s="42" t="s">
        <v>81</v>
      </c>
    </row>
    <row r="117" spans="1:14" ht="15.75" hidden="1" x14ac:dyDescent="0.25">
      <c r="A117" s="1" t="s">
        <v>71</v>
      </c>
      <c r="B117" s="1" t="s">
        <v>109</v>
      </c>
      <c r="C117" s="1" t="s">
        <v>67</v>
      </c>
      <c r="D117" s="1" t="s">
        <v>73</v>
      </c>
      <c r="E117" s="42" t="s">
        <v>213</v>
      </c>
      <c r="F117" s="1">
        <v>2</v>
      </c>
      <c r="I117" s="60" t="str">
        <f t="shared" si="7"/>
        <v>DEP_KDepto SMALLINT,</v>
      </c>
      <c r="L117" s="55" t="s">
        <v>266</v>
      </c>
      <c r="M117" s="53" t="s">
        <v>67</v>
      </c>
    </row>
    <row r="118" spans="1:14" s="57" customFormat="1" ht="15.75" hidden="1" x14ac:dyDescent="0.25">
      <c r="A118" s="57" t="s">
        <v>71</v>
      </c>
      <c r="B118" s="57" t="s">
        <v>109</v>
      </c>
      <c r="C118" s="54" t="s">
        <v>267</v>
      </c>
      <c r="D118" s="57" t="s">
        <v>74</v>
      </c>
      <c r="E118" s="54" t="s">
        <v>213</v>
      </c>
      <c r="F118" s="57">
        <v>2</v>
      </c>
      <c r="G118" s="15"/>
      <c r="H118" s="15"/>
      <c r="I118" s="60" t="str">
        <f t="shared" si="7"/>
        <v>ART_CFamilia SMALLINT,</v>
      </c>
      <c r="L118" s="58" t="s">
        <v>266</v>
      </c>
      <c r="M118" s="54" t="s">
        <v>267</v>
      </c>
    </row>
    <row r="119" spans="1:14" s="57" customFormat="1" ht="15.75" hidden="1" x14ac:dyDescent="0.25">
      <c r="A119" s="57" t="s">
        <v>71</v>
      </c>
      <c r="B119" s="57" t="s">
        <v>109</v>
      </c>
      <c r="C119" s="54" t="s">
        <v>317</v>
      </c>
      <c r="D119" s="57" t="s">
        <v>318</v>
      </c>
      <c r="E119" s="54" t="s">
        <v>213</v>
      </c>
      <c r="F119" s="57">
        <v>2</v>
      </c>
      <c r="G119" s="15"/>
      <c r="H119" s="15"/>
      <c r="I119" s="60" t="str">
        <f t="shared" si="7"/>
        <v>ART_CSubFamilia SMALLINT,</v>
      </c>
      <c r="L119" s="58" t="s">
        <v>266</v>
      </c>
      <c r="M119" s="54" t="s">
        <v>317</v>
      </c>
    </row>
    <row r="120" spans="1:14" ht="15.75" hidden="1" x14ac:dyDescent="0.25">
      <c r="A120" s="1" t="s">
        <v>71</v>
      </c>
      <c r="B120" s="57" t="s">
        <v>109</v>
      </c>
      <c r="C120" s="1" t="s">
        <v>68</v>
      </c>
      <c r="D120" s="1" t="s">
        <v>75</v>
      </c>
      <c r="E120" s="24" t="s">
        <v>213</v>
      </c>
      <c r="F120" s="1">
        <v>2</v>
      </c>
      <c r="I120" s="60" t="str">
        <f t="shared" si="7"/>
        <v>TMR_KTipoMarca SMALLINT,</v>
      </c>
      <c r="L120" s="55" t="s">
        <v>266</v>
      </c>
      <c r="M120" s="54" t="s">
        <v>268</v>
      </c>
    </row>
    <row r="121" spans="1:14" s="24" customFormat="1" ht="15.75" hidden="1" x14ac:dyDescent="0.25">
      <c r="A121" s="1" t="s">
        <v>71</v>
      </c>
      <c r="B121" s="1" t="s">
        <v>109</v>
      </c>
      <c r="C121" s="34" t="s">
        <v>117</v>
      </c>
      <c r="D121" s="1" t="s">
        <v>118</v>
      </c>
      <c r="E121" s="34" t="s">
        <v>212</v>
      </c>
      <c r="F121" s="1">
        <v>4</v>
      </c>
      <c r="G121" s="15"/>
      <c r="H121" s="15"/>
      <c r="I121" s="60" t="str">
        <f t="shared" si="7"/>
        <v>PRV_KProveedor INT,</v>
      </c>
      <c r="J121" s="9"/>
      <c r="K121" s="9"/>
      <c r="L121" s="55" t="s">
        <v>266</v>
      </c>
      <c r="M121" s="54" t="s">
        <v>117</v>
      </c>
    </row>
    <row r="122" spans="1:14" hidden="1" x14ac:dyDescent="0.25">
      <c r="A122" s="1" t="s">
        <v>71</v>
      </c>
      <c r="B122" s="1" t="s">
        <v>109</v>
      </c>
      <c r="C122" s="1" t="s">
        <v>87</v>
      </c>
      <c r="D122" s="1" t="s">
        <v>76</v>
      </c>
      <c r="E122" s="24" t="s">
        <v>212</v>
      </c>
      <c r="F122" s="1">
        <v>4</v>
      </c>
      <c r="G122" s="15" t="s">
        <v>289</v>
      </c>
      <c r="H122" s="15" t="s">
        <v>78</v>
      </c>
      <c r="I122" s="60" t="str">
        <f t="shared" si="7"/>
        <v>ART_KArticulo INT NOT NULL,</v>
      </c>
      <c r="L122" s="1" t="s">
        <v>38</v>
      </c>
      <c r="M122" s="1" t="s">
        <v>219</v>
      </c>
    </row>
    <row r="123" spans="1:14" s="2" customFormat="1" hidden="1" x14ac:dyDescent="0.25">
      <c r="A123" s="1" t="s">
        <v>71</v>
      </c>
      <c r="B123" s="1" t="s">
        <v>109</v>
      </c>
      <c r="C123" s="37" t="s">
        <v>290</v>
      </c>
      <c r="D123" s="57" t="s">
        <v>291</v>
      </c>
      <c r="E123" s="42" t="s">
        <v>215</v>
      </c>
      <c r="F123" s="1">
        <v>8</v>
      </c>
      <c r="G123" s="16"/>
      <c r="H123" s="16"/>
      <c r="I123" s="60" t="str">
        <f t="shared" si="7"/>
        <v>CHP_KFolio FLOAT,</v>
      </c>
      <c r="L123" s="1" t="s">
        <v>38</v>
      </c>
      <c r="M123" s="2" t="s">
        <v>283</v>
      </c>
    </row>
    <row r="124" spans="1:14" hidden="1" x14ac:dyDescent="0.25">
      <c r="A124" s="1" t="s">
        <v>71</v>
      </c>
      <c r="B124" s="1" t="s">
        <v>109</v>
      </c>
      <c r="C124" s="42" t="s">
        <v>426</v>
      </c>
      <c r="D124" s="57" t="s">
        <v>292</v>
      </c>
      <c r="E124" s="42" t="s">
        <v>215</v>
      </c>
      <c r="F124" s="1">
        <v>8</v>
      </c>
      <c r="I124" s="60" t="str">
        <f t="shared" si="7"/>
        <v>CHP_IIncrementoVenta FLOAT,</v>
      </c>
      <c r="J124" s="5"/>
      <c r="K124" s="5"/>
      <c r="L124" s="1" t="s">
        <v>38</v>
      </c>
      <c r="M124" s="1" t="s">
        <v>82</v>
      </c>
      <c r="N124" s="1" t="s">
        <v>282</v>
      </c>
    </row>
    <row r="125" spans="1:14" hidden="1" x14ac:dyDescent="0.25">
      <c r="A125" s="1" t="s">
        <v>71</v>
      </c>
      <c r="B125" s="1" t="s">
        <v>109</v>
      </c>
      <c r="C125" s="42" t="s">
        <v>427</v>
      </c>
      <c r="D125" s="57" t="s">
        <v>293</v>
      </c>
      <c r="E125" s="42" t="s">
        <v>215</v>
      </c>
      <c r="F125" s="1">
        <v>8</v>
      </c>
      <c r="I125" s="60" t="str">
        <f t="shared" si="7"/>
        <v>CHP_IRebajaVenta FLOAT,</v>
      </c>
      <c r="J125" s="5"/>
      <c r="K125" s="5"/>
      <c r="L125" s="1" t="s">
        <v>38</v>
      </c>
      <c r="M125" s="56" t="s">
        <v>82</v>
      </c>
      <c r="N125" s="56" t="s">
        <v>281</v>
      </c>
    </row>
    <row r="126" spans="1:14" ht="15.75" hidden="1" x14ac:dyDescent="0.25">
      <c r="A126" s="1" t="s">
        <v>71</v>
      </c>
      <c r="B126" s="1" t="s">
        <v>109</v>
      </c>
      <c r="C126" s="1" t="s">
        <v>69</v>
      </c>
      <c r="D126" s="1" t="s">
        <v>96</v>
      </c>
      <c r="E126" s="42" t="s">
        <v>216</v>
      </c>
      <c r="F126" s="1">
        <v>8</v>
      </c>
      <c r="I126" s="60" t="str">
        <f t="shared" si="7"/>
        <v>FechaProceso TIMESTAMP,</v>
      </c>
      <c r="L126" s="44"/>
      <c r="M126" s="1" t="s">
        <v>85</v>
      </c>
    </row>
    <row r="127" spans="1:14" hidden="1" x14ac:dyDescent="0.25">
      <c r="F127" s="3">
        <f>SUM(F115:F126)</f>
        <v>54</v>
      </c>
    </row>
    <row r="128" spans="1:14" hidden="1" x14ac:dyDescent="0.25"/>
    <row r="129" spans="1:14" ht="21" x14ac:dyDescent="0.35">
      <c r="A129" s="8" t="s">
        <v>428</v>
      </c>
      <c r="B129" s="8"/>
      <c r="C129" s="8">
        <v>9</v>
      </c>
      <c r="D129" s="8"/>
      <c r="E129" s="8"/>
      <c r="F129" s="6"/>
      <c r="G129" s="13"/>
      <c r="H129" s="13"/>
      <c r="J129" s="19" t="s">
        <v>83</v>
      </c>
      <c r="K129" s="19" t="s">
        <v>84</v>
      </c>
      <c r="L129" s="20" t="s">
        <v>102</v>
      </c>
      <c r="M129" s="19"/>
      <c r="N129" s="19"/>
    </row>
    <row r="130" spans="1:14" s="2" customFormat="1" hidden="1" x14ac:dyDescent="0.25">
      <c r="A130" s="7" t="s">
        <v>0</v>
      </c>
      <c r="B130" s="7" t="s">
        <v>1</v>
      </c>
      <c r="C130" s="7" t="s">
        <v>2</v>
      </c>
      <c r="D130" s="7" t="s">
        <v>4</v>
      </c>
      <c r="E130" s="7" t="s">
        <v>6</v>
      </c>
      <c r="F130" s="7" t="s">
        <v>7</v>
      </c>
      <c r="G130" s="14" t="s">
        <v>8</v>
      </c>
      <c r="H130" s="14" t="s">
        <v>9</v>
      </c>
      <c r="I130" s="59"/>
      <c r="J130" s="14" t="s">
        <v>3</v>
      </c>
      <c r="K130" s="14" t="s">
        <v>0</v>
      </c>
      <c r="L130" s="14" t="s">
        <v>1</v>
      </c>
      <c r="M130" s="14" t="s">
        <v>2</v>
      </c>
      <c r="N130" s="14" t="s">
        <v>4</v>
      </c>
    </row>
    <row r="131" spans="1:14" ht="15.75" hidden="1" x14ac:dyDescent="0.25">
      <c r="A131" s="1" t="s">
        <v>71</v>
      </c>
      <c r="B131" s="1" t="s">
        <v>428</v>
      </c>
      <c r="C131" s="1" t="s">
        <v>67</v>
      </c>
      <c r="D131" s="1" t="s">
        <v>73</v>
      </c>
      <c r="E131" s="42" t="s">
        <v>213</v>
      </c>
      <c r="F131" s="1">
        <v>2</v>
      </c>
      <c r="I131" s="60" t="str">
        <f t="shared" ref="I131:I148" si="8">C131&amp;" "&amp;E131&amp;IF(G131="NOT NULL"," NOT NULL,",",")</f>
        <v>DEP_KDepto SMALLINT,</v>
      </c>
      <c r="L131" s="55" t="s">
        <v>266</v>
      </c>
      <c r="M131" s="53" t="s">
        <v>67</v>
      </c>
    </row>
    <row r="132" spans="1:14" s="57" customFormat="1" ht="15.75" hidden="1" x14ac:dyDescent="0.25">
      <c r="A132" s="57" t="s">
        <v>71</v>
      </c>
      <c r="B132" s="57" t="s">
        <v>428</v>
      </c>
      <c r="C132" s="54" t="s">
        <v>267</v>
      </c>
      <c r="D132" s="57" t="s">
        <v>74</v>
      </c>
      <c r="E132" s="54" t="s">
        <v>213</v>
      </c>
      <c r="F132" s="57">
        <v>2</v>
      </c>
      <c r="G132" s="15"/>
      <c r="H132" s="15"/>
      <c r="I132" s="60" t="str">
        <f t="shared" si="8"/>
        <v>ART_CFamilia SMALLINT,</v>
      </c>
      <c r="L132" s="58" t="s">
        <v>266</v>
      </c>
      <c r="M132" s="54" t="s">
        <v>267</v>
      </c>
    </row>
    <row r="133" spans="1:14" s="57" customFormat="1" ht="15.75" hidden="1" x14ac:dyDescent="0.25">
      <c r="A133" s="57" t="s">
        <v>71</v>
      </c>
      <c r="B133" s="57" t="s">
        <v>428</v>
      </c>
      <c r="C133" s="54" t="s">
        <v>317</v>
      </c>
      <c r="D133" s="57" t="s">
        <v>318</v>
      </c>
      <c r="E133" s="54" t="s">
        <v>213</v>
      </c>
      <c r="F133" s="57">
        <v>2</v>
      </c>
      <c r="G133" s="15"/>
      <c r="H133" s="15"/>
      <c r="I133" s="60" t="str">
        <f t="shared" si="8"/>
        <v>ART_CSubFamilia SMALLINT,</v>
      </c>
      <c r="L133" s="58" t="s">
        <v>266</v>
      </c>
      <c r="M133" s="54" t="s">
        <v>317</v>
      </c>
    </row>
    <row r="134" spans="1:14" ht="15.75" hidden="1" x14ac:dyDescent="0.25">
      <c r="A134" s="1" t="s">
        <v>71</v>
      </c>
      <c r="B134" s="57" t="s">
        <v>428</v>
      </c>
      <c r="C134" s="1" t="s">
        <v>68</v>
      </c>
      <c r="D134" s="1" t="s">
        <v>75</v>
      </c>
      <c r="E134" s="24" t="s">
        <v>213</v>
      </c>
      <c r="F134" s="1">
        <v>2</v>
      </c>
      <c r="I134" s="60" t="str">
        <f t="shared" si="8"/>
        <v>TMR_KTipoMarca SMALLINT,</v>
      </c>
      <c r="L134" s="55" t="s">
        <v>266</v>
      </c>
      <c r="M134" s="54" t="s">
        <v>268</v>
      </c>
    </row>
    <row r="135" spans="1:14" s="24" customFormat="1" ht="15.75" hidden="1" x14ac:dyDescent="0.25">
      <c r="A135" s="1" t="s">
        <v>71</v>
      </c>
      <c r="B135" s="57" t="s">
        <v>428</v>
      </c>
      <c r="C135" s="34" t="s">
        <v>117</v>
      </c>
      <c r="D135" s="1" t="s">
        <v>118</v>
      </c>
      <c r="E135" s="34" t="s">
        <v>212</v>
      </c>
      <c r="F135" s="1">
        <v>4</v>
      </c>
      <c r="G135" s="15"/>
      <c r="H135" s="15"/>
      <c r="I135" s="60" t="str">
        <f t="shared" si="8"/>
        <v>PRV_KProveedor INT,</v>
      </c>
      <c r="J135" s="9"/>
      <c r="K135" s="9"/>
      <c r="L135" s="55" t="s">
        <v>266</v>
      </c>
      <c r="M135" s="54" t="s">
        <v>117</v>
      </c>
    </row>
    <row r="136" spans="1:14" hidden="1" x14ac:dyDescent="0.25">
      <c r="A136" s="1" t="s">
        <v>71</v>
      </c>
      <c r="B136" s="57" t="s">
        <v>428</v>
      </c>
      <c r="C136" s="1" t="s">
        <v>87</v>
      </c>
      <c r="D136" s="1" t="s">
        <v>76</v>
      </c>
      <c r="E136" s="24" t="s">
        <v>212</v>
      </c>
      <c r="F136" s="1">
        <v>4</v>
      </c>
      <c r="G136" s="15" t="s">
        <v>289</v>
      </c>
      <c r="H136" s="15" t="s">
        <v>78</v>
      </c>
      <c r="I136" s="60" t="str">
        <f t="shared" si="8"/>
        <v>ART_KArticulo INT NOT NULL,</v>
      </c>
      <c r="L136" s="56" t="s">
        <v>41</v>
      </c>
      <c r="M136" s="56" t="s">
        <v>219</v>
      </c>
    </row>
    <row r="137" spans="1:14" hidden="1" x14ac:dyDescent="0.25">
      <c r="A137" s="1" t="s">
        <v>71</v>
      </c>
      <c r="B137" s="57" t="s">
        <v>428</v>
      </c>
      <c r="C137" s="1" t="s">
        <v>141</v>
      </c>
      <c r="D137" s="1" t="s">
        <v>142</v>
      </c>
      <c r="E137" s="42" t="s">
        <v>214</v>
      </c>
      <c r="F137" s="1">
        <v>8</v>
      </c>
      <c r="G137" s="15" t="s">
        <v>289</v>
      </c>
      <c r="H137" s="15" t="s">
        <v>78</v>
      </c>
      <c r="I137" s="60" t="str">
        <f t="shared" si="8"/>
        <v>TRT_KTransferencia BIGINT NOT NULL,</v>
      </c>
      <c r="J137" s="5"/>
      <c r="K137" s="5"/>
      <c r="L137" s="56" t="s">
        <v>41</v>
      </c>
      <c r="M137" s="56" t="s">
        <v>272</v>
      </c>
    </row>
    <row r="138" spans="1:14" ht="14.25" hidden="1" customHeight="1" x14ac:dyDescent="0.25">
      <c r="A138" s="1" t="s">
        <v>71</v>
      </c>
      <c r="B138" s="57" t="s">
        <v>428</v>
      </c>
      <c r="C138" s="1" t="s">
        <v>145</v>
      </c>
      <c r="D138" s="1" t="s">
        <v>150</v>
      </c>
      <c r="E138" s="24" t="s">
        <v>212</v>
      </c>
      <c r="F138" s="1">
        <v>4</v>
      </c>
      <c r="G138" s="15" t="s">
        <v>289</v>
      </c>
      <c r="H138" s="15" t="s">
        <v>78</v>
      </c>
      <c r="I138" s="60" t="str">
        <f t="shared" si="8"/>
        <v>TPO_CFecha_Envio INT NOT NULL,</v>
      </c>
      <c r="L138" s="56" t="s">
        <v>41</v>
      </c>
      <c r="M138" s="56" t="s">
        <v>273</v>
      </c>
    </row>
    <row r="139" spans="1:14" hidden="1" x14ac:dyDescent="0.25">
      <c r="A139" s="1" t="s">
        <v>71</v>
      </c>
      <c r="B139" s="57" t="s">
        <v>428</v>
      </c>
      <c r="C139" s="1" t="s">
        <v>143</v>
      </c>
      <c r="D139" s="1" t="s">
        <v>151</v>
      </c>
      <c r="E139" s="24" t="s">
        <v>213</v>
      </c>
      <c r="F139" s="1">
        <v>2</v>
      </c>
      <c r="G139" s="15" t="s">
        <v>289</v>
      </c>
      <c r="H139" s="15" t="s">
        <v>78</v>
      </c>
      <c r="I139" s="60" t="str">
        <f t="shared" si="8"/>
        <v>UNG_KUnidadNegocio_Envio SMALLINT NOT NULL,</v>
      </c>
      <c r="L139" s="56" t="s">
        <v>41</v>
      </c>
      <c r="M139" s="56" t="s">
        <v>228</v>
      </c>
    </row>
    <row r="140" spans="1:14" s="2" customFormat="1" hidden="1" x14ac:dyDescent="0.25">
      <c r="A140" s="1" t="s">
        <v>71</v>
      </c>
      <c r="B140" s="57" t="s">
        <v>428</v>
      </c>
      <c r="C140" s="1" t="s">
        <v>144</v>
      </c>
      <c r="D140" s="1" t="s">
        <v>152</v>
      </c>
      <c r="E140" s="42" t="s">
        <v>215</v>
      </c>
      <c r="F140" s="1">
        <v>8</v>
      </c>
      <c r="G140" s="16"/>
      <c r="H140" s="16"/>
      <c r="I140" s="60" t="str">
        <f t="shared" si="8"/>
        <v>TRT_IPrecioVenta_Envio FLOAT,</v>
      </c>
      <c r="L140" s="56" t="s">
        <v>41</v>
      </c>
      <c r="M140" s="56" t="s">
        <v>274</v>
      </c>
    </row>
    <row r="141" spans="1:14" s="2" customFormat="1" hidden="1" x14ac:dyDescent="0.25">
      <c r="A141" s="1" t="s">
        <v>71</v>
      </c>
      <c r="B141" s="57" t="s">
        <v>428</v>
      </c>
      <c r="C141" s="1" t="s">
        <v>159</v>
      </c>
      <c r="D141" s="1" t="s">
        <v>153</v>
      </c>
      <c r="E141" s="42" t="s">
        <v>215</v>
      </c>
      <c r="F141" s="1">
        <v>8</v>
      </c>
      <c r="G141" s="16"/>
      <c r="H141" s="16"/>
      <c r="I141" s="60" t="str">
        <f t="shared" si="8"/>
        <v>TRT_ICosto_Envio FLOAT,</v>
      </c>
      <c r="L141" s="56" t="s">
        <v>41</v>
      </c>
      <c r="M141" s="56" t="s">
        <v>275</v>
      </c>
    </row>
    <row r="142" spans="1:14" s="2" customFormat="1" ht="14.25" hidden="1" customHeight="1" x14ac:dyDescent="0.25">
      <c r="A142" s="1" t="s">
        <v>71</v>
      </c>
      <c r="B142" s="57" t="s">
        <v>428</v>
      </c>
      <c r="C142" s="42" t="s">
        <v>440</v>
      </c>
      <c r="D142" s="1" t="s">
        <v>154</v>
      </c>
      <c r="E142" s="42" t="s">
        <v>215</v>
      </c>
      <c r="F142" s="1">
        <v>8</v>
      </c>
      <c r="G142" s="16"/>
      <c r="H142" s="16"/>
      <c r="I142" s="60" t="str">
        <f t="shared" si="8"/>
        <v>TRT_ICantidad_Envio FLOAT,</v>
      </c>
      <c r="L142" s="56" t="s">
        <v>41</v>
      </c>
      <c r="M142" s="56" t="s">
        <v>276</v>
      </c>
    </row>
    <row r="143" spans="1:14" ht="14.25" hidden="1" customHeight="1" x14ac:dyDescent="0.25">
      <c r="A143" s="1" t="s">
        <v>71</v>
      </c>
      <c r="B143" s="57" t="s">
        <v>428</v>
      </c>
      <c r="C143" s="1" t="s">
        <v>146</v>
      </c>
      <c r="D143" s="1" t="s">
        <v>155</v>
      </c>
      <c r="E143" s="42" t="s">
        <v>212</v>
      </c>
      <c r="F143" s="1">
        <v>4</v>
      </c>
      <c r="G143" s="15" t="s">
        <v>289</v>
      </c>
      <c r="H143" s="15" t="s">
        <v>78</v>
      </c>
      <c r="I143" s="60" t="str">
        <f t="shared" si="8"/>
        <v>TPO_CFecha_Recep INT NOT NULL,</v>
      </c>
      <c r="L143" s="56" t="s">
        <v>41</v>
      </c>
      <c r="M143" s="56" t="s">
        <v>277</v>
      </c>
    </row>
    <row r="144" spans="1:14" hidden="1" x14ac:dyDescent="0.25">
      <c r="A144" s="1" t="s">
        <v>71</v>
      </c>
      <c r="B144" s="57" t="s">
        <v>428</v>
      </c>
      <c r="C144" s="1" t="s">
        <v>147</v>
      </c>
      <c r="D144" s="1" t="s">
        <v>156</v>
      </c>
      <c r="E144" s="42" t="s">
        <v>213</v>
      </c>
      <c r="F144" s="1">
        <v>2</v>
      </c>
      <c r="G144" s="15" t="s">
        <v>289</v>
      </c>
      <c r="H144" s="15" t="s">
        <v>78</v>
      </c>
      <c r="I144" s="60" t="str">
        <f t="shared" si="8"/>
        <v>UNG_KUnidadNegocio_Recep SMALLINT NOT NULL,</v>
      </c>
      <c r="L144" s="1" t="s">
        <v>41</v>
      </c>
      <c r="M144" s="56" t="s">
        <v>229</v>
      </c>
    </row>
    <row r="145" spans="1:14" s="2" customFormat="1" hidden="1" x14ac:dyDescent="0.25">
      <c r="A145" s="1" t="s">
        <v>71</v>
      </c>
      <c r="B145" s="57" t="s">
        <v>428</v>
      </c>
      <c r="C145" s="1" t="s">
        <v>148</v>
      </c>
      <c r="D145" s="1" t="s">
        <v>157</v>
      </c>
      <c r="E145" s="42" t="s">
        <v>215</v>
      </c>
      <c r="F145" s="1">
        <v>8</v>
      </c>
      <c r="G145" s="16"/>
      <c r="H145" s="16"/>
      <c r="I145" s="60" t="str">
        <f t="shared" si="8"/>
        <v>TRT_IPrecioVenta_Recep FLOAT,</v>
      </c>
      <c r="L145" s="56" t="s">
        <v>41</v>
      </c>
      <c r="M145" s="56" t="s">
        <v>278</v>
      </c>
    </row>
    <row r="146" spans="1:14" s="2" customFormat="1" hidden="1" x14ac:dyDescent="0.25">
      <c r="A146" s="1" t="s">
        <v>71</v>
      </c>
      <c r="B146" s="57" t="s">
        <v>428</v>
      </c>
      <c r="C146" s="1" t="s">
        <v>149</v>
      </c>
      <c r="D146" s="1" t="s">
        <v>158</v>
      </c>
      <c r="E146" s="42" t="s">
        <v>215</v>
      </c>
      <c r="F146" s="1">
        <v>8</v>
      </c>
      <c r="G146" s="16"/>
      <c r="H146" s="16"/>
      <c r="I146" s="60" t="str">
        <f t="shared" si="8"/>
        <v>TRT_ICosto_Recep FLOAT,</v>
      </c>
      <c r="L146" s="56" t="s">
        <v>41</v>
      </c>
      <c r="M146" s="57" t="s">
        <v>279</v>
      </c>
    </row>
    <row r="147" spans="1:14" s="2" customFormat="1" ht="14.25" hidden="1" customHeight="1" x14ac:dyDescent="0.25">
      <c r="A147" s="1" t="s">
        <v>71</v>
      </c>
      <c r="B147" s="57" t="s">
        <v>428</v>
      </c>
      <c r="C147" s="42" t="s">
        <v>439</v>
      </c>
      <c r="D147" s="1" t="s">
        <v>128</v>
      </c>
      <c r="E147" s="42" t="s">
        <v>215</v>
      </c>
      <c r="F147" s="1">
        <v>8</v>
      </c>
      <c r="G147" s="16"/>
      <c r="H147" s="16"/>
      <c r="I147" s="60" t="str">
        <f t="shared" si="8"/>
        <v>TRT_ICantidad_Recep FLOAT,</v>
      </c>
      <c r="L147" s="56" t="s">
        <v>41</v>
      </c>
      <c r="M147" s="57" t="s">
        <v>280</v>
      </c>
    </row>
    <row r="148" spans="1:14" hidden="1" x14ac:dyDescent="0.25">
      <c r="A148" s="1" t="s">
        <v>71</v>
      </c>
      <c r="B148" s="57" t="s">
        <v>428</v>
      </c>
      <c r="C148" s="1" t="s">
        <v>69</v>
      </c>
      <c r="D148" s="1" t="s">
        <v>96</v>
      </c>
      <c r="E148" s="42" t="s">
        <v>216</v>
      </c>
      <c r="F148" s="1">
        <v>8</v>
      </c>
      <c r="I148" s="60" t="str">
        <f t="shared" si="8"/>
        <v>FechaProceso TIMESTAMP,</v>
      </c>
      <c r="L148" s="56"/>
      <c r="M148" s="56" t="s">
        <v>85</v>
      </c>
    </row>
    <row r="149" spans="1:14" hidden="1" x14ac:dyDescent="0.25">
      <c r="F149" s="3">
        <f>SUM(F131:F148)</f>
        <v>92</v>
      </c>
    </row>
    <row r="150" spans="1:14" hidden="1" x14ac:dyDescent="0.25"/>
    <row r="151" spans="1:14" ht="21" x14ac:dyDescent="0.35">
      <c r="A151" s="8" t="s">
        <v>429</v>
      </c>
      <c r="B151" s="8"/>
      <c r="C151" s="8">
        <v>10</v>
      </c>
      <c r="D151" s="8"/>
      <c r="E151" s="8"/>
      <c r="F151" s="6"/>
      <c r="G151" s="13"/>
      <c r="H151" s="13"/>
      <c r="J151" s="19" t="s">
        <v>83</v>
      </c>
      <c r="K151" s="19" t="s">
        <v>84</v>
      </c>
      <c r="L151" s="20" t="s">
        <v>110</v>
      </c>
      <c r="M151" s="19"/>
      <c r="N151" s="47" t="s">
        <v>251</v>
      </c>
    </row>
    <row r="152" spans="1:14" s="2" customFormat="1" hidden="1" x14ac:dyDescent="0.25">
      <c r="A152" s="7" t="s">
        <v>0</v>
      </c>
      <c r="B152" s="7" t="s">
        <v>1</v>
      </c>
      <c r="C152" s="7" t="s">
        <v>2</v>
      </c>
      <c r="D152" s="7" t="s">
        <v>4</v>
      </c>
      <c r="E152" s="7" t="s">
        <v>6</v>
      </c>
      <c r="F152" s="7" t="s">
        <v>7</v>
      </c>
      <c r="G152" s="14" t="s">
        <v>8</v>
      </c>
      <c r="H152" s="14" t="s">
        <v>9</v>
      </c>
      <c r="I152" s="59"/>
      <c r="J152" s="14" t="s">
        <v>3</v>
      </c>
      <c r="K152" s="14" t="s">
        <v>0</v>
      </c>
      <c r="L152" s="14" t="s">
        <v>1</v>
      </c>
      <c r="M152" s="14" t="s">
        <v>2</v>
      </c>
      <c r="N152" s="14" t="s">
        <v>4</v>
      </c>
    </row>
    <row r="153" spans="1:14" ht="15.75" hidden="1" x14ac:dyDescent="0.25">
      <c r="A153" s="1" t="s">
        <v>71</v>
      </c>
      <c r="B153" s="1" t="s">
        <v>429</v>
      </c>
      <c r="C153" s="1" t="s">
        <v>86</v>
      </c>
      <c r="D153" s="1" t="s">
        <v>167</v>
      </c>
      <c r="E153" s="24" t="s">
        <v>213</v>
      </c>
      <c r="F153" s="1">
        <v>2</v>
      </c>
      <c r="G153" s="15" t="s">
        <v>289</v>
      </c>
      <c r="H153" s="15" t="s">
        <v>78</v>
      </c>
      <c r="I153" s="60" t="str">
        <f t="shared" ref="I153:I167" si="9">C153&amp;" "&amp;E153&amp;IF(G153="NOT NULL"," NOT NULL,",",")</f>
        <v>UNG_KUnidadNegocio SMALLINT NOT NULL,</v>
      </c>
      <c r="L153" s="58" t="s">
        <v>44</v>
      </c>
      <c r="M153" s="58" t="s">
        <v>81</v>
      </c>
      <c r="N153" s="58"/>
    </row>
    <row r="154" spans="1:14" ht="15.75" hidden="1" x14ac:dyDescent="0.25">
      <c r="A154" s="1" t="s">
        <v>71</v>
      </c>
      <c r="B154" s="57" t="s">
        <v>429</v>
      </c>
      <c r="C154" s="1" t="s">
        <v>165</v>
      </c>
      <c r="D154" s="1" t="s">
        <v>166</v>
      </c>
      <c r="E154" s="42" t="s">
        <v>214</v>
      </c>
      <c r="F154" s="1">
        <v>8</v>
      </c>
      <c r="G154" s="15" t="s">
        <v>289</v>
      </c>
      <c r="H154" s="15" t="s">
        <v>78</v>
      </c>
      <c r="I154" s="60" t="str">
        <f t="shared" si="9"/>
        <v>TRD_KTransferencia BIGINT NOT NULL,</v>
      </c>
      <c r="L154" s="58" t="s">
        <v>44</v>
      </c>
      <c r="M154" s="58" t="s">
        <v>236</v>
      </c>
      <c r="N154" s="58"/>
    </row>
    <row r="155" spans="1:14" ht="14.25" hidden="1" customHeight="1" x14ac:dyDescent="0.25">
      <c r="A155" s="1" t="s">
        <v>71</v>
      </c>
      <c r="B155" s="57" t="s">
        <v>429</v>
      </c>
      <c r="C155" s="1" t="s">
        <v>145</v>
      </c>
      <c r="D155" s="1" t="s">
        <v>174</v>
      </c>
      <c r="E155" s="24" t="s">
        <v>212</v>
      </c>
      <c r="F155" s="1">
        <v>4</v>
      </c>
      <c r="G155" s="15" t="s">
        <v>289</v>
      </c>
      <c r="H155" s="15" t="s">
        <v>78</v>
      </c>
      <c r="I155" s="60" t="str">
        <f t="shared" si="9"/>
        <v>TPO_CFecha_Envio INT NOT NULL,</v>
      </c>
      <c r="L155" s="58" t="s">
        <v>44</v>
      </c>
      <c r="M155" s="58" t="s">
        <v>286</v>
      </c>
      <c r="N155" s="58"/>
    </row>
    <row r="156" spans="1:14" ht="15.75" hidden="1" x14ac:dyDescent="0.25">
      <c r="A156" s="1" t="s">
        <v>71</v>
      </c>
      <c r="B156" s="57" t="s">
        <v>429</v>
      </c>
      <c r="C156" s="1" t="s">
        <v>160</v>
      </c>
      <c r="D156" s="1" t="s">
        <v>168</v>
      </c>
      <c r="E156" s="42" t="s">
        <v>213</v>
      </c>
      <c r="F156" s="1">
        <v>2</v>
      </c>
      <c r="I156" s="60" t="str">
        <f t="shared" si="9"/>
        <v>DEP_KDepto_Envio SMALLINT,</v>
      </c>
      <c r="L156" s="58" t="s">
        <v>266</v>
      </c>
      <c r="M156" s="58" t="s">
        <v>67</v>
      </c>
      <c r="N156" s="58"/>
    </row>
    <row r="157" spans="1:14" s="57" customFormat="1" ht="15.75" hidden="1" x14ac:dyDescent="0.25">
      <c r="A157" s="57" t="s">
        <v>71</v>
      </c>
      <c r="B157" s="57" t="s">
        <v>429</v>
      </c>
      <c r="C157" s="54" t="s">
        <v>320</v>
      </c>
      <c r="D157" s="57" t="s">
        <v>74</v>
      </c>
      <c r="E157" s="54" t="s">
        <v>213</v>
      </c>
      <c r="F157" s="57">
        <v>2</v>
      </c>
      <c r="G157" s="15"/>
      <c r="H157" s="15"/>
      <c r="I157" s="60" t="str">
        <f t="shared" si="9"/>
        <v>ART_CFamilia_Envio SMALLINT,</v>
      </c>
      <c r="L157" s="58" t="s">
        <v>266</v>
      </c>
      <c r="M157" s="54" t="s">
        <v>267</v>
      </c>
    </row>
    <row r="158" spans="1:14" s="57" customFormat="1" ht="15.75" hidden="1" x14ac:dyDescent="0.25">
      <c r="A158" s="57" t="s">
        <v>71</v>
      </c>
      <c r="B158" s="57" t="s">
        <v>429</v>
      </c>
      <c r="C158" s="54" t="s">
        <v>321</v>
      </c>
      <c r="D158" s="57" t="s">
        <v>318</v>
      </c>
      <c r="E158" s="54" t="s">
        <v>213</v>
      </c>
      <c r="F158" s="57">
        <v>2</v>
      </c>
      <c r="G158" s="15"/>
      <c r="H158" s="15"/>
      <c r="I158" s="60" t="str">
        <f t="shared" si="9"/>
        <v>ART_CSubFamilia_Envio SMALLINT,</v>
      </c>
      <c r="L158" s="58" t="s">
        <v>266</v>
      </c>
      <c r="M158" s="54" t="s">
        <v>317</v>
      </c>
    </row>
    <row r="159" spans="1:14" ht="15.75" hidden="1" x14ac:dyDescent="0.25">
      <c r="A159" s="1" t="s">
        <v>71</v>
      </c>
      <c r="B159" s="57" t="s">
        <v>429</v>
      </c>
      <c r="C159" s="1" t="s">
        <v>161</v>
      </c>
      <c r="D159" s="1" t="s">
        <v>75</v>
      </c>
      <c r="E159" s="24" t="s">
        <v>213</v>
      </c>
      <c r="F159" s="1">
        <v>2</v>
      </c>
      <c r="I159" s="60" t="str">
        <f t="shared" si="9"/>
        <v>TMR_KTipoMarca_Envio SMALLINT,</v>
      </c>
      <c r="L159" s="58" t="s">
        <v>266</v>
      </c>
      <c r="M159" s="58" t="s">
        <v>268</v>
      </c>
      <c r="N159" s="58"/>
    </row>
    <row r="160" spans="1:14" s="24" customFormat="1" ht="15.75" hidden="1" x14ac:dyDescent="0.25">
      <c r="A160" s="1" t="s">
        <v>71</v>
      </c>
      <c r="B160" s="57" t="s">
        <v>429</v>
      </c>
      <c r="C160" s="34" t="s">
        <v>163</v>
      </c>
      <c r="D160" s="1" t="s">
        <v>169</v>
      </c>
      <c r="E160" s="34" t="s">
        <v>212</v>
      </c>
      <c r="F160" s="1">
        <v>4</v>
      </c>
      <c r="G160" s="15"/>
      <c r="H160" s="15"/>
      <c r="I160" s="60" t="str">
        <f t="shared" si="9"/>
        <v>PRV_KProveedor_Envio INT,</v>
      </c>
      <c r="J160" s="9"/>
      <c r="K160" s="1"/>
      <c r="L160" s="58" t="s">
        <v>266</v>
      </c>
      <c r="M160" s="58" t="s">
        <v>117</v>
      </c>
      <c r="N160" s="58"/>
    </row>
    <row r="161" spans="1:16" ht="15.75" hidden="1" x14ac:dyDescent="0.25">
      <c r="A161" s="1" t="s">
        <v>71</v>
      </c>
      <c r="B161" s="57" t="s">
        <v>429</v>
      </c>
      <c r="C161" s="1" t="s">
        <v>162</v>
      </c>
      <c r="D161" s="1" t="s">
        <v>170</v>
      </c>
      <c r="E161" s="24" t="s">
        <v>212</v>
      </c>
      <c r="F161" s="1">
        <v>4</v>
      </c>
      <c r="G161" s="15" t="s">
        <v>289</v>
      </c>
      <c r="H161" s="15" t="s">
        <v>78</v>
      </c>
      <c r="I161" s="60" t="str">
        <f t="shared" si="9"/>
        <v>ART_KArticulo_Envio INT NOT NULL,</v>
      </c>
      <c r="L161" s="58" t="s">
        <v>44</v>
      </c>
      <c r="M161" s="58" t="s">
        <v>287</v>
      </c>
      <c r="N161" s="58"/>
    </row>
    <row r="162" spans="1:16" ht="14.25" hidden="1" customHeight="1" x14ac:dyDescent="0.25">
      <c r="A162" s="1" t="s">
        <v>71</v>
      </c>
      <c r="B162" s="57" t="s">
        <v>429</v>
      </c>
      <c r="C162" s="1" t="s">
        <v>146</v>
      </c>
      <c r="D162" s="1" t="s">
        <v>175</v>
      </c>
      <c r="E162" s="42" t="s">
        <v>212</v>
      </c>
      <c r="F162" s="1">
        <v>4</v>
      </c>
      <c r="G162" s="15" t="s">
        <v>289</v>
      </c>
      <c r="H162" s="15" t="s">
        <v>78</v>
      </c>
      <c r="I162" s="60" t="str">
        <f t="shared" si="9"/>
        <v>TPO_CFecha_Recep INT NOT NULL,</v>
      </c>
      <c r="L162" s="58" t="s">
        <v>44</v>
      </c>
      <c r="M162" s="58" t="s">
        <v>288</v>
      </c>
      <c r="N162" s="58"/>
    </row>
    <row r="163" spans="1:16" ht="15.75" hidden="1" x14ac:dyDescent="0.25">
      <c r="A163" s="1" t="s">
        <v>71</v>
      </c>
      <c r="B163" s="57" t="s">
        <v>429</v>
      </c>
      <c r="C163" s="1" t="s">
        <v>164</v>
      </c>
      <c r="D163" s="1" t="s">
        <v>176</v>
      </c>
      <c r="E163" s="42" t="s">
        <v>213</v>
      </c>
      <c r="F163" s="1">
        <v>2</v>
      </c>
      <c r="I163" s="60" t="str">
        <f t="shared" si="9"/>
        <v>DEP_KDepto_Recep SMALLINT,</v>
      </c>
      <c r="L163" s="58" t="s">
        <v>266</v>
      </c>
      <c r="M163" s="58" t="s">
        <v>67</v>
      </c>
      <c r="N163" s="58"/>
    </row>
    <row r="164" spans="1:16" ht="15.75" hidden="1" x14ac:dyDescent="0.25">
      <c r="A164" s="1" t="s">
        <v>71</v>
      </c>
      <c r="B164" s="57" t="s">
        <v>429</v>
      </c>
      <c r="C164" s="1" t="s">
        <v>284</v>
      </c>
      <c r="D164" s="1" t="s">
        <v>171</v>
      </c>
      <c r="E164" s="42" t="s">
        <v>215</v>
      </c>
      <c r="F164" s="1">
        <v>8</v>
      </c>
      <c r="I164" s="60" t="str">
        <f t="shared" si="9"/>
        <v>TRD_IPrecioVenta FLOAT,</v>
      </c>
      <c r="J164" s="5"/>
      <c r="L164" s="58" t="s">
        <v>44</v>
      </c>
      <c r="M164" s="58" t="s">
        <v>82</v>
      </c>
      <c r="N164" s="58" t="s">
        <v>285</v>
      </c>
    </row>
    <row r="165" spans="1:16" ht="15.75" hidden="1" x14ac:dyDescent="0.25">
      <c r="A165" s="1" t="s">
        <v>71</v>
      </c>
      <c r="B165" s="57" t="s">
        <v>429</v>
      </c>
      <c r="C165" s="1" t="s">
        <v>430</v>
      </c>
      <c r="D165" s="1" t="s">
        <v>172</v>
      </c>
      <c r="E165" s="42" t="s">
        <v>215</v>
      </c>
      <c r="F165" s="1">
        <v>8</v>
      </c>
      <c r="I165" s="60" t="str">
        <f t="shared" si="9"/>
        <v>TRD_ICosto FLOAT,</v>
      </c>
      <c r="J165" s="5"/>
      <c r="L165" s="58" t="s">
        <v>44</v>
      </c>
      <c r="M165" s="58" t="s">
        <v>222</v>
      </c>
      <c r="N165" s="58" t="s">
        <v>285</v>
      </c>
    </row>
    <row r="166" spans="1:16" s="2" customFormat="1" ht="15.75" hidden="1" x14ac:dyDescent="0.25">
      <c r="A166" s="1" t="s">
        <v>71</v>
      </c>
      <c r="B166" s="57" t="s">
        <v>429</v>
      </c>
      <c r="C166" s="38" t="s">
        <v>441</v>
      </c>
      <c r="D166" s="1" t="s">
        <v>173</v>
      </c>
      <c r="E166" s="42" t="s">
        <v>215</v>
      </c>
      <c r="F166" s="1">
        <v>8</v>
      </c>
      <c r="G166" s="16"/>
      <c r="H166" s="16"/>
      <c r="I166" s="60" t="str">
        <f t="shared" si="9"/>
        <v>TRD_ICantidad FLOAT,</v>
      </c>
      <c r="K166" s="1"/>
      <c r="L166" s="58" t="s">
        <v>44</v>
      </c>
      <c r="M166" s="58" t="s">
        <v>221</v>
      </c>
      <c r="N166" s="58" t="s">
        <v>285</v>
      </c>
    </row>
    <row r="167" spans="1:16" ht="15.75" hidden="1" x14ac:dyDescent="0.25">
      <c r="A167" s="1" t="s">
        <v>71</v>
      </c>
      <c r="B167" s="57" t="s">
        <v>429</v>
      </c>
      <c r="C167" s="1" t="s">
        <v>69</v>
      </c>
      <c r="D167" s="1" t="s">
        <v>96</v>
      </c>
      <c r="E167" s="42" t="s">
        <v>216</v>
      </c>
      <c r="F167" s="1">
        <v>8</v>
      </c>
      <c r="I167" s="60" t="str">
        <f t="shared" si="9"/>
        <v>FechaProceso TIMESTAMP,</v>
      </c>
      <c r="L167" s="58"/>
      <c r="M167" s="58" t="s">
        <v>85</v>
      </c>
      <c r="N167" s="58"/>
    </row>
    <row r="168" spans="1:16" hidden="1" x14ac:dyDescent="0.25">
      <c r="F168" s="3">
        <f>SUM(F153:F167)</f>
        <v>68</v>
      </c>
    </row>
    <row r="169" spans="1:16" hidden="1" x14ac:dyDescent="0.25"/>
    <row r="170" spans="1:16" ht="21" x14ac:dyDescent="0.35">
      <c r="A170" s="8" t="s">
        <v>431</v>
      </c>
      <c r="B170" s="8"/>
      <c r="C170" s="8">
        <v>11</v>
      </c>
      <c r="D170" s="8"/>
      <c r="E170" s="8"/>
      <c r="F170" s="6"/>
      <c r="G170" s="13"/>
      <c r="H170" s="13"/>
      <c r="J170" s="19" t="s">
        <v>83</v>
      </c>
      <c r="K170" s="19" t="s">
        <v>84</v>
      </c>
      <c r="L170" s="20" t="s">
        <v>49</v>
      </c>
      <c r="M170" s="19"/>
      <c r="N170" s="47" t="s">
        <v>251</v>
      </c>
      <c r="P170" s="1" t="s">
        <v>330</v>
      </c>
    </row>
    <row r="171" spans="1:16" s="2" customFormat="1" hidden="1" x14ac:dyDescent="0.25">
      <c r="A171" s="7" t="s">
        <v>0</v>
      </c>
      <c r="B171" s="7" t="s">
        <v>1</v>
      </c>
      <c r="C171" s="7" t="s">
        <v>2</v>
      </c>
      <c r="D171" s="7" t="s">
        <v>4</v>
      </c>
      <c r="E171" s="7" t="s">
        <v>6</v>
      </c>
      <c r="F171" s="7" t="s">
        <v>7</v>
      </c>
      <c r="G171" s="14" t="s">
        <v>8</v>
      </c>
      <c r="H171" s="14" t="s">
        <v>9</v>
      </c>
      <c r="I171" s="59"/>
      <c r="J171" s="14" t="s">
        <v>3</v>
      </c>
      <c r="K171" s="14" t="s">
        <v>0</v>
      </c>
      <c r="L171" s="14" t="s">
        <v>1</v>
      </c>
      <c r="M171" s="14" t="s">
        <v>2</v>
      </c>
      <c r="N171" s="14" t="s">
        <v>4</v>
      </c>
    </row>
    <row r="172" spans="1:16" ht="14.25" hidden="1" customHeight="1" x14ac:dyDescent="0.25">
      <c r="A172" s="1" t="s">
        <v>71</v>
      </c>
      <c r="B172" s="1" t="s">
        <v>431</v>
      </c>
      <c r="C172" s="1" t="s">
        <v>5</v>
      </c>
      <c r="D172" s="1" t="s">
        <v>90</v>
      </c>
      <c r="E172" s="33" t="s">
        <v>212</v>
      </c>
      <c r="F172" s="1">
        <v>4</v>
      </c>
      <c r="G172" s="15" t="s">
        <v>289</v>
      </c>
      <c r="H172" s="15" t="s">
        <v>78</v>
      </c>
      <c r="I172" s="60" t="str">
        <f t="shared" ref="I172:I186" si="10">C172&amp;" "&amp;E172&amp;IF(G172="NOT NULL"," NOT NULL,",",")</f>
        <v>TPO_CFecha INT NOT NULL,</v>
      </c>
      <c r="L172" s="1" t="s">
        <v>48</v>
      </c>
      <c r="M172" s="42" t="s">
        <v>240</v>
      </c>
    </row>
    <row r="173" spans="1:16" hidden="1" x14ac:dyDescent="0.25">
      <c r="A173" s="1" t="s">
        <v>71</v>
      </c>
      <c r="B173" s="57" t="s">
        <v>431</v>
      </c>
      <c r="C173" s="1" t="s">
        <v>86</v>
      </c>
      <c r="D173" s="1" t="s">
        <v>91</v>
      </c>
      <c r="E173" s="33" t="s">
        <v>213</v>
      </c>
      <c r="F173" s="1">
        <v>2</v>
      </c>
      <c r="G173" s="15" t="s">
        <v>289</v>
      </c>
      <c r="H173" s="15" t="s">
        <v>78</v>
      </c>
      <c r="I173" s="60" t="str">
        <f t="shared" si="10"/>
        <v>UNG_KUnidadNegocio SMALLINT NOT NULL,</v>
      </c>
      <c r="L173" s="1" t="s">
        <v>48</v>
      </c>
      <c r="M173" s="42" t="s">
        <v>81</v>
      </c>
    </row>
    <row r="174" spans="1:16" hidden="1" x14ac:dyDescent="0.25">
      <c r="A174" s="1" t="s">
        <v>71</v>
      </c>
      <c r="B174" s="57" t="s">
        <v>431</v>
      </c>
      <c r="C174" s="1" t="s">
        <v>67</v>
      </c>
      <c r="D174" s="1" t="s">
        <v>73</v>
      </c>
      <c r="E174" s="42" t="s">
        <v>213</v>
      </c>
      <c r="F174" s="1">
        <v>2</v>
      </c>
      <c r="I174" s="60" t="str">
        <f t="shared" si="10"/>
        <v>DEP_KDepto SMALLINT,</v>
      </c>
      <c r="L174" s="57" t="s">
        <v>48</v>
      </c>
      <c r="M174" s="33" t="s">
        <v>80</v>
      </c>
    </row>
    <row r="175" spans="1:16" s="57" customFormat="1" ht="15.75" hidden="1" x14ac:dyDescent="0.25">
      <c r="A175" s="57" t="s">
        <v>71</v>
      </c>
      <c r="B175" s="57" t="s">
        <v>431</v>
      </c>
      <c r="C175" s="54" t="s">
        <v>267</v>
      </c>
      <c r="D175" s="57" t="s">
        <v>74</v>
      </c>
      <c r="E175" s="54" t="s">
        <v>213</v>
      </c>
      <c r="F175" s="57">
        <v>2</v>
      </c>
      <c r="G175" s="15"/>
      <c r="H175" s="15"/>
      <c r="I175" s="60" t="str">
        <f t="shared" si="10"/>
        <v>ART_CFamilia SMALLINT,</v>
      </c>
      <c r="L175" s="58" t="s">
        <v>266</v>
      </c>
      <c r="M175" s="54" t="s">
        <v>267</v>
      </c>
    </row>
    <row r="176" spans="1:16" s="57" customFormat="1" ht="15.75" hidden="1" x14ac:dyDescent="0.25">
      <c r="A176" s="57" t="s">
        <v>71</v>
      </c>
      <c r="B176" s="57" t="s">
        <v>431</v>
      </c>
      <c r="C176" s="54" t="s">
        <v>317</v>
      </c>
      <c r="D176" s="57" t="s">
        <v>318</v>
      </c>
      <c r="E176" s="54" t="s">
        <v>213</v>
      </c>
      <c r="F176" s="57">
        <v>2</v>
      </c>
      <c r="G176" s="15"/>
      <c r="H176" s="15"/>
      <c r="I176" s="60" t="str">
        <f t="shared" si="10"/>
        <v>ART_CSubFamilia SMALLINT,</v>
      </c>
      <c r="L176" s="58" t="s">
        <v>266</v>
      </c>
      <c r="M176" s="54" t="s">
        <v>317</v>
      </c>
    </row>
    <row r="177" spans="1:14" ht="15.75" hidden="1" x14ac:dyDescent="0.25">
      <c r="A177" s="1" t="s">
        <v>71</v>
      </c>
      <c r="B177" s="57" t="s">
        <v>431</v>
      </c>
      <c r="C177" s="1" t="s">
        <v>68</v>
      </c>
      <c r="D177" s="1" t="s">
        <v>75</v>
      </c>
      <c r="E177" s="33" t="s">
        <v>213</v>
      </c>
      <c r="F177" s="1">
        <v>2</v>
      </c>
      <c r="I177" s="60" t="str">
        <f t="shared" si="10"/>
        <v>TMR_KTipoMarca SMALLINT,</v>
      </c>
      <c r="L177" s="58" t="s">
        <v>266</v>
      </c>
      <c r="M177" s="58" t="s">
        <v>268</v>
      </c>
    </row>
    <row r="178" spans="1:14" s="33" customFormat="1" hidden="1" x14ac:dyDescent="0.25">
      <c r="A178" s="1" t="s">
        <v>71</v>
      </c>
      <c r="B178" s="57" t="s">
        <v>431</v>
      </c>
      <c r="C178" s="34" t="s">
        <v>117</v>
      </c>
      <c r="D178" s="1" t="s">
        <v>118</v>
      </c>
      <c r="E178" s="34" t="s">
        <v>212</v>
      </c>
      <c r="F178" s="1">
        <v>4</v>
      </c>
      <c r="G178" s="15"/>
      <c r="H178" s="15"/>
      <c r="I178" s="60" t="str">
        <f t="shared" si="10"/>
        <v>PRV_KProveedor INT,</v>
      </c>
      <c r="J178" s="9"/>
      <c r="K178" s="1"/>
      <c r="L178" s="1" t="s">
        <v>48</v>
      </c>
      <c r="M178" s="42" t="s">
        <v>225</v>
      </c>
    </row>
    <row r="179" spans="1:14" hidden="1" x14ac:dyDescent="0.25">
      <c r="A179" s="1" t="s">
        <v>71</v>
      </c>
      <c r="B179" s="57" t="s">
        <v>431</v>
      </c>
      <c r="C179" s="1" t="s">
        <v>87</v>
      </c>
      <c r="D179" s="1" t="s">
        <v>76</v>
      </c>
      <c r="E179" s="33" t="s">
        <v>212</v>
      </c>
      <c r="F179" s="1">
        <v>4</v>
      </c>
      <c r="G179" s="15" t="s">
        <v>289</v>
      </c>
      <c r="H179" s="15" t="s">
        <v>78</v>
      </c>
      <c r="I179" s="60" t="str">
        <f t="shared" si="10"/>
        <v>ART_KArticulo INT NOT NULL,</v>
      </c>
      <c r="L179" s="1" t="s">
        <v>48</v>
      </c>
      <c r="M179" s="1" t="s">
        <v>219</v>
      </c>
    </row>
    <row r="180" spans="1:14" hidden="1" x14ac:dyDescent="0.25">
      <c r="A180" s="1" t="s">
        <v>71</v>
      </c>
      <c r="B180" s="57" t="s">
        <v>431</v>
      </c>
      <c r="C180" s="1" t="s">
        <v>177</v>
      </c>
      <c r="D180" s="1" t="s">
        <v>180</v>
      </c>
      <c r="E180" s="42" t="s">
        <v>214</v>
      </c>
      <c r="F180" s="1">
        <v>8</v>
      </c>
      <c r="G180" s="15" t="s">
        <v>289</v>
      </c>
      <c r="H180" s="15" t="s">
        <v>78</v>
      </c>
      <c r="I180" s="60" t="str">
        <f t="shared" si="10"/>
        <v>ING_KFolio BIGINT NOT NULL,</v>
      </c>
      <c r="L180" s="1" t="s">
        <v>48</v>
      </c>
      <c r="M180" s="1" t="s">
        <v>236</v>
      </c>
    </row>
    <row r="181" spans="1:14" hidden="1" x14ac:dyDescent="0.25">
      <c r="A181" s="1" t="s">
        <v>71</v>
      </c>
      <c r="B181" s="57" t="s">
        <v>431</v>
      </c>
      <c r="C181" s="1" t="s">
        <v>238</v>
      </c>
      <c r="D181" s="1" t="s">
        <v>181</v>
      </c>
      <c r="E181" s="42" t="s">
        <v>214</v>
      </c>
      <c r="F181" s="1">
        <v>8</v>
      </c>
      <c r="I181" s="60" t="str">
        <f t="shared" si="10"/>
        <v>TIC_KTipoIngreso BIGINT,</v>
      </c>
      <c r="L181" s="1" t="s">
        <v>48</v>
      </c>
      <c r="M181" s="1" t="s">
        <v>237</v>
      </c>
    </row>
    <row r="182" spans="1:14" hidden="1" x14ac:dyDescent="0.25">
      <c r="A182" s="1" t="s">
        <v>71</v>
      </c>
      <c r="B182" s="57" t="s">
        <v>431</v>
      </c>
      <c r="C182" s="1" t="s">
        <v>234</v>
      </c>
      <c r="D182" s="1" t="s">
        <v>182</v>
      </c>
      <c r="E182" s="42" t="s">
        <v>214</v>
      </c>
      <c r="F182" s="1">
        <v>8</v>
      </c>
      <c r="I182" s="60" t="str">
        <f t="shared" si="10"/>
        <v>CTB_KCuentaContable BIGINT,</v>
      </c>
      <c r="L182" s="1" t="s">
        <v>48</v>
      </c>
      <c r="M182" s="1" t="s">
        <v>232</v>
      </c>
    </row>
    <row r="183" spans="1:14" hidden="1" x14ac:dyDescent="0.25">
      <c r="A183" s="1" t="s">
        <v>71</v>
      </c>
      <c r="B183" s="57" t="s">
        <v>431</v>
      </c>
      <c r="C183" s="1" t="s">
        <v>178</v>
      </c>
      <c r="E183" s="42" t="s">
        <v>214</v>
      </c>
      <c r="F183" s="1">
        <v>8</v>
      </c>
      <c r="I183" s="60" t="str">
        <f t="shared" si="10"/>
        <v>ING_KCxP BIGINT,</v>
      </c>
      <c r="J183" s="5"/>
      <c r="L183" s="1" t="s">
        <v>48</v>
      </c>
      <c r="M183" s="1" t="s">
        <v>239</v>
      </c>
    </row>
    <row r="184" spans="1:14" s="2" customFormat="1" hidden="1" x14ac:dyDescent="0.25">
      <c r="A184" s="1" t="s">
        <v>71</v>
      </c>
      <c r="B184" s="57" t="s">
        <v>431</v>
      </c>
      <c r="C184" s="39" t="s">
        <v>179</v>
      </c>
      <c r="D184" s="1" t="s">
        <v>183</v>
      </c>
      <c r="E184" s="42" t="s">
        <v>215</v>
      </c>
      <c r="F184" s="1">
        <v>8</v>
      </c>
      <c r="G184" s="16"/>
      <c r="H184" s="16"/>
      <c r="I184" s="60" t="str">
        <f t="shared" si="10"/>
        <v>ING_IMonto FLOAT,</v>
      </c>
      <c r="K184" s="1"/>
      <c r="L184" s="1" t="s">
        <v>48</v>
      </c>
      <c r="M184" s="2" t="s">
        <v>230</v>
      </c>
    </row>
    <row r="185" spans="1:14" s="2" customFormat="1" hidden="1" x14ac:dyDescent="0.25">
      <c r="A185" s="1" t="s">
        <v>71</v>
      </c>
      <c r="B185" s="57" t="s">
        <v>431</v>
      </c>
      <c r="C185" s="42" t="s">
        <v>432</v>
      </c>
      <c r="D185" s="1" t="s">
        <v>322</v>
      </c>
      <c r="E185" s="54" t="s">
        <v>215</v>
      </c>
      <c r="F185" s="1">
        <v>8</v>
      </c>
      <c r="G185" s="16"/>
      <c r="H185" s="16"/>
      <c r="I185" s="60" t="str">
        <f t="shared" si="10"/>
        <v>ING_IImpuesto FLOAT,</v>
      </c>
      <c r="K185" s="1"/>
      <c r="L185" s="1" t="s">
        <v>48</v>
      </c>
      <c r="M185" s="2" t="s">
        <v>231</v>
      </c>
    </row>
    <row r="186" spans="1:14" ht="15.75" hidden="1" x14ac:dyDescent="0.25">
      <c r="A186" s="1" t="s">
        <v>71</v>
      </c>
      <c r="B186" s="57" t="s">
        <v>431</v>
      </c>
      <c r="C186" s="1" t="s">
        <v>69</v>
      </c>
      <c r="D186" s="1" t="s">
        <v>96</v>
      </c>
      <c r="E186" s="42" t="s">
        <v>216</v>
      </c>
      <c r="F186" s="1">
        <v>8</v>
      </c>
      <c r="I186" s="60" t="str">
        <f t="shared" si="10"/>
        <v>FechaProceso TIMESTAMP,</v>
      </c>
      <c r="L186" s="44"/>
      <c r="M186" s="1" t="s">
        <v>85</v>
      </c>
    </row>
    <row r="187" spans="1:14" hidden="1" x14ac:dyDescent="0.25">
      <c r="F187" s="3">
        <f>SUM(F172:F186)</f>
        <v>78</v>
      </c>
    </row>
    <row r="188" spans="1:14" hidden="1" x14ac:dyDescent="0.25"/>
    <row r="189" spans="1:14" ht="21" x14ac:dyDescent="0.35">
      <c r="A189" s="8" t="s">
        <v>111</v>
      </c>
      <c r="B189" s="8"/>
      <c r="C189" s="8">
        <v>12</v>
      </c>
      <c r="D189" s="8"/>
      <c r="E189" s="8"/>
      <c r="F189" s="6"/>
      <c r="G189" s="13"/>
      <c r="H189" s="13"/>
      <c r="J189" s="19" t="s">
        <v>83</v>
      </c>
      <c r="K189" s="19" t="s">
        <v>84</v>
      </c>
      <c r="L189" s="20" t="s">
        <v>104</v>
      </c>
      <c r="M189" s="19"/>
      <c r="N189" s="47" t="s">
        <v>251</v>
      </c>
    </row>
    <row r="190" spans="1:14" s="2" customFormat="1" hidden="1" x14ac:dyDescent="0.25">
      <c r="A190" s="7" t="s">
        <v>0</v>
      </c>
      <c r="B190" s="7" t="s">
        <v>1</v>
      </c>
      <c r="C190" s="7" t="s">
        <v>2</v>
      </c>
      <c r="D190" s="7" t="s">
        <v>4</v>
      </c>
      <c r="E190" s="7" t="s">
        <v>6</v>
      </c>
      <c r="F190" s="7" t="s">
        <v>7</v>
      </c>
      <c r="G190" s="14" t="s">
        <v>8</v>
      </c>
      <c r="H190" s="14" t="s">
        <v>9</v>
      </c>
      <c r="I190" s="59"/>
      <c r="J190" s="14" t="s">
        <v>3</v>
      </c>
      <c r="K190" s="14" t="s">
        <v>0</v>
      </c>
      <c r="L190" s="14" t="s">
        <v>1</v>
      </c>
      <c r="M190" s="14" t="s">
        <v>2</v>
      </c>
      <c r="N190" s="14" t="s">
        <v>4</v>
      </c>
    </row>
    <row r="191" spans="1:14" ht="14.25" hidden="1" customHeight="1" x14ac:dyDescent="0.25">
      <c r="A191" s="1" t="s">
        <v>71</v>
      </c>
      <c r="B191" s="1" t="s">
        <v>111</v>
      </c>
      <c r="C191" s="1" t="s">
        <v>5</v>
      </c>
      <c r="D191" s="1" t="s">
        <v>187</v>
      </c>
      <c r="E191" s="33" t="s">
        <v>212</v>
      </c>
      <c r="F191" s="1">
        <v>4</v>
      </c>
      <c r="G191" s="15" t="s">
        <v>289</v>
      </c>
      <c r="H191" s="15" t="s">
        <v>78</v>
      </c>
      <c r="I191" s="60" t="str">
        <f t="shared" ref="I191:I202" si="11">C191&amp;" "&amp;E191&amp;IF(G191="NOT NULL"," NOT NULL,",",")</f>
        <v>TPO_CFecha INT NOT NULL,</v>
      </c>
      <c r="L191" s="1" t="s">
        <v>51</v>
      </c>
      <c r="M191" s="1" t="s">
        <v>241</v>
      </c>
    </row>
    <row r="192" spans="1:14" hidden="1" x14ac:dyDescent="0.25">
      <c r="A192" s="1" t="s">
        <v>71</v>
      </c>
      <c r="B192" s="1" t="s">
        <v>111</v>
      </c>
      <c r="C192" s="1" t="s">
        <v>86</v>
      </c>
      <c r="D192" s="1" t="s">
        <v>188</v>
      </c>
      <c r="E192" s="33" t="s">
        <v>213</v>
      </c>
      <c r="F192" s="1">
        <v>2</v>
      </c>
      <c r="G192" s="15" t="s">
        <v>289</v>
      </c>
      <c r="H192" s="15" t="s">
        <v>78</v>
      </c>
      <c r="I192" s="60" t="str">
        <f t="shared" si="11"/>
        <v>UNG_KUnidadNegocio SMALLINT NOT NULL,</v>
      </c>
      <c r="L192" s="1" t="s">
        <v>51</v>
      </c>
      <c r="M192" s="1" t="s">
        <v>81</v>
      </c>
    </row>
    <row r="193" spans="1:23" hidden="1" x14ac:dyDescent="0.25">
      <c r="A193" s="1" t="s">
        <v>71</v>
      </c>
      <c r="B193" s="1" t="s">
        <v>111</v>
      </c>
      <c r="C193" s="1" t="s">
        <v>67</v>
      </c>
      <c r="D193" s="1" t="s">
        <v>73</v>
      </c>
      <c r="E193" s="42" t="s">
        <v>213</v>
      </c>
      <c r="F193" s="1">
        <v>2</v>
      </c>
      <c r="I193" s="60" t="str">
        <f t="shared" si="11"/>
        <v>DEP_KDepto SMALLINT,</v>
      </c>
      <c r="L193" s="1" t="s">
        <v>51</v>
      </c>
      <c r="M193" s="1" t="s">
        <v>80</v>
      </c>
    </row>
    <row r="194" spans="1:23" s="57" customFormat="1" ht="15.75" hidden="1" x14ac:dyDescent="0.25">
      <c r="A194" s="57" t="s">
        <v>71</v>
      </c>
      <c r="B194" s="57" t="s">
        <v>111</v>
      </c>
      <c r="C194" s="54" t="s">
        <v>267</v>
      </c>
      <c r="D194" s="57" t="s">
        <v>74</v>
      </c>
      <c r="E194" s="54" t="s">
        <v>213</v>
      </c>
      <c r="F194" s="57">
        <v>2</v>
      </c>
      <c r="G194" s="15"/>
      <c r="H194" s="15"/>
      <c r="I194" s="60" t="str">
        <f t="shared" si="11"/>
        <v>ART_CFamilia SMALLINT,</v>
      </c>
      <c r="L194" s="58" t="s">
        <v>266</v>
      </c>
      <c r="M194" s="54" t="s">
        <v>267</v>
      </c>
    </row>
    <row r="195" spans="1:23" s="57" customFormat="1" ht="15.75" hidden="1" x14ac:dyDescent="0.25">
      <c r="A195" s="57" t="s">
        <v>71</v>
      </c>
      <c r="B195" s="57" t="s">
        <v>111</v>
      </c>
      <c r="C195" s="54" t="s">
        <v>317</v>
      </c>
      <c r="D195" s="57" t="s">
        <v>318</v>
      </c>
      <c r="E195" s="54" t="s">
        <v>213</v>
      </c>
      <c r="F195" s="57">
        <v>2</v>
      </c>
      <c r="G195" s="15"/>
      <c r="H195" s="15"/>
      <c r="I195" s="60" t="str">
        <f t="shared" si="11"/>
        <v>ART_CSubFamilia SMALLINT,</v>
      </c>
      <c r="L195" s="58" t="s">
        <v>266</v>
      </c>
      <c r="M195" s="54" t="s">
        <v>317</v>
      </c>
    </row>
    <row r="196" spans="1:23" ht="15.75" hidden="1" x14ac:dyDescent="0.25">
      <c r="A196" s="1" t="s">
        <v>71</v>
      </c>
      <c r="B196" s="57" t="s">
        <v>111</v>
      </c>
      <c r="C196" s="1" t="s">
        <v>68</v>
      </c>
      <c r="D196" s="1" t="s">
        <v>75</v>
      </c>
      <c r="E196" s="33" t="s">
        <v>213</v>
      </c>
      <c r="F196" s="1">
        <v>2</v>
      </c>
      <c r="I196" s="60" t="str">
        <f t="shared" si="11"/>
        <v>TMR_KTipoMarca SMALLINT,</v>
      </c>
      <c r="L196" s="58" t="s">
        <v>266</v>
      </c>
      <c r="M196" s="58" t="s">
        <v>268</v>
      </c>
    </row>
    <row r="197" spans="1:23" s="33" customFormat="1" ht="15.75" hidden="1" x14ac:dyDescent="0.25">
      <c r="A197" s="1" t="s">
        <v>71</v>
      </c>
      <c r="B197" s="1" t="s">
        <v>111</v>
      </c>
      <c r="C197" s="34" t="s">
        <v>117</v>
      </c>
      <c r="D197" s="1" t="s">
        <v>118</v>
      </c>
      <c r="E197" s="34" t="s">
        <v>212</v>
      </c>
      <c r="F197" s="1">
        <v>4</v>
      </c>
      <c r="G197" s="15"/>
      <c r="H197" s="15"/>
      <c r="I197" s="60" t="str">
        <f t="shared" si="11"/>
        <v>PRV_KProveedor INT,</v>
      </c>
      <c r="J197" s="9"/>
      <c r="K197" s="1"/>
      <c r="L197" s="58" t="s">
        <v>266</v>
      </c>
      <c r="M197" s="58" t="s">
        <v>117</v>
      </c>
    </row>
    <row r="198" spans="1:23" hidden="1" x14ac:dyDescent="0.25">
      <c r="A198" s="1" t="s">
        <v>71</v>
      </c>
      <c r="B198" s="1" t="s">
        <v>111</v>
      </c>
      <c r="C198" s="1" t="s">
        <v>87</v>
      </c>
      <c r="D198" s="1" t="s">
        <v>76</v>
      </c>
      <c r="E198" s="33" t="s">
        <v>212</v>
      </c>
      <c r="F198" s="1">
        <v>4</v>
      </c>
      <c r="G198" s="15" t="s">
        <v>289</v>
      </c>
      <c r="H198" s="15" t="s">
        <v>78</v>
      </c>
      <c r="I198" s="60" t="str">
        <f t="shared" si="11"/>
        <v>ART_KArticulo INT NOT NULL,</v>
      </c>
      <c r="L198" s="1" t="s">
        <v>51</v>
      </c>
      <c r="M198" s="1" t="s">
        <v>219</v>
      </c>
    </row>
    <row r="199" spans="1:23" hidden="1" x14ac:dyDescent="0.25">
      <c r="A199" s="1" t="s">
        <v>71</v>
      </c>
      <c r="B199" s="1" t="s">
        <v>111</v>
      </c>
      <c r="C199" s="1" t="s">
        <v>184</v>
      </c>
      <c r="D199" s="1" t="s">
        <v>189</v>
      </c>
      <c r="E199" s="42" t="s">
        <v>215</v>
      </c>
      <c r="F199" s="1">
        <v>8</v>
      </c>
      <c r="I199" s="60" t="str">
        <f t="shared" si="11"/>
        <v>INV_IPrecioVenta FLOAT,</v>
      </c>
      <c r="J199" s="5"/>
      <c r="L199" s="1" t="s">
        <v>51</v>
      </c>
      <c r="M199" s="1" t="s">
        <v>244</v>
      </c>
    </row>
    <row r="200" spans="1:23" hidden="1" x14ac:dyDescent="0.25">
      <c r="A200" s="1" t="s">
        <v>71</v>
      </c>
      <c r="B200" s="1" t="s">
        <v>111</v>
      </c>
      <c r="C200" s="1" t="s">
        <v>186</v>
      </c>
      <c r="D200" s="1" t="s">
        <v>190</v>
      </c>
      <c r="E200" s="42" t="s">
        <v>215</v>
      </c>
      <c r="F200" s="1">
        <v>8</v>
      </c>
      <c r="I200" s="60" t="str">
        <f t="shared" si="11"/>
        <v>INV_ICosto FLOAT,</v>
      </c>
      <c r="J200" s="5"/>
      <c r="L200" s="1" t="s">
        <v>51</v>
      </c>
      <c r="M200" s="1" t="s">
        <v>242</v>
      </c>
    </row>
    <row r="201" spans="1:23" s="2" customFormat="1" hidden="1" x14ac:dyDescent="0.25">
      <c r="A201" s="1" t="s">
        <v>71</v>
      </c>
      <c r="B201" s="1" t="s">
        <v>111</v>
      </c>
      <c r="C201" s="40" t="s">
        <v>185</v>
      </c>
      <c r="D201" s="1" t="s">
        <v>191</v>
      </c>
      <c r="E201" s="42" t="s">
        <v>215</v>
      </c>
      <c r="F201" s="1">
        <v>8</v>
      </c>
      <c r="G201" s="16"/>
      <c r="H201" s="16"/>
      <c r="I201" s="60" t="str">
        <f t="shared" si="11"/>
        <v>INV_IExistencia FLOAT,</v>
      </c>
      <c r="K201" s="1"/>
      <c r="L201" s="1" t="s">
        <v>51</v>
      </c>
      <c r="M201" s="1" t="s">
        <v>243</v>
      </c>
    </row>
    <row r="202" spans="1:23" ht="15.75" hidden="1" x14ac:dyDescent="0.25">
      <c r="A202" s="1" t="s">
        <v>71</v>
      </c>
      <c r="B202" s="1" t="s">
        <v>111</v>
      </c>
      <c r="C202" s="1" t="s">
        <v>69</v>
      </c>
      <c r="D202" s="1" t="s">
        <v>96</v>
      </c>
      <c r="E202" s="42" t="s">
        <v>216</v>
      </c>
      <c r="F202" s="1">
        <v>8</v>
      </c>
      <c r="I202" s="60" t="str">
        <f t="shared" si="11"/>
        <v>FechaProceso TIMESTAMP,</v>
      </c>
      <c r="L202" s="44"/>
      <c r="M202" s="1" t="s">
        <v>85</v>
      </c>
    </row>
    <row r="203" spans="1:23" hidden="1" x14ac:dyDescent="0.25">
      <c r="F203" s="3">
        <f>SUM(F191:F202)</f>
        <v>54</v>
      </c>
    </row>
    <row r="204" spans="1:23" hidden="1" x14ac:dyDescent="0.25">
      <c r="S204" s="1" t="s">
        <v>331</v>
      </c>
    </row>
    <row r="205" spans="1:23" ht="21" x14ac:dyDescent="0.35">
      <c r="A205" s="8" t="s">
        <v>112</v>
      </c>
      <c r="B205" s="8"/>
      <c r="C205" s="8">
        <v>13</v>
      </c>
      <c r="D205" s="8"/>
      <c r="E205" s="8"/>
      <c r="F205" s="6"/>
      <c r="G205" s="13"/>
      <c r="H205" s="13"/>
      <c r="J205" s="19" t="s">
        <v>83</v>
      </c>
      <c r="K205" s="19" t="s">
        <v>84</v>
      </c>
      <c r="L205" s="20" t="s">
        <v>113</v>
      </c>
      <c r="M205" s="19"/>
      <c r="N205" s="47" t="s">
        <v>251</v>
      </c>
      <c r="P205" s="1" t="s">
        <v>261</v>
      </c>
      <c r="Q205" s="1" t="s">
        <v>416</v>
      </c>
      <c r="S205" s="1" t="s">
        <v>260</v>
      </c>
      <c r="T205" s="1" t="s">
        <v>417</v>
      </c>
      <c r="V205" s="1" t="s">
        <v>262</v>
      </c>
      <c r="W205" s="1" t="s">
        <v>418</v>
      </c>
    </row>
    <row r="206" spans="1:23" s="2" customFormat="1" hidden="1" x14ac:dyDescent="0.25">
      <c r="A206" s="7" t="s">
        <v>0</v>
      </c>
      <c r="B206" s="7" t="s">
        <v>1</v>
      </c>
      <c r="C206" s="7" t="s">
        <v>2</v>
      </c>
      <c r="D206" s="7" t="s">
        <v>4</v>
      </c>
      <c r="E206" s="7" t="s">
        <v>6</v>
      </c>
      <c r="F206" s="7" t="s">
        <v>7</v>
      </c>
      <c r="G206" s="14" t="s">
        <v>8</v>
      </c>
      <c r="H206" s="14" t="s">
        <v>9</v>
      </c>
      <c r="I206" s="59"/>
      <c r="J206" s="14" t="s">
        <v>3</v>
      </c>
      <c r="K206" s="14" t="s">
        <v>0</v>
      </c>
      <c r="L206" s="14" t="s">
        <v>1</v>
      </c>
      <c r="M206" s="14" t="s">
        <v>2</v>
      </c>
      <c r="N206" s="14" t="s">
        <v>4</v>
      </c>
      <c r="P206" s="14" t="s">
        <v>1</v>
      </c>
      <c r="Q206" s="14" t="s">
        <v>2</v>
      </c>
      <c r="S206" s="14" t="s">
        <v>1</v>
      </c>
      <c r="T206" s="14" t="s">
        <v>2</v>
      </c>
      <c r="V206" s="14" t="s">
        <v>1</v>
      </c>
      <c r="W206" s="14" t="s">
        <v>2</v>
      </c>
    </row>
    <row r="207" spans="1:23" ht="14.25" hidden="1" customHeight="1" x14ac:dyDescent="0.25">
      <c r="A207" s="1" t="s">
        <v>71</v>
      </c>
      <c r="B207" s="1" t="s">
        <v>112</v>
      </c>
      <c r="C207" s="1" t="s">
        <v>5</v>
      </c>
      <c r="D207" s="1" t="s">
        <v>192</v>
      </c>
      <c r="E207" s="33" t="s">
        <v>212</v>
      </c>
      <c r="F207" s="1">
        <v>4</v>
      </c>
      <c r="G207" s="15" t="s">
        <v>289</v>
      </c>
      <c r="H207" s="15" t="s">
        <v>78</v>
      </c>
      <c r="I207" s="60" t="str">
        <f t="shared" ref="I207:I221" si="12">C207&amp;" "&amp;E207&amp;IF(G207="NOT NULL"," NOT NULL,",",")</f>
        <v>TPO_CFecha INT NOT NULL,</v>
      </c>
      <c r="L207" s="1" t="s">
        <v>114</v>
      </c>
      <c r="M207" s="33" t="s">
        <v>79</v>
      </c>
      <c r="P207" s="1" t="s">
        <v>115</v>
      </c>
      <c r="Q207" s="51" t="s">
        <v>79</v>
      </c>
      <c r="S207" s="1" t="s">
        <v>115</v>
      </c>
      <c r="T207" s="51" t="s">
        <v>79</v>
      </c>
      <c r="V207" s="1" t="s">
        <v>263</v>
      </c>
      <c r="W207" s="51" t="s">
        <v>79</v>
      </c>
    </row>
    <row r="208" spans="1:23" hidden="1" x14ac:dyDescent="0.25">
      <c r="A208" s="1" t="s">
        <v>71</v>
      </c>
      <c r="B208" s="1" t="s">
        <v>112</v>
      </c>
      <c r="C208" s="1" t="s">
        <v>86</v>
      </c>
      <c r="D208" s="1" t="s">
        <v>193</v>
      </c>
      <c r="E208" s="33" t="s">
        <v>213</v>
      </c>
      <c r="F208" s="1">
        <v>2</v>
      </c>
      <c r="G208" s="15" t="s">
        <v>289</v>
      </c>
      <c r="H208" s="15" t="s">
        <v>78</v>
      </c>
      <c r="I208" s="60" t="str">
        <f t="shared" si="12"/>
        <v>UNG_KUnidadNegocio SMALLINT NOT NULL,</v>
      </c>
      <c r="L208" s="1" t="s">
        <v>114</v>
      </c>
      <c r="M208" s="33" t="s">
        <v>81</v>
      </c>
      <c r="P208" s="1" t="s">
        <v>115</v>
      </c>
      <c r="Q208" s="51" t="s">
        <v>81</v>
      </c>
      <c r="S208" s="1" t="s">
        <v>115</v>
      </c>
      <c r="T208" s="51" t="s">
        <v>81</v>
      </c>
      <c r="V208" s="1" t="s">
        <v>263</v>
      </c>
      <c r="W208" s="51" t="s">
        <v>81</v>
      </c>
    </row>
    <row r="209" spans="1:23" ht="15.75" hidden="1" x14ac:dyDescent="0.25">
      <c r="A209" s="1" t="s">
        <v>71</v>
      </c>
      <c r="B209" s="1" t="s">
        <v>112</v>
      </c>
      <c r="C209" s="1" t="s">
        <v>67</v>
      </c>
      <c r="D209" s="1" t="s">
        <v>73</v>
      </c>
      <c r="E209" s="42" t="s">
        <v>213</v>
      </c>
      <c r="F209" s="1">
        <v>2</v>
      </c>
      <c r="I209" s="60" t="str">
        <f t="shared" si="12"/>
        <v>DEP_KDepto SMALLINT,</v>
      </c>
      <c r="L209" s="58" t="s">
        <v>266</v>
      </c>
      <c r="M209" s="58" t="s">
        <v>67</v>
      </c>
      <c r="P209" s="58" t="s">
        <v>266</v>
      </c>
      <c r="Q209" s="58" t="s">
        <v>67</v>
      </c>
      <c r="S209" s="58" t="s">
        <v>266</v>
      </c>
      <c r="T209" s="58" t="s">
        <v>67</v>
      </c>
      <c r="V209" s="58" t="s">
        <v>266</v>
      </c>
      <c r="W209" s="58" t="s">
        <v>67</v>
      </c>
    </row>
    <row r="210" spans="1:23" s="57" customFormat="1" ht="15.75" hidden="1" x14ac:dyDescent="0.25">
      <c r="A210" s="57" t="s">
        <v>71</v>
      </c>
      <c r="B210" s="57" t="s">
        <v>112</v>
      </c>
      <c r="C210" s="54" t="s">
        <v>267</v>
      </c>
      <c r="D210" s="57" t="s">
        <v>74</v>
      </c>
      <c r="E210" s="54" t="s">
        <v>213</v>
      </c>
      <c r="F210" s="57">
        <v>2</v>
      </c>
      <c r="G210" s="15"/>
      <c r="H210" s="15"/>
      <c r="I210" s="60" t="str">
        <f t="shared" si="12"/>
        <v>ART_CFamilia SMALLINT,</v>
      </c>
      <c r="L210" s="58" t="s">
        <v>266</v>
      </c>
      <c r="M210" s="54" t="s">
        <v>267</v>
      </c>
    </row>
    <row r="211" spans="1:23" s="57" customFormat="1" ht="15.75" hidden="1" x14ac:dyDescent="0.25">
      <c r="A211" s="57" t="s">
        <v>71</v>
      </c>
      <c r="B211" s="57" t="s">
        <v>112</v>
      </c>
      <c r="C211" s="54" t="s">
        <v>317</v>
      </c>
      <c r="D211" s="57" t="s">
        <v>318</v>
      </c>
      <c r="E211" s="54" t="s">
        <v>213</v>
      </c>
      <c r="F211" s="57">
        <v>2</v>
      </c>
      <c r="G211" s="15"/>
      <c r="H211" s="15"/>
      <c r="I211" s="60" t="str">
        <f t="shared" si="12"/>
        <v>ART_CSubFamilia SMALLINT,</v>
      </c>
      <c r="L211" s="58" t="s">
        <v>266</v>
      </c>
      <c r="M211" s="54" t="s">
        <v>317</v>
      </c>
    </row>
    <row r="212" spans="1:23" ht="15.75" hidden="1" x14ac:dyDescent="0.25">
      <c r="A212" s="1" t="s">
        <v>71</v>
      </c>
      <c r="B212" s="57" t="s">
        <v>112</v>
      </c>
      <c r="C212" s="1" t="s">
        <v>68</v>
      </c>
      <c r="D212" s="1" t="s">
        <v>75</v>
      </c>
      <c r="E212" s="33" t="s">
        <v>213</v>
      </c>
      <c r="F212" s="1">
        <v>2</v>
      </c>
      <c r="I212" s="60" t="str">
        <f t="shared" si="12"/>
        <v>TMR_KTipoMarca SMALLINT,</v>
      </c>
      <c r="L212" s="58" t="s">
        <v>266</v>
      </c>
      <c r="M212" s="58" t="s">
        <v>268</v>
      </c>
      <c r="P212" s="58" t="s">
        <v>266</v>
      </c>
      <c r="Q212" s="58" t="s">
        <v>268</v>
      </c>
      <c r="S212" s="58" t="s">
        <v>266</v>
      </c>
      <c r="T212" s="58" t="s">
        <v>268</v>
      </c>
      <c r="V212" s="58" t="s">
        <v>266</v>
      </c>
      <c r="W212" s="58" t="s">
        <v>268</v>
      </c>
    </row>
    <row r="213" spans="1:23" s="33" customFormat="1" ht="15.75" hidden="1" x14ac:dyDescent="0.25">
      <c r="A213" s="1" t="s">
        <v>71</v>
      </c>
      <c r="B213" s="57" t="s">
        <v>112</v>
      </c>
      <c r="C213" s="34" t="s">
        <v>117</v>
      </c>
      <c r="D213" s="1" t="s">
        <v>118</v>
      </c>
      <c r="E213" s="34" t="s">
        <v>212</v>
      </c>
      <c r="F213" s="1">
        <v>4</v>
      </c>
      <c r="G213" s="15"/>
      <c r="H213" s="15"/>
      <c r="I213" s="60" t="str">
        <f t="shared" si="12"/>
        <v>PRV_KProveedor INT,</v>
      </c>
      <c r="J213" s="9"/>
      <c r="K213" s="1"/>
      <c r="L213" s="58" t="s">
        <v>266</v>
      </c>
      <c r="M213" s="58" t="s">
        <v>117</v>
      </c>
      <c r="P213" s="58" t="s">
        <v>266</v>
      </c>
      <c r="Q213" s="58" t="s">
        <v>117</v>
      </c>
      <c r="S213" s="58" t="s">
        <v>266</v>
      </c>
      <c r="T213" s="58" t="s">
        <v>117</v>
      </c>
      <c r="V213" s="58" t="s">
        <v>266</v>
      </c>
      <c r="W213" s="58" t="s">
        <v>117</v>
      </c>
    </row>
    <row r="214" spans="1:23" hidden="1" x14ac:dyDescent="0.25">
      <c r="A214" s="1" t="s">
        <v>71</v>
      </c>
      <c r="B214" s="1" t="s">
        <v>112</v>
      </c>
      <c r="C214" s="1" t="s">
        <v>87</v>
      </c>
      <c r="D214" s="1" t="s">
        <v>76</v>
      </c>
      <c r="E214" s="33" t="s">
        <v>212</v>
      </c>
      <c r="F214" s="1">
        <v>4</v>
      </c>
      <c r="G214" s="15" t="s">
        <v>289</v>
      </c>
      <c r="H214" s="15" t="s">
        <v>78</v>
      </c>
      <c r="I214" s="60" t="str">
        <f t="shared" si="12"/>
        <v>ART_KArticulo INT NOT NULL,</v>
      </c>
      <c r="L214" s="1" t="s">
        <v>114</v>
      </c>
      <c r="M214" s="1" t="s">
        <v>219</v>
      </c>
      <c r="P214" s="1" t="s">
        <v>115</v>
      </c>
      <c r="Q214" s="1" t="s">
        <v>219</v>
      </c>
      <c r="S214" s="1" t="s">
        <v>115</v>
      </c>
      <c r="T214" s="1" t="s">
        <v>219</v>
      </c>
      <c r="V214" s="1" t="s">
        <v>263</v>
      </c>
      <c r="W214" s="1" t="s">
        <v>219</v>
      </c>
    </row>
    <row r="215" spans="1:23" hidden="1" x14ac:dyDescent="0.25">
      <c r="A215" s="1" t="s">
        <v>71</v>
      </c>
      <c r="B215" s="1" t="s">
        <v>112</v>
      </c>
      <c r="C215" s="1" t="s">
        <v>194</v>
      </c>
      <c r="D215" s="1" t="s">
        <v>199</v>
      </c>
      <c r="E215" s="42" t="s">
        <v>214</v>
      </c>
      <c r="F215" s="1">
        <v>8</v>
      </c>
      <c r="G215" s="15" t="s">
        <v>289</v>
      </c>
      <c r="H215" s="15" t="s">
        <v>78</v>
      </c>
      <c r="I215" s="60" t="str">
        <f t="shared" si="12"/>
        <v>MRM_KFolio BIGINT NOT NULL,</v>
      </c>
      <c r="J215" s="5"/>
      <c r="L215" s="1" t="s">
        <v>114</v>
      </c>
      <c r="M215" s="1" t="s">
        <v>255</v>
      </c>
      <c r="P215" s="1" t="s">
        <v>115</v>
      </c>
      <c r="Q215" s="1" t="s">
        <v>255</v>
      </c>
      <c r="S215" s="1" t="s">
        <v>115</v>
      </c>
      <c r="T215" s="1" t="s">
        <v>255</v>
      </c>
      <c r="V215" s="1" t="s">
        <v>263</v>
      </c>
      <c r="W215" s="1" t="s">
        <v>255</v>
      </c>
    </row>
    <row r="216" spans="1:23" hidden="1" x14ac:dyDescent="0.25">
      <c r="A216" s="1" t="s">
        <v>71</v>
      </c>
      <c r="B216" s="1" t="s">
        <v>112</v>
      </c>
      <c r="C216" s="1" t="s">
        <v>195</v>
      </c>
      <c r="D216" s="1" t="s">
        <v>264</v>
      </c>
      <c r="E216" s="42" t="s">
        <v>213</v>
      </c>
      <c r="F216" s="1">
        <v>2</v>
      </c>
      <c r="G216" s="15" t="s">
        <v>289</v>
      </c>
      <c r="H216" s="15" t="s">
        <v>78</v>
      </c>
      <c r="I216" s="60" t="str">
        <f t="shared" si="12"/>
        <v>MRM_KConcepto SMALLINT NOT NULL,</v>
      </c>
      <c r="J216" s="5"/>
      <c r="Q216" s="1" t="s">
        <v>258</v>
      </c>
      <c r="T216" s="1" t="s">
        <v>259</v>
      </c>
      <c r="W216" s="1" t="s">
        <v>256</v>
      </c>
    </row>
    <row r="217" spans="1:23" hidden="1" x14ac:dyDescent="0.25">
      <c r="A217" s="1" t="s">
        <v>71</v>
      </c>
      <c r="B217" s="1" t="s">
        <v>112</v>
      </c>
      <c r="C217" s="1" t="s">
        <v>196</v>
      </c>
      <c r="D217" s="1" t="s">
        <v>265</v>
      </c>
      <c r="E217" s="42" t="s">
        <v>213</v>
      </c>
      <c r="F217" s="1">
        <v>2</v>
      </c>
      <c r="G217" s="15" t="s">
        <v>289</v>
      </c>
      <c r="H217" s="15" t="s">
        <v>78</v>
      </c>
      <c r="I217" s="60" t="str">
        <f t="shared" si="12"/>
        <v>MRM_KTipo SMALLINT NOT NULL,</v>
      </c>
      <c r="J217" s="5"/>
      <c r="Q217" s="1" t="s">
        <v>257</v>
      </c>
      <c r="T217" s="1" t="s">
        <v>257</v>
      </c>
      <c r="W217" s="1" t="s">
        <v>257</v>
      </c>
    </row>
    <row r="218" spans="1:23" hidden="1" x14ac:dyDescent="0.25">
      <c r="A218" s="1" t="s">
        <v>71</v>
      </c>
      <c r="B218" s="1" t="s">
        <v>112</v>
      </c>
      <c r="C218" s="43" t="s">
        <v>197</v>
      </c>
      <c r="D218" s="1" t="s">
        <v>200</v>
      </c>
      <c r="E218" s="42" t="s">
        <v>215</v>
      </c>
      <c r="F218" s="1">
        <v>8</v>
      </c>
      <c r="I218" s="60" t="str">
        <f t="shared" si="12"/>
        <v>MRM_IPrecioVenta FLOAT,</v>
      </c>
      <c r="J218" s="5"/>
      <c r="L218" s="1" t="s">
        <v>114</v>
      </c>
      <c r="M218" s="1" t="s">
        <v>82</v>
      </c>
      <c r="P218" s="1" t="s">
        <v>115</v>
      </c>
      <c r="Q218" s="1" t="s">
        <v>82</v>
      </c>
      <c r="S218" s="1" t="s">
        <v>115</v>
      </c>
      <c r="T218" s="1" t="s">
        <v>82</v>
      </c>
      <c r="V218" s="1" t="s">
        <v>263</v>
      </c>
      <c r="W218" s="1" t="s">
        <v>82</v>
      </c>
    </row>
    <row r="219" spans="1:23" hidden="1" x14ac:dyDescent="0.25">
      <c r="A219" s="1" t="s">
        <v>71</v>
      </c>
      <c r="B219" s="1" t="s">
        <v>112</v>
      </c>
      <c r="C219" s="43" t="s">
        <v>198</v>
      </c>
      <c r="D219" s="1" t="s">
        <v>202</v>
      </c>
      <c r="E219" s="42" t="s">
        <v>215</v>
      </c>
      <c r="F219" s="1">
        <v>8</v>
      </c>
      <c r="I219" s="60" t="str">
        <f t="shared" si="12"/>
        <v>MRM_ICosto FLOAT,</v>
      </c>
      <c r="J219" s="5"/>
      <c r="L219" s="1" t="s">
        <v>114</v>
      </c>
      <c r="M219" s="1" t="s">
        <v>222</v>
      </c>
      <c r="P219" s="1" t="s">
        <v>115</v>
      </c>
      <c r="Q219" s="1" t="s">
        <v>222</v>
      </c>
      <c r="S219" s="1" t="s">
        <v>115</v>
      </c>
      <c r="T219" s="1" t="s">
        <v>222</v>
      </c>
      <c r="V219" s="1" t="s">
        <v>263</v>
      </c>
      <c r="W219" s="1" t="s">
        <v>222</v>
      </c>
    </row>
    <row r="220" spans="1:23" s="2" customFormat="1" hidden="1" x14ac:dyDescent="0.25">
      <c r="A220" s="1" t="s">
        <v>71</v>
      </c>
      <c r="B220" s="1" t="s">
        <v>112</v>
      </c>
      <c r="C220" s="41" t="s">
        <v>433</v>
      </c>
      <c r="D220" s="1" t="s">
        <v>201</v>
      </c>
      <c r="E220" s="42" t="s">
        <v>215</v>
      </c>
      <c r="F220" s="1">
        <v>8</v>
      </c>
      <c r="G220" s="16"/>
      <c r="H220" s="16"/>
      <c r="I220" s="60" t="str">
        <f t="shared" si="12"/>
        <v>MRM_ICantidad FLOAT,</v>
      </c>
      <c r="K220" s="1"/>
      <c r="L220" s="1" t="s">
        <v>114</v>
      </c>
      <c r="M220" s="2" t="s">
        <v>221</v>
      </c>
      <c r="P220" s="1" t="s">
        <v>115</v>
      </c>
      <c r="Q220" s="2" t="s">
        <v>221</v>
      </c>
      <c r="S220" s="1" t="s">
        <v>115</v>
      </c>
      <c r="T220" s="2" t="s">
        <v>221</v>
      </c>
      <c r="V220" s="1" t="s">
        <v>263</v>
      </c>
      <c r="W220" s="2" t="s">
        <v>221</v>
      </c>
    </row>
    <row r="221" spans="1:23" ht="15.75" hidden="1" x14ac:dyDescent="0.25">
      <c r="A221" s="1" t="s">
        <v>71</v>
      </c>
      <c r="B221" s="1" t="s">
        <v>112</v>
      </c>
      <c r="C221" s="1" t="s">
        <v>69</v>
      </c>
      <c r="D221" s="1" t="s">
        <v>96</v>
      </c>
      <c r="E221" s="42" t="s">
        <v>216</v>
      </c>
      <c r="F221" s="1">
        <v>8</v>
      </c>
      <c r="I221" s="60" t="str">
        <f t="shared" si="12"/>
        <v>FechaProceso TIMESTAMP,</v>
      </c>
      <c r="L221" s="44"/>
      <c r="M221" s="1" t="s">
        <v>85</v>
      </c>
      <c r="P221" s="50"/>
      <c r="Q221" s="1" t="s">
        <v>85</v>
      </c>
      <c r="S221" s="50"/>
      <c r="T221" s="1" t="s">
        <v>85</v>
      </c>
      <c r="V221" s="50"/>
      <c r="W221" s="1" t="s">
        <v>85</v>
      </c>
    </row>
    <row r="222" spans="1:23" hidden="1" x14ac:dyDescent="0.25">
      <c r="F222" s="3">
        <f>SUM(F207:F221)</f>
        <v>66</v>
      </c>
    </row>
    <row r="223" spans="1:23" hidden="1" x14ac:dyDescent="0.25"/>
    <row r="224" spans="1:23" ht="21" x14ac:dyDescent="0.35">
      <c r="A224" s="8" t="s">
        <v>116</v>
      </c>
      <c r="B224" s="8"/>
      <c r="C224" s="8">
        <v>14</v>
      </c>
      <c r="D224" s="8"/>
      <c r="E224" s="8"/>
      <c r="F224" s="6"/>
      <c r="G224" s="13"/>
      <c r="H224" s="13"/>
      <c r="J224" s="19" t="s">
        <v>83</v>
      </c>
      <c r="K224" s="19" t="s">
        <v>84</v>
      </c>
      <c r="L224" s="20" t="s">
        <v>106</v>
      </c>
      <c r="M224" s="19"/>
      <c r="N224" s="47" t="s">
        <v>251</v>
      </c>
      <c r="P224" s="57" t="s">
        <v>330</v>
      </c>
    </row>
    <row r="225" spans="1:14" s="2" customFormat="1" hidden="1" x14ac:dyDescent="0.25">
      <c r="A225" s="7" t="s">
        <v>0</v>
      </c>
      <c r="B225" s="7" t="s">
        <v>1</v>
      </c>
      <c r="C225" s="7" t="s">
        <v>2</v>
      </c>
      <c r="D225" s="7" t="s">
        <v>4</v>
      </c>
      <c r="E225" s="7" t="s">
        <v>6</v>
      </c>
      <c r="F225" s="7" t="s">
        <v>7</v>
      </c>
      <c r="G225" s="14" t="s">
        <v>8</v>
      </c>
      <c r="H225" s="14" t="s">
        <v>9</v>
      </c>
      <c r="I225" s="59"/>
      <c r="J225" s="14" t="s">
        <v>3</v>
      </c>
      <c r="K225" s="14" t="s">
        <v>0</v>
      </c>
      <c r="L225" s="14" t="s">
        <v>1</v>
      </c>
      <c r="M225" s="14" t="s">
        <v>2</v>
      </c>
      <c r="N225" s="14" t="s">
        <v>4</v>
      </c>
    </row>
    <row r="226" spans="1:14" ht="14.25" hidden="1" customHeight="1" x14ac:dyDescent="0.25">
      <c r="A226" s="1" t="s">
        <v>71</v>
      </c>
      <c r="B226" s="1" t="s">
        <v>116</v>
      </c>
      <c r="C226" s="1" t="s">
        <v>5</v>
      </c>
      <c r="D226" s="1" t="s">
        <v>208</v>
      </c>
      <c r="E226" s="33" t="s">
        <v>212</v>
      </c>
      <c r="F226" s="1">
        <v>4</v>
      </c>
      <c r="G226" s="15" t="s">
        <v>289</v>
      </c>
      <c r="H226" s="15" t="s">
        <v>78</v>
      </c>
      <c r="I226" s="60" t="str">
        <f t="shared" ref="I226:I237" si="13">C226&amp;" "&amp;E226&amp;IF(G226="NOT NULL"," NOT NULL,",",")</f>
        <v>TPO_CFecha INT NOT NULL,</v>
      </c>
      <c r="L226" s="1" t="s">
        <v>59</v>
      </c>
      <c r="M226" s="1" t="s">
        <v>79</v>
      </c>
    </row>
    <row r="227" spans="1:14" hidden="1" x14ac:dyDescent="0.25">
      <c r="A227" s="1" t="s">
        <v>71</v>
      </c>
      <c r="B227" s="1" t="s">
        <v>116</v>
      </c>
      <c r="C227" s="1" t="s">
        <v>86</v>
      </c>
      <c r="D227" s="1" t="s">
        <v>209</v>
      </c>
      <c r="E227" s="33" t="s">
        <v>213</v>
      </c>
      <c r="F227" s="1">
        <v>2</v>
      </c>
      <c r="G227" s="15" t="s">
        <v>289</v>
      </c>
      <c r="H227" s="15" t="s">
        <v>78</v>
      </c>
      <c r="I227" s="60" t="str">
        <f t="shared" si="13"/>
        <v>UNG_KUnidadNegocio SMALLINT NOT NULL,</v>
      </c>
      <c r="L227" s="1" t="s">
        <v>59</v>
      </c>
      <c r="M227" s="1" t="s">
        <v>81</v>
      </c>
    </row>
    <row r="228" spans="1:14" hidden="1" x14ac:dyDescent="0.25">
      <c r="A228" s="1" t="s">
        <v>71</v>
      </c>
      <c r="B228" s="1" t="s">
        <v>116</v>
      </c>
      <c r="C228" s="1" t="s">
        <v>67</v>
      </c>
      <c r="D228" s="1" t="s">
        <v>73</v>
      </c>
      <c r="E228" s="42" t="s">
        <v>213</v>
      </c>
      <c r="F228" s="1">
        <v>2</v>
      </c>
      <c r="I228" s="60" t="str">
        <f t="shared" si="13"/>
        <v>DEP_KDepto SMALLINT,</v>
      </c>
      <c r="L228" s="1" t="s">
        <v>59</v>
      </c>
      <c r="M228" s="1" t="s">
        <v>80</v>
      </c>
    </row>
    <row r="229" spans="1:14" s="57" customFormat="1" ht="15.75" hidden="1" x14ac:dyDescent="0.25">
      <c r="A229" s="57" t="s">
        <v>71</v>
      </c>
      <c r="B229" s="57" t="s">
        <v>116</v>
      </c>
      <c r="C229" s="54" t="s">
        <v>267</v>
      </c>
      <c r="D229" s="57" t="s">
        <v>74</v>
      </c>
      <c r="E229" s="54" t="s">
        <v>213</v>
      </c>
      <c r="F229" s="57">
        <v>2</v>
      </c>
      <c r="G229" s="15"/>
      <c r="H229" s="15"/>
      <c r="I229" s="60" t="str">
        <f t="shared" si="13"/>
        <v>ART_CFamilia SMALLINT,</v>
      </c>
      <c r="L229" s="58" t="s">
        <v>266</v>
      </c>
      <c r="M229" s="54" t="s">
        <v>267</v>
      </c>
    </row>
    <row r="230" spans="1:14" s="57" customFormat="1" ht="15.75" hidden="1" x14ac:dyDescent="0.25">
      <c r="A230" s="57" t="s">
        <v>71</v>
      </c>
      <c r="B230" s="57" t="s">
        <v>116</v>
      </c>
      <c r="C230" s="54" t="s">
        <v>317</v>
      </c>
      <c r="D230" s="57" t="s">
        <v>318</v>
      </c>
      <c r="E230" s="54" t="s">
        <v>213</v>
      </c>
      <c r="F230" s="57">
        <v>2</v>
      </c>
      <c r="G230" s="15"/>
      <c r="H230" s="15"/>
      <c r="I230" s="60" t="str">
        <f t="shared" si="13"/>
        <v>ART_CSubFamilia SMALLINT,</v>
      </c>
      <c r="L230" s="58" t="s">
        <v>266</v>
      </c>
      <c r="M230" s="54" t="s">
        <v>317</v>
      </c>
    </row>
    <row r="231" spans="1:14" ht="15.75" hidden="1" x14ac:dyDescent="0.25">
      <c r="A231" s="1" t="s">
        <v>71</v>
      </c>
      <c r="B231" s="57" t="s">
        <v>116</v>
      </c>
      <c r="C231" s="1" t="s">
        <v>68</v>
      </c>
      <c r="D231" s="1" t="s">
        <v>75</v>
      </c>
      <c r="E231" s="33" t="s">
        <v>213</v>
      </c>
      <c r="F231" s="1">
        <v>2</v>
      </c>
      <c r="I231" s="60" t="str">
        <f t="shared" si="13"/>
        <v>TMR_KTipoMarca SMALLINT,</v>
      </c>
      <c r="L231" s="58" t="s">
        <v>266</v>
      </c>
      <c r="M231" s="58" t="s">
        <v>268</v>
      </c>
    </row>
    <row r="232" spans="1:14" s="33" customFormat="1" ht="15.75" hidden="1" x14ac:dyDescent="0.25">
      <c r="A232" s="1" t="s">
        <v>71</v>
      </c>
      <c r="B232" s="1" t="s">
        <v>116</v>
      </c>
      <c r="C232" s="34" t="s">
        <v>117</v>
      </c>
      <c r="D232" s="1" t="s">
        <v>118</v>
      </c>
      <c r="E232" s="34" t="s">
        <v>212</v>
      </c>
      <c r="F232" s="1">
        <v>4</v>
      </c>
      <c r="G232" s="15"/>
      <c r="H232" s="15"/>
      <c r="I232" s="60" t="str">
        <f t="shared" si="13"/>
        <v>PRV_KProveedor INT,</v>
      </c>
      <c r="J232" s="9"/>
      <c r="K232" s="1"/>
      <c r="L232" s="58" t="s">
        <v>266</v>
      </c>
      <c r="M232" s="58" t="s">
        <v>117</v>
      </c>
    </row>
    <row r="233" spans="1:14" hidden="1" x14ac:dyDescent="0.25">
      <c r="A233" s="1" t="s">
        <v>71</v>
      </c>
      <c r="B233" s="1" t="s">
        <v>116</v>
      </c>
      <c r="C233" s="1" t="s">
        <v>87</v>
      </c>
      <c r="D233" s="1" t="s">
        <v>76</v>
      </c>
      <c r="E233" s="33" t="s">
        <v>212</v>
      </c>
      <c r="F233" s="1">
        <v>4</v>
      </c>
      <c r="G233" s="15" t="s">
        <v>289</v>
      </c>
      <c r="H233" s="15" t="s">
        <v>78</v>
      </c>
      <c r="I233" s="60" t="str">
        <f t="shared" si="13"/>
        <v>ART_KArticulo INT NOT NULL,</v>
      </c>
      <c r="L233" s="1" t="s">
        <v>59</v>
      </c>
      <c r="M233" s="1" t="s">
        <v>219</v>
      </c>
    </row>
    <row r="234" spans="1:14" hidden="1" x14ac:dyDescent="0.25">
      <c r="A234" s="1" t="s">
        <v>71</v>
      </c>
      <c r="B234" s="1" t="s">
        <v>116</v>
      </c>
      <c r="C234" s="43" t="s">
        <v>203</v>
      </c>
      <c r="D234" s="1" t="s">
        <v>205</v>
      </c>
      <c r="E234" s="42" t="s">
        <v>215</v>
      </c>
      <c r="F234" s="1">
        <v>8</v>
      </c>
      <c r="I234" s="60" t="str">
        <f t="shared" si="13"/>
        <v>ATF_IPrecioVenta FLOAT,</v>
      </c>
      <c r="J234" s="5"/>
      <c r="L234" s="1" t="s">
        <v>59</v>
      </c>
      <c r="M234" s="1" t="s">
        <v>82</v>
      </c>
    </row>
    <row r="235" spans="1:14" hidden="1" x14ac:dyDescent="0.25">
      <c r="A235" s="1" t="s">
        <v>71</v>
      </c>
      <c r="B235" s="1" t="s">
        <v>116</v>
      </c>
      <c r="C235" s="43" t="s">
        <v>204</v>
      </c>
      <c r="D235" s="1" t="s">
        <v>206</v>
      </c>
      <c r="E235" s="42" t="s">
        <v>215</v>
      </c>
      <c r="F235" s="1">
        <v>8</v>
      </c>
      <c r="I235" s="60" t="str">
        <f t="shared" si="13"/>
        <v>ATF_ICosto FLOAT,</v>
      </c>
      <c r="J235" s="5"/>
      <c r="L235" s="1" t="s">
        <v>59</v>
      </c>
      <c r="M235" s="1" t="s">
        <v>222</v>
      </c>
    </row>
    <row r="236" spans="1:14" s="2" customFormat="1" hidden="1" x14ac:dyDescent="0.25">
      <c r="A236" s="1" t="s">
        <v>71</v>
      </c>
      <c r="B236" s="1" t="s">
        <v>116</v>
      </c>
      <c r="C236" s="43" t="s">
        <v>434</v>
      </c>
      <c r="D236" s="1" t="s">
        <v>207</v>
      </c>
      <c r="E236" s="42" t="s">
        <v>215</v>
      </c>
      <c r="F236" s="1">
        <v>8</v>
      </c>
      <c r="G236" s="16"/>
      <c r="H236" s="16"/>
      <c r="I236" s="60" t="str">
        <f t="shared" si="13"/>
        <v>ATF_ICantidad FLOAT,</v>
      </c>
      <c r="K236" s="1"/>
      <c r="L236" s="1" t="s">
        <v>59</v>
      </c>
      <c r="M236" s="1" t="s">
        <v>221</v>
      </c>
    </row>
    <row r="237" spans="1:14" ht="15.75" hidden="1" x14ac:dyDescent="0.25">
      <c r="A237" s="1" t="s">
        <v>71</v>
      </c>
      <c r="B237" s="1" t="s">
        <v>116</v>
      </c>
      <c r="C237" s="1" t="s">
        <v>69</v>
      </c>
      <c r="D237" s="1" t="s">
        <v>96</v>
      </c>
      <c r="E237" s="42" t="s">
        <v>216</v>
      </c>
      <c r="F237" s="1">
        <v>8</v>
      </c>
      <c r="I237" s="60" t="str">
        <f t="shared" si="13"/>
        <v>FechaProceso TIMESTAMP,</v>
      </c>
      <c r="L237" s="44"/>
      <c r="M237" s="1" t="s">
        <v>85</v>
      </c>
    </row>
    <row r="238" spans="1:14" hidden="1" x14ac:dyDescent="0.25">
      <c r="F238" s="3">
        <f>SUM(F226:F237)</f>
        <v>54</v>
      </c>
    </row>
    <row r="239" spans="1:14" hidden="1" x14ac:dyDescent="0.25"/>
    <row r="240" spans="1:14" ht="21" x14ac:dyDescent="0.35">
      <c r="A240" s="8" t="s">
        <v>329</v>
      </c>
      <c r="B240" s="8"/>
      <c r="C240" s="8">
        <v>15</v>
      </c>
      <c r="D240" s="8"/>
      <c r="E240" s="8"/>
      <c r="F240" s="6"/>
      <c r="G240" s="13"/>
      <c r="H240" s="13"/>
      <c r="J240" s="19" t="s">
        <v>83</v>
      </c>
      <c r="K240" s="19" t="s">
        <v>84</v>
      </c>
      <c r="L240" s="20" t="s">
        <v>250</v>
      </c>
      <c r="M240" s="19"/>
      <c r="N240" s="47" t="s">
        <v>251</v>
      </c>
    </row>
    <row r="241" spans="1:14" s="2" customFormat="1" hidden="1" x14ac:dyDescent="0.25">
      <c r="A241" s="7" t="s">
        <v>0</v>
      </c>
      <c r="B241" s="7" t="s">
        <v>1</v>
      </c>
      <c r="C241" s="7" t="s">
        <v>2</v>
      </c>
      <c r="D241" s="7" t="s">
        <v>4</v>
      </c>
      <c r="E241" s="7" t="s">
        <v>6</v>
      </c>
      <c r="F241" s="7" t="s">
        <v>7</v>
      </c>
      <c r="G241" s="14" t="s">
        <v>8</v>
      </c>
      <c r="H241" s="14" t="s">
        <v>9</v>
      </c>
      <c r="I241" s="59"/>
      <c r="J241" s="14" t="s">
        <v>3</v>
      </c>
      <c r="K241" s="14" t="s">
        <v>0</v>
      </c>
      <c r="L241" s="14" t="s">
        <v>1</v>
      </c>
      <c r="M241" s="14" t="s">
        <v>2</v>
      </c>
      <c r="N241" s="14" t="s">
        <v>4</v>
      </c>
    </row>
    <row r="242" spans="1:14" ht="14.25" hidden="1" customHeight="1" x14ac:dyDescent="0.25">
      <c r="A242" s="1" t="s">
        <v>71</v>
      </c>
      <c r="B242" s="1" t="s">
        <v>329</v>
      </c>
      <c r="C242" s="1" t="s">
        <v>5</v>
      </c>
      <c r="D242" s="1" t="s">
        <v>90</v>
      </c>
      <c r="E242" s="33" t="s">
        <v>212</v>
      </c>
      <c r="F242" s="1">
        <v>4</v>
      </c>
      <c r="G242" s="15" t="s">
        <v>289</v>
      </c>
      <c r="H242" s="15" t="s">
        <v>78</v>
      </c>
      <c r="I242" s="60" t="str">
        <f t="shared" ref="I242:I253" si="14">C242&amp;" "&amp;E242&amp;IF(G242="NOT NULL"," NOT NULL,",",")</f>
        <v>TPO_CFecha INT NOT NULL,</v>
      </c>
      <c r="L242" s="34" t="s">
        <v>62</v>
      </c>
      <c r="M242" s="33" t="s">
        <v>248</v>
      </c>
    </row>
    <row r="243" spans="1:14" hidden="1" x14ac:dyDescent="0.25">
      <c r="A243" s="1" t="s">
        <v>71</v>
      </c>
      <c r="B243" s="57" t="s">
        <v>329</v>
      </c>
      <c r="C243" s="1" t="s">
        <v>86</v>
      </c>
      <c r="D243" s="1" t="s">
        <v>91</v>
      </c>
      <c r="E243" s="33" t="s">
        <v>213</v>
      </c>
      <c r="F243" s="1">
        <v>2</v>
      </c>
      <c r="G243" s="15" t="s">
        <v>289</v>
      </c>
      <c r="H243" s="15" t="s">
        <v>78</v>
      </c>
      <c r="I243" s="60" t="str">
        <f t="shared" si="14"/>
        <v>UNG_KUnidadNegocio SMALLINT NOT NULL,</v>
      </c>
      <c r="L243" s="34" t="s">
        <v>62</v>
      </c>
      <c r="M243" s="51" t="s">
        <v>81</v>
      </c>
    </row>
    <row r="244" spans="1:14" hidden="1" x14ac:dyDescent="0.25">
      <c r="A244" s="1" t="s">
        <v>71</v>
      </c>
      <c r="B244" s="57" t="s">
        <v>329</v>
      </c>
      <c r="C244" s="1" t="s">
        <v>67</v>
      </c>
      <c r="D244" s="1" t="s">
        <v>73</v>
      </c>
      <c r="E244" s="42" t="s">
        <v>213</v>
      </c>
      <c r="F244" s="1">
        <v>2</v>
      </c>
      <c r="I244" s="60" t="str">
        <f t="shared" si="14"/>
        <v>DEP_KDepto SMALLINT,</v>
      </c>
      <c r="L244" s="34" t="s">
        <v>62</v>
      </c>
      <c r="M244" s="33" t="s">
        <v>80</v>
      </c>
    </row>
    <row r="245" spans="1:14" s="57" customFormat="1" ht="15.75" hidden="1" x14ac:dyDescent="0.25">
      <c r="A245" s="57" t="s">
        <v>71</v>
      </c>
      <c r="B245" s="57" t="s">
        <v>329</v>
      </c>
      <c r="C245" s="54" t="s">
        <v>267</v>
      </c>
      <c r="D245" s="57" t="s">
        <v>74</v>
      </c>
      <c r="E245" s="54" t="s">
        <v>213</v>
      </c>
      <c r="F245" s="57">
        <v>2</v>
      </c>
      <c r="G245" s="15"/>
      <c r="H245" s="15"/>
      <c r="I245" s="60" t="str">
        <f t="shared" si="14"/>
        <v>ART_CFamilia SMALLINT,</v>
      </c>
      <c r="L245" s="58" t="s">
        <v>266</v>
      </c>
      <c r="M245" s="54" t="s">
        <v>267</v>
      </c>
    </row>
    <row r="246" spans="1:14" s="57" customFormat="1" ht="15.75" hidden="1" x14ac:dyDescent="0.25">
      <c r="A246" s="57" t="s">
        <v>71</v>
      </c>
      <c r="B246" s="57" t="s">
        <v>329</v>
      </c>
      <c r="C246" s="54" t="s">
        <v>317</v>
      </c>
      <c r="D246" s="57" t="s">
        <v>318</v>
      </c>
      <c r="E246" s="54" t="s">
        <v>213</v>
      </c>
      <c r="F246" s="57">
        <v>2</v>
      </c>
      <c r="G246" s="15"/>
      <c r="H246" s="15"/>
      <c r="I246" s="60" t="str">
        <f t="shared" si="14"/>
        <v>ART_CSubFamilia SMALLINT,</v>
      </c>
      <c r="L246" s="58" t="s">
        <v>266</v>
      </c>
      <c r="M246" s="54" t="s">
        <v>317</v>
      </c>
    </row>
    <row r="247" spans="1:14" ht="15.75" hidden="1" x14ac:dyDescent="0.25">
      <c r="A247" s="1" t="s">
        <v>71</v>
      </c>
      <c r="B247" s="57" t="s">
        <v>329</v>
      </c>
      <c r="C247" s="1" t="s">
        <v>68</v>
      </c>
      <c r="D247" s="1" t="s">
        <v>75</v>
      </c>
      <c r="E247" s="33" t="s">
        <v>213</v>
      </c>
      <c r="F247" s="1">
        <v>2</v>
      </c>
      <c r="I247" s="60" t="str">
        <f t="shared" si="14"/>
        <v>TMR_KTipoMarca SMALLINT,</v>
      </c>
      <c r="L247" s="58" t="s">
        <v>266</v>
      </c>
      <c r="M247" s="58" t="s">
        <v>267</v>
      </c>
    </row>
    <row r="248" spans="1:14" s="33" customFormat="1" ht="15.75" hidden="1" x14ac:dyDescent="0.25">
      <c r="A248" s="1" t="s">
        <v>71</v>
      </c>
      <c r="B248" s="57" t="s">
        <v>329</v>
      </c>
      <c r="C248" s="34" t="s">
        <v>117</v>
      </c>
      <c r="D248" s="1" t="s">
        <v>118</v>
      </c>
      <c r="E248" s="34" t="s">
        <v>212</v>
      </c>
      <c r="F248" s="1">
        <v>4</v>
      </c>
      <c r="G248" s="15"/>
      <c r="H248" s="15"/>
      <c r="I248" s="60" t="str">
        <f t="shared" si="14"/>
        <v>PRV_KProveedor INT,</v>
      </c>
      <c r="J248" s="9"/>
      <c r="K248" s="1"/>
      <c r="L248" s="58" t="s">
        <v>266</v>
      </c>
      <c r="M248" s="58" t="s">
        <v>268</v>
      </c>
    </row>
    <row r="249" spans="1:14" ht="15.75" hidden="1" x14ac:dyDescent="0.25">
      <c r="A249" s="1" t="s">
        <v>71</v>
      </c>
      <c r="B249" s="57" t="s">
        <v>329</v>
      </c>
      <c r="C249" s="1" t="s">
        <v>87</v>
      </c>
      <c r="D249" s="57" t="s">
        <v>76</v>
      </c>
      <c r="E249" s="33" t="s">
        <v>212</v>
      </c>
      <c r="F249" s="1">
        <v>4</v>
      </c>
      <c r="G249" s="15" t="s">
        <v>289</v>
      </c>
      <c r="H249" s="15" t="s">
        <v>78</v>
      </c>
      <c r="I249" s="60" t="str">
        <f t="shared" si="14"/>
        <v>ART_KArticulo INT NOT NULL,</v>
      </c>
      <c r="L249" s="58" t="s">
        <v>266</v>
      </c>
      <c r="M249" s="58" t="s">
        <v>117</v>
      </c>
    </row>
    <row r="250" spans="1:14" hidden="1" x14ac:dyDescent="0.25">
      <c r="A250" s="1" t="s">
        <v>71</v>
      </c>
      <c r="B250" s="57" t="s">
        <v>329</v>
      </c>
      <c r="C250" s="1" t="s">
        <v>120</v>
      </c>
      <c r="D250" s="57" t="s">
        <v>311</v>
      </c>
      <c r="E250" s="42" t="s">
        <v>214</v>
      </c>
      <c r="F250" s="1">
        <v>8</v>
      </c>
      <c r="G250" s="15" t="s">
        <v>289</v>
      </c>
      <c r="H250" s="15" t="s">
        <v>78</v>
      </c>
      <c r="I250" s="60" t="str">
        <f t="shared" si="14"/>
        <v>CMP_KOrden BIGINT NOT NULL,</v>
      </c>
      <c r="J250" s="5"/>
      <c r="L250" s="34" t="s">
        <v>62</v>
      </c>
      <c r="M250" s="48" t="s">
        <v>224</v>
      </c>
    </row>
    <row r="251" spans="1:14" s="2" customFormat="1" hidden="1" x14ac:dyDescent="0.25">
      <c r="A251" s="1" t="s">
        <v>71</v>
      </c>
      <c r="B251" s="57" t="s">
        <v>329</v>
      </c>
      <c r="C251" s="1" t="s">
        <v>211</v>
      </c>
      <c r="D251" s="57" t="s">
        <v>312</v>
      </c>
      <c r="E251" s="42" t="s">
        <v>214</v>
      </c>
      <c r="F251" s="1">
        <v>8</v>
      </c>
      <c r="G251" s="16"/>
      <c r="H251" s="16"/>
      <c r="I251" s="60" t="str">
        <f t="shared" si="14"/>
        <v>AJC_KFolio BIGINT,</v>
      </c>
      <c r="K251" s="1"/>
      <c r="L251" s="34" t="s">
        <v>62</v>
      </c>
      <c r="M251" s="2" t="s">
        <v>246</v>
      </c>
    </row>
    <row r="252" spans="1:14" hidden="1" x14ac:dyDescent="0.25">
      <c r="A252" s="1" t="s">
        <v>71</v>
      </c>
      <c r="B252" s="57" t="s">
        <v>329</v>
      </c>
      <c r="C252" s="42" t="s">
        <v>249</v>
      </c>
      <c r="D252" s="57" t="s">
        <v>313</v>
      </c>
      <c r="E252" s="42" t="s">
        <v>215</v>
      </c>
      <c r="F252" s="1">
        <v>8</v>
      </c>
      <c r="I252" s="60" t="str">
        <f t="shared" si="14"/>
        <v>AJC_ICosto FLOAT,</v>
      </c>
      <c r="L252" s="42"/>
      <c r="M252" s="49" t="s">
        <v>245</v>
      </c>
    </row>
    <row r="253" spans="1:14" ht="15.75" hidden="1" x14ac:dyDescent="0.25">
      <c r="A253" s="1" t="s">
        <v>71</v>
      </c>
      <c r="B253" s="57" t="s">
        <v>329</v>
      </c>
      <c r="C253" s="1" t="s">
        <v>69</v>
      </c>
      <c r="D253" s="57" t="s">
        <v>96</v>
      </c>
      <c r="E253" s="42" t="s">
        <v>216</v>
      </c>
      <c r="F253" s="1">
        <v>8</v>
      </c>
      <c r="I253" s="60" t="str">
        <f t="shared" si="14"/>
        <v>FechaProceso TIMESTAMP,</v>
      </c>
      <c r="L253" s="44"/>
      <c r="M253" s="1" t="s">
        <v>85</v>
      </c>
    </row>
    <row r="254" spans="1:14" hidden="1" x14ac:dyDescent="0.25">
      <c r="F254" s="3">
        <f>SUM(F242:F253)</f>
        <v>54</v>
      </c>
    </row>
    <row r="255" spans="1:14" hidden="1" x14ac:dyDescent="0.25"/>
    <row r="256" spans="1:14" ht="21" hidden="1" x14ac:dyDescent="0.35">
      <c r="A256" s="8" t="s">
        <v>233</v>
      </c>
      <c r="B256" s="8"/>
      <c r="C256" s="8"/>
      <c r="D256" s="8"/>
      <c r="E256" s="8"/>
      <c r="F256" s="6"/>
      <c r="G256" s="13"/>
      <c r="H256" s="13"/>
      <c r="J256" s="19" t="s">
        <v>83</v>
      </c>
      <c r="K256" s="19" t="s">
        <v>84</v>
      </c>
      <c r="L256" s="20" t="s">
        <v>49</v>
      </c>
      <c r="M256" s="19"/>
      <c r="N256" s="19"/>
    </row>
    <row r="257" spans="1:14" s="2" customFormat="1" hidden="1" x14ac:dyDescent="0.25">
      <c r="A257" s="7" t="s">
        <v>0</v>
      </c>
      <c r="B257" s="7" t="s">
        <v>1</v>
      </c>
      <c r="C257" s="7" t="s">
        <v>2</v>
      </c>
      <c r="D257" s="7" t="s">
        <v>4</v>
      </c>
      <c r="E257" s="7" t="s">
        <v>6</v>
      </c>
      <c r="F257" s="7" t="s">
        <v>7</v>
      </c>
      <c r="G257" s="14" t="s">
        <v>8</v>
      </c>
      <c r="H257" s="14" t="s">
        <v>9</v>
      </c>
      <c r="I257" s="59"/>
      <c r="J257" s="14" t="s">
        <v>3</v>
      </c>
      <c r="K257" s="14" t="s">
        <v>0</v>
      </c>
      <c r="L257" s="14" t="s">
        <v>1</v>
      </c>
      <c r="M257" s="14" t="s">
        <v>2</v>
      </c>
      <c r="N257" s="14" t="s">
        <v>4</v>
      </c>
    </row>
    <row r="258" spans="1:14" ht="14.25" hidden="1" customHeight="1" x14ac:dyDescent="0.25">
      <c r="A258" s="1" t="s">
        <v>71</v>
      </c>
      <c r="B258" s="1" t="s">
        <v>233</v>
      </c>
      <c r="C258" s="1" t="s">
        <v>234</v>
      </c>
      <c r="E258" s="42" t="s">
        <v>212</v>
      </c>
      <c r="I258" s="60" t="str">
        <f t="shared" ref="I258:I259" si="15">C258&amp;" "&amp;E258&amp;IF(G258="NOT NULL"," NOT NULL,",",")</f>
        <v>CTB_KCuentaContable INT,</v>
      </c>
      <c r="M258" s="42"/>
    </row>
    <row r="259" spans="1:14" hidden="1" x14ac:dyDescent="0.25">
      <c r="A259" s="1" t="s">
        <v>71</v>
      </c>
      <c r="B259" s="1" t="s">
        <v>233</v>
      </c>
      <c r="C259" s="1" t="s">
        <v>235</v>
      </c>
      <c r="E259" s="42" t="s">
        <v>319</v>
      </c>
      <c r="I259" s="60" t="str">
        <f t="shared" si="15"/>
        <v>CTB_DCuentaContable VARCHAR,</v>
      </c>
      <c r="M259" s="42"/>
    </row>
    <row r="260" spans="1:14" hidden="1" x14ac:dyDescent="0.25">
      <c r="E260" s="42"/>
      <c r="I260" s="60"/>
      <c r="M260" s="42"/>
    </row>
    <row r="262" spans="1:14" s="57" customFormat="1" ht="21" x14ac:dyDescent="0.35">
      <c r="A262" s="8" t="s">
        <v>329</v>
      </c>
      <c r="B262" s="8"/>
      <c r="C262" s="8"/>
      <c r="D262" s="8"/>
      <c r="E262" s="8"/>
      <c r="F262" s="6"/>
      <c r="G262" s="13"/>
      <c r="H262" s="13"/>
      <c r="I262" s="59"/>
      <c r="J262" s="19" t="s">
        <v>83</v>
      </c>
      <c r="K262" s="19" t="s">
        <v>84</v>
      </c>
      <c r="L262" s="20" t="s">
        <v>250</v>
      </c>
      <c r="M262" s="19"/>
      <c r="N262" s="47" t="s">
        <v>251</v>
      </c>
    </row>
    <row r="263" spans="1:14" s="2" customFormat="1" x14ac:dyDescent="0.25">
      <c r="A263" s="7" t="s">
        <v>0</v>
      </c>
      <c r="B263" s="7" t="s">
        <v>1</v>
      </c>
      <c r="C263" s="7" t="s">
        <v>2</v>
      </c>
      <c r="D263" s="7" t="s">
        <v>4</v>
      </c>
      <c r="E263" s="7" t="s">
        <v>6</v>
      </c>
      <c r="F263" s="7" t="s">
        <v>7</v>
      </c>
      <c r="G263" s="14" t="s">
        <v>8</v>
      </c>
      <c r="H263" s="14" t="s">
        <v>9</v>
      </c>
      <c r="I263" s="59"/>
      <c r="J263" s="14" t="s">
        <v>3</v>
      </c>
      <c r="K263" s="14" t="s">
        <v>0</v>
      </c>
      <c r="L263" s="14" t="s">
        <v>1</v>
      </c>
      <c r="M263" s="14" t="s">
        <v>2</v>
      </c>
      <c r="N263" s="14" t="s">
        <v>4</v>
      </c>
    </row>
    <row r="264" spans="1:14" s="57" customFormat="1" ht="14.25" customHeight="1" x14ac:dyDescent="0.25">
      <c r="A264" s="57" t="s">
        <v>71</v>
      </c>
      <c r="B264" s="57" t="s">
        <v>329</v>
      </c>
      <c r="C264" s="57" t="s">
        <v>5</v>
      </c>
      <c r="D264" s="57" t="s">
        <v>90</v>
      </c>
      <c r="E264" s="54" t="s">
        <v>212</v>
      </c>
      <c r="F264" s="57">
        <v>4</v>
      </c>
      <c r="G264" s="15" t="s">
        <v>289</v>
      </c>
      <c r="H264" s="15" t="s">
        <v>78</v>
      </c>
      <c r="I264" s="60" t="str">
        <f t="shared" ref="I264:I275" si="16">C264&amp;" "&amp;E264&amp;IF(G264="NOT NULL"," NOT NULL,",",")</f>
        <v>TPO_CFecha INT NOT NULL,</v>
      </c>
      <c r="L264" s="54" t="s">
        <v>62</v>
      </c>
      <c r="M264" s="54" t="s">
        <v>248</v>
      </c>
    </row>
    <row r="265" spans="1:14" s="57" customFormat="1" x14ac:dyDescent="0.25">
      <c r="A265" s="57" t="s">
        <v>71</v>
      </c>
      <c r="B265" s="57" t="s">
        <v>329</v>
      </c>
      <c r="C265" s="57" t="s">
        <v>86</v>
      </c>
      <c r="D265" s="57" t="s">
        <v>91</v>
      </c>
      <c r="E265" s="54" t="s">
        <v>213</v>
      </c>
      <c r="F265" s="57">
        <v>2</v>
      </c>
      <c r="G265" s="15" t="s">
        <v>289</v>
      </c>
      <c r="H265" s="15" t="s">
        <v>78</v>
      </c>
      <c r="I265" s="60" t="str">
        <f t="shared" si="16"/>
        <v>UNG_KUnidadNegocio SMALLINT NOT NULL,</v>
      </c>
      <c r="L265" s="54" t="s">
        <v>62</v>
      </c>
      <c r="M265" s="54" t="s">
        <v>81</v>
      </c>
    </row>
    <row r="266" spans="1:14" s="57" customFormat="1" x14ac:dyDescent="0.25">
      <c r="A266" s="57" t="s">
        <v>71</v>
      </c>
      <c r="B266" s="57" t="s">
        <v>329</v>
      </c>
      <c r="C266" s="57" t="s">
        <v>67</v>
      </c>
      <c r="D266" s="57" t="s">
        <v>73</v>
      </c>
      <c r="E266" s="54" t="s">
        <v>213</v>
      </c>
      <c r="F266" s="57">
        <v>2</v>
      </c>
      <c r="G266" s="15"/>
      <c r="H266" s="15"/>
      <c r="I266" s="60" t="str">
        <f t="shared" si="16"/>
        <v>DEP_KDepto SMALLINT,</v>
      </c>
      <c r="L266" s="54" t="s">
        <v>62</v>
      </c>
      <c r="M266" s="54" t="s">
        <v>80</v>
      </c>
    </row>
    <row r="267" spans="1:14" s="57" customFormat="1" ht="15.75" x14ac:dyDescent="0.25">
      <c r="A267" s="57" t="s">
        <v>71</v>
      </c>
      <c r="B267" s="57" t="s">
        <v>329</v>
      </c>
      <c r="C267" s="54" t="s">
        <v>267</v>
      </c>
      <c r="D267" s="57" t="s">
        <v>74</v>
      </c>
      <c r="E267" s="54" t="s">
        <v>213</v>
      </c>
      <c r="F267" s="57">
        <v>2</v>
      </c>
      <c r="G267" s="15"/>
      <c r="H267" s="15"/>
      <c r="I267" s="60" t="str">
        <f t="shared" si="16"/>
        <v>ART_CFamilia SMALLINT,</v>
      </c>
      <c r="L267" s="58" t="s">
        <v>266</v>
      </c>
      <c r="M267" s="54" t="s">
        <v>267</v>
      </c>
    </row>
    <row r="268" spans="1:14" s="57" customFormat="1" ht="15.75" x14ac:dyDescent="0.25">
      <c r="A268" s="57" t="s">
        <v>71</v>
      </c>
      <c r="B268" s="57" t="s">
        <v>329</v>
      </c>
      <c r="C268" s="54" t="s">
        <v>317</v>
      </c>
      <c r="D268" s="57" t="s">
        <v>318</v>
      </c>
      <c r="E268" s="54" t="s">
        <v>213</v>
      </c>
      <c r="F268" s="57">
        <v>2</v>
      </c>
      <c r="G268" s="15"/>
      <c r="H268" s="15"/>
      <c r="I268" s="60" t="str">
        <f t="shared" si="16"/>
        <v>ART_CSubFamilia SMALLINT,</v>
      </c>
      <c r="L268" s="58" t="s">
        <v>266</v>
      </c>
      <c r="M268" s="54" t="s">
        <v>317</v>
      </c>
    </row>
    <row r="269" spans="1:14" s="57" customFormat="1" ht="15.75" x14ac:dyDescent="0.25">
      <c r="A269" s="57" t="s">
        <v>71</v>
      </c>
      <c r="B269" s="57" t="s">
        <v>329</v>
      </c>
      <c r="C269" s="57" t="s">
        <v>68</v>
      </c>
      <c r="D269" s="57" t="s">
        <v>75</v>
      </c>
      <c r="E269" s="54" t="s">
        <v>213</v>
      </c>
      <c r="F269" s="57">
        <v>2</v>
      </c>
      <c r="G269" s="15"/>
      <c r="H269" s="15"/>
      <c r="I269" s="60" t="str">
        <f t="shared" si="16"/>
        <v>TMR_KTipoMarca SMALLINT,</v>
      </c>
      <c r="L269" s="58" t="s">
        <v>266</v>
      </c>
      <c r="M269" s="58" t="s">
        <v>267</v>
      </c>
    </row>
    <row r="270" spans="1:14" s="54" customFormat="1" ht="15.75" x14ac:dyDescent="0.25">
      <c r="A270" s="57" t="s">
        <v>71</v>
      </c>
      <c r="B270" s="57" t="s">
        <v>329</v>
      </c>
      <c r="C270" s="54" t="s">
        <v>117</v>
      </c>
      <c r="D270" s="57" t="s">
        <v>118</v>
      </c>
      <c r="E270" s="54" t="s">
        <v>212</v>
      </c>
      <c r="F270" s="57">
        <v>4</v>
      </c>
      <c r="G270" s="15"/>
      <c r="H270" s="15"/>
      <c r="I270" s="60" t="str">
        <f t="shared" si="16"/>
        <v>PRV_KProveedor INT,</v>
      </c>
      <c r="J270" s="9"/>
      <c r="K270" s="57"/>
      <c r="L270" s="58" t="s">
        <v>266</v>
      </c>
      <c r="M270" s="58" t="s">
        <v>268</v>
      </c>
    </row>
    <row r="271" spans="1:14" s="57" customFormat="1" ht="15.75" x14ac:dyDescent="0.25">
      <c r="A271" s="57" t="s">
        <v>71</v>
      </c>
      <c r="B271" s="57" t="s">
        <v>329</v>
      </c>
      <c r="C271" s="57" t="s">
        <v>87</v>
      </c>
      <c r="D271" s="57" t="s">
        <v>76</v>
      </c>
      <c r="E271" s="54" t="s">
        <v>212</v>
      </c>
      <c r="F271" s="57">
        <v>4</v>
      </c>
      <c r="G271" s="15" t="s">
        <v>289</v>
      </c>
      <c r="H271" s="15" t="s">
        <v>78</v>
      </c>
      <c r="I271" s="60" t="str">
        <f t="shared" si="16"/>
        <v>ART_KArticulo INT NOT NULL,</v>
      </c>
      <c r="L271" s="58" t="s">
        <v>266</v>
      </c>
      <c r="M271" s="58" t="s">
        <v>117</v>
      </c>
    </row>
    <row r="272" spans="1:14" s="57" customFormat="1" x14ac:dyDescent="0.25">
      <c r="A272" s="57" t="s">
        <v>71</v>
      </c>
      <c r="B272" s="57" t="s">
        <v>329</v>
      </c>
      <c r="C272" s="57" t="s">
        <v>120</v>
      </c>
      <c r="D272" s="57" t="s">
        <v>311</v>
      </c>
      <c r="E272" s="54" t="s">
        <v>214</v>
      </c>
      <c r="F272" s="57">
        <v>8</v>
      </c>
      <c r="G272" s="15" t="s">
        <v>289</v>
      </c>
      <c r="H272" s="15" t="s">
        <v>78</v>
      </c>
      <c r="I272" s="60" t="str">
        <f t="shared" si="16"/>
        <v>CMP_KOrden BIGINT NOT NULL,</v>
      </c>
      <c r="J272" s="5"/>
      <c r="L272" s="54" t="s">
        <v>62</v>
      </c>
      <c r="M272" s="49" t="s">
        <v>224</v>
      </c>
    </row>
    <row r="273" spans="1:13" s="2" customFormat="1" x14ac:dyDescent="0.25">
      <c r="A273" s="57" t="s">
        <v>71</v>
      </c>
      <c r="B273" s="57" t="s">
        <v>329</v>
      </c>
      <c r="C273" s="57" t="s">
        <v>211</v>
      </c>
      <c r="D273" s="57" t="s">
        <v>312</v>
      </c>
      <c r="E273" s="54" t="s">
        <v>214</v>
      </c>
      <c r="F273" s="57">
        <v>8</v>
      </c>
      <c r="G273" s="16"/>
      <c r="H273" s="16"/>
      <c r="I273" s="60" t="str">
        <f t="shared" si="16"/>
        <v>AJC_KFolio BIGINT,</v>
      </c>
      <c r="K273" s="57"/>
      <c r="L273" s="54" t="s">
        <v>62</v>
      </c>
      <c r="M273" s="2" t="s">
        <v>246</v>
      </c>
    </row>
    <row r="274" spans="1:13" s="57" customFormat="1" x14ac:dyDescent="0.25">
      <c r="A274" s="57" t="s">
        <v>71</v>
      </c>
      <c r="B274" s="57" t="s">
        <v>329</v>
      </c>
      <c r="C274" s="54" t="s">
        <v>249</v>
      </c>
      <c r="D274" s="57" t="s">
        <v>313</v>
      </c>
      <c r="E274" s="54" t="s">
        <v>215</v>
      </c>
      <c r="F274" s="57">
        <v>8</v>
      </c>
      <c r="G274" s="15"/>
      <c r="H274" s="15"/>
      <c r="I274" s="60" t="str">
        <f t="shared" si="16"/>
        <v>AJC_ICosto FLOAT,</v>
      </c>
      <c r="L274" s="54"/>
      <c r="M274" s="49" t="s">
        <v>245</v>
      </c>
    </row>
    <row r="275" spans="1:13" s="57" customFormat="1" ht="15.75" x14ac:dyDescent="0.25">
      <c r="A275" s="57" t="s">
        <v>71</v>
      </c>
      <c r="B275" s="57" t="s">
        <v>329</v>
      </c>
      <c r="C275" s="57" t="s">
        <v>69</v>
      </c>
      <c r="D275" s="57" t="s">
        <v>96</v>
      </c>
      <c r="E275" s="54" t="s">
        <v>216</v>
      </c>
      <c r="F275" s="57">
        <v>8</v>
      </c>
      <c r="G275" s="15"/>
      <c r="H275" s="15"/>
      <c r="I275" s="60" t="str">
        <f t="shared" si="16"/>
        <v>FechaProceso TIMESTAMP,</v>
      </c>
      <c r="L275" s="58"/>
      <c r="M275" s="57" t="s">
        <v>85</v>
      </c>
    </row>
  </sheetData>
  <autoFilter ref="A1:W260">
    <filterColumn colId="2">
      <filters>
        <filter val="10"/>
        <filter val="11"/>
        <filter val="12"/>
        <filter val="13"/>
        <filter val="14"/>
        <filter val="15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P113"/>
  <sheetViews>
    <sheetView topLeftCell="A91" zoomScale="80" zoomScaleNormal="80" workbookViewId="0">
      <pane xSplit="3" topLeftCell="D1" activePane="topRight" state="frozen"/>
      <selection pane="topRight" activeCell="A104" sqref="A104"/>
    </sheetView>
  </sheetViews>
  <sheetFormatPr defaultColWidth="8.85546875" defaultRowHeight="15" x14ac:dyDescent="0.25"/>
  <cols>
    <col min="1" max="1" width="11.140625" style="57" customWidth="1"/>
    <col min="2" max="2" width="24" style="57" customWidth="1"/>
    <col min="3" max="3" width="30.85546875" style="57" customWidth="1"/>
    <col min="4" max="4" width="4" style="57" customWidth="1"/>
    <col min="5" max="5" width="12.7109375" style="57" customWidth="1"/>
    <col min="6" max="6" width="6.7109375" style="57" customWidth="1"/>
    <col min="7" max="7" width="10.28515625" style="15" bestFit="1" customWidth="1"/>
    <col min="8" max="8" width="5.42578125" style="15" customWidth="1"/>
    <col min="9" max="9" width="13" style="59" customWidth="1"/>
    <col min="10" max="10" width="11.42578125" style="57" bestFit="1" customWidth="1"/>
    <col min="11" max="11" width="8.7109375" style="57" bestFit="1" customWidth="1"/>
    <col min="12" max="12" width="26.28515625" style="57" customWidth="1"/>
    <col min="13" max="13" width="37.28515625" style="57" bestFit="1" customWidth="1"/>
    <col min="14" max="14" width="40.140625" style="57" bestFit="1" customWidth="1"/>
    <col min="15" max="15" width="3" style="57" customWidth="1"/>
    <col min="16" max="16" width="24.42578125" style="57" customWidth="1"/>
    <col min="17" max="17" width="25.85546875" style="57" customWidth="1"/>
    <col min="18" max="18" width="3.140625" style="57" customWidth="1"/>
    <col min="19" max="19" width="19.5703125" style="57" bestFit="1" customWidth="1"/>
    <col min="20" max="20" width="24.140625" style="57" bestFit="1" customWidth="1"/>
    <col min="21" max="21" width="3.42578125" style="57" customWidth="1"/>
    <col min="22" max="22" width="20.7109375" style="57" customWidth="1"/>
    <col min="23" max="23" width="26.7109375" style="57" bestFit="1" customWidth="1"/>
    <col min="24" max="16384" width="8.85546875" style="57"/>
  </cols>
  <sheetData>
    <row r="1" spans="1:14" s="54" customFormat="1" ht="21" customHeight="1" x14ac:dyDescent="0.35">
      <c r="A1" s="8" t="s">
        <v>461</v>
      </c>
      <c r="B1" s="8"/>
      <c r="C1" s="8"/>
      <c r="D1" s="8"/>
      <c r="E1" s="8"/>
      <c r="F1" s="6"/>
      <c r="G1" s="13"/>
      <c r="H1" s="13"/>
      <c r="I1" s="59"/>
      <c r="J1" s="19" t="s">
        <v>301</v>
      </c>
      <c r="K1" s="19" t="s">
        <v>302</v>
      </c>
      <c r="L1" s="20" t="s">
        <v>461</v>
      </c>
      <c r="M1" s="19"/>
      <c r="N1" s="47" t="s">
        <v>251</v>
      </c>
    </row>
    <row r="2" spans="1:14" x14ac:dyDescent="0.25">
      <c r="A2" s="7" t="s">
        <v>0</v>
      </c>
      <c r="B2" s="7" t="s">
        <v>1</v>
      </c>
      <c r="C2" s="7" t="s">
        <v>2</v>
      </c>
      <c r="D2" s="7" t="s">
        <v>4</v>
      </c>
      <c r="E2" s="7" t="s">
        <v>6</v>
      </c>
      <c r="F2" s="7" t="s">
        <v>7</v>
      </c>
      <c r="G2" s="14" t="s">
        <v>8</v>
      </c>
      <c r="H2" s="14" t="s">
        <v>9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4</v>
      </c>
    </row>
    <row r="3" spans="1:14" ht="15.75" x14ac:dyDescent="0.25">
      <c r="A3" s="57" t="s">
        <v>71</v>
      </c>
      <c r="B3" s="57" t="s">
        <v>461</v>
      </c>
      <c r="C3" s="54" t="s">
        <v>86</v>
      </c>
      <c r="D3" s="57" t="s">
        <v>462</v>
      </c>
      <c r="E3" s="54" t="s">
        <v>212</v>
      </c>
      <c r="F3" s="57">
        <v>4</v>
      </c>
      <c r="G3" s="15" t="s">
        <v>289</v>
      </c>
      <c r="H3" s="15" t="s">
        <v>78</v>
      </c>
      <c r="I3" s="60" t="str">
        <f>C3&amp;" "&amp;E2&amp;IF(G3="NOT NULL"," NOT NULL,",",")</f>
        <v>UNG_KUnidadNegocio Type NOT NULL,</v>
      </c>
      <c r="J3" s="57" t="s">
        <v>613</v>
      </c>
      <c r="K3" s="58" t="s">
        <v>614</v>
      </c>
      <c r="L3" s="57" t="s">
        <v>642</v>
      </c>
      <c r="M3" s="58" t="s">
        <v>641</v>
      </c>
    </row>
    <row r="4" spans="1:14" ht="15.75" x14ac:dyDescent="0.25">
      <c r="A4" s="57" t="s">
        <v>71</v>
      </c>
      <c r="B4" s="57" t="s">
        <v>461</v>
      </c>
      <c r="C4" s="54" t="s">
        <v>447</v>
      </c>
      <c r="D4" s="57" t="s">
        <v>463</v>
      </c>
      <c r="E4" s="54" t="s">
        <v>319</v>
      </c>
      <c r="F4" s="57">
        <v>40</v>
      </c>
      <c r="I4" s="60" t="str">
        <f t="shared" ref="I4:I30" si="0">C4&amp;" "&amp;E3&amp;IF(G4="NOT NULL"," NOT NULL,",",")</f>
        <v>UNG_DUnidadNegocio INT,</v>
      </c>
      <c r="J4" s="57" t="s">
        <v>613</v>
      </c>
      <c r="K4" s="58" t="s">
        <v>614</v>
      </c>
      <c r="L4" s="57" t="s">
        <v>642</v>
      </c>
      <c r="M4" s="54" t="s">
        <v>643</v>
      </c>
      <c r="N4" s="57" t="s">
        <v>680</v>
      </c>
    </row>
    <row r="5" spans="1:14" ht="15.75" x14ac:dyDescent="0.25">
      <c r="A5" s="57" t="s">
        <v>71</v>
      </c>
      <c r="B5" s="57" t="s">
        <v>461</v>
      </c>
      <c r="C5" s="54" t="s">
        <v>464</v>
      </c>
      <c r="D5" s="57" t="s">
        <v>465</v>
      </c>
      <c r="E5" s="54" t="s">
        <v>319</v>
      </c>
      <c r="F5" s="57">
        <v>45</v>
      </c>
      <c r="I5" s="60" t="str">
        <f t="shared" si="0"/>
        <v>UNG_KDUnidadNegocio VARCHAR,</v>
      </c>
      <c r="L5" s="58"/>
      <c r="M5" s="54" t="s">
        <v>644</v>
      </c>
    </row>
    <row r="6" spans="1:14" ht="15.75" x14ac:dyDescent="0.25">
      <c r="A6" s="57" t="s">
        <v>71</v>
      </c>
      <c r="B6" s="57" t="s">
        <v>461</v>
      </c>
      <c r="C6" s="54" t="s">
        <v>665</v>
      </c>
      <c r="D6" s="57" t="s">
        <v>463</v>
      </c>
      <c r="E6" s="54" t="s">
        <v>319</v>
      </c>
      <c r="F6" s="57">
        <v>5</v>
      </c>
      <c r="I6" s="60" t="str">
        <f t="shared" si="0"/>
        <v>UNG_KUnidadNegocioPS VARCHAR,</v>
      </c>
      <c r="J6" s="57" t="s">
        <v>83</v>
      </c>
      <c r="K6" s="58" t="s">
        <v>84</v>
      </c>
      <c r="L6" s="57" t="s">
        <v>666</v>
      </c>
      <c r="M6" s="54" t="s">
        <v>667</v>
      </c>
      <c r="N6" s="57" t="s">
        <v>668</v>
      </c>
    </row>
    <row r="7" spans="1:14" ht="15.75" x14ac:dyDescent="0.25">
      <c r="A7" s="57" t="s">
        <v>71</v>
      </c>
      <c r="B7" s="57" t="s">
        <v>461</v>
      </c>
      <c r="C7" s="54" t="s">
        <v>466</v>
      </c>
      <c r="D7" s="57" t="s">
        <v>475</v>
      </c>
      <c r="E7" s="54" t="s">
        <v>213</v>
      </c>
      <c r="F7" s="57">
        <v>2</v>
      </c>
      <c r="I7" s="60" t="str">
        <f t="shared" si="0"/>
        <v>UNG_CFormato VARCHAR,</v>
      </c>
      <c r="J7" s="57" t="s">
        <v>613</v>
      </c>
      <c r="K7" s="58" t="s">
        <v>614</v>
      </c>
      <c r="L7" s="57" t="s">
        <v>662</v>
      </c>
      <c r="M7" s="58" t="s">
        <v>663</v>
      </c>
    </row>
    <row r="8" spans="1:14" ht="15.75" x14ac:dyDescent="0.25">
      <c r="A8" s="57" t="s">
        <v>71</v>
      </c>
      <c r="B8" s="57" t="s">
        <v>461</v>
      </c>
      <c r="C8" s="54" t="s">
        <v>467</v>
      </c>
      <c r="D8" s="57" t="s">
        <v>468</v>
      </c>
      <c r="E8" s="54" t="s">
        <v>319</v>
      </c>
      <c r="F8" s="57">
        <v>15</v>
      </c>
      <c r="I8" s="60" t="str">
        <f t="shared" si="0"/>
        <v>UNG_DFormato SMALLINT,</v>
      </c>
      <c r="J8" s="57" t="s">
        <v>613</v>
      </c>
      <c r="K8" s="58" t="s">
        <v>614</v>
      </c>
      <c r="L8" s="57" t="s">
        <v>662</v>
      </c>
      <c r="M8" s="58" t="s">
        <v>661</v>
      </c>
      <c r="N8" s="57" t="s">
        <v>680</v>
      </c>
    </row>
    <row r="9" spans="1:14" x14ac:dyDescent="0.25">
      <c r="A9" s="57" t="s">
        <v>71</v>
      </c>
      <c r="B9" s="57" t="s">
        <v>461</v>
      </c>
      <c r="C9" s="54" t="s">
        <v>486</v>
      </c>
      <c r="D9" s="57" t="s">
        <v>474</v>
      </c>
      <c r="E9" s="54" t="s">
        <v>213</v>
      </c>
      <c r="F9" s="57">
        <v>2</v>
      </c>
      <c r="I9" s="60" t="str">
        <f t="shared" si="0"/>
        <v>UNG_CTipoTienda VARCHAR,</v>
      </c>
      <c r="J9" s="57" t="s">
        <v>301</v>
      </c>
      <c r="K9" s="57" t="s">
        <v>302</v>
      </c>
      <c r="L9" s="57" t="s">
        <v>461</v>
      </c>
      <c r="M9" s="54" t="s">
        <v>450</v>
      </c>
    </row>
    <row r="10" spans="1:14" x14ac:dyDescent="0.25">
      <c r="A10" s="57" t="s">
        <v>71</v>
      </c>
      <c r="B10" s="57" t="s">
        <v>461</v>
      </c>
      <c r="C10" s="54" t="s">
        <v>487</v>
      </c>
      <c r="D10" s="57" t="s">
        <v>469</v>
      </c>
      <c r="E10" s="54" t="s">
        <v>319</v>
      </c>
      <c r="F10" s="57">
        <v>15</v>
      </c>
      <c r="I10" s="60" t="str">
        <f t="shared" si="0"/>
        <v>UNG_DTipoTienda SMALLINT,</v>
      </c>
      <c r="J10" s="57" t="s">
        <v>301</v>
      </c>
      <c r="K10" s="57" t="s">
        <v>302</v>
      </c>
      <c r="L10" s="57" t="s">
        <v>461</v>
      </c>
      <c r="M10" s="54" t="s">
        <v>450</v>
      </c>
      <c r="N10" s="57" t="s">
        <v>680</v>
      </c>
    </row>
    <row r="11" spans="1:14" x14ac:dyDescent="0.25">
      <c r="A11" s="57" t="s">
        <v>71</v>
      </c>
      <c r="B11" s="57" t="s">
        <v>461</v>
      </c>
      <c r="C11" s="54" t="s">
        <v>451</v>
      </c>
      <c r="D11" s="57" t="s">
        <v>473</v>
      </c>
      <c r="E11" s="54" t="s">
        <v>213</v>
      </c>
      <c r="F11" s="57">
        <v>2</v>
      </c>
      <c r="I11" s="60" t="str">
        <f t="shared" si="0"/>
        <v>UNG_CGteRegional VARCHAR,</v>
      </c>
      <c r="J11" s="57" t="s">
        <v>301</v>
      </c>
      <c r="K11" s="57" t="s">
        <v>302</v>
      </c>
      <c r="L11" s="57" t="s">
        <v>461</v>
      </c>
      <c r="M11" s="54" t="s">
        <v>451</v>
      </c>
    </row>
    <row r="12" spans="1:14" x14ac:dyDescent="0.25">
      <c r="A12" s="57" t="s">
        <v>71</v>
      </c>
      <c r="B12" s="57" t="s">
        <v>461</v>
      </c>
      <c r="C12" s="54" t="s">
        <v>452</v>
      </c>
      <c r="D12" s="57" t="s">
        <v>470</v>
      </c>
      <c r="E12" s="54" t="s">
        <v>319</v>
      </c>
      <c r="F12" s="57">
        <v>15</v>
      </c>
      <c r="I12" s="60" t="str">
        <f t="shared" si="0"/>
        <v>UNG_DGteRegional SMALLINT,</v>
      </c>
      <c r="J12" s="57" t="s">
        <v>301</v>
      </c>
      <c r="K12" s="57" t="s">
        <v>302</v>
      </c>
      <c r="L12" s="57" t="s">
        <v>461</v>
      </c>
      <c r="M12" s="54" t="s">
        <v>452</v>
      </c>
      <c r="N12" s="57" t="s">
        <v>680</v>
      </c>
    </row>
    <row r="13" spans="1:14" ht="15.75" x14ac:dyDescent="0.25">
      <c r="A13" s="57" t="s">
        <v>71</v>
      </c>
      <c r="B13" s="57" t="s">
        <v>461</v>
      </c>
      <c r="C13" s="54" t="s">
        <v>453</v>
      </c>
      <c r="D13" s="57" t="s">
        <v>472</v>
      </c>
      <c r="E13" s="54" t="s">
        <v>213</v>
      </c>
      <c r="F13" s="57">
        <v>2</v>
      </c>
      <c r="I13" s="60" t="str">
        <f t="shared" si="0"/>
        <v>UNG_CZonaGeo VARCHAR,</v>
      </c>
      <c r="J13" s="57" t="s">
        <v>613</v>
      </c>
      <c r="K13" s="58" t="s">
        <v>614</v>
      </c>
      <c r="L13" s="57" t="s">
        <v>642</v>
      </c>
      <c r="M13" s="57" t="s">
        <v>653</v>
      </c>
    </row>
    <row r="14" spans="1:14" s="3" customFormat="1" ht="15.75" x14ac:dyDescent="0.25">
      <c r="A14" s="57" t="s">
        <v>71</v>
      </c>
      <c r="B14" s="57" t="s">
        <v>461</v>
      </c>
      <c r="C14" s="54" t="s">
        <v>454</v>
      </c>
      <c r="D14" s="57" t="s">
        <v>471</v>
      </c>
      <c r="E14" s="54" t="s">
        <v>319</v>
      </c>
      <c r="F14" s="57">
        <v>15</v>
      </c>
      <c r="G14" s="18"/>
      <c r="H14" s="18"/>
      <c r="I14" s="60" t="str">
        <f t="shared" si="0"/>
        <v>UNG_DZonaGeo SMALLINT,</v>
      </c>
      <c r="J14" s="57" t="s">
        <v>613</v>
      </c>
      <c r="K14" s="58" t="s">
        <v>614</v>
      </c>
      <c r="L14" s="2" t="s">
        <v>652</v>
      </c>
      <c r="M14" s="2" t="s">
        <v>651</v>
      </c>
      <c r="N14" s="57" t="s">
        <v>680</v>
      </c>
    </row>
    <row r="15" spans="1:14" s="54" customFormat="1" ht="15.75" x14ac:dyDescent="0.25">
      <c r="A15" s="57" t="s">
        <v>71</v>
      </c>
      <c r="B15" s="57" t="s">
        <v>461</v>
      </c>
      <c r="C15" s="54" t="s">
        <v>484</v>
      </c>
      <c r="D15" s="57" t="s">
        <v>476</v>
      </c>
      <c r="E15" s="54" t="s">
        <v>213</v>
      </c>
      <c r="F15" s="57">
        <v>2</v>
      </c>
      <c r="G15" s="15"/>
      <c r="H15" s="15"/>
      <c r="I15" s="60" t="str">
        <f t="shared" si="0"/>
        <v>UNG_CZonaPrecio VARCHAR,</v>
      </c>
      <c r="J15" s="57" t="s">
        <v>613</v>
      </c>
      <c r="K15" s="58" t="s">
        <v>614</v>
      </c>
      <c r="L15" s="57" t="s">
        <v>642</v>
      </c>
      <c r="M15" s="54" t="s">
        <v>659</v>
      </c>
    </row>
    <row r="16" spans="1:14" ht="15.75" x14ac:dyDescent="0.25">
      <c r="A16" s="57" t="s">
        <v>71</v>
      </c>
      <c r="B16" s="57" t="s">
        <v>461</v>
      </c>
      <c r="C16" s="54" t="s">
        <v>485</v>
      </c>
      <c r="D16" s="57" t="s">
        <v>477</v>
      </c>
      <c r="E16" s="54" t="s">
        <v>319</v>
      </c>
      <c r="F16" s="57">
        <v>15</v>
      </c>
      <c r="I16" s="60" t="str">
        <f t="shared" si="0"/>
        <v>UNG_DZonaPrecio SMALLINT,</v>
      </c>
      <c r="J16" s="57" t="s">
        <v>613</v>
      </c>
      <c r="K16" s="58" t="s">
        <v>614</v>
      </c>
      <c r="L16" s="57" t="s">
        <v>660</v>
      </c>
      <c r="M16" s="57" t="s">
        <v>658</v>
      </c>
      <c r="N16" s="57" t="s">
        <v>680</v>
      </c>
    </row>
    <row r="17" spans="1:14" ht="15.75" x14ac:dyDescent="0.25">
      <c r="A17" s="57" t="s">
        <v>71</v>
      </c>
      <c r="B17" s="57" t="s">
        <v>461</v>
      </c>
      <c r="C17" s="54" t="s">
        <v>479</v>
      </c>
      <c r="D17" s="57" t="s">
        <v>480</v>
      </c>
      <c r="E17" s="54" t="s">
        <v>213</v>
      </c>
      <c r="F17" s="57">
        <v>2</v>
      </c>
      <c r="I17" s="60" t="str">
        <f t="shared" si="0"/>
        <v>UNG_CTipoFuncionalidad VARCHAR,</v>
      </c>
      <c r="J17" s="57" t="s">
        <v>613</v>
      </c>
      <c r="K17" s="58" t="s">
        <v>614</v>
      </c>
      <c r="L17" s="57" t="s">
        <v>642</v>
      </c>
      <c r="M17" s="57" t="s">
        <v>649</v>
      </c>
    </row>
    <row r="18" spans="1:14" ht="15.75" x14ac:dyDescent="0.25">
      <c r="A18" s="57" t="s">
        <v>71</v>
      </c>
      <c r="B18" s="57" t="s">
        <v>461</v>
      </c>
      <c r="C18" s="54" t="s">
        <v>478</v>
      </c>
      <c r="D18" s="57" t="s">
        <v>481</v>
      </c>
      <c r="E18" s="54" t="s">
        <v>319</v>
      </c>
      <c r="F18" s="57">
        <v>15</v>
      </c>
      <c r="I18" s="60" t="str">
        <f t="shared" si="0"/>
        <v>UNG_DTipoFuncionalidad SMALLINT,</v>
      </c>
      <c r="J18" s="57" t="s">
        <v>613</v>
      </c>
      <c r="K18" s="58" t="s">
        <v>614</v>
      </c>
      <c r="L18" s="57" t="s">
        <v>642</v>
      </c>
      <c r="M18" s="57" t="s">
        <v>648</v>
      </c>
      <c r="N18" s="57" t="s">
        <v>650</v>
      </c>
    </row>
    <row r="19" spans="1:14" ht="15.75" x14ac:dyDescent="0.25">
      <c r="A19" s="57" t="s">
        <v>71</v>
      </c>
      <c r="B19" s="57" t="s">
        <v>461</v>
      </c>
      <c r="C19" s="54" t="s">
        <v>455</v>
      </c>
      <c r="D19" s="57" t="s">
        <v>482</v>
      </c>
      <c r="E19" s="54" t="s">
        <v>213</v>
      </c>
      <c r="F19" s="57">
        <v>2</v>
      </c>
      <c r="I19" s="60" t="str">
        <f t="shared" si="0"/>
        <v>UNG_CCluster VARCHAR,</v>
      </c>
      <c r="J19" s="57" t="s">
        <v>613</v>
      </c>
      <c r="K19" s="58" t="s">
        <v>614</v>
      </c>
      <c r="L19" s="57" t="s">
        <v>655</v>
      </c>
      <c r="M19" s="57" t="s">
        <v>654</v>
      </c>
      <c r="N19" s="57" t="s">
        <v>657</v>
      </c>
    </row>
    <row r="20" spans="1:14" ht="15.75" x14ac:dyDescent="0.25">
      <c r="A20" s="57" t="s">
        <v>71</v>
      </c>
      <c r="B20" s="57" t="s">
        <v>461</v>
      </c>
      <c r="C20" s="54" t="s">
        <v>456</v>
      </c>
      <c r="D20" s="57" t="s">
        <v>483</v>
      </c>
      <c r="E20" s="54" t="s">
        <v>319</v>
      </c>
      <c r="F20" s="57">
        <v>15</v>
      </c>
      <c r="I20" s="60" t="str">
        <f t="shared" si="0"/>
        <v>UNG_DCluster SMALLINT,</v>
      </c>
      <c r="J20" s="57" t="s">
        <v>613</v>
      </c>
      <c r="K20" s="58" t="s">
        <v>614</v>
      </c>
      <c r="L20" s="57" t="s">
        <v>642</v>
      </c>
      <c r="M20" s="57" t="s">
        <v>656</v>
      </c>
      <c r="N20" s="57" t="s">
        <v>680</v>
      </c>
    </row>
    <row r="21" spans="1:14" x14ac:dyDescent="0.25">
      <c r="A21" s="57" t="s">
        <v>71</v>
      </c>
      <c r="B21" s="57" t="s">
        <v>461</v>
      </c>
      <c r="C21" s="54" t="s">
        <v>459</v>
      </c>
      <c r="D21" s="57" t="s">
        <v>494</v>
      </c>
      <c r="E21" s="54" t="s">
        <v>213</v>
      </c>
      <c r="F21" s="57">
        <v>2</v>
      </c>
      <c r="I21" s="60" t="str">
        <f t="shared" si="0"/>
        <v>UNG_CCiudad VARCHAR,</v>
      </c>
      <c r="M21" s="57" t="s">
        <v>664</v>
      </c>
    </row>
    <row r="22" spans="1:14" ht="15.75" x14ac:dyDescent="0.25">
      <c r="A22" s="57" t="s">
        <v>71</v>
      </c>
      <c r="B22" s="57" t="s">
        <v>461</v>
      </c>
      <c r="C22" s="54" t="s">
        <v>460</v>
      </c>
      <c r="D22" s="57" t="s">
        <v>495</v>
      </c>
      <c r="E22" s="54" t="s">
        <v>319</v>
      </c>
      <c r="F22" s="57">
        <v>15</v>
      </c>
      <c r="I22" s="60" t="str">
        <f t="shared" si="0"/>
        <v>UNG_DCiudad SMALLINT,</v>
      </c>
      <c r="J22" s="57" t="s">
        <v>613</v>
      </c>
      <c r="K22" s="58" t="s">
        <v>614</v>
      </c>
      <c r="L22" s="57" t="s">
        <v>642</v>
      </c>
      <c r="M22" s="54" t="s">
        <v>645</v>
      </c>
      <c r="N22" s="57" t="s">
        <v>680</v>
      </c>
    </row>
    <row r="23" spans="1:14" x14ac:dyDescent="0.25">
      <c r="A23" s="57" t="s">
        <v>71</v>
      </c>
      <c r="B23" s="57" t="s">
        <v>461</v>
      </c>
      <c r="C23" s="54" t="s">
        <v>493</v>
      </c>
      <c r="D23" s="57" t="s">
        <v>496</v>
      </c>
      <c r="E23" s="54" t="s">
        <v>213</v>
      </c>
      <c r="F23" s="57">
        <v>2</v>
      </c>
      <c r="I23" s="60" t="str">
        <f t="shared" si="0"/>
        <v>UNG_CCodigoPostal VARCHAR,</v>
      </c>
      <c r="J23" s="57" t="s">
        <v>301</v>
      </c>
      <c r="K23" s="57" t="s">
        <v>302</v>
      </c>
      <c r="L23" s="57" t="s">
        <v>461</v>
      </c>
      <c r="M23" s="54" t="s">
        <v>493</v>
      </c>
    </row>
    <row r="24" spans="1:14" ht="15.75" x14ac:dyDescent="0.25">
      <c r="A24" s="57" t="s">
        <v>71</v>
      </c>
      <c r="B24" s="57" t="s">
        <v>461</v>
      </c>
      <c r="C24" s="54" t="s">
        <v>491</v>
      </c>
      <c r="D24" s="57" t="s">
        <v>497</v>
      </c>
      <c r="E24" s="54" t="s">
        <v>213</v>
      </c>
      <c r="F24" s="57">
        <v>2</v>
      </c>
      <c r="I24" s="60" t="str">
        <f t="shared" si="0"/>
        <v>UNG_CEstatus SMALLINT,</v>
      </c>
      <c r="J24" s="57" t="s">
        <v>613</v>
      </c>
      <c r="K24" s="58" t="s">
        <v>614</v>
      </c>
      <c r="L24" s="57" t="s">
        <v>642</v>
      </c>
      <c r="M24" s="57" t="s">
        <v>647</v>
      </c>
    </row>
    <row r="25" spans="1:14" ht="15.75" x14ac:dyDescent="0.25">
      <c r="A25" s="57" t="s">
        <v>71</v>
      </c>
      <c r="B25" s="57" t="s">
        <v>461</v>
      </c>
      <c r="C25" s="54" t="s">
        <v>492</v>
      </c>
      <c r="D25" s="57" t="s">
        <v>498</v>
      </c>
      <c r="E25" s="54" t="s">
        <v>319</v>
      </c>
      <c r="F25" s="57">
        <v>15</v>
      </c>
      <c r="I25" s="60" t="str">
        <f t="shared" si="0"/>
        <v>UNG_DEstatus SMALLINT,</v>
      </c>
      <c r="J25" s="57" t="s">
        <v>613</v>
      </c>
      <c r="K25" s="58" t="s">
        <v>614</v>
      </c>
      <c r="L25" s="57" t="s">
        <v>642</v>
      </c>
      <c r="M25" s="57" t="s">
        <v>646</v>
      </c>
      <c r="N25" s="57" t="s">
        <v>680</v>
      </c>
    </row>
    <row r="26" spans="1:14" x14ac:dyDescent="0.25">
      <c r="A26" s="57" t="s">
        <v>71</v>
      </c>
      <c r="B26" s="57" t="s">
        <v>461</v>
      </c>
      <c r="C26" s="54" t="s">
        <v>488</v>
      </c>
      <c r="D26" s="57" t="s">
        <v>499</v>
      </c>
      <c r="E26" s="54" t="s">
        <v>319</v>
      </c>
      <c r="F26" s="57">
        <v>40</v>
      </c>
      <c r="I26" s="60" t="str">
        <f t="shared" si="0"/>
        <v>UNG_DUnidadNegocio_EN VARCHAR,</v>
      </c>
      <c r="M26" s="57" t="s">
        <v>676</v>
      </c>
    </row>
    <row r="27" spans="1:14" x14ac:dyDescent="0.25">
      <c r="A27" s="57" t="s">
        <v>71</v>
      </c>
      <c r="B27" s="57" t="s">
        <v>461</v>
      </c>
      <c r="C27" s="54" t="s">
        <v>489</v>
      </c>
      <c r="D27" s="57" t="s">
        <v>501</v>
      </c>
      <c r="E27" s="54" t="s">
        <v>213</v>
      </c>
      <c r="F27" s="57">
        <v>2</v>
      </c>
      <c r="I27" s="60" t="str">
        <f t="shared" si="0"/>
        <v>UNG_CCluster_EN VARCHAR,</v>
      </c>
      <c r="J27" s="57" t="s">
        <v>301</v>
      </c>
      <c r="K27" s="57" t="s">
        <v>504</v>
      </c>
      <c r="L27" s="57" t="s">
        <v>461</v>
      </c>
      <c r="M27" s="57" t="s">
        <v>457</v>
      </c>
    </row>
    <row r="28" spans="1:14" x14ac:dyDescent="0.25">
      <c r="A28" s="57" t="s">
        <v>71</v>
      </c>
      <c r="B28" s="57" t="s">
        <v>461</v>
      </c>
      <c r="C28" s="54" t="s">
        <v>490</v>
      </c>
      <c r="D28" s="57" t="s">
        <v>500</v>
      </c>
      <c r="E28" s="54" t="s">
        <v>319</v>
      </c>
      <c r="F28" s="57">
        <v>15</v>
      </c>
      <c r="I28" s="60" t="str">
        <f>C28&amp;" "&amp;E27&amp;IF(G28="NOT NULL"," NOT NULL,",",")</f>
        <v>UNG_DCluster_EN SMALLINT,</v>
      </c>
      <c r="J28" s="57" t="s">
        <v>301</v>
      </c>
      <c r="K28" s="57" t="s">
        <v>504</v>
      </c>
      <c r="L28" s="57" t="s">
        <v>461</v>
      </c>
      <c r="M28" s="57" t="s">
        <v>458</v>
      </c>
      <c r="N28" s="57" t="s">
        <v>680</v>
      </c>
    </row>
    <row r="29" spans="1:14" x14ac:dyDescent="0.25">
      <c r="A29" s="57" t="s">
        <v>71</v>
      </c>
      <c r="B29" s="57" t="s">
        <v>461</v>
      </c>
      <c r="C29" s="54" t="s">
        <v>502</v>
      </c>
      <c r="D29" s="57" t="s">
        <v>469</v>
      </c>
      <c r="E29" s="54" t="s">
        <v>319</v>
      </c>
      <c r="F29" s="57">
        <v>15</v>
      </c>
      <c r="I29" s="60" t="str">
        <f t="shared" si="0"/>
        <v>UNG_DTipoTienda_EN VARCHAR,</v>
      </c>
      <c r="J29" s="57" t="s">
        <v>301</v>
      </c>
      <c r="K29" s="57" t="s">
        <v>504</v>
      </c>
      <c r="L29" s="57" t="s">
        <v>461</v>
      </c>
      <c r="M29" s="54" t="s">
        <v>503</v>
      </c>
      <c r="N29" s="57" t="s">
        <v>680</v>
      </c>
    </row>
    <row r="30" spans="1:14" x14ac:dyDescent="0.25">
      <c r="A30" s="57" t="s">
        <v>71</v>
      </c>
      <c r="B30" s="57" t="s">
        <v>461</v>
      </c>
      <c r="C30" s="54" t="s">
        <v>69</v>
      </c>
      <c r="D30" s="57" t="s">
        <v>96</v>
      </c>
      <c r="E30" s="54" t="s">
        <v>216</v>
      </c>
      <c r="F30" s="57">
        <v>8</v>
      </c>
      <c r="I30" s="60" t="str">
        <f t="shared" si="0"/>
        <v>FechaProceso VARCHAR,</v>
      </c>
      <c r="M30" s="57" t="s">
        <v>85</v>
      </c>
    </row>
    <row r="33" spans="1:16" s="54" customFormat="1" ht="21" customHeight="1" x14ac:dyDescent="0.35">
      <c r="A33" s="8" t="s">
        <v>323</v>
      </c>
      <c r="B33" s="8"/>
      <c r="C33" s="8"/>
      <c r="D33" s="8"/>
      <c r="E33" s="8"/>
      <c r="F33" s="6"/>
      <c r="G33" s="13"/>
      <c r="H33" s="13"/>
      <c r="I33" s="59"/>
      <c r="J33" s="19" t="s">
        <v>301</v>
      </c>
      <c r="K33" s="19" t="s">
        <v>302</v>
      </c>
      <c r="L33" s="20" t="s">
        <v>323</v>
      </c>
      <c r="M33" s="19"/>
      <c r="N33" s="47"/>
    </row>
    <row r="34" spans="1:16" x14ac:dyDescent="0.25">
      <c r="A34" s="7" t="s">
        <v>0</v>
      </c>
      <c r="B34" s="7" t="s">
        <v>1</v>
      </c>
      <c r="C34" s="7" t="s">
        <v>2</v>
      </c>
      <c r="D34" s="7" t="s">
        <v>4</v>
      </c>
      <c r="E34" s="7" t="s">
        <v>6</v>
      </c>
      <c r="F34" s="7" t="s">
        <v>7</v>
      </c>
      <c r="G34" s="14" t="s">
        <v>8</v>
      </c>
      <c r="H34" s="14" t="s">
        <v>9</v>
      </c>
      <c r="J34" s="14" t="s">
        <v>3</v>
      </c>
      <c r="K34" s="14" t="s">
        <v>0</v>
      </c>
      <c r="L34" s="14" t="s">
        <v>1</v>
      </c>
      <c r="M34" s="14" t="s">
        <v>2</v>
      </c>
      <c r="N34" s="14" t="s">
        <v>4</v>
      </c>
      <c r="P34" s="57" t="s">
        <v>615</v>
      </c>
    </row>
    <row r="35" spans="1:16" x14ac:dyDescent="0.25">
      <c r="A35" s="57" t="s">
        <v>71</v>
      </c>
      <c r="B35" s="57" t="s">
        <v>323</v>
      </c>
      <c r="C35" s="57" t="s">
        <v>5</v>
      </c>
      <c r="D35" s="57" t="s">
        <v>523</v>
      </c>
      <c r="E35" s="54" t="s">
        <v>212</v>
      </c>
      <c r="F35" s="57">
        <v>4</v>
      </c>
      <c r="G35" s="15" t="s">
        <v>289</v>
      </c>
      <c r="H35" s="15" t="s">
        <v>78</v>
      </c>
      <c r="I35" s="60" t="str">
        <f>C35&amp;" "&amp;E34&amp;IF(G35="NOT NULL"," NOT NULL,",",")</f>
        <v>TPO_CFecha Type NOT NULL,</v>
      </c>
      <c r="M35" s="57" t="s">
        <v>624</v>
      </c>
      <c r="P35" s="57" t="s">
        <v>616</v>
      </c>
    </row>
    <row r="36" spans="1:16" x14ac:dyDescent="0.25">
      <c r="A36" s="57" t="s">
        <v>71</v>
      </c>
      <c r="B36" s="57" t="s">
        <v>323</v>
      </c>
      <c r="C36" s="57" t="s">
        <v>505</v>
      </c>
      <c r="D36" s="57" t="s">
        <v>524</v>
      </c>
      <c r="E36" s="54" t="s">
        <v>610</v>
      </c>
      <c r="F36" s="57">
        <v>8</v>
      </c>
      <c r="G36" s="57"/>
      <c r="I36" s="60" t="str">
        <f t="shared" ref="I36:I54" si="1">C36&amp;" "&amp;E35&amp;IF(G36="NOT NULL"," NOT NULL,",",")</f>
        <v>TPO_DFecha INT,</v>
      </c>
      <c r="M36" s="57" t="s">
        <v>625</v>
      </c>
      <c r="P36" s="57" t="s">
        <v>617</v>
      </c>
    </row>
    <row r="37" spans="1:16" x14ac:dyDescent="0.25">
      <c r="A37" s="57" t="s">
        <v>71</v>
      </c>
      <c r="B37" s="57" t="s">
        <v>323</v>
      </c>
      <c r="C37" s="57" t="s">
        <v>510</v>
      </c>
      <c r="D37" s="57" t="s">
        <v>525</v>
      </c>
      <c r="E37" s="54" t="s">
        <v>213</v>
      </c>
      <c r="F37" s="57">
        <v>2</v>
      </c>
      <c r="G37" s="57"/>
      <c r="I37" s="60" t="str">
        <f t="shared" si="1"/>
        <v>TPO_CAnioFiscal DATETIME,</v>
      </c>
      <c r="J37" s="57" t="s">
        <v>83</v>
      </c>
      <c r="K37" s="57" t="s">
        <v>84</v>
      </c>
      <c r="L37" s="57" t="s">
        <v>618</v>
      </c>
      <c r="M37" s="57" t="s">
        <v>621</v>
      </c>
      <c r="N37" s="57" t="s">
        <v>623</v>
      </c>
    </row>
    <row r="38" spans="1:16" x14ac:dyDescent="0.25">
      <c r="A38" s="57" t="s">
        <v>71</v>
      </c>
      <c r="B38" s="57" t="s">
        <v>323</v>
      </c>
      <c r="C38" s="57" t="s">
        <v>509</v>
      </c>
      <c r="D38" s="57" t="s">
        <v>526</v>
      </c>
      <c r="E38" s="54" t="s">
        <v>213</v>
      </c>
      <c r="F38" s="57">
        <v>2</v>
      </c>
      <c r="G38" s="57"/>
      <c r="I38" s="60" t="str">
        <f t="shared" si="1"/>
        <v>TPO_CQuarter SMALLINT,</v>
      </c>
      <c r="J38" s="57" t="s">
        <v>83</v>
      </c>
      <c r="K38" s="57" t="s">
        <v>84</v>
      </c>
      <c r="L38" s="57" t="s">
        <v>618</v>
      </c>
      <c r="M38" s="57" t="s">
        <v>620</v>
      </c>
      <c r="N38" s="57" t="s">
        <v>623</v>
      </c>
    </row>
    <row r="39" spans="1:16" ht="15.75" x14ac:dyDescent="0.25">
      <c r="A39" s="57" t="s">
        <v>71</v>
      </c>
      <c r="B39" s="57" t="s">
        <v>323</v>
      </c>
      <c r="C39" s="57" t="s">
        <v>508</v>
      </c>
      <c r="D39" s="57" t="s">
        <v>527</v>
      </c>
      <c r="E39" s="54" t="s">
        <v>213</v>
      </c>
      <c r="F39" s="57">
        <v>2</v>
      </c>
      <c r="G39" s="57"/>
      <c r="I39" s="60" t="str">
        <f t="shared" si="1"/>
        <v>TPO_CPeriodo SMALLINT,</v>
      </c>
      <c r="J39" s="57" t="s">
        <v>83</v>
      </c>
      <c r="K39" s="57" t="s">
        <v>84</v>
      </c>
      <c r="L39" s="57" t="s">
        <v>618</v>
      </c>
      <c r="M39" s="57" t="s">
        <v>619</v>
      </c>
      <c r="N39" s="57" t="s">
        <v>622</v>
      </c>
    </row>
    <row r="40" spans="1:16" x14ac:dyDescent="0.25">
      <c r="A40" s="57" t="s">
        <v>71</v>
      </c>
      <c r="B40" s="57" t="s">
        <v>323</v>
      </c>
      <c r="C40" s="57" t="s">
        <v>507</v>
      </c>
      <c r="D40" s="57" t="s">
        <v>528</v>
      </c>
      <c r="E40" s="54" t="s">
        <v>213</v>
      </c>
      <c r="F40" s="57">
        <v>2</v>
      </c>
      <c r="G40" s="57"/>
      <c r="I40" s="60" t="str">
        <f t="shared" si="1"/>
        <v>TPO_CSemFiscal SMALLINT,</v>
      </c>
      <c r="J40" s="57" t="s">
        <v>83</v>
      </c>
      <c r="K40" s="57" t="s">
        <v>84</v>
      </c>
      <c r="L40" s="57" t="s">
        <v>618</v>
      </c>
      <c r="M40" s="57" t="s">
        <v>619</v>
      </c>
      <c r="N40" s="57" t="s">
        <v>623</v>
      </c>
    </row>
    <row r="41" spans="1:16" ht="15.75" x14ac:dyDescent="0.25">
      <c r="A41" s="57" t="s">
        <v>71</v>
      </c>
      <c r="B41" s="57" t="s">
        <v>323</v>
      </c>
      <c r="C41" s="57" t="s">
        <v>506</v>
      </c>
      <c r="D41" s="57" t="s">
        <v>529</v>
      </c>
      <c r="E41" s="54" t="s">
        <v>213</v>
      </c>
      <c r="F41" s="57">
        <v>2</v>
      </c>
      <c r="G41" s="57"/>
      <c r="I41" s="60" t="str">
        <f t="shared" si="1"/>
        <v>TPO_CSemPeriodo SMALLINT,</v>
      </c>
      <c r="J41" s="57" t="s">
        <v>83</v>
      </c>
      <c r="K41" s="57" t="s">
        <v>84</v>
      </c>
      <c r="L41" s="57" t="s">
        <v>618</v>
      </c>
      <c r="M41" s="57" t="s">
        <v>619</v>
      </c>
      <c r="N41" s="57" t="s">
        <v>626</v>
      </c>
    </row>
    <row r="42" spans="1:16" x14ac:dyDescent="0.25">
      <c r="A42" s="57" t="s">
        <v>71</v>
      </c>
      <c r="B42" s="57" t="s">
        <v>323</v>
      </c>
      <c r="C42" s="57" t="s">
        <v>520</v>
      </c>
      <c r="D42" s="57" t="s">
        <v>530</v>
      </c>
      <c r="E42" s="54" t="s">
        <v>319</v>
      </c>
      <c r="F42" s="57">
        <v>10</v>
      </c>
      <c r="I42" s="60" t="str">
        <f t="shared" si="1"/>
        <v>TPO_CDQuarter SMALLINT,</v>
      </c>
      <c r="M42" s="57" t="s">
        <v>627</v>
      </c>
      <c r="N42" s="57" t="s">
        <v>628</v>
      </c>
    </row>
    <row r="43" spans="1:16" x14ac:dyDescent="0.25">
      <c r="A43" s="57" t="s">
        <v>71</v>
      </c>
      <c r="B43" s="57" t="s">
        <v>323</v>
      </c>
      <c r="C43" s="57" t="s">
        <v>521</v>
      </c>
      <c r="D43" s="57" t="s">
        <v>531</v>
      </c>
      <c r="E43" s="54" t="s">
        <v>319</v>
      </c>
      <c r="F43" s="57">
        <v>10</v>
      </c>
      <c r="G43" s="57"/>
      <c r="I43" s="60" t="str">
        <f t="shared" si="1"/>
        <v>TPO_CDPeriodo VARCHAR,</v>
      </c>
      <c r="M43" s="57" t="s">
        <v>629</v>
      </c>
      <c r="N43" s="57" t="s">
        <v>628</v>
      </c>
    </row>
    <row r="44" spans="1:16" x14ac:dyDescent="0.25">
      <c r="A44" s="57" t="s">
        <v>71</v>
      </c>
      <c r="B44" s="57" t="s">
        <v>323</v>
      </c>
      <c r="C44" s="57" t="s">
        <v>522</v>
      </c>
      <c r="D44" s="57" t="s">
        <v>532</v>
      </c>
      <c r="E44" s="54" t="s">
        <v>319</v>
      </c>
      <c r="F44" s="57">
        <v>10</v>
      </c>
      <c r="G44" s="57"/>
      <c r="I44" s="60" t="str">
        <f t="shared" si="1"/>
        <v>TPO_CDSemFiscal VARCHAR,</v>
      </c>
      <c r="M44" s="57" t="s">
        <v>630</v>
      </c>
      <c r="N44" s="57" t="s">
        <v>628</v>
      </c>
    </row>
    <row r="45" spans="1:16" x14ac:dyDescent="0.25">
      <c r="A45" s="57" t="s">
        <v>71</v>
      </c>
      <c r="B45" s="57" t="s">
        <v>323</v>
      </c>
      <c r="C45" s="57" t="s">
        <v>517</v>
      </c>
      <c r="D45" s="57" t="s">
        <v>533</v>
      </c>
      <c r="E45" s="54" t="s">
        <v>319</v>
      </c>
      <c r="F45" s="57">
        <v>10</v>
      </c>
      <c r="G45" s="57"/>
      <c r="I45" s="60" t="str">
        <f t="shared" si="1"/>
        <v>TPO_DQuarter VARCHAR,</v>
      </c>
      <c r="M45" s="57" t="s">
        <v>637</v>
      </c>
    </row>
    <row r="46" spans="1:16" x14ac:dyDescent="0.25">
      <c r="A46" s="57" t="s">
        <v>71</v>
      </c>
      <c r="B46" s="57" t="s">
        <v>323</v>
      </c>
      <c r="C46" s="57" t="s">
        <v>516</v>
      </c>
      <c r="D46" s="57" t="s">
        <v>534</v>
      </c>
      <c r="E46" s="54" t="s">
        <v>319</v>
      </c>
      <c r="F46" s="57">
        <v>10</v>
      </c>
      <c r="G46" s="57"/>
      <c r="I46" s="60" t="str">
        <f t="shared" si="1"/>
        <v>TPO_DPeriodo VARCHAR,</v>
      </c>
      <c r="M46" s="57" t="s">
        <v>638</v>
      </c>
      <c r="N46" s="57" t="s">
        <v>631</v>
      </c>
    </row>
    <row r="47" spans="1:16" x14ac:dyDescent="0.25">
      <c r="A47" s="57" t="s">
        <v>71</v>
      </c>
      <c r="B47" s="57" t="s">
        <v>323</v>
      </c>
      <c r="C47" s="57" t="s">
        <v>515</v>
      </c>
      <c r="D47" s="57" t="s">
        <v>535</v>
      </c>
      <c r="E47" s="54" t="s">
        <v>319</v>
      </c>
      <c r="F47" s="57">
        <v>10</v>
      </c>
      <c r="G47" s="57"/>
      <c r="I47" s="60" t="str">
        <f t="shared" si="1"/>
        <v>TPO_DSemFiscal VARCHAR,</v>
      </c>
      <c r="M47" s="57" t="s">
        <v>639</v>
      </c>
      <c r="N47" s="57" t="s">
        <v>631</v>
      </c>
    </row>
    <row r="48" spans="1:16" x14ac:dyDescent="0.25">
      <c r="A48" s="57" t="s">
        <v>71</v>
      </c>
      <c r="B48" s="57" t="s">
        <v>323</v>
      </c>
      <c r="C48" s="57" t="s">
        <v>514</v>
      </c>
      <c r="D48" s="57" t="s">
        <v>536</v>
      </c>
      <c r="E48" s="54" t="s">
        <v>319</v>
      </c>
      <c r="F48" s="57">
        <v>10</v>
      </c>
      <c r="G48" s="57"/>
      <c r="I48" s="60" t="str">
        <f t="shared" si="1"/>
        <v>TPO_DSemPeriodo VARCHAR,</v>
      </c>
      <c r="M48" s="57" t="s">
        <v>640</v>
      </c>
    </row>
    <row r="49" spans="1:14" x14ac:dyDescent="0.25">
      <c r="A49" s="57" t="s">
        <v>71</v>
      </c>
      <c r="B49" s="57" t="s">
        <v>323</v>
      </c>
      <c r="C49" s="57" t="s">
        <v>513</v>
      </c>
      <c r="D49" s="57" t="s">
        <v>537</v>
      </c>
      <c r="E49" s="54" t="s">
        <v>213</v>
      </c>
      <c r="F49" s="57">
        <v>2</v>
      </c>
      <c r="G49" s="57"/>
      <c r="I49" s="60" t="str">
        <f t="shared" si="1"/>
        <v>TPO_CAnio VARCHAR,</v>
      </c>
      <c r="M49" s="57" t="s">
        <v>632</v>
      </c>
    </row>
    <row r="50" spans="1:14" x14ac:dyDescent="0.25">
      <c r="A50" s="57" t="s">
        <v>71</v>
      </c>
      <c r="B50" s="57" t="s">
        <v>323</v>
      </c>
      <c r="C50" s="57" t="s">
        <v>512</v>
      </c>
      <c r="D50" s="57" t="s">
        <v>538</v>
      </c>
      <c r="E50" s="54" t="s">
        <v>213</v>
      </c>
      <c r="F50" s="57">
        <v>2</v>
      </c>
      <c r="G50" s="57"/>
      <c r="I50" s="60" t="str">
        <f t="shared" si="1"/>
        <v>TPO_CMes SMALLINT,</v>
      </c>
      <c r="M50" s="57" t="s">
        <v>633</v>
      </c>
    </row>
    <row r="51" spans="1:14" x14ac:dyDescent="0.25">
      <c r="A51" s="57" t="s">
        <v>71</v>
      </c>
      <c r="B51" s="57" t="s">
        <v>323</v>
      </c>
      <c r="C51" s="57" t="s">
        <v>519</v>
      </c>
      <c r="D51" s="57" t="s">
        <v>539</v>
      </c>
      <c r="E51" s="54" t="s">
        <v>319</v>
      </c>
      <c r="F51" s="57">
        <v>10</v>
      </c>
      <c r="G51" s="57"/>
      <c r="I51" s="60" t="str">
        <f t="shared" si="1"/>
        <v>TPO_DMes SMALLINT,</v>
      </c>
      <c r="M51" s="57" t="s">
        <v>634</v>
      </c>
      <c r="N51" s="57" t="s">
        <v>680</v>
      </c>
    </row>
    <row r="52" spans="1:14" x14ac:dyDescent="0.25">
      <c r="A52" s="57" t="s">
        <v>71</v>
      </c>
      <c r="B52" s="57" t="s">
        <v>323</v>
      </c>
      <c r="C52" s="57" t="s">
        <v>518</v>
      </c>
      <c r="D52" s="57" t="s">
        <v>540</v>
      </c>
      <c r="E52" s="54" t="s">
        <v>213</v>
      </c>
      <c r="F52" s="57">
        <v>2</v>
      </c>
      <c r="G52" s="57"/>
      <c r="I52" s="60" t="str">
        <f t="shared" si="1"/>
        <v>TPO_CDiaSemana VARCHAR,</v>
      </c>
      <c r="M52" s="57" t="s">
        <v>635</v>
      </c>
    </row>
    <row r="53" spans="1:14" x14ac:dyDescent="0.25">
      <c r="A53" s="57" t="s">
        <v>71</v>
      </c>
      <c r="B53" s="57" t="s">
        <v>323</v>
      </c>
      <c r="C53" s="57" t="s">
        <v>511</v>
      </c>
      <c r="D53" s="57" t="s">
        <v>541</v>
      </c>
      <c r="E53" s="54" t="s">
        <v>319</v>
      </c>
      <c r="F53" s="57">
        <v>10</v>
      </c>
      <c r="G53" s="57"/>
      <c r="I53" s="60" t="str">
        <f t="shared" si="1"/>
        <v>TPO_DDiaSemana SMALLINT,</v>
      </c>
      <c r="M53" s="57" t="s">
        <v>636</v>
      </c>
      <c r="N53" s="57" t="s">
        <v>680</v>
      </c>
    </row>
    <row r="54" spans="1:14" x14ac:dyDescent="0.25">
      <c r="A54" s="57" t="s">
        <v>71</v>
      </c>
      <c r="B54" s="57" t="s">
        <v>323</v>
      </c>
      <c r="C54" s="54" t="s">
        <v>69</v>
      </c>
      <c r="D54" s="57" t="s">
        <v>96</v>
      </c>
      <c r="E54" s="54" t="s">
        <v>216</v>
      </c>
      <c r="F54" s="57">
        <v>8</v>
      </c>
      <c r="I54" s="60" t="str">
        <f t="shared" si="1"/>
        <v>FechaProceso VARCHAR,</v>
      </c>
      <c r="M54" s="57" t="s">
        <v>85</v>
      </c>
    </row>
    <row r="57" spans="1:14" s="54" customFormat="1" ht="21" customHeight="1" x14ac:dyDescent="0.35">
      <c r="A57" s="8" t="s">
        <v>266</v>
      </c>
      <c r="B57" s="8"/>
      <c r="C57" s="8"/>
      <c r="D57" s="8"/>
      <c r="E57" s="8"/>
      <c r="F57" s="6"/>
      <c r="G57" s="13"/>
      <c r="H57" s="13"/>
      <c r="I57" s="59"/>
      <c r="J57" s="19" t="s">
        <v>301</v>
      </c>
      <c r="K57" s="19" t="s">
        <v>302</v>
      </c>
      <c r="L57" s="20" t="s">
        <v>266</v>
      </c>
      <c r="M57" s="19"/>
      <c r="N57" s="47"/>
    </row>
    <row r="58" spans="1:14" x14ac:dyDescent="0.25">
      <c r="A58" s="7" t="s">
        <v>0</v>
      </c>
      <c r="B58" s="7" t="s">
        <v>1</v>
      </c>
      <c r="C58" s="7" t="s">
        <v>2</v>
      </c>
      <c r="D58" s="7" t="s">
        <v>4</v>
      </c>
      <c r="E58" s="7" t="s">
        <v>6</v>
      </c>
      <c r="F58" s="7" t="s">
        <v>7</v>
      </c>
      <c r="G58" s="14" t="s">
        <v>8</v>
      </c>
      <c r="H58" s="14" t="s">
        <v>9</v>
      </c>
      <c r="J58" s="14" t="s">
        <v>3</v>
      </c>
      <c r="K58" s="14" t="s">
        <v>0</v>
      </c>
      <c r="L58" s="14" t="s">
        <v>1</v>
      </c>
      <c r="M58" s="14" t="s">
        <v>2</v>
      </c>
      <c r="N58" s="14" t="s">
        <v>4</v>
      </c>
    </row>
    <row r="59" spans="1:14" ht="15.75" x14ac:dyDescent="0.25">
      <c r="A59" s="57" t="s">
        <v>71</v>
      </c>
      <c r="B59" s="57" t="s">
        <v>266</v>
      </c>
      <c r="C59" s="57" t="s">
        <v>87</v>
      </c>
      <c r="D59" s="57" t="s">
        <v>554</v>
      </c>
      <c r="E59" s="57" t="s">
        <v>212</v>
      </c>
      <c r="F59" s="57">
        <v>4</v>
      </c>
      <c r="G59" s="15" t="s">
        <v>289</v>
      </c>
      <c r="H59" s="15" t="s">
        <v>78</v>
      </c>
      <c r="I59" s="60" t="str">
        <f t="shared" ref="I59:I84" si="2">C59&amp;" "&amp;E58&amp;IF(G59="NOT NULL"," NOT NULL,",",")</f>
        <v>ART_KArticulo Type NOT NULL,</v>
      </c>
      <c r="J59" s="57" t="s">
        <v>613</v>
      </c>
      <c r="K59" s="58" t="s">
        <v>614</v>
      </c>
      <c r="L59" s="57" t="s">
        <v>686</v>
      </c>
      <c r="M59" s="57" t="s">
        <v>687</v>
      </c>
    </row>
    <row r="60" spans="1:14" ht="15.75" x14ac:dyDescent="0.25">
      <c r="A60" s="57" t="s">
        <v>71</v>
      </c>
      <c r="B60" s="57" t="s">
        <v>266</v>
      </c>
      <c r="C60" s="57" t="s">
        <v>542</v>
      </c>
      <c r="D60" s="57" t="s">
        <v>555</v>
      </c>
      <c r="E60" s="54" t="s">
        <v>319</v>
      </c>
      <c r="F60" s="57">
        <v>60</v>
      </c>
      <c r="G60" s="57"/>
      <c r="I60" s="60" t="str">
        <f t="shared" si="2"/>
        <v>ART_DArticulo INT,</v>
      </c>
      <c r="J60" s="57" t="s">
        <v>613</v>
      </c>
      <c r="K60" s="58" t="s">
        <v>614</v>
      </c>
      <c r="L60" s="57" t="s">
        <v>686</v>
      </c>
      <c r="M60" s="57" t="s">
        <v>688</v>
      </c>
    </row>
    <row r="61" spans="1:14" x14ac:dyDescent="0.25">
      <c r="A61" s="57" t="s">
        <v>71</v>
      </c>
      <c r="B61" s="57" t="s">
        <v>266</v>
      </c>
      <c r="C61" s="57" t="s">
        <v>575</v>
      </c>
      <c r="D61" s="57" t="s">
        <v>555</v>
      </c>
      <c r="E61" s="54" t="s">
        <v>319</v>
      </c>
      <c r="F61" s="57">
        <v>60</v>
      </c>
      <c r="G61" s="57"/>
      <c r="I61" s="60" t="str">
        <f t="shared" si="2"/>
        <v>ART_KDArticulo VARCHAR,</v>
      </c>
      <c r="M61" s="57" t="s">
        <v>689</v>
      </c>
    </row>
    <row r="62" spans="1:14" x14ac:dyDescent="0.25">
      <c r="A62" s="57" t="s">
        <v>71</v>
      </c>
      <c r="B62" s="57" t="s">
        <v>266</v>
      </c>
      <c r="C62" s="57" t="s">
        <v>546</v>
      </c>
      <c r="D62" s="57" t="s">
        <v>556</v>
      </c>
      <c r="E62" s="54" t="s">
        <v>213</v>
      </c>
      <c r="F62" s="57">
        <v>2</v>
      </c>
      <c r="G62" s="57"/>
      <c r="I62" s="60" t="str">
        <f t="shared" si="2"/>
        <v>ART_CDireccion VARCHAR,</v>
      </c>
      <c r="J62" s="57" t="s">
        <v>301</v>
      </c>
      <c r="K62" s="57" t="s">
        <v>302</v>
      </c>
      <c r="L62" s="57" t="s">
        <v>711</v>
      </c>
      <c r="M62" s="57" t="s">
        <v>712</v>
      </c>
      <c r="N62" s="57" t="s">
        <v>715</v>
      </c>
    </row>
    <row r="63" spans="1:14" x14ac:dyDescent="0.25">
      <c r="A63" s="57" t="s">
        <v>71</v>
      </c>
      <c r="B63" s="57" t="s">
        <v>266</v>
      </c>
      <c r="C63" s="57" t="s">
        <v>547</v>
      </c>
      <c r="D63" s="57" t="s">
        <v>557</v>
      </c>
      <c r="E63" s="54" t="s">
        <v>319</v>
      </c>
      <c r="F63" s="57">
        <v>20</v>
      </c>
      <c r="G63" s="57"/>
      <c r="I63" s="60" t="str">
        <f t="shared" si="2"/>
        <v>ART_DDireccion SMALLINT,</v>
      </c>
      <c r="J63" s="57" t="s">
        <v>301</v>
      </c>
      <c r="K63" s="57" t="s">
        <v>302</v>
      </c>
      <c r="L63" s="57" t="s">
        <v>713</v>
      </c>
      <c r="M63" s="57" t="s">
        <v>714</v>
      </c>
      <c r="N63" s="57" t="s">
        <v>716</v>
      </c>
    </row>
    <row r="64" spans="1:14" ht="15.75" x14ac:dyDescent="0.25">
      <c r="A64" s="57" t="s">
        <v>71</v>
      </c>
      <c r="B64" s="57" t="s">
        <v>266</v>
      </c>
      <c r="C64" s="57" t="s">
        <v>543</v>
      </c>
      <c r="D64" s="57" t="s">
        <v>558</v>
      </c>
      <c r="E64" s="54" t="s">
        <v>213</v>
      </c>
      <c r="F64" s="57">
        <v>2</v>
      </c>
      <c r="G64" s="57"/>
      <c r="I64" s="60" t="str">
        <f t="shared" si="2"/>
        <v>ART_CDivision VARCHAR,</v>
      </c>
      <c r="J64" s="57" t="s">
        <v>613</v>
      </c>
      <c r="K64" s="58" t="s">
        <v>614</v>
      </c>
      <c r="L64" s="57" t="s">
        <v>705</v>
      </c>
      <c r="M64" s="57" t="s">
        <v>706</v>
      </c>
      <c r="N64" s="57" t="s">
        <v>707</v>
      </c>
    </row>
    <row r="65" spans="1:14" x14ac:dyDescent="0.25">
      <c r="A65" s="57" t="s">
        <v>71</v>
      </c>
      <c r="B65" s="57" t="s">
        <v>266</v>
      </c>
      <c r="C65" s="57" t="s">
        <v>544</v>
      </c>
      <c r="D65" s="57" t="s">
        <v>559</v>
      </c>
      <c r="E65" s="54" t="s">
        <v>319</v>
      </c>
      <c r="F65" s="57">
        <v>20</v>
      </c>
      <c r="G65" s="57"/>
      <c r="I65" s="60" t="str">
        <f t="shared" si="2"/>
        <v>ART_DDivision SMALLINT,</v>
      </c>
      <c r="L65" s="57" t="s">
        <v>708</v>
      </c>
      <c r="M65" s="57" t="s">
        <v>709</v>
      </c>
      <c r="N65" s="57" t="s">
        <v>710</v>
      </c>
    </row>
    <row r="66" spans="1:14" ht="15.75" x14ac:dyDescent="0.25">
      <c r="A66" s="57" t="s">
        <v>71</v>
      </c>
      <c r="B66" s="57" t="s">
        <v>266</v>
      </c>
      <c r="C66" s="57" t="s">
        <v>579</v>
      </c>
      <c r="D66" s="57" t="s">
        <v>560</v>
      </c>
      <c r="E66" s="54" t="s">
        <v>213</v>
      </c>
      <c r="F66" s="57">
        <v>2</v>
      </c>
      <c r="G66" s="57"/>
      <c r="I66" s="60" t="str">
        <f t="shared" si="2"/>
        <v>DEP_CDepto VARCHAR,</v>
      </c>
      <c r="J66" s="57" t="s">
        <v>613</v>
      </c>
      <c r="K66" s="58" t="s">
        <v>614</v>
      </c>
      <c r="L66" s="57" t="s">
        <v>686</v>
      </c>
      <c r="M66" s="57" t="s">
        <v>695</v>
      </c>
    </row>
    <row r="67" spans="1:14" ht="15.75" x14ac:dyDescent="0.25">
      <c r="A67" s="57" t="s">
        <v>71</v>
      </c>
      <c r="B67" s="57" t="s">
        <v>266</v>
      </c>
      <c r="C67" s="57" t="s">
        <v>581</v>
      </c>
      <c r="D67" s="57" t="s">
        <v>561</v>
      </c>
      <c r="E67" s="54" t="s">
        <v>319</v>
      </c>
      <c r="F67" s="57">
        <v>50</v>
      </c>
      <c r="G67" s="57"/>
      <c r="I67" s="60" t="str">
        <f t="shared" si="2"/>
        <v>DEP_DDepto SMALLINT,</v>
      </c>
      <c r="J67" s="57" t="s">
        <v>613</v>
      </c>
      <c r="K67" s="58" t="s">
        <v>614</v>
      </c>
      <c r="L67" s="57" t="s">
        <v>669</v>
      </c>
      <c r="M67" s="57" t="s">
        <v>671</v>
      </c>
      <c r="N67" s="57" t="s">
        <v>701</v>
      </c>
    </row>
    <row r="68" spans="1:14" x14ac:dyDescent="0.25">
      <c r="A68" s="57" t="s">
        <v>71</v>
      </c>
      <c r="B68" s="57" t="s">
        <v>266</v>
      </c>
      <c r="C68" s="57" t="s">
        <v>580</v>
      </c>
      <c r="D68" s="57" t="s">
        <v>560</v>
      </c>
      <c r="E68" s="54" t="s">
        <v>319</v>
      </c>
      <c r="F68" s="57">
        <v>50</v>
      </c>
      <c r="G68" s="57"/>
      <c r="I68" s="60" t="str">
        <f t="shared" si="2"/>
        <v>DEP_CDDepto VARCHAR,</v>
      </c>
      <c r="M68" s="57" t="s">
        <v>698</v>
      </c>
    </row>
    <row r="69" spans="1:14" ht="15.75" x14ac:dyDescent="0.25">
      <c r="A69" s="57" t="s">
        <v>71</v>
      </c>
      <c r="B69" s="57" t="s">
        <v>266</v>
      </c>
      <c r="C69" s="57" t="s">
        <v>267</v>
      </c>
      <c r="D69" s="57" t="s">
        <v>562</v>
      </c>
      <c r="E69" s="54" t="s">
        <v>213</v>
      </c>
      <c r="F69" s="57">
        <v>2</v>
      </c>
      <c r="G69" s="57"/>
      <c r="I69" s="60" t="str">
        <f t="shared" si="2"/>
        <v>ART_CFamilia VARCHAR,</v>
      </c>
      <c r="J69" s="57" t="s">
        <v>613</v>
      </c>
      <c r="K69" s="58" t="s">
        <v>614</v>
      </c>
      <c r="L69" s="57" t="s">
        <v>686</v>
      </c>
      <c r="M69" s="57" t="s">
        <v>690</v>
      </c>
    </row>
    <row r="70" spans="1:14" ht="15.75" x14ac:dyDescent="0.25">
      <c r="A70" s="57" t="s">
        <v>71</v>
      </c>
      <c r="B70" s="57" t="s">
        <v>266</v>
      </c>
      <c r="C70" s="57" t="s">
        <v>545</v>
      </c>
      <c r="D70" s="57" t="s">
        <v>563</v>
      </c>
      <c r="E70" s="54" t="s">
        <v>319</v>
      </c>
      <c r="F70" s="57">
        <v>50</v>
      </c>
      <c r="G70" s="57"/>
      <c r="I70" s="60" t="str">
        <f t="shared" si="2"/>
        <v>ART_DFamilia SMALLINT,</v>
      </c>
      <c r="J70" s="57" t="s">
        <v>613</v>
      </c>
      <c r="K70" s="58" t="s">
        <v>614</v>
      </c>
      <c r="L70" s="57" t="s">
        <v>702</v>
      </c>
      <c r="M70" s="57" t="s">
        <v>702</v>
      </c>
      <c r="N70" s="57" t="s">
        <v>703</v>
      </c>
    </row>
    <row r="71" spans="1:14" x14ac:dyDescent="0.25">
      <c r="A71" s="57" t="s">
        <v>71</v>
      </c>
      <c r="B71" s="57" t="s">
        <v>266</v>
      </c>
      <c r="C71" s="57" t="s">
        <v>576</v>
      </c>
      <c r="D71" s="57" t="s">
        <v>562</v>
      </c>
      <c r="E71" s="54" t="s">
        <v>319</v>
      </c>
      <c r="F71" s="57">
        <v>50</v>
      </c>
      <c r="G71" s="57"/>
      <c r="I71" s="60" t="str">
        <f t="shared" si="2"/>
        <v>ART_CDFamilia VARCHAR,</v>
      </c>
      <c r="M71" s="57" t="s">
        <v>697</v>
      </c>
    </row>
    <row r="72" spans="1:14" ht="15.75" x14ac:dyDescent="0.25">
      <c r="A72" s="57" t="s">
        <v>71</v>
      </c>
      <c r="B72" s="57" t="s">
        <v>266</v>
      </c>
      <c r="C72" s="57" t="s">
        <v>317</v>
      </c>
      <c r="D72" s="57" t="s">
        <v>564</v>
      </c>
      <c r="E72" s="54" t="s">
        <v>213</v>
      </c>
      <c r="F72" s="57">
        <v>2</v>
      </c>
      <c r="G72" s="57"/>
      <c r="I72" s="60" t="str">
        <f t="shared" si="2"/>
        <v>ART_CSubFamilia VARCHAR,</v>
      </c>
      <c r="J72" s="57" t="s">
        <v>613</v>
      </c>
      <c r="K72" s="58" t="s">
        <v>614</v>
      </c>
      <c r="L72" s="57" t="s">
        <v>686</v>
      </c>
      <c r="M72" s="57" t="s">
        <v>691</v>
      </c>
    </row>
    <row r="73" spans="1:14" ht="15.75" x14ac:dyDescent="0.25">
      <c r="A73" s="57" t="s">
        <v>71</v>
      </c>
      <c r="B73" s="57" t="s">
        <v>266</v>
      </c>
      <c r="C73" s="57" t="s">
        <v>548</v>
      </c>
      <c r="D73" s="57" t="s">
        <v>565</v>
      </c>
      <c r="E73" s="54" t="s">
        <v>319</v>
      </c>
      <c r="F73" s="57">
        <v>50</v>
      </c>
      <c r="G73" s="57"/>
      <c r="I73" s="60" t="str">
        <f t="shared" si="2"/>
        <v>ART_DSubFamilia SMALLINT,</v>
      </c>
      <c r="J73" s="57" t="s">
        <v>613</v>
      </c>
      <c r="K73" s="58" t="s">
        <v>614</v>
      </c>
      <c r="L73" s="57" t="s">
        <v>699</v>
      </c>
      <c r="M73" s="57" t="s">
        <v>700</v>
      </c>
      <c r="N73" s="57" t="s">
        <v>704</v>
      </c>
    </row>
    <row r="74" spans="1:14" x14ac:dyDescent="0.25">
      <c r="A74" s="57" t="s">
        <v>71</v>
      </c>
      <c r="B74" s="57" t="s">
        <v>266</v>
      </c>
      <c r="C74" s="57" t="s">
        <v>577</v>
      </c>
      <c r="D74" s="57" t="s">
        <v>565</v>
      </c>
      <c r="E74" s="54" t="s">
        <v>319</v>
      </c>
      <c r="F74" s="57">
        <v>50</v>
      </c>
      <c r="G74" s="57"/>
      <c r="I74" s="60" t="str">
        <f t="shared" si="2"/>
        <v>ART_CDSubFamilia VARCHAR,</v>
      </c>
      <c r="M74" s="57" t="s">
        <v>696</v>
      </c>
    </row>
    <row r="75" spans="1:14" ht="15.75" x14ac:dyDescent="0.25">
      <c r="A75" s="57" t="s">
        <v>71</v>
      </c>
      <c r="B75" s="57" t="s">
        <v>266</v>
      </c>
      <c r="C75" s="57" t="s">
        <v>549</v>
      </c>
      <c r="D75" s="57" t="s">
        <v>566</v>
      </c>
      <c r="E75" s="54" t="s">
        <v>213</v>
      </c>
      <c r="F75" s="57">
        <v>2</v>
      </c>
      <c r="G75" s="57"/>
      <c r="I75" s="60" t="str">
        <f t="shared" si="2"/>
        <v>ART_CComprador VARCHAR,</v>
      </c>
      <c r="J75" s="57" t="s">
        <v>613</v>
      </c>
      <c r="K75" s="58" t="s">
        <v>614</v>
      </c>
      <c r="L75" s="57" t="s">
        <v>717</v>
      </c>
      <c r="M75" s="57" t="s">
        <v>718</v>
      </c>
      <c r="N75" s="57" t="s">
        <v>720</v>
      </c>
    </row>
    <row r="76" spans="1:14" ht="15.75" x14ac:dyDescent="0.25">
      <c r="A76" s="57" t="s">
        <v>71</v>
      </c>
      <c r="B76" s="57" t="s">
        <v>266</v>
      </c>
      <c r="C76" s="57" t="s">
        <v>550</v>
      </c>
      <c r="D76" s="57" t="s">
        <v>567</v>
      </c>
      <c r="E76" s="54" t="s">
        <v>319</v>
      </c>
      <c r="F76" s="57">
        <v>50</v>
      </c>
      <c r="G76" s="57"/>
      <c r="I76" s="60" t="str">
        <f t="shared" si="2"/>
        <v>ART_DComprador SMALLINT,</v>
      </c>
      <c r="J76" s="57" t="s">
        <v>613</v>
      </c>
      <c r="K76" s="58" t="s">
        <v>614</v>
      </c>
      <c r="L76" s="57" t="s">
        <v>717</v>
      </c>
      <c r="M76" s="57" t="s">
        <v>719</v>
      </c>
    </row>
    <row r="77" spans="1:14" ht="15.75" x14ac:dyDescent="0.25">
      <c r="A77" s="57" t="s">
        <v>71</v>
      </c>
      <c r="B77" s="57" t="s">
        <v>266</v>
      </c>
      <c r="C77" s="57" t="s">
        <v>117</v>
      </c>
      <c r="D77" s="57" t="s">
        <v>568</v>
      </c>
      <c r="E77" s="54" t="s">
        <v>213</v>
      </c>
      <c r="F77" s="57">
        <v>2</v>
      </c>
      <c r="G77" s="57"/>
      <c r="I77" s="60" t="str">
        <f t="shared" si="2"/>
        <v>PRV_KProveedor VARCHAR,</v>
      </c>
      <c r="J77" s="57" t="s">
        <v>613</v>
      </c>
      <c r="K77" s="58" t="s">
        <v>614</v>
      </c>
      <c r="L77" s="57" t="s">
        <v>686</v>
      </c>
      <c r="M77" s="57" t="s">
        <v>694</v>
      </c>
    </row>
    <row r="78" spans="1:14" ht="15.75" x14ac:dyDescent="0.25">
      <c r="A78" s="57" t="s">
        <v>71</v>
      </c>
      <c r="B78" s="57" t="s">
        <v>266</v>
      </c>
      <c r="C78" s="57" t="s">
        <v>268</v>
      </c>
      <c r="D78" s="57" t="s">
        <v>569</v>
      </c>
      <c r="E78" s="54" t="s">
        <v>213</v>
      </c>
      <c r="F78" s="57">
        <v>2</v>
      </c>
      <c r="G78" s="57"/>
      <c r="I78" s="60" t="str">
        <f t="shared" si="2"/>
        <v>ART_CTipoMarca SMALLINT,</v>
      </c>
      <c r="J78" s="57" t="s">
        <v>613</v>
      </c>
      <c r="K78" s="58" t="s">
        <v>614</v>
      </c>
      <c r="L78" s="57" t="s">
        <v>723</v>
      </c>
      <c r="M78" s="57" t="s">
        <v>721</v>
      </c>
      <c r="N78" s="57" t="s">
        <v>724</v>
      </c>
    </row>
    <row r="79" spans="1:14" ht="15.75" x14ac:dyDescent="0.25">
      <c r="A79" s="57" t="s">
        <v>71</v>
      </c>
      <c r="B79" s="57" t="s">
        <v>266</v>
      </c>
      <c r="C79" s="57" t="s">
        <v>551</v>
      </c>
      <c r="D79" s="57" t="s">
        <v>570</v>
      </c>
      <c r="E79" s="54" t="s">
        <v>319</v>
      </c>
      <c r="F79" s="57">
        <v>20</v>
      </c>
      <c r="G79" s="57"/>
      <c r="I79" s="60" t="str">
        <f t="shared" si="2"/>
        <v>ART_DTipoMarca SMALLINT,</v>
      </c>
      <c r="J79" s="57" t="s">
        <v>613</v>
      </c>
      <c r="K79" s="58" t="s">
        <v>614</v>
      </c>
      <c r="L79" s="57" t="s">
        <v>723</v>
      </c>
      <c r="M79" s="57" t="s">
        <v>722</v>
      </c>
      <c r="N79" s="57" t="s">
        <v>722</v>
      </c>
    </row>
    <row r="80" spans="1:14" ht="15.75" x14ac:dyDescent="0.25">
      <c r="A80" s="57" t="s">
        <v>71</v>
      </c>
      <c r="B80" s="57" t="s">
        <v>266</v>
      </c>
      <c r="C80" s="57" t="s">
        <v>611</v>
      </c>
      <c r="D80" s="57" t="s">
        <v>571</v>
      </c>
      <c r="E80" s="54" t="s">
        <v>213</v>
      </c>
      <c r="F80" s="57">
        <v>2</v>
      </c>
      <c r="G80" s="57"/>
      <c r="I80" s="60" t="str">
        <f t="shared" si="2"/>
        <v>ART_CCicloVida VARCHAR,</v>
      </c>
      <c r="J80" s="57" t="s">
        <v>613</v>
      </c>
      <c r="K80" s="58" t="s">
        <v>614</v>
      </c>
      <c r="L80" s="57" t="s">
        <v>725</v>
      </c>
      <c r="M80" s="57" t="s">
        <v>727</v>
      </c>
      <c r="N80" s="57" t="s">
        <v>726</v>
      </c>
    </row>
    <row r="81" spans="1:14" ht="15.75" x14ac:dyDescent="0.25">
      <c r="A81" s="57" t="s">
        <v>71</v>
      </c>
      <c r="B81" s="57" t="s">
        <v>266</v>
      </c>
      <c r="C81" s="57" t="s">
        <v>612</v>
      </c>
      <c r="D81" s="57" t="s">
        <v>572</v>
      </c>
      <c r="E81" s="54" t="s">
        <v>319</v>
      </c>
      <c r="F81" s="57">
        <v>20</v>
      </c>
      <c r="G81" s="57"/>
      <c r="I81" s="60" t="str">
        <f t="shared" si="2"/>
        <v>ART_DCicloVida SMALLINT,</v>
      </c>
      <c r="J81" s="57" t="s">
        <v>613</v>
      </c>
      <c r="K81" s="58" t="s">
        <v>614</v>
      </c>
      <c r="L81" s="57" t="s">
        <v>725</v>
      </c>
      <c r="M81" s="57" t="s">
        <v>728</v>
      </c>
    </row>
    <row r="82" spans="1:14" x14ac:dyDescent="0.25">
      <c r="A82" s="57" t="s">
        <v>71</v>
      </c>
      <c r="B82" s="57" t="s">
        <v>266</v>
      </c>
      <c r="C82" s="57" t="s">
        <v>552</v>
      </c>
      <c r="D82" s="57" t="s">
        <v>573</v>
      </c>
      <c r="E82" s="54" t="s">
        <v>213</v>
      </c>
      <c r="F82" s="57">
        <v>2</v>
      </c>
      <c r="G82" s="57"/>
      <c r="I82" s="60" t="str">
        <f t="shared" si="2"/>
        <v>ART_CEstatus VARCHAR,</v>
      </c>
      <c r="M82" s="57" t="s">
        <v>693</v>
      </c>
    </row>
    <row r="83" spans="1:14" ht="15.75" x14ac:dyDescent="0.25">
      <c r="A83" s="57" t="s">
        <v>71</v>
      </c>
      <c r="B83" s="57" t="s">
        <v>266</v>
      </c>
      <c r="C83" s="57" t="s">
        <v>553</v>
      </c>
      <c r="D83" s="57" t="s">
        <v>574</v>
      </c>
      <c r="E83" s="54" t="s">
        <v>319</v>
      </c>
      <c r="F83" s="57">
        <v>10</v>
      </c>
      <c r="G83" s="57"/>
      <c r="I83" s="60" t="str">
        <f t="shared" si="2"/>
        <v>ART_DEstatus SMALLINT,</v>
      </c>
      <c r="J83" s="57" t="s">
        <v>613</v>
      </c>
      <c r="K83" s="58" t="s">
        <v>614</v>
      </c>
      <c r="L83" s="57" t="s">
        <v>686</v>
      </c>
      <c r="M83" s="57" t="s">
        <v>692</v>
      </c>
    </row>
    <row r="84" spans="1:14" x14ac:dyDescent="0.25">
      <c r="A84" s="57" t="s">
        <v>71</v>
      </c>
      <c r="B84" s="57" t="s">
        <v>266</v>
      </c>
      <c r="C84" s="54" t="s">
        <v>69</v>
      </c>
      <c r="D84" s="57" t="s">
        <v>96</v>
      </c>
      <c r="E84" s="54" t="s">
        <v>216</v>
      </c>
      <c r="F84" s="57">
        <v>8</v>
      </c>
      <c r="I84" s="60" t="str">
        <f t="shared" si="2"/>
        <v>FechaProceso VARCHAR,</v>
      </c>
      <c r="M84" s="57" t="s">
        <v>85</v>
      </c>
    </row>
    <row r="87" spans="1:14" s="54" customFormat="1" ht="21" customHeight="1" x14ac:dyDescent="0.35">
      <c r="A87" s="8" t="s">
        <v>325</v>
      </c>
      <c r="B87" s="8"/>
      <c r="C87" s="8"/>
      <c r="D87" s="8"/>
      <c r="E87" s="8"/>
      <c r="F87" s="6"/>
      <c r="G87" s="13"/>
      <c r="H87" s="13"/>
      <c r="I87" s="59"/>
      <c r="J87" s="19" t="s">
        <v>301</v>
      </c>
      <c r="K87" s="19" t="s">
        <v>302</v>
      </c>
      <c r="L87" s="20" t="s">
        <v>325</v>
      </c>
      <c r="M87" s="19"/>
      <c r="N87" s="47"/>
    </row>
    <row r="88" spans="1:14" x14ac:dyDescent="0.25">
      <c r="A88" s="7" t="s">
        <v>0</v>
      </c>
      <c r="B88" s="7" t="s">
        <v>1</v>
      </c>
      <c r="C88" s="7" t="s">
        <v>2</v>
      </c>
      <c r="D88" s="7" t="s">
        <v>4</v>
      </c>
      <c r="E88" s="7" t="s">
        <v>6</v>
      </c>
      <c r="F88" s="7" t="s">
        <v>7</v>
      </c>
      <c r="G88" s="14" t="s">
        <v>8</v>
      </c>
      <c r="H88" s="14" t="s">
        <v>9</v>
      </c>
      <c r="J88" s="14" t="s">
        <v>3</v>
      </c>
      <c r="K88" s="14" t="s">
        <v>0</v>
      </c>
      <c r="L88" s="14" t="s">
        <v>1</v>
      </c>
      <c r="M88" s="14" t="s">
        <v>2</v>
      </c>
      <c r="N88" s="14" t="s">
        <v>4</v>
      </c>
    </row>
    <row r="89" spans="1:14" ht="15.75" x14ac:dyDescent="0.25">
      <c r="A89" s="57" t="s">
        <v>71</v>
      </c>
      <c r="B89" s="57" t="s">
        <v>325</v>
      </c>
      <c r="C89" s="57" t="s">
        <v>579</v>
      </c>
      <c r="D89" s="57" t="s">
        <v>594</v>
      </c>
      <c r="E89" s="54" t="s">
        <v>213</v>
      </c>
      <c r="F89" s="57">
        <v>2</v>
      </c>
      <c r="G89" s="15" t="s">
        <v>289</v>
      </c>
      <c r="H89" s="15" t="s">
        <v>78</v>
      </c>
      <c r="I89" s="60" t="str">
        <f t="shared" ref="I89:I100" si="3">C89&amp;" "&amp;E88&amp;IF(G89="NOT NULL"," NOT NULL,",",")</f>
        <v>DEP_CDepto Type NOT NULL,</v>
      </c>
      <c r="J89" s="57" t="s">
        <v>613</v>
      </c>
      <c r="K89" s="58" t="s">
        <v>614</v>
      </c>
      <c r="L89" s="57" t="s">
        <v>669</v>
      </c>
      <c r="M89" s="57" t="s">
        <v>670</v>
      </c>
    </row>
    <row r="90" spans="1:14" ht="15.75" x14ac:dyDescent="0.25">
      <c r="A90" s="57" t="s">
        <v>71</v>
      </c>
      <c r="B90" s="57" t="s">
        <v>325</v>
      </c>
      <c r="C90" s="57" t="s">
        <v>581</v>
      </c>
      <c r="D90" s="57" t="s">
        <v>595</v>
      </c>
      <c r="E90" s="54" t="s">
        <v>319</v>
      </c>
      <c r="F90" s="57">
        <v>50</v>
      </c>
      <c r="I90" s="60" t="str">
        <f t="shared" si="3"/>
        <v>DEP_DDepto SMALLINT,</v>
      </c>
      <c r="J90" s="57" t="s">
        <v>613</v>
      </c>
      <c r="K90" s="58" t="s">
        <v>614</v>
      </c>
      <c r="L90" s="57" t="s">
        <v>669</v>
      </c>
      <c r="M90" s="57" t="s">
        <v>671</v>
      </c>
    </row>
    <row r="91" spans="1:14" x14ac:dyDescent="0.25">
      <c r="A91" s="57" t="s">
        <v>71</v>
      </c>
      <c r="B91" s="57" t="s">
        <v>325</v>
      </c>
      <c r="C91" s="57" t="s">
        <v>580</v>
      </c>
      <c r="D91" s="57" t="s">
        <v>596</v>
      </c>
      <c r="E91" s="54" t="s">
        <v>319</v>
      </c>
      <c r="F91" s="57">
        <v>50</v>
      </c>
      <c r="I91" s="60" t="str">
        <f t="shared" si="3"/>
        <v>DEP_CDDepto VARCHAR,</v>
      </c>
      <c r="M91" s="57" t="s">
        <v>672</v>
      </c>
    </row>
    <row r="92" spans="1:14" x14ac:dyDescent="0.25">
      <c r="A92" s="57" t="s">
        <v>71</v>
      </c>
      <c r="B92" s="57" t="s">
        <v>325</v>
      </c>
      <c r="C92" s="57" t="s">
        <v>585</v>
      </c>
      <c r="D92" s="57" t="s">
        <v>597</v>
      </c>
      <c r="E92" s="54" t="s">
        <v>319</v>
      </c>
      <c r="F92" s="57">
        <v>50</v>
      </c>
      <c r="I92" s="60" t="str">
        <f t="shared" si="3"/>
        <v>DEP_DDepto_EN VARCHAR,</v>
      </c>
      <c r="M92" s="57" t="s">
        <v>676</v>
      </c>
    </row>
    <row r="93" spans="1:14" x14ac:dyDescent="0.25">
      <c r="A93" s="57" t="s">
        <v>71</v>
      </c>
      <c r="B93" s="57" t="s">
        <v>325</v>
      </c>
      <c r="C93" s="57" t="s">
        <v>582</v>
      </c>
      <c r="D93" s="57" t="s">
        <v>598</v>
      </c>
      <c r="E93" s="54" t="s">
        <v>212</v>
      </c>
      <c r="F93" s="57">
        <v>4</v>
      </c>
      <c r="I93" s="60" t="str">
        <f t="shared" si="3"/>
        <v>DEP_CDepto_PS VARCHAR,</v>
      </c>
      <c r="J93" s="57" t="s">
        <v>83</v>
      </c>
      <c r="K93" s="57" t="s">
        <v>84</v>
      </c>
      <c r="L93" s="57" t="s">
        <v>673</v>
      </c>
      <c r="M93" s="57" t="s">
        <v>674</v>
      </c>
      <c r="N93" s="57" t="s">
        <v>675</v>
      </c>
    </row>
    <row r="94" spans="1:14" s="45" customFormat="1" x14ac:dyDescent="0.25">
      <c r="A94" s="45" t="s">
        <v>71</v>
      </c>
      <c r="B94" s="45" t="s">
        <v>325</v>
      </c>
      <c r="C94" s="45" t="s">
        <v>583</v>
      </c>
      <c r="D94" s="45" t="s">
        <v>599</v>
      </c>
      <c r="E94" s="46" t="s">
        <v>213</v>
      </c>
      <c r="F94" s="45">
        <v>2</v>
      </c>
      <c r="G94" s="66"/>
      <c r="H94" s="66"/>
      <c r="I94" s="67" t="str">
        <f t="shared" si="3"/>
        <v>DEP_CMetodo INT,</v>
      </c>
      <c r="M94" s="45" t="s">
        <v>676</v>
      </c>
    </row>
    <row r="95" spans="1:14" s="45" customFormat="1" x14ac:dyDescent="0.25">
      <c r="A95" s="45" t="s">
        <v>71</v>
      </c>
      <c r="B95" s="45" t="s">
        <v>325</v>
      </c>
      <c r="C95" s="45" t="s">
        <v>584</v>
      </c>
      <c r="D95" s="45" t="s">
        <v>600</v>
      </c>
      <c r="E95" s="46" t="s">
        <v>319</v>
      </c>
      <c r="G95" s="66"/>
      <c r="H95" s="66"/>
      <c r="I95" s="67" t="str">
        <f t="shared" si="3"/>
        <v>DEP_DMetodo SMALLINT,</v>
      </c>
      <c r="M95" s="45" t="s">
        <v>676</v>
      </c>
    </row>
    <row r="96" spans="1:14" x14ac:dyDescent="0.25">
      <c r="A96" s="57" t="s">
        <v>71</v>
      </c>
      <c r="B96" s="57" t="s">
        <v>325</v>
      </c>
      <c r="C96" s="57" t="s">
        <v>586</v>
      </c>
      <c r="D96" s="57" t="s">
        <v>601</v>
      </c>
      <c r="E96" s="54" t="s">
        <v>213</v>
      </c>
      <c r="F96" s="57">
        <v>2</v>
      </c>
      <c r="I96" s="60" t="str">
        <f t="shared" si="3"/>
        <v>DEP_CDireccion_EN VARCHAR,</v>
      </c>
      <c r="M96" s="57" t="s">
        <v>676</v>
      </c>
    </row>
    <row r="97" spans="1:14" x14ac:dyDescent="0.25">
      <c r="A97" s="57" t="s">
        <v>71</v>
      </c>
      <c r="B97" s="57" t="s">
        <v>325</v>
      </c>
      <c r="C97" s="57" t="s">
        <v>587</v>
      </c>
      <c r="D97" s="57" t="s">
        <v>602</v>
      </c>
      <c r="E97" s="54" t="s">
        <v>319</v>
      </c>
      <c r="F97" s="57">
        <v>20</v>
      </c>
      <c r="I97" s="60" t="str">
        <f t="shared" si="3"/>
        <v>DEP_DDireccion_EN SMALLINT,</v>
      </c>
      <c r="M97" s="57" t="s">
        <v>676</v>
      </c>
    </row>
    <row r="98" spans="1:14" x14ac:dyDescent="0.25">
      <c r="A98" s="57" t="s">
        <v>71</v>
      </c>
      <c r="B98" s="57" t="s">
        <v>325</v>
      </c>
      <c r="C98" s="57" t="s">
        <v>588</v>
      </c>
      <c r="D98" s="57" t="s">
        <v>603</v>
      </c>
      <c r="E98" s="54" t="s">
        <v>213</v>
      </c>
      <c r="F98" s="57">
        <v>2</v>
      </c>
      <c r="I98" s="60" t="str">
        <f t="shared" si="3"/>
        <v>DEP_CDivision_EN VARCHAR,</v>
      </c>
      <c r="M98" s="57" t="s">
        <v>676</v>
      </c>
    </row>
    <row r="99" spans="1:14" x14ac:dyDescent="0.25">
      <c r="A99" s="57" t="s">
        <v>71</v>
      </c>
      <c r="B99" s="57" t="s">
        <v>325</v>
      </c>
      <c r="C99" s="57" t="s">
        <v>589</v>
      </c>
      <c r="D99" s="57" t="s">
        <v>604</v>
      </c>
      <c r="E99" s="54" t="s">
        <v>319</v>
      </c>
      <c r="F99" s="57">
        <v>20</v>
      </c>
      <c r="I99" s="60" t="str">
        <f t="shared" si="3"/>
        <v>DEP_DDivision_EN SMALLINT,</v>
      </c>
      <c r="M99" s="57" t="s">
        <v>676</v>
      </c>
    </row>
    <row r="100" spans="1:14" x14ac:dyDescent="0.25">
      <c r="A100" s="57" t="s">
        <v>71</v>
      </c>
      <c r="B100" s="57" t="s">
        <v>325</v>
      </c>
      <c r="C100" s="54" t="s">
        <v>69</v>
      </c>
      <c r="D100" s="57" t="s">
        <v>96</v>
      </c>
      <c r="E100" s="54" t="s">
        <v>216</v>
      </c>
      <c r="F100" s="57">
        <v>8</v>
      </c>
      <c r="I100" s="60" t="str">
        <f t="shared" si="3"/>
        <v>FechaProceso VARCHAR,</v>
      </c>
      <c r="M100" s="57" t="s">
        <v>85</v>
      </c>
    </row>
    <row r="104" spans="1:14" s="54" customFormat="1" ht="21" customHeight="1" x14ac:dyDescent="0.35">
      <c r="A104" s="8" t="s">
        <v>578</v>
      </c>
      <c r="B104" s="8"/>
      <c r="C104" s="8"/>
      <c r="D104" s="8"/>
      <c r="E104" s="8"/>
      <c r="F104" s="6"/>
      <c r="G104" s="13"/>
      <c r="H104" s="13"/>
      <c r="I104" s="59"/>
      <c r="J104" s="19" t="s">
        <v>301</v>
      </c>
      <c r="K104" s="19" t="s">
        <v>302</v>
      </c>
      <c r="L104" s="20" t="s">
        <v>578</v>
      </c>
      <c r="M104" s="19"/>
      <c r="N104" s="47"/>
    </row>
    <row r="105" spans="1:14" x14ac:dyDescent="0.25">
      <c r="A105" s="7" t="s">
        <v>0</v>
      </c>
      <c r="B105" s="7" t="s">
        <v>1</v>
      </c>
      <c r="C105" s="7" t="s">
        <v>2</v>
      </c>
      <c r="D105" s="7" t="s">
        <v>4</v>
      </c>
      <c r="E105" s="7" t="s">
        <v>6</v>
      </c>
      <c r="F105" s="7" t="s">
        <v>7</v>
      </c>
      <c r="G105" s="14" t="s">
        <v>8</v>
      </c>
      <c r="H105" s="14" t="s">
        <v>9</v>
      </c>
      <c r="J105" s="14" t="s">
        <v>3</v>
      </c>
      <c r="K105" s="14" t="s">
        <v>0</v>
      </c>
      <c r="L105" s="14" t="s">
        <v>1</v>
      </c>
      <c r="M105" s="14" t="s">
        <v>2</v>
      </c>
      <c r="N105" s="14" t="s">
        <v>4</v>
      </c>
    </row>
    <row r="106" spans="1:14" ht="15.75" x14ac:dyDescent="0.25">
      <c r="A106" s="57" t="s">
        <v>71</v>
      </c>
      <c r="B106" s="57" t="s">
        <v>578</v>
      </c>
      <c r="C106" s="57" t="s">
        <v>117</v>
      </c>
      <c r="D106" s="57" t="s">
        <v>605</v>
      </c>
      <c r="E106" s="57" t="s">
        <v>212</v>
      </c>
      <c r="F106" s="57">
        <v>2</v>
      </c>
      <c r="G106" s="15" t="s">
        <v>289</v>
      </c>
      <c r="H106" s="15" t="s">
        <v>78</v>
      </c>
      <c r="I106" s="60" t="str">
        <f t="shared" ref="I106:I113" si="4">C106&amp;" "&amp;E105&amp;IF(G106="NOT NULL"," NOT NULL,",",")</f>
        <v>PRV_KProveedor Type NOT NULL,</v>
      </c>
      <c r="J106" s="57" t="s">
        <v>613</v>
      </c>
      <c r="K106" s="58" t="s">
        <v>614</v>
      </c>
      <c r="L106" s="57" t="s">
        <v>677</v>
      </c>
      <c r="M106" s="57" t="s">
        <v>678</v>
      </c>
    </row>
    <row r="107" spans="1:14" ht="15.75" x14ac:dyDescent="0.25">
      <c r="A107" s="57" t="s">
        <v>71</v>
      </c>
      <c r="B107" s="57" t="s">
        <v>578</v>
      </c>
      <c r="C107" s="57" t="s">
        <v>590</v>
      </c>
      <c r="D107" s="57" t="s">
        <v>606</v>
      </c>
      <c r="E107" s="54" t="s">
        <v>319</v>
      </c>
      <c r="F107" s="57">
        <v>70</v>
      </c>
      <c r="I107" s="60" t="str">
        <f t="shared" si="4"/>
        <v>PRV_DProveedor INT,</v>
      </c>
      <c r="J107" s="57" t="s">
        <v>613</v>
      </c>
      <c r="K107" s="58" t="s">
        <v>614</v>
      </c>
      <c r="L107" s="57" t="s">
        <v>677</v>
      </c>
      <c r="M107" s="57" t="s">
        <v>679</v>
      </c>
      <c r="N107" s="57" t="s">
        <v>680</v>
      </c>
    </row>
    <row r="108" spans="1:14" x14ac:dyDescent="0.25">
      <c r="A108" s="57" t="s">
        <v>71</v>
      </c>
      <c r="B108" s="57" t="s">
        <v>578</v>
      </c>
      <c r="C108" s="57" t="s">
        <v>593</v>
      </c>
      <c r="D108" s="57" t="s">
        <v>607</v>
      </c>
      <c r="E108" s="54" t="s">
        <v>319</v>
      </c>
      <c r="F108" s="57">
        <v>70</v>
      </c>
      <c r="I108" s="60" t="str">
        <f t="shared" si="4"/>
        <v>PRV_KDProveedor VARCHAR,</v>
      </c>
      <c r="M108" s="57" t="s">
        <v>681</v>
      </c>
    </row>
    <row r="109" spans="1:14" x14ac:dyDescent="0.25">
      <c r="A109" s="57" t="s">
        <v>71</v>
      </c>
      <c r="B109" s="57" t="s">
        <v>578</v>
      </c>
      <c r="C109" s="57" t="s">
        <v>591</v>
      </c>
      <c r="D109" s="57" t="s">
        <v>608</v>
      </c>
      <c r="E109" s="54" t="s">
        <v>212</v>
      </c>
      <c r="F109" s="57">
        <v>4</v>
      </c>
      <c r="I109" s="60" t="str">
        <f t="shared" si="4"/>
        <v>PRV_CGrupoProveedor VARCHAR,</v>
      </c>
      <c r="J109" s="57" t="s">
        <v>301</v>
      </c>
      <c r="K109" s="57" t="s">
        <v>302</v>
      </c>
      <c r="L109" s="57" t="s">
        <v>578</v>
      </c>
      <c r="M109" s="57" t="s">
        <v>591</v>
      </c>
    </row>
    <row r="110" spans="1:14" x14ac:dyDescent="0.25">
      <c r="A110" s="57" t="s">
        <v>71</v>
      </c>
      <c r="B110" s="57" t="s">
        <v>578</v>
      </c>
      <c r="C110" s="57" t="s">
        <v>592</v>
      </c>
      <c r="D110" s="57" t="s">
        <v>609</v>
      </c>
      <c r="E110" s="54" t="s">
        <v>319</v>
      </c>
      <c r="F110" s="57">
        <v>70</v>
      </c>
      <c r="I110" s="60" t="str">
        <f t="shared" si="4"/>
        <v>PRV_DGrupoProveedor INT,</v>
      </c>
      <c r="J110" s="57" t="s">
        <v>301</v>
      </c>
      <c r="K110" s="57" t="s">
        <v>302</v>
      </c>
      <c r="L110" s="57" t="s">
        <v>578</v>
      </c>
      <c r="M110" s="57" t="s">
        <v>592</v>
      </c>
    </row>
    <row r="111" spans="1:14" x14ac:dyDescent="0.25">
      <c r="A111" s="57" t="s">
        <v>71</v>
      </c>
      <c r="B111" s="57" t="s">
        <v>578</v>
      </c>
      <c r="C111" s="57" t="s">
        <v>682</v>
      </c>
      <c r="D111" s="57" t="s">
        <v>608</v>
      </c>
      <c r="E111" s="54" t="s">
        <v>212</v>
      </c>
      <c r="F111" s="57">
        <v>4</v>
      </c>
      <c r="I111" s="60" t="str">
        <f t="shared" si="4"/>
        <v>PRV_CEstatus VARCHAR,</v>
      </c>
      <c r="M111" s="57" t="s">
        <v>685</v>
      </c>
    </row>
    <row r="112" spans="1:14" ht="15.75" x14ac:dyDescent="0.25">
      <c r="A112" s="57" t="s">
        <v>71</v>
      </c>
      <c r="B112" s="57" t="s">
        <v>578</v>
      </c>
      <c r="C112" s="57" t="s">
        <v>683</v>
      </c>
      <c r="D112" s="57" t="s">
        <v>609</v>
      </c>
      <c r="E112" s="54" t="s">
        <v>319</v>
      </c>
      <c r="F112" s="57">
        <v>70</v>
      </c>
      <c r="I112" s="60" t="str">
        <f t="shared" si="4"/>
        <v>PRV_DEstatus INT,</v>
      </c>
      <c r="J112" s="57" t="s">
        <v>613</v>
      </c>
      <c r="K112" s="58" t="s">
        <v>614</v>
      </c>
      <c r="L112" s="57" t="s">
        <v>677</v>
      </c>
      <c r="M112" s="57" t="s">
        <v>684</v>
      </c>
    </row>
    <row r="113" spans="1:13" x14ac:dyDescent="0.25">
      <c r="A113" s="57" t="s">
        <v>71</v>
      </c>
      <c r="B113" s="57" t="s">
        <v>578</v>
      </c>
      <c r="C113" s="54" t="s">
        <v>69</v>
      </c>
      <c r="D113" s="57" t="s">
        <v>96</v>
      </c>
      <c r="E113" s="54" t="s">
        <v>216</v>
      </c>
      <c r="F113" s="57">
        <v>8</v>
      </c>
      <c r="I113" s="60" t="str">
        <f t="shared" si="4"/>
        <v>FechaProceso VARCHAR,</v>
      </c>
      <c r="M113" s="57" t="s">
        <v>85</v>
      </c>
    </row>
  </sheetData>
  <autoFilter ref="A1:P113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P113"/>
  <sheetViews>
    <sheetView tabSelected="1" topLeftCell="A100" zoomScale="80" zoomScaleNormal="80" workbookViewId="0">
      <pane xSplit="3" topLeftCell="F1" activePane="topRight" state="frozen"/>
      <selection pane="topRight" activeCell="M90" sqref="M90"/>
    </sheetView>
  </sheetViews>
  <sheetFormatPr defaultColWidth="8.85546875" defaultRowHeight="15" x14ac:dyDescent="0.25"/>
  <cols>
    <col min="1" max="1" width="11.140625" style="57" customWidth="1"/>
    <col min="2" max="2" width="24" style="57" customWidth="1"/>
    <col min="3" max="3" width="30.85546875" style="57" customWidth="1"/>
    <col min="4" max="4" width="4" style="57" customWidth="1"/>
    <col min="5" max="5" width="12.7109375" style="57" customWidth="1"/>
    <col min="6" max="6" width="6.7109375" style="57" customWidth="1"/>
    <col min="7" max="7" width="10.28515625" style="15" bestFit="1" customWidth="1"/>
    <col min="8" max="8" width="5.42578125" style="15" customWidth="1"/>
    <col min="9" max="9" width="13" style="59" customWidth="1"/>
    <col min="10" max="10" width="11.42578125" style="57" bestFit="1" customWidth="1"/>
    <col min="11" max="11" width="8.7109375" style="57" bestFit="1" customWidth="1"/>
    <col min="12" max="12" width="26.28515625" style="57" customWidth="1"/>
    <col min="13" max="13" width="43.140625" style="57" customWidth="1"/>
    <col min="14" max="14" width="40.140625" style="57" bestFit="1" customWidth="1"/>
    <col min="15" max="15" width="3" style="57" customWidth="1"/>
    <col min="16" max="16" width="24.42578125" style="57" customWidth="1"/>
    <col min="17" max="17" width="25.85546875" style="57" customWidth="1"/>
    <col min="18" max="18" width="3.140625" style="57" customWidth="1"/>
    <col min="19" max="19" width="19.5703125" style="57" bestFit="1" customWidth="1"/>
    <col min="20" max="20" width="24.140625" style="57" bestFit="1" customWidth="1"/>
    <col min="21" max="21" width="3.42578125" style="57" customWidth="1"/>
    <col min="22" max="22" width="20.7109375" style="57" customWidth="1"/>
    <col min="23" max="23" width="26.7109375" style="57" bestFit="1" customWidth="1"/>
    <col min="24" max="16384" width="8.85546875" style="57"/>
  </cols>
  <sheetData>
    <row r="1" spans="1:14" s="54" customFormat="1" ht="21" customHeight="1" x14ac:dyDescent="0.35">
      <c r="A1" s="8" t="s">
        <v>461</v>
      </c>
      <c r="B1" s="8"/>
      <c r="C1" s="8"/>
      <c r="D1" s="8"/>
      <c r="E1" s="8"/>
      <c r="F1" s="6"/>
      <c r="G1" s="13"/>
      <c r="H1" s="13"/>
      <c r="I1" s="59"/>
      <c r="J1" s="19" t="s">
        <v>301</v>
      </c>
      <c r="K1" s="19" t="s">
        <v>302</v>
      </c>
      <c r="L1" s="20" t="s">
        <v>461</v>
      </c>
      <c r="M1" s="19"/>
      <c r="N1" s="47" t="s">
        <v>251</v>
      </c>
    </row>
    <row r="2" spans="1:14" x14ac:dyDescent="0.25">
      <c r="A2" s="7" t="s">
        <v>0</v>
      </c>
      <c r="B2" s="7" t="s">
        <v>1</v>
      </c>
      <c r="C2" s="7" t="s">
        <v>2</v>
      </c>
      <c r="D2" s="7" t="s">
        <v>4</v>
      </c>
      <c r="E2" s="7" t="s">
        <v>6</v>
      </c>
      <c r="F2" s="7" t="s">
        <v>7</v>
      </c>
      <c r="G2" s="14" t="s">
        <v>8</v>
      </c>
      <c r="H2" s="14" t="s">
        <v>9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4</v>
      </c>
    </row>
    <row r="3" spans="1:14" ht="15.75" x14ac:dyDescent="0.25">
      <c r="A3" s="57" t="s">
        <v>71</v>
      </c>
      <c r="B3" s="57" t="s">
        <v>461</v>
      </c>
      <c r="C3" s="54" t="s">
        <v>86</v>
      </c>
      <c r="D3" s="57" t="s">
        <v>462</v>
      </c>
      <c r="E3" s="54" t="s">
        <v>212</v>
      </c>
      <c r="F3" s="57">
        <v>4</v>
      </c>
      <c r="G3" s="15" t="s">
        <v>289</v>
      </c>
      <c r="H3" s="15" t="s">
        <v>78</v>
      </c>
      <c r="I3" s="60" t="str">
        <f>C3&amp;" "&amp;E2&amp;IF(G3="NOT NULL"," NOT NULL,",",")</f>
        <v>UNG_KUnidadNegocio Type NOT NULL,</v>
      </c>
      <c r="J3" s="57" t="s">
        <v>301</v>
      </c>
      <c r="K3" s="57" t="s">
        <v>302</v>
      </c>
      <c r="L3" s="57" t="s">
        <v>461</v>
      </c>
      <c r="M3" s="58" t="s">
        <v>86</v>
      </c>
    </row>
    <row r="4" spans="1:14" x14ac:dyDescent="0.25">
      <c r="A4" s="57" t="s">
        <v>71</v>
      </c>
      <c r="B4" s="57" t="s">
        <v>461</v>
      </c>
      <c r="C4" s="54" t="s">
        <v>447</v>
      </c>
      <c r="D4" s="57" t="s">
        <v>463</v>
      </c>
      <c r="E4" s="54" t="s">
        <v>319</v>
      </c>
      <c r="F4" s="57">
        <v>40</v>
      </c>
      <c r="I4" s="60" t="str">
        <f t="shared" ref="I4:I30" si="0">C4&amp;" "&amp;E3&amp;IF(G4="NOT NULL"," NOT NULL,",",")</f>
        <v>UNG_DUnidadNegocio INT,</v>
      </c>
      <c r="J4" s="57" t="s">
        <v>301</v>
      </c>
      <c r="K4" s="57" t="s">
        <v>302</v>
      </c>
      <c r="L4" s="57" t="s">
        <v>461</v>
      </c>
      <c r="M4" s="54" t="s">
        <v>447</v>
      </c>
    </row>
    <row r="5" spans="1:14" ht="15.75" x14ac:dyDescent="0.25">
      <c r="A5" s="57" t="s">
        <v>71</v>
      </c>
      <c r="B5" s="57" t="s">
        <v>461</v>
      </c>
      <c r="C5" s="54" t="s">
        <v>464</v>
      </c>
      <c r="D5" s="57" t="s">
        <v>465</v>
      </c>
      <c r="E5" s="54" t="s">
        <v>319</v>
      </c>
      <c r="F5" s="57">
        <v>45</v>
      </c>
      <c r="I5" s="60" t="str">
        <f t="shared" si="0"/>
        <v>UNG_KDUnidadNegocio VARCHAR,</v>
      </c>
      <c r="L5" s="58"/>
      <c r="M5" s="54" t="s">
        <v>644</v>
      </c>
    </row>
    <row r="6" spans="1:14" ht="15.75" x14ac:dyDescent="0.25">
      <c r="A6" s="57" t="s">
        <v>71</v>
      </c>
      <c r="B6" s="57" t="s">
        <v>461</v>
      </c>
      <c r="C6" s="54" t="s">
        <v>665</v>
      </c>
      <c r="D6" s="57" t="s">
        <v>463</v>
      </c>
      <c r="E6" s="54" t="s">
        <v>319</v>
      </c>
      <c r="F6" s="57">
        <v>5</v>
      </c>
      <c r="I6" s="60" t="str">
        <f t="shared" si="0"/>
        <v>UNG_KUnidadNegocioPS VARCHAR,</v>
      </c>
      <c r="J6" s="57" t="s">
        <v>83</v>
      </c>
      <c r="K6" s="58" t="s">
        <v>84</v>
      </c>
      <c r="L6" s="57" t="s">
        <v>666</v>
      </c>
      <c r="M6" s="54" t="s">
        <v>667</v>
      </c>
    </row>
    <row r="7" spans="1:14" ht="15.75" x14ac:dyDescent="0.25">
      <c r="A7" s="57" t="s">
        <v>71</v>
      </c>
      <c r="B7" s="57" t="s">
        <v>461</v>
      </c>
      <c r="C7" s="54" t="s">
        <v>466</v>
      </c>
      <c r="D7" s="57" t="s">
        <v>475</v>
      </c>
      <c r="E7" s="54" t="s">
        <v>213</v>
      </c>
      <c r="F7" s="57">
        <v>2</v>
      </c>
      <c r="I7" s="60" t="str">
        <f t="shared" si="0"/>
        <v>UNG_CFormato VARCHAR,</v>
      </c>
      <c r="J7" s="57" t="s">
        <v>301</v>
      </c>
      <c r="K7" s="57" t="s">
        <v>302</v>
      </c>
      <c r="L7" s="57" t="s">
        <v>461</v>
      </c>
      <c r="M7" s="58" t="s">
        <v>448</v>
      </c>
    </row>
    <row r="8" spans="1:14" ht="15.75" x14ac:dyDescent="0.25">
      <c r="A8" s="57" t="s">
        <v>71</v>
      </c>
      <c r="B8" s="57" t="s">
        <v>461</v>
      </c>
      <c r="C8" s="54" t="s">
        <v>467</v>
      </c>
      <c r="D8" s="57" t="s">
        <v>468</v>
      </c>
      <c r="E8" s="54" t="s">
        <v>319</v>
      </c>
      <c r="F8" s="57">
        <v>15</v>
      </c>
      <c r="I8" s="60" t="str">
        <f t="shared" si="0"/>
        <v>UNG_DFormato SMALLINT,</v>
      </c>
      <c r="J8" s="57" t="s">
        <v>301</v>
      </c>
      <c r="K8" s="57" t="s">
        <v>302</v>
      </c>
      <c r="L8" s="57" t="s">
        <v>461</v>
      </c>
      <c r="M8" s="58" t="s">
        <v>449</v>
      </c>
    </row>
    <row r="9" spans="1:14" x14ac:dyDescent="0.25">
      <c r="A9" s="57" t="s">
        <v>71</v>
      </c>
      <c r="B9" s="57" t="s">
        <v>461</v>
      </c>
      <c r="C9" s="54" t="s">
        <v>486</v>
      </c>
      <c r="D9" s="57" t="s">
        <v>474</v>
      </c>
      <c r="E9" s="54" t="s">
        <v>213</v>
      </c>
      <c r="F9" s="57">
        <v>2</v>
      </c>
      <c r="I9" s="60" t="str">
        <f t="shared" si="0"/>
        <v>UNG_CTipoTienda VARCHAR,</v>
      </c>
      <c r="J9" s="57" t="s">
        <v>301</v>
      </c>
      <c r="K9" s="57" t="s">
        <v>302</v>
      </c>
      <c r="L9" s="57" t="s">
        <v>461</v>
      </c>
      <c r="M9" s="54" t="s">
        <v>450</v>
      </c>
    </row>
    <row r="10" spans="1:14" x14ac:dyDescent="0.25">
      <c r="A10" s="57" t="s">
        <v>71</v>
      </c>
      <c r="B10" s="57" t="s">
        <v>461</v>
      </c>
      <c r="C10" s="54" t="s">
        <v>487</v>
      </c>
      <c r="D10" s="57" t="s">
        <v>469</v>
      </c>
      <c r="E10" s="54" t="s">
        <v>319</v>
      </c>
      <c r="F10" s="57">
        <v>15</v>
      </c>
      <c r="I10" s="60" t="str">
        <f t="shared" si="0"/>
        <v>UNG_DTipoTienda SMALLINT,</v>
      </c>
      <c r="J10" s="57" t="s">
        <v>301</v>
      </c>
      <c r="K10" s="57" t="s">
        <v>302</v>
      </c>
      <c r="L10" s="57" t="s">
        <v>461</v>
      </c>
      <c r="M10" s="54" t="s">
        <v>450</v>
      </c>
      <c r="N10" s="57" t="s">
        <v>680</v>
      </c>
    </row>
    <row r="11" spans="1:14" x14ac:dyDescent="0.25">
      <c r="A11" s="57" t="s">
        <v>71</v>
      </c>
      <c r="B11" s="57" t="s">
        <v>461</v>
      </c>
      <c r="C11" s="54" t="s">
        <v>451</v>
      </c>
      <c r="D11" s="57" t="s">
        <v>473</v>
      </c>
      <c r="E11" s="54" t="s">
        <v>213</v>
      </c>
      <c r="F11" s="57">
        <v>2</v>
      </c>
      <c r="I11" s="60" t="str">
        <f t="shared" si="0"/>
        <v>UNG_CGteRegional VARCHAR,</v>
      </c>
      <c r="J11" s="57" t="s">
        <v>301</v>
      </c>
      <c r="K11" s="57" t="s">
        <v>302</v>
      </c>
      <c r="L11" s="57" t="s">
        <v>461</v>
      </c>
      <c r="M11" s="54" t="s">
        <v>451</v>
      </c>
    </row>
    <row r="12" spans="1:14" x14ac:dyDescent="0.25">
      <c r="A12" s="57" t="s">
        <v>71</v>
      </c>
      <c r="B12" s="57" t="s">
        <v>461</v>
      </c>
      <c r="C12" s="54" t="s">
        <v>452</v>
      </c>
      <c r="D12" s="57" t="s">
        <v>470</v>
      </c>
      <c r="E12" s="54" t="s">
        <v>319</v>
      </c>
      <c r="F12" s="57">
        <v>15</v>
      </c>
      <c r="I12" s="60" t="str">
        <f t="shared" si="0"/>
        <v>UNG_DGteRegional SMALLINT,</v>
      </c>
      <c r="J12" s="57" t="s">
        <v>301</v>
      </c>
      <c r="K12" s="57" t="s">
        <v>302</v>
      </c>
      <c r="L12" s="57" t="s">
        <v>461</v>
      </c>
      <c r="M12" s="54" t="s">
        <v>452</v>
      </c>
      <c r="N12" s="57" t="s">
        <v>680</v>
      </c>
    </row>
    <row r="13" spans="1:14" x14ac:dyDescent="0.25">
      <c r="A13" s="57" t="s">
        <v>71</v>
      </c>
      <c r="B13" s="57" t="s">
        <v>461</v>
      </c>
      <c r="C13" s="54" t="s">
        <v>453</v>
      </c>
      <c r="D13" s="57" t="s">
        <v>472</v>
      </c>
      <c r="E13" s="54" t="s">
        <v>213</v>
      </c>
      <c r="F13" s="57">
        <v>2</v>
      </c>
      <c r="I13" s="60" t="str">
        <f t="shared" si="0"/>
        <v>UNG_CZonaGeo VARCHAR,</v>
      </c>
      <c r="J13" s="57" t="s">
        <v>301</v>
      </c>
      <c r="K13" s="57" t="s">
        <v>302</v>
      </c>
      <c r="L13" s="57" t="s">
        <v>461</v>
      </c>
      <c r="M13" s="57" t="s">
        <v>453</v>
      </c>
    </row>
    <row r="14" spans="1:14" s="3" customFormat="1" x14ac:dyDescent="0.25">
      <c r="A14" s="57" t="s">
        <v>71</v>
      </c>
      <c r="B14" s="57" t="s">
        <v>461</v>
      </c>
      <c r="C14" s="54" t="s">
        <v>454</v>
      </c>
      <c r="D14" s="57" t="s">
        <v>471</v>
      </c>
      <c r="E14" s="54" t="s">
        <v>319</v>
      </c>
      <c r="F14" s="57">
        <v>15</v>
      </c>
      <c r="G14" s="18"/>
      <c r="H14" s="18"/>
      <c r="I14" s="60" t="str">
        <f t="shared" si="0"/>
        <v>UNG_DZonaGeo SMALLINT,</v>
      </c>
      <c r="J14" s="57" t="s">
        <v>301</v>
      </c>
      <c r="K14" s="57" t="s">
        <v>302</v>
      </c>
      <c r="L14" s="57" t="s">
        <v>461</v>
      </c>
      <c r="M14" s="2" t="s">
        <v>454</v>
      </c>
      <c r="N14" s="57" t="s">
        <v>680</v>
      </c>
    </row>
    <row r="15" spans="1:14" s="54" customFormat="1" x14ac:dyDescent="0.25">
      <c r="A15" s="57" t="s">
        <v>71</v>
      </c>
      <c r="B15" s="57" t="s">
        <v>461</v>
      </c>
      <c r="C15" s="54" t="s">
        <v>484</v>
      </c>
      <c r="D15" s="57" t="s">
        <v>476</v>
      </c>
      <c r="E15" s="54" t="s">
        <v>213</v>
      </c>
      <c r="F15" s="57">
        <v>2</v>
      </c>
      <c r="G15" s="15"/>
      <c r="H15" s="15"/>
      <c r="I15" s="60" t="str">
        <f t="shared" si="0"/>
        <v>UNG_CZonaPrecio VARCHAR,</v>
      </c>
      <c r="J15" s="57" t="s">
        <v>301</v>
      </c>
      <c r="K15" s="57" t="s">
        <v>302</v>
      </c>
      <c r="L15" s="57" t="s">
        <v>461</v>
      </c>
      <c r="M15" s="54" t="s">
        <v>729</v>
      </c>
    </row>
    <row r="16" spans="1:14" x14ac:dyDescent="0.25">
      <c r="A16" s="57" t="s">
        <v>71</v>
      </c>
      <c r="B16" s="57" t="s">
        <v>461</v>
      </c>
      <c r="C16" s="54" t="s">
        <v>485</v>
      </c>
      <c r="D16" s="57" t="s">
        <v>477</v>
      </c>
      <c r="E16" s="54" t="s">
        <v>319</v>
      </c>
      <c r="F16" s="57">
        <v>15</v>
      </c>
      <c r="I16" s="60" t="str">
        <f t="shared" si="0"/>
        <v>UNG_DZonaPrecio SMALLINT,</v>
      </c>
      <c r="J16" s="57" t="s">
        <v>301</v>
      </c>
      <c r="K16" s="57" t="s">
        <v>302</v>
      </c>
      <c r="L16" s="57" t="s">
        <v>461</v>
      </c>
      <c r="M16" s="57" t="s">
        <v>730</v>
      </c>
    </row>
    <row r="17" spans="1:14" x14ac:dyDescent="0.25">
      <c r="A17" s="57" t="s">
        <v>71</v>
      </c>
      <c r="B17" s="57" t="s">
        <v>461</v>
      </c>
      <c r="C17" s="54" t="s">
        <v>479</v>
      </c>
      <c r="D17" s="57" t="s">
        <v>480</v>
      </c>
      <c r="E17" s="54" t="s">
        <v>213</v>
      </c>
      <c r="F17" s="57">
        <v>2</v>
      </c>
      <c r="I17" s="60" t="str">
        <f t="shared" si="0"/>
        <v>UNG_CTipoFuncionalidad VARCHAR,</v>
      </c>
      <c r="J17" s="57" t="s">
        <v>301</v>
      </c>
      <c r="K17" s="57" t="s">
        <v>302</v>
      </c>
      <c r="L17" s="57" t="s">
        <v>461</v>
      </c>
      <c r="M17" s="57" t="s">
        <v>732</v>
      </c>
    </row>
    <row r="18" spans="1:14" x14ac:dyDescent="0.25">
      <c r="A18" s="57" t="s">
        <v>71</v>
      </c>
      <c r="B18" s="57" t="s">
        <v>461</v>
      </c>
      <c r="C18" s="54" t="s">
        <v>478</v>
      </c>
      <c r="D18" s="57" t="s">
        <v>481</v>
      </c>
      <c r="E18" s="54" t="s">
        <v>319</v>
      </c>
      <c r="F18" s="57">
        <v>15</v>
      </c>
      <c r="I18" s="60" t="str">
        <f t="shared" si="0"/>
        <v>UNG_DTipoFuncionalidad SMALLINT,</v>
      </c>
      <c r="J18" s="57" t="s">
        <v>301</v>
      </c>
      <c r="K18" s="57" t="s">
        <v>302</v>
      </c>
      <c r="L18" s="57" t="s">
        <v>461</v>
      </c>
      <c r="M18" s="57" t="s">
        <v>731</v>
      </c>
    </row>
    <row r="19" spans="1:14" x14ac:dyDescent="0.25">
      <c r="A19" s="57" t="s">
        <v>71</v>
      </c>
      <c r="B19" s="57" t="s">
        <v>461</v>
      </c>
      <c r="C19" s="54" t="s">
        <v>455</v>
      </c>
      <c r="D19" s="57" t="s">
        <v>482</v>
      </c>
      <c r="E19" s="54" t="s">
        <v>213</v>
      </c>
      <c r="F19" s="57">
        <v>2</v>
      </c>
      <c r="I19" s="60" t="str">
        <f t="shared" si="0"/>
        <v>UNG_CCluster VARCHAR,</v>
      </c>
      <c r="J19" s="57" t="s">
        <v>301</v>
      </c>
      <c r="K19" s="57" t="s">
        <v>302</v>
      </c>
      <c r="L19" s="57" t="s">
        <v>461</v>
      </c>
      <c r="M19" s="57" t="s">
        <v>455</v>
      </c>
    </row>
    <row r="20" spans="1:14" x14ac:dyDescent="0.25">
      <c r="A20" s="57" t="s">
        <v>71</v>
      </c>
      <c r="B20" s="57" t="s">
        <v>461</v>
      </c>
      <c r="C20" s="54" t="s">
        <v>456</v>
      </c>
      <c r="D20" s="57" t="s">
        <v>483</v>
      </c>
      <c r="E20" s="54" t="s">
        <v>319</v>
      </c>
      <c r="F20" s="57">
        <v>15</v>
      </c>
      <c r="I20" s="60" t="str">
        <f t="shared" si="0"/>
        <v>UNG_DCluster SMALLINT,</v>
      </c>
      <c r="J20" s="57" t="s">
        <v>301</v>
      </c>
      <c r="K20" s="57" t="s">
        <v>302</v>
      </c>
      <c r="L20" s="57" t="s">
        <v>461</v>
      </c>
      <c r="M20" s="57" t="s">
        <v>456</v>
      </c>
      <c r="N20" s="57" t="s">
        <v>680</v>
      </c>
    </row>
    <row r="21" spans="1:14" x14ac:dyDescent="0.25">
      <c r="A21" s="57" t="s">
        <v>71</v>
      </c>
      <c r="B21" s="57" t="s">
        <v>461</v>
      </c>
      <c r="C21" s="54" t="s">
        <v>459</v>
      </c>
      <c r="D21" s="57" t="s">
        <v>494</v>
      </c>
      <c r="E21" s="54" t="s">
        <v>213</v>
      </c>
      <c r="F21" s="57">
        <v>2</v>
      </c>
      <c r="I21" s="60" t="str">
        <f t="shared" si="0"/>
        <v>UNG_CCiudad VARCHAR,</v>
      </c>
      <c r="J21" s="57" t="s">
        <v>301</v>
      </c>
      <c r="K21" s="57" t="s">
        <v>302</v>
      </c>
      <c r="L21" s="57" t="s">
        <v>461</v>
      </c>
      <c r="M21" s="57" t="s">
        <v>459</v>
      </c>
    </row>
    <row r="22" spans="1:14" x14ac:dyDescent="0.25">
      <c r="A22" s="57" t="s">
        <v>71</v>
      </c>
      <c r="B22" s="57" t="s">
        <v>461</v>
      </c>
      <c r="C22" s="54" t="s">
        <v>460</v>
      </c>
      <c r="D22" s="57" t="s">
        <v>495</v>
      </c>
      <c r="E22" s="54" t="s">
        <v>319</v>
      </c>
      <c r="F22" s="57">
        <v>15</v>
      </c>
      <c r="I22" s="60" t="str">
        <f t="shared" si="0"/>
        <v>UNG_DCiudad SMALLINT,</v>
      </c>
      <c r="J22" s="57" t="s">
        <v>301</v>
      </c>
      <c r="K22" s="57" t="s">
        <v>302</v>
      </c>
      <c r="L22" s="57" t="s">
        <v>461</v>
      </c>
      <c r="M22" s="57" t="s">
        <v>460</v>
      </c>
    </row>
    <row r="23" spans="1:14" x14ac:dyDescent="0.25">
      <c r="A23" s="57" t="s">
        <v>71</v>
      </c>
      <c r="B23" s="57" t="s">
        <v>461</v>
      </c>
      <c r="C23" s="54" t="s">
        <v>493</v>
      </c>
      <c r="D23" s="57" t="s">
        <v>496</v>
      </c>
      <c r="E23" s="54" t="s">
        <v>213</v>
      </c>
      <c r="F23" s="57">
        <v>2</v>
      </c>
      <c r="I23" s="60" t="str">
        <f t="shared" si="0"/>
        <v>UNG_CCodigoPostal VARCHAR,</v>
      </c>
      <c r="J23" s="57" t="s">
        <v>301</v>
      </c>
      <c r="K23" s="57" t="s">
        <v>302</v>
      </c>
      <c r="L23" s="57" t="s">
        <v>461</v>
      </c>
      <c r="M23" s="54" t="s">
        <v>493</v>
      </c>
    </row>
    <row r="24" spans="1:14" x14ac:dyDescent="0.25">
      <c r="A24" s="57" t="s">
        <v>71</v>
      </c>
      <c r="B24" s="57" t="s">
        <v>461</v>
      </c>
      <c r="C24" s="54" t="s">
        <v>491</v>
      </c>
      <c r="D24" s="57" t="s">
        <v>497</v>
      </c>
      <c r="E24" s="54" t="s">
        <v>213</v>
      </c>
      <c r="F24" s="57">
        <v>2</v>
      </c>
      <c r="I24" s="60" t="str">
        <f t="shared" si="0"/>
        <v>UNG_CEstatus SMALLINT,</v>
      </c>
      <c r="J24" s="57" t="s">
        <v>301</v>
      </c>
      <c r="K24" s="57" t="s">
        <v>302</v>
      </c>
      <c r="L24" s="57" t="s">
        <v>461</v>
      </c>
      <c r="M24" s="57" t="s">
        <v>491</v>
      </c>
    </row>
    <row r="25" spans="1:14" x14ac:dyDescent="0.25">
      <c r="A25" s="57" t="s">
        <v>71</v>
      </c>
      <c r="B25" s="57" t="s">
        <v>461</v>
      </c>
      <c r="C25" s="54" t="s">
        <v>492</v>
      </c>
      <c r="D25" s="57" t="s">
        <v>498</v>
      </c>
      <c r="E25" s="54" t="s">
        <v>319</v>
      </c>
      <c r="F25" s="57">
        <v>15</v>
      </c>
      <c r="I25" s="60" t="str">
        <f t="shared" si="0"/>
        <v>UNG_DEstatus SMALLINT,</v>
      </c>
      <c r="J25" s="57" t="s">
        <v>301</v>
      </c>
      <c r="K25" s="57" t="s">
        <v>302</v>
      </c>
      <c r="L25" s="57" t="s">
        <v>461</v>
      </c>
      <c r="M25" s="57" t="s">
        <v>492</v>
      </c>
    </row>
    <row r="26" spans="1:14" x14ac:dyDescent="0.25">
      <c r="A26" s="57" t="s">
        <v>71</v>
      </c>
      <c r="B26" s="57" t="s">
        <v>461</v>
      </c>
      <c r="C26" s="54" t="s">
        <v>488</v>
      </c>
      <c r="D26" s="57" t="s">
        <v>499</v>
      </c>
      <c r="E26" s="54" t="s">
        <v>319</v>
      </c>
      <c r="F26" s="57">
        <v>40</v>
      </c>
      <c r="I26" s="60" t="str">
        <f t="shared" si="0"/>
        <v>UNG_DUnidadNegocio_EN VARCHAR,</v>
      </c>
      <c r="M26" s="57" t="s">
        <v>676</v>
      </c>
    </row>
    <row r="27" spans="1:14" x14ac:dyDescent="0.25">
      <c r="A27" s="57" t="s">
        <v>71</v>
      </c>
      <c r="B27" s="57" t="s">
        <v>461</v>
      </c>
      <c r="C27" s="54" t="s">
        <v>489</v>
      </c>
      <c r="D27" s="57" t="s">
        <v>501</v>
      </c>
      <c r="E27" s="54" t="s">
        <v>213</v>
      </c>
      <c r="F27" s="57">
        <v>2</v>
      </c>
      <c r="I27" s="60" t="str">
        <f t="shared" si="0"/>
        <v>UNG_CCluster_EN VARCHAR,</v>
      </c>
      <c r="J27" s="57" t="s">
        <v>301</v>
      </c>
      <c r="K27" s="57" t="s">
        <v>504</v>
      </c>
      <c r="L27" s="57" t="s">
        <v>461</v>
      </c>
      <c r="M27" s="57" t="s">
        <v>457</v>
      </c>
    </row>
    <row r="28" spans="1:14" x14ac:dyDescent="0.25">
      <c r="A28" s="57" t="s">
        <v>71</v>
      </c>
      <c r="B28" s="57" t="s">
        <v>461</v>
      </c>
      <c r="C28" s="54" t="s">
        <v>490</v>
      </c>
      <c r="D28" s="57" t="s">
        <v>500</v>
      </c>
      <c r="E28" s="54" t="s">
        <v>319</v>
      </c>
      <c r="F28" s="57">
        <v>15</v>
      </c>
      <c r="I28" s="60" t="str">
        <f>C28&amp;" "&amp;E27&amp;IF(G28="NOT NULL"," NOT NULL,",",")</f>
        <v>UNG_DCluster_EN SMALLINT,</v>
      </c>
      <c r="J28" s="57" t="s">
        <v>301</v>
      </c>
      <c r="K28" s="57" t="s">
        <v>504</v>
      </c>
      <c r="L28" s="57" t="s">
        <v>461</v>
      </c>
      <c r="M28" s="57" t="s">
        <v>458</v>
      </c>
    </row>
    <row r="29" spans="1:14" x14ac:dyDescent="0.25">
      <c r="A29" s="57" t="s">
        <v>71</v>
      </c>
      <c r="B29" s="57" t="s">
        <v>461</v>
      </c>
      <c r="C29" s="54" t="s">
        <v>502</v>
      </c>
      <c r="D29" s="57" t="s">
        <v>469</v>
      </c>
      <c r="E29" s="54" t="s">
        <v>319</v>
      </c>
      <c r="F29" s="57">
        <v>15</v>
      </c>
      <c r="I29" s="60" t="str">
        <f t="shared" si="0"/>
        <v>UNG_DTipoTienda_EN VARCHAR,</v>
      </c>
      <c r="J29" s="57" t="s">
        <v>301</v>
      </c>
      <c r="K29" s="57" t="s">
        <v>504</v>
      </c>
      <c r="L29" s="57" t="s">
        <v>461</v>
      </c>
      <c r="M29" s="54" t="s">
        <v>503</v>
      </c>
      <c r="N29" s="57" t="s">
        <v>680</v>
      </c>
    </row>
    <row r="30" spans="1:14" x14ac:dyDescent="0.25">
      <c r="A30" s="57" t="s">
        <v>71</v>
      </c>
      <c r="B30" s="57" t="s">
        <v>461</v>
      </c>
      <c r="C30" s="54" t="s">
        <v>69</v>
      </c>
      <c r="D30" s="57" t="s">
        <v>96</v>
      </c>
      <c r="E30" s="54" t="s">
        <v>216</v>
      </c>
      <c r="F30" s="57">
        <v>8</v>
      </c>
      <c r="I30" s="60" t="str">
        <f t="shared" si="0"/>
        <v>FechaProceso VARCHAR,</v>
      </c>
      <c r="M30" s="57" t="s">
        <v>85</v>
      </c>
    </row>
    <row r="33" spans="1:16" s="54" customFormat="1" ht="21" customHeight="1" x14ac:dyDescent="0.35">
      <c r="A33" s="8" t="s">
        <v>323</v>
      </c>
      <c r="B33" s="8"/>
      <c r="C33" s="8"/>
      <c r="D33" s="8"/>
      <c r="E33" s="8"/>
      <c r="F33" s="6"/>
      <c r="G33" s="13"/>
      <c r="H33" s="13"/>
      <c r="I33" s="59"/>
      <c r="J33" s="19" t="s">
        <v>301</v>
      </c>
      <c r="K33" s="19" t="s">
        <v>302</v>
      </c>
      <c r="L33" s="20" t="s">
        <v>323</v>
      </c>
      <c r="M33" s="19"/>
      <c r="N33" s="47"/>
    </row>
    <row r="34" spans="1:16" x14ac:dyDescent="0.25">
      <c r="A34" s="7" t="s">
        <v>0</v>
      </c>
      <c r="B34" s="7" t="s">
        <v>1</v>
      </c>
      <c r="C34" s="7" t="s">
        <v>2</v>
      </c>
      <c r="D34" s="7" t="s">
        <v>4</v>
      </c>
      <c r="E34" s="7" t="s">
        <v>6</v>
      </c>
      <c r="F34" s="7" t="s">
        <v>7</v>
      </c>
      <c r="G34" s="14" t="s">
        <v>8</v>
      </c>
      <c r="H34" s="14" t="s">
        <v>9</v>
      </c>
      <c r="J34" s="14" t="s">
        <v>3</v>
      </c>
      <c r="K34" s="14" t="s">
        <v>0</v>
      </c>
      <c r="L34" s="14" t="s">
        <v>1</v>
      </c>
      <c r="M34" s="14" t="s">
        <v>2</v>
      </c>
      <c r="N34" s="14" t="s">
        <v>4</v>
      </c>
      <c r="P34" s="57" t="s">
        <v>615</v>
      </c>
    </row>
    <row r="35" spans="1:16" x14ac:dyDescent="0.25">
      <c r="A35" s="57" t="s">
        <v>71</v>
      </c>
      <c r="B35" s="57" t="s">
        <v>323</v>
      </c>
      <c r="C35" s="57" t="s">
        <v>5</v>
      </c>
      <c r="D35" s="57" t="s">
        <v>523</v>
      </c>
      <c r="E35" s="54" t="s">
        <v>212</v>
      </c>
      <c r="F35" s="57">
        <v>4</v>
      </c>
      <c r="G35" s="15" t="s">
        <v>289</v>
      </c>
      <c r="H35" s="15" t="s">
        <v>78</v>
      </c>
      <c r="I35" s="60" t="str">
        <f>C35&amp;" "&amp;E34&amp;IF(G35="NOT NULL"," NOT NULL,",",")</f>
        <v>TPO_CFecha Type NOT NULL,</v>
      </c>
      <c r="J35" s="57" t="s">
        <v>301</v>
      </c>
      <c r="K35" s="57" t="s">
        <v>302</v>
      </c>
      <c r="L35" s="57" t="s">
        <v>323</v>
      </c>
      <c r="M35" s="57" t="s">
        <v>5</v>
      </c>
      <c r="P35" s="57" t="s">
        <v>616</v>
      </c>
    </row>
    <row r="36" spans="1:16" x14ac:dyDescent="0.25">
      <c r="A36" s="57" t="s">
        <v>71</v>
      </c>
      <c r="B36" s="57" t="s">
        <v>323</v>
      </c>
      <c r="C36" s="57" t="s">
        <v>505</v>
      </c>
      <c r="D36" s="57" t="s">
        <v>524</v>
      </c>
      <c r="E36" s="54" t="s">
        <v>610</v>
      </c>
      <c r="F36" s="57">
        <v>8</v>
      </c>
      <c r="G36" s="57"/>
      <c r="I36" s="60" t="str">
        <f t="shared" ref="I36:I54" si="1">C36&amp;" "&amp;E35&amp;IF(G36="NOT NULL"," NOT NULL,",",")</f>
        <v>TPO_DFecha INT,</v>
      </c>
      <c r="J36" s="57" t="s">
        <v>301</v>
      </c>
      <c r="K36" s="57" t="s">
        <v>302</v>
      </c>
      <c r="L36" s="57" t="s">
        <v>323</v>
      </c>
      <c r="M36" s="57" t="s">
        <v>733</v>
      </c>
      <c r="P36" s="57" t="s">
        <v>617</v>
      </c>
    </row>
    <row r="37" spans="1:16" x14ac:dyDescent="0.25">
      <c r="A37" s="57" t="s">
        <v>71</v>
      </c>
      <c r="B37" s="57" t="s">
        <v>323</v>
      </c>
      <c r="C37" s="57" t="s">
        <v>510</v>
      </c>
      <c r="D37" s="57" t="s">
        <v>525</v>
      </c>
      <c r="E37" s="54" t="s">
        <v>213</v>
      </c>
      <c r="F37" s="57">
        <v>2</v>
      </c>
      <c r="G37" s="57"/>
      <c r="I37" s="60" t="str">
        <f t="shared" si="1"/>
        <v>TPO_CAnioFiscal DATETIME,</v>
      </c>
      <c r="J37" s="57" t="s">
        <v>301</v>
      </c>
      <c r="K37" s="57" t="s">
        <v>302</v>
      </c>
      <c r="L37" s="57" t="s">
        <v>323</v>
      </c>
      <c r="M37" s="57" t="s">
        <v>510</v>
      </c>
    </row>
    <row r="38" spans="1:16" x14ac:dyDescent="0.25">
      <c r="A38" s="57" t="s">
        <v>71</v>
      </c>
      <c r="B38" s="57" t="s">
        <v>323</v>
      </c>
      <c r="C38" s="57" t="s">
        <v>509</v>
      </c>
      <c r="D38" s="57" t="s">
        <v>526</v>
      </c>
      <c r="E38" s="54" t="s">
        <v>213</v>
      </c>
      <c r="F38" s="57">
        <v>2</v>
      </c>
      <c r="G38" s="57"/>
      <c r="I38" s="60" t="str">
        <f t="shared" si="1"/>
        <v>TPO_CQuarter SMALLINT,</v>
      </c>
      <c r="J38" s="57" t="s">
        <v>301</v>
      </c>
      <c r="K38" s="57" t="s">
        <v>302</v>
      </c>
      <c r="L38" s="57" t="s">
        <v>323</v>
      </c>
      <c r="M38" s="57" t="s">
        <v>509</v>
      </c>
    </row>
    <row r="39" spans="1:16" x14ac:dyDescent="0.25">
      <c r="A39" s="57" t="s">
        <v>71</v>
      </c>
      <c r="B39" s="57" t="s">
        <v>323</v>
      </c>
      <c r="C39" s="57" t="s">
        <v>508</v>
      </c>
      <c r="D39" s="57" t="s">
        <v>527</v>
      </c>
      <c r="E39" s="54" t="s">
        <v>213</v>
      </c>
      <c r="F39" s="57">
        <v>2</v>
      </c>
      <c r="G39" s="57"/>
      <c r="I39" s="60" t="str">
        <f t="shared" si="1"/>
        <v>TPO_CPeriodo SMALLINT,</v>
      </c>
      <c r="J39" s="57" t="s">
        <v>301</v>
      </c>
      <c r="K39" s="57" t="s">
        <v>302</v>
      </c>
      <c r="L39" s="57" t="s">
        <v>323</v>
      </c>
      <c r="M39" s="57" t="s">
        <v>508</v>
      </c>
    </row>
    <row r="40" spans="1:16" x14ac:dyDescent="0.25">
      <c r="A40" s="57" t="s">
        <v>71</v>
      </c>
      <c r="B40" s="57" t="s">
        <v>323</v>
      </c>
      <c r="C40" s="57" t="s">
        <v>507</v>
      </c>
      <c r="D40" s="57" t="s">
        <v>528</v>
      </c>
      <c r="E40" s="54" t="s">
        <v>213</v>
      </c>
      <c r="F40" s="57">
        <v>2</v>
      </c>
      <c r="G40" s="57"/>
      <c r="I40" s="60" t="str">
        <f t="shared" si="1"/>
        <v>TPO_CSemFiscal SMALLINT,</v>
      </c>
      <c r="J40" s="57" t="s">
        <v>301</v>
      </c>
      <c r="K40" s="57" t="s">
        <v>302</v>
      </c>
      <c r="L40" s="57" t="s">
        <v>323</v>
      </c>
      <c r="M40" s="57" t="s">
        <v>507</v>
      </c>
    </row>
    <row r="41" spans="1:16" x14ac:dyDescent="0.25">
      <c r="A41" s="57" t="s">
        <v>71</v>
      </c>
      <c r="B41" s="57" t="s">
        <v>323</v>
      </c>
      <c r="C41" s="57" t="s">
        <v>506</v>
      </c>
      <c r="D41" s="57" t="s">
        <v>529</v>
      </c>
      <c r="E41" s="54" t="s">
        <v>213</v>
      </c>
      <c r="F41" s="57">
        <v>2</v>
      </c>
      <c r="G41" s="57"/>
      <c r="I41" s="60" t="str">
        <f t="shared" si="1"/>
        <v>TPO_CSemPeriodo SMALLINT,</v>
      </c>
      <c r="J41" s="57" t="s">
        <v>301</v>
      </c>
      <c r="K41" s="57" t="s">
        <v>302</v>
      </c>
      <c r="L41" s="57" t="s">
        <v>323</v>
      </c>
      <c r="M41" s="57" t="s">
        <v>734</v>
      </c>
    </row>
    <row r="42" spans="1:16" x14ac:dyDescent="0.25">
      <c r="A42" s="57" t="s">
        <v>71</v>
      </c>
      <c r="B42" s="57" t="s">
        <v>323</v>
      </c>
      <c r="C42" s="57" t="s">
        <v>520</v>
      </c>
      <c r="D42" s="57" t="s">
        <v>530</v>
      </c>
      <c r="E42" s="54" t="s">
        <v>319</v>
      </c>
      <c r="F42" s="57">
        <v>10</v>
      </c>
      <c r="I42" s="60" t="str">
        <f t="shared" si="1"/>
        <v>TPO_CDQuarter SMALLINT,</v>
      </c>
      <c r="M42" s="57" t="s">
        <v>627</v>
      </c>
      <c r="N42" s="57" t="s">
        <v>628</v>
      </c>
    </row>
    <row r="43" spans="1:16" x14ac:dyDescent="0.25">
      <c r="A43" s="57" t="s">
        <v>71</v>
      </c>
      <c r="B43" s="57" t="s">
        <v>323</v>
      </c>
      <c r="C43" s="57" t="s">
        <v>521</v>
      </c>
      <c r="D43" s="57" t="s">
        <v>531</v>
      </c>
      <c r="E43" s="54" t="s">
        <v>319</v>
      </c>
      <c r="F43" s="57">
        <v>10</v>
      </c>
      <c r="G43" s="57"/>
      <c r="I43" s="60" t="str">
        <f t="shared" si="1"/>
        <v>TPO_CDPeriodo VARCHAR,</v>
      </c>
      <c r="M43" s="57" t="s">
        <v>629</v>
      </c>
      <c r="N43" s="57" t="s">
        <v>628</v>
      </c>
    </row>
    <row r="44" spans="1:16" x14ac:dyDescent="0.25">
      <c r="A44" s="57" t="s">
        <v>71</v>
      </c>
      <c r="B44" s="57" t="s">
        <v>323</v>
      </c>
      <c r="C44" s="57" t="s">
        <v>522</v>
      </c>
      <c r="D44" s="57" t="s">
        <v>532</v>
      </c>
      <c r="E44" s="54" t="s">
        <v>319</v>
      </c>
      <c r="F44" s="57">
        <v>10</v>
      </c>
      <c r="G44" s="57"/>
      <c r="I44" s="60" t="str">
        <f t="shared" si="1"/>
        <v>TPO_CDSemFiscal VARCHAR,</v>
      </c>
      <c r="M44" s="57" t="s">
        <v>630</v>
      </c>
      <c r="N44" s="57" t="s">
        <v>628</v>
      </c>
    </row>
    <row r="45" spans="1:16" x14ac:dyDescent="0.25">
      <c r="A45" s="57" t="s">
        <v>71</v>
      </c>
      <c r="B45" s="57" t="s">
        <v>323</v>
      </c>
      <c r="C45" s="57" t="s">
        <v>517</v>
      </c>
      <c r="D45" s="57" t="s">
        <v>533</v>
      </c>
      <c r="E45" s="54" t="s">
        <v>319</v>
      </c>
      <c r="F45" s="57">
        <v>10</v>
      </c>
      <c r="G45" s="57"/>
      <c r="I45" s="60" t="str">
        <f t="shared" si="1"/>
        <v>TPO_DQuarter VARCHAR,</v>
      </c>
      <c r="M45" s="57" t="s">
        <v>637</v>
      </c>
    </row>
    <row r="46" spans="1:16" x14ac:dyDescent="0.25">
      <c r="A46" s="57" t="s">
        <v>71</v>
      </c>
      <c r="B46" s="57" t="s">
        <v>323</v>
      </c>
      <c r="C46" s="57" t="s">
        <v>516</v>
      </c>
      <c r="D46" s="57" t="s">
        <v>534</v>
      </c>
      <c r="E46" s="54" t="s">
        <v>319</v>
      </c>
      <c r="F46" s="57">
        <v>10</v>
      </c>
      <c r="G46" s="57"/>
      <c r="I46" s="60" t="str">
        <f t="shared" si="1"/>
        <v>TPO_DPeriodo VARCHAR,</v>
      </c>
      <c r="M46" s="57" t="s">
        <v>638</v>
      </c>
      <c r="N46" s="57" t="s">
        <v>631</v>
      </c>
    </row>
    <row r="47" spans="1:16" x14ac:dyDescent="0.25">
      <c r="A47" s="57" t="s">
        <v>71</v>
      </c>
      <c r="B47" s="57" t="s">
        <v>323</v>
      </c>
      <c r="C47" s="57" t="s">
        <v>515</v>
      </c>
      <c r="D47" s="57" t="s">
        <v>535</v>
      </c>
      <c r="E47" s="54" t="s">
        <v>319</v>
      </c>
      <c r="F47" s="57">
        <v>10</v>
      </c>
      <c r="G47" s="57"/>
      <c r="I47" s="60" t="str">
        <f t="shared" si="1"/>
        <v>TPO_DSemFiscal VARCHAR,</v>
      </c>
      <c r="M47" s="57" t="s">
        <v>639</v>
      </c>
      <c r="N47" s="57" t="s">
        <v>631</v>
      </c>
    </row>
    <row r="48" spans="1:16" x14ac:dyDescent="0.25">
      <c r="A48" s="57" t="s">
        <v>71</v>
      </c>
      <c r="B48" s="57" t="s">
        <v>323</v>
      </c>
      <c r="C48" s="57" t="s">
        <v>514</v>
      </c>
      <c r="D48" s="57" t="s">
        <v>536</v>
      </c>
      <c r="E48" s="54" t="s">
        <v>319</v>
      </c>
      <c r="F48" s="57">
        <v>10</v>
      </c>
      <c r="G48" s="57"/>
      <c r="I48" s="60" t="str">
        <f t="shared" si="1"/>
        <v>TPO_DSemPeriodo VARCHAR,</v>
      </c>
      <c r="M48" s="57" t="s">
        <v>640</v>
      </c>
    </row>
    <row r="49" spans="1:14" x14ac:dyDescent="0.25">
      <c r="A49" s="57" t="s">
        <v>71</v>
      </c>
      <c r="B49" s="57" t="s">
        <v>323</v>
      </c>
      <c r="C49" s="57" t="s">
        <v>513</v>
      </c>
      <c r="D49" s="57" t="s">
        <v>537</v>
      </c>
      <c r="E49" s="54" t="s">
        <v>213</v>
      </c>
      <c r="F49" s="57">
        <v>2</v>
      </c>
      <c r="G49" s="57"/>
      <c r="I49" s="60" t="str">
        <f t="shared" si="1"/>
        <v>TPO_CAnio VARCHAR,</v>
      </c>
      <c r="M49" s="57" t="s">
        <v>632</v>
      </c>
    </row>
    <row r="50" spans="1:14" x14ac:dyDescent="0.25">
      <c r="A50" s="57" t="s">
        <v>71</v>
      </c>
      <c r="B50" s="57" t="s">
        <v>323</v>
      </c>
      <c r="C50" s="57" t="s">
        <v>512</v>
      </c>
      <c r="D50" s="57" t="s">
        <v>538</v>
      </c>
      <c r="E50" s="54" t="s">
        <v>213</v>
      </c>
      <c r="F50" s="57">
        <v>2</v>
      </c>
      <c r="G50" s="57"/>
      <c r="I50" s="60" t="str">
        <f t="shared" si="1"/>
        <v>TPO_CMes SMALLINT,</v>
      </c>
      <c r="M50" s="57" t="s">
        <v>633</v>
      </c>
    </row>
    <row r="51" spans="1:14" x14ac:dyDescent="0.25">
      <c r="A51" s="57" t="s">
        <v>71</v>
      </c>
      <c r="B51" s="57" t="s">
        <v>323</v>
      </c>
      <c r="C51" s="57" t="s">
        <v>519</v>
      </c>
      <c r="D51" s="57" t="s">
        <v>539</v>
      </c>
      <c r="E51" s="54" t="s">
        <v>319</v>
      </c>
      <c r="F51" s="57">
        <v>10</v>
      </c>
      <c r="G51" s="57"/>
      <c r="I51" s="60" t="str">
        <f t="shared" si="1"/>
        <v>TPO_DMes SMALLINT,</v>
      </c>
      <c r="M51" s="57" t="s">
        <v>634</v>
      </c>
      <c r="N51" s="57" t="s">
        <v>680</v>
      </c>
    </row>
    <row r="52" spans="1:14" x14ac:dyDescent="0.25">
      <c r="A52" s="57" t="s">
        <v>71</v>
      </c>
      <c r="B52" s="57" t="s">
        <v>323</v>
      </c>
      <c r="C52" s="57" t="s">
        <v>518</v>
      </c>
      <c r="D52" s="57" t="s">
        <v>540</v>
      </c>
      <c r="E52" s="54" t="s">
        <v>213</v>
      </c>
      <c r="F52" s="57">
        <v>2</v>
      </c>
      <c r="G52" s="57"/>
      <c r="I52" s="60" t="str">
        <f t="shared" si="1"/>
        <v>TPO_CDiaSemana VARCHAR,</v>
      </c>
      <c r="M52" s="57" t="s">
        <v>635</v>
      </c>
    </row>
    <row r="53" spans="1:14" x14ac:dyDescent="0.25">
      <c r="A53" s="57" t="s">
        <v>71</v>
      </c>
      <c r="B53" s="57" t="s">
        <v>323</v>
      </c>
      <c r="C53" s="57" t="s">
        <v>511</v>
      </c>
      <c r="D53" s="57" t="s">
        <v>541</v>
      </c>
      <c r="E53" s="54" t="s">
        <v>319</v>
      </c>
      <c r="F53" s="57">
        <v>10</v>
      </c>
      <c r="G53" s="57"/>
      <c r="I53" s="60" t="str">
        <f t="shared" si="1"/>
        <v>TPO_DDiaSemana SMALLINT,</v>
      </c>
      <c r="M53" s="57" t="s">
        <v>636</v>
      </c>
      <c r="N53" s="57" t="s">
        <v>680</v>
      </c>
    </row>
    <row r="54" spans="1:14" x14ac:dyDescent="0.25">
      <c r="A54" s="57" t="s">
        <v>71</v>
      </c>
      <c r="B54" s="57" t="s">
        <v>323</v>
      </c>
      <c r="C54" s="54" t="s">
        <v>69</v>
      </c>
      <c r="D54" s="57" t="s">
        <v>96</v>
      </c>
      <c r="E54" s="54" t="s">
        <v>216</v>
      </c>
      <c r="F54" s="57">
        <v>8</v>
      </c>
      <c r="I54" s="60" t="str">
        <f t="shared" si="1"/>
        <v>FechaProceso VARCHAR,</v>
      </c>
      <c r="M54" s="57" t="s">
        <v>85</v>
      </c>
    </row>
    <row r="57" spans="1:14" s="54" customFormat="1" ht="21" customHeight="1" x14ac:dyDescent="0.35">
      <c r="A57" s="8" t="s">
        <v>266</v>
      </c>
      <c r="B57" s="8"/>
      <c r="C57" s="8"/>
      <c r="D57" s="8"/>
      <c r="E57" s="8"/>
      <c r="F57" s="6"/>
      <c r="G57" s="13"/>
      <c r="H57" s="13"/>
      <c r="I57" s="59"/>
      <c r="J57" s="19" t="s">
        <v>301</v>
      </c>
      <c r="K57" s="19" t="s">
        <v>302</v>
      </c>
      <c r="L57" s="20" t="s">
        <v>266</v>
      </c>
      <c r="M57" s="19"/>
      <c r="N57" s="47"/>
    </row>
    <row r="58" spans="1:14" x14ac:dyDescent="0.25">
      <c r="A58" s="7" t="s">
        <v>0</v>
      </c>
      <c r="B58" s="7" t="s">
        <v>1</v>
      </c>
      <c r="C58" s="7" t="s">
        <v>2</v>
      </c>
      <c r="D58" s="7" t="s">
        <v>4</v>
      </c>
      <c r="E58" s="7" t="s">
        <v>6</v>
      </c>
      <c r="F58" s="7" t="s">
        <v>7</v>
      </c>
      <c r="G58" s="14" t="s">
        <v>8</v>
      </c>
      <c r="H58" s="14" t="s">
        <v>9</v>
      </c>
      <c r="J58" s="14" t="s">
        <v>3</v>
      </c>
      <c r="K58" s="14" t="s">
        <v>0</v>
      </c>
      <c r="L58" s="14" t="s">
        <v>1</v>
      </c>
      <c r="M58" s="14" t="s">
        <v>2</v>
      </c>
      <c r="N58" s="14" t="s">
        <v>4</v>
      </c>
    </row>
    <row r="59" spans="1:14" x14ac:dyDescent="0.25">
      <c r="A59" s="57" t="s">
        <v>71</v>
      </c>
      <c r="B59" s="57" t="s">
        <v>266</v>
      </c>
      <c r="C59" s="57" t="s">
        <v>87</v>
      </c>
      <c r="D59" s="57" t="s">
        <v>554</v>
      </c>
      <c r="E59" s="57" t="s">
        <v>212</v>
      </c>
      <c r="F59" s="57">
        <v>4</v>
      </c>
      <c r="G59" s="15" t="s">
        <v>289</v>
      </c>
      <c r="H59" s="15" t="s">
        <v>78</v>
      </c>
      <c r="I59" s="60" t="str">
        <f t="shared" ref="I59:I84" si="2">C59&amp;" "&amp;E58&amp;IF(G59="NOT NULL"," NOT NULL,",",")</f>
        <v>ART_KArticulo Type NOT NULL,</v>
      </c>
      <c r="J59" s="57" t="s">
        <v>301</v>
      </c>
      <c r="K59" s="57" t="s">
        <v>302</v>
      </c>
      <c r="L59" s="57" t="s">
        <v>266</v>
      </c>
      <c r="M59" s="57" t="s">
        <v>687</v>
      </c>
    </row>
    <row r="60" spans="1:14" x14ac:dyDescent="0.25">
      <c r="A60" s="57" t="s">
        <v>71</v>
      </c>
      <c r="B60" s="57" t="s">
        <v>266</v>
      </c>
      <c r="C60" s="57" t="s">
        <v>542</v>
      </c>
      <c r="D60" s="57" t="s">
        <v>555</v>
      </c>
      <c r="E60" s="54" t="s">
        <v>319</v>
      </c>
      <c r="F60" s="57">
        <v>60</v>
      </c>
      <c r="G60" s="57"/>
      <c r="I60" s="60" t="str">
        <f t="shared" si="2"/>
        <v>ART_DArticulo INT,</v>
      </c>
      <c r="J60" s="57" t="s">
        <v>301</v>
      </c>
      <c r="K60" s="57" t="s">
        <v>302</v>
      </c>
      <c r="L60" s="57" t="s">
        <v>266</v>
      </c>
      <c r="M60" s="57" t="s">
        <v>542</v>
      </c>
    </row>
    <row r="61" spans="1:14" x14ac:dyDescent="0.25">
      <c r="A61" s="57" t="s">
        <v>71</v>
      </c>
      <c r="B61" s="57" t="s">
        <v>266</v>
      </c>
      <c r="C61" s="57" t="s">
        <v>575</v>
      </c>
      <c r="D61" s="57" t="s">
        <v>555</v>
      </c>
      <c r="E61" s="54" t="s">
        <v>319</v>
      </c>
      <c r="F61" s="57">
        <v>60</v>
      </c>
      <c r="G61" s="57"/>
      <c r="I61" s="60" t="str">
        <f t="shared" si="2"/>
        <v>ART_KDArticulo VARCHAR,</v>
      </c>
      <c r="J61" s="57" t="s">
        <v>301</v>
      </c>
      <c r="K61" s="57" t="s">
        <v>302</v>
      </c>
      <c r="L61" s="57" t="s">
        <v>266</v>
      </c>
      <c r="M61" s="57" t="s">
        <v>689</v>
      </c>
    </row>
    <row r="62" spans="1:14" x14ac:dyDescent="0.25">
      <c r="A62" s="57" t="s">
        <v>71</v>
      </c>
      <c r="B62" s="57" t="s">
        <v>266</v>
      </c>
      <c r="C62" s="57" t="s">
        <v>546</v>
      </c>
      <c r="D62" s="57" t="s">
        <v>556</v>
      </c>
      <c r="E62" s="54" t="s">
        <v>213</v>
      </c>
      <c r="F62" s="57">
        <v>2</v>
      </c>
      <c r="G62" s="57"/>
      <c r="I62" s="60" t="str">
        <f t="shared" si="2"/>
        <v>ART_CDireccion VARCHAR,</v>
      </c>
      <c r="J62" s="57" t="s">
        <v>301</v>
      </c>
      <c r="K62" s="57" t="s">
        <v>302</v>
      </c>
      <c r="L62" s="57" t="s">
        <v>266</v>
      </c>
      <c r="M62" s="57" t="s">
        <v>546</v>
      </c>
    </row>
    <row r="63" spans="1:14" x14ac:dyDescent="0.25">
      <c r="A63" s="57" t="s">
        <v>71</v>
      </c>
      <c r="B63" s="57" t="s">
        <v>266</v>
      </c>
      <c r="C63" s="57" t="s">
        <v>547</v>
      </c>
      <c r="D63" s="57" t="s">
        <v>557</v>
      </c>
      <c r="E63" s="54" t="s">
        <v>319</v>
      </c>
      <c r="F63" s="57">
        <v>20</v>
      </c>
      <c r="G63" s="57"/>
      <c r="I63" s="60" t="str">
        <f t="shared" si="2"/>
        <v>ART_DDireccion SMALLINT,</v>
      </c>
      <c r="J63" s="57" t="s">
        <v>301</v>
      </c>
      <c r="K63" s="57" t="s">
        <v>302</v>
      </c>
      <c r="L63" s="57" t="s">
        <v>266</v>
      </c>
      <c r="M63" s="57" t="s">
        <v>547</v>
      </c>
    </row>
    <row r="64" spans="1:14" x14ac:dyDescent="0.25">
      <c r="A64" s="57" t="s">
        <v>71</v>
      </c>
      <c r="B64" s="57" t="s">
        <v>266</v>
      </c>
      <c r="C64" s="57" t="s">
        <v>543</v>
      </c>
      <c r="D64" s="57" t="s">
        <v>558</v>
      </c>
      <c r="E64" s="54" t="s">
        <v>213</v>
      </c>
      <c r="F64" s="57">
        <v>2</v>
      </c>
      <c r="G64" s="57"/>
      <c r="I64" s="60" t="str">
        <f t="shared" si="2"/>
        <v>ART_CDivision VARCHAR,</v>
      </c>
      <c r="J64" s="57" t="s">
        <v>301</v>
      </c>
      <c r="K64" s="57" t="s">
        <v>302</v>
      </c>
      <c r="L64" s="57" t="s">
        <v>266</v>
      </c>
      <c r="M64" s="57" t="s">
        <v>543</v>
      </c>
    </row>
    <row r="65" spans="1:14" x14ac:dyDescent="0.25">
      <c r="A65" s="57" t="s">
        <v>71</v>
      </c>
      <c r="B65" s="57" t="s">
        <v>266</v>
      </c>
      <c r="C65" s="57" t="s">
        <v>544</v>
      </c>
      <c r="D65" s="57" t="s">
        <v>559</v>
      </c>
      <c r="E65" s="54" t="s">
        <v>319</v>
      </c>
      <c r="F65" s="57">
        <v>20</v>
      </c>
      <c r="G65" s="57"/>
      <c r="I65" s="60" t="str">
        <f t="shared" si="2"/>
        <v>ART_DDivision SMALLINT,</v>
      </c>
      <c r="J65" s="57" t="s">
        <v>301</v>
      </c>
      <c r="K65" s="57" t="s">
        <v>302</v>
      </c>
      <c r="L65" s="57" t="s">
        <v>266</v>
      </c>
      <c r="M65" s="57" t="s">
        <v>544</v>
      </c>
    </row>
    <row r="66" spans="1:14" x14ac:dyDescent="0.25">
      <c r="A66" s="57" t="s">
        <v>71</v>
      </c>
      <c r="B66" s="57" t="s">
        <v>266</v>
      </c>
      <c r="C66" s="57" t="s">
        <v>579</v>
      </c>
      <c r="D66" s="57" t="s">
        <v>560</v>
      </c>
      <c r="E66" s="54" t="s">
        <v>213</v>
      </c>
      <c r="F66" s="57">
        <v>2</v>
      </c>
      <c r="G66" s="57"/>
      <c r="I66" s="60" t="str">
        <f t="shared" si="2"/>
        <v>DEP_CDepto VARCHAR,</v>
      </c>
      <c r="J66" s="57" t="s">
        <v>301</v>
      </c>
      <c r="K66" s="57" t="s">
        <v>302</v>
      </c>
      <c r="L66" s="57" t="s">
        <v>266</v>
      </c>
      <c r="M66" s="57" t="s">
        <v>735</v>
      </c>
    </row>
    <row r="67" spans="1:14" x14ac:dyDescent="0.25">
      <c r="A67" s="57" t="s">
        <v>71</v>
      </c>
      <c r="B67" s="57" t="s">
        <v>266</v>
      </c>
      <c r="C67" s="57" t="s">
        <v>581</v>
      </c>
      <c r="D67" s="57" t="s">
        <v>561</v>
      </c>
      <c r="E67" s="54" t="s">
        <v>319</v>
      </c>
      <c r="F67" s="57">
        <v>50</v>
      </c>
      <c r="G67" s="57"/>
      <c r="I67" s="60" t="str">
        <f t="shared" si="2"/>
        <v>DEP_DDepto SMALLINT,</v>
      </c>
      <c r="J67" s="57" t="s">
        <v>301</v>
      </c>
      <c r="K67" s="57" t="s">
        <v>302</v>
      </c>
      <c r="L67" s="57" t="s">
        <v>266</v>
      </c>
      <c r="M67" s="57" t="s">
        <v>736</v>
      </c>
    </row>
    <row r="68" spans="1:14" x14ac:dyDescent="0.25">
      <c r="A68" s="57" t="s">
        <v>71</v>
      </c>
      <c r="B68" s="57" t="s">
        <v>266</v>
      </c>
      <c r="C68" s="57" t="s">
        <v>580</v>
      </c>
      <c r="D68" s="57" t="s">
        <v>560</v>
      </c>
      <c r="E68" s="54" t="s">
        <v>319</v>
      </c>
      <c r="F68" s="57">
        <v>50</v>
      </c>
      <c r="G68" s="57"/>
      <c r="I68" s="60" t="str">
        <f t="shared" si="2"/>
        <v>DEP_CDDepto VARCHAR,</v>
      </c>
      <c r="J68" s="57" t="s">
        <v>301</v>
      </c>
      <c r="K68" s="57" t="s">
        <v>302</v>
      </c>
      <c r="L68" s="57" t="s">
        <v>266</v>
      </c>
      <c r="M68" s="57" t="s">
        <v>698</v>
      </c>
    </row>
    <row r="69" spans="1:14" x14ac:dyDescent="0.25">
      <c r="A69" s="57" t="s">
        <v>71</v>
      </c>
      <c r="B69" s="57" t="s">
        <v>266</v>
      </c>
      <c r="C69" s="57" t="s">
        <v>267</v>
      </c>
      <c r="D69" s="57" t="s">
        <v>562</v>
      </c>
      <c r="E69" s="54" t="s">
        <v>213</v>
      </c>
      <c r="F69" s="57">
        <v>2</v>
      </c>
      <c r="G69" s="57"/>
      <c r="I69" s="60" t="str">
        <f t="shared" si="2"/>
        <v>ART_CFamilia VARCHAR,</v>
      </c>
      <c r="J69" s="57" t="s">
        <v>301</v>
      </c>
      <c r="K69" s="57" t="s">
        <v>302</v>
      </c>
      <c r="L69" s="57" t="s">
        <v>266</v>
      </c>
      <c r="M69" s="57" t="s">
        <v>267</v>
      </c>
    </row>
    <row r="70" spans="1:14" x14ac:dyDescent="0.25">
      <c r="A70" s="57" t="s">
        <v>71</v>
      </c>
      <c r="B70" s="57" t="s">
        <v>266</v>
      </c>
      <c r="C70" s="57" t="s">
        <v>545</v>
      </c>
      <c r="D70" s="57" t="s">
        <v>563</v>
      </c>
      <c r="E70" s="54" t="s">
        <v>319</v>
      </c>
      <c r="F70" s="57">
        <v>50</v>
      </c>
      <c r="G70" s="57"/>
      <c r="I70" s="60" t="str">
        <f t="shared" si="2"/>
        <v>ART_DFamilia SMALLINT,</v>
      </c>
      <c r="J70" s="57" t="s">
        <v>301</v>
      </c>
      <c r="K70" s="57" t="s">
        <v>302</v>
      </c>
      <c r="L70" s="57" t="s">
        <v>266</v>
      </c>
      <c r="M70" s="57" t="s">
        <v>545</v>
      </c>
    </row>
    <row r="71" spans="1:14" x14ac:dyDescent="0.25">
      <c r="A71" s="57" t="s">
        <v>71</v>
      </c>
      <c r="B71" s="57" t="s">
        <v>266</v>
      </c>
      <c r="C71" s="57" t="s">
        <v>576</v>
      </c>
      <c r="D71" s="57" t="s">
        <v>562</v>
      </c>
      <c r="E71" s="54" t="s">
        <v>319</v>
      </c>
      <c r="F71" s="57">
        <v>50</v>
      </c>
      <c r="G71" s="57"/>
      <c r="I71" s="60" t="str">
        <f t="shared" si="2"/>
        <v>ART_CDFamilia VARCHAR,</v>
      </c>
      <c r="J71" s="57" t="s">
        <v>301</v>
      </c>
      <c r="K71" s="57" t="s">
        <v>302</v>
      </c>
      <c r="L71" s="57" t="s">
        <v>266</v>
      </c>
      <c r="M71" s="57" t="s">
        <v>697</v>
      </c>
    </row>
    <row r="72" spans="1:14" x14ac:dyDescent="0.25">
      <c r="A72" s="57" t="s">
        <v>71</v>
      </c>
      <c r="B72" s="57" t="s">
        <v>266</v>
      </c>
      <c r="C72" s="57" t="s">
        <v>317</v>
      </c>
      <c r="D72" s="57" t="s">
        <v>564</v>
      </c>
      <c r="E72" s="54" t="s">
        <v>213</v>
      </c>
      <c r="F72" s="57">
        <v>2</v>
      </c>
      <c r="G72" s="57"/>
      <c r="I72" s="60" t="str">
        <f t="shared" si="2"/>
        <v>ART_CSubFamilia VARCHAR,</v>
      </c>
      <c r="J72" s="57" t="s">
        <v>301</v>
      </c>
      <c r="K72" s="57" t="s">
        <v>302</v>
      </c>
      <c r="L72" s="57" t="s">
        <v>266</v>
      </c>
      <c r="M72" s="57" t="s">
        <v>317</v>
      </c>
    </row>
    <row r="73" spans="1:14" x14ac:dyDescent="0.25">
      <c r="A73" s="57" t="s">
        <v>71</v>
      </c>
      <c r="B73" s="57" t="s">
        <v>266</v>
      </c>
      <c r="C73" s="57" t="s">
        <v>548</v>
      </c>
      <c r="D73" s="57" t="s">
        <v>565</v>
      </c>
      <c r="E73" s="54" t="s">
        <v>319</v>
      </c>
      <c r="F73" s="57">
        <v>50</v>
      </c>
      <c r="G73" s="57"/>
      <c r="I73" s="60" t="str">
        <f t="shared" si="2"/>
        <v>ART_DSubFamilia SMALLINT,</v>
      </c>
      <c r="J73" s="57" t="s">
        <v>301</v>
      </c>
      <c r="K73" s="57" t="s">
        <v>302</v>
      </c>
      <c r="L73" s="57" t="s">
        <v>266</v>
      </c>
      <c r="M73" s="57" t="s">
        <v>548</v>
      </c>
    </row>
    <row r="74" spans="1:14" x14ac:dyDescent="0.25">
      <c r="A74" s="57" t="s">
        <v>71</v>
      </c>
      <c r="B74" s="57" t="s">
        <v>266</v>
      </c>
      <c r="C74" s="57" t="s">
        <v>577</v>
      </c>
      <c r="D74" s="57" t="s">
        <v>565</v>
      </c>
      <c r="E74" s="54" t="s">
        <v>319</v>
      </c>
      <c r="F74" s="57">
        <v>50</v>
      </c>
      <c r="G74" s="57"/>
      <c r="I74" s="60" t="str">
        <f t="shared" si="2"/>
        <v>ART_CDSubFamilia VARCHAR,</v>
      </c>
      <c r="J74" s="57" t="s">
        <v>301</v>
      </c>
      <c r="K74" s="57" t="s">
        <v>302</v>
      </c>
      <c r="L74" s="57" t="s">
        <v>266</v>
      </c>
      <c r="M74" s="57" t="s">
        <v>696</v>
      </c>
    </row>
    <row r="75" spans="1:14" x14ac:dyDescent="0.25">
      <c r="A75" s="57" t="s">
        <v>71</v>
      </c>
      <c r="B75" s="57" t="s">
        <v>266</v>
      </c>
      <c r="C75" s="57" t="s">
        <v>549</v>
      </c>
      <c r="D75" s="57" t="s">
        <v>566</v>
      </c>
      <c r="E75" s="54" t="s">
        <v>213</v>
      </c>
      <c r="F75" s="57">
        <v>2</v>
      </c>
      <c r="G75" s="57"/>
      <c r="I75" s="60" t="str">
        <f t="shared" si="2"/>
        <v>ART_CComprador VARCHAR,</v>
      </c>
      <c r="J75" s="57" t="s">
        <v>301</v>
      </c>
      <c r="K75" s="57" t="s">
        <v>302</v>
      </c>
      <c r="L75" s="57" t="s">
        <v>266</v>
      </c>
      <c r="M75" s="57" t="s">
        <v>549</v>
      </c>
    </row>
    <row r="76" spans="1:14" x14ac:dyDescent="0.25">
      <c r="A76" s="57" t="s">
        <v>71</v>
      </c>
      <c r="B76" s="57" t="s">
        <v>266</v>
      </c>
      <c r="C76" s="57" t="s">
        <v>550</v>
      </c>
      <c r="D76" s="57" t="s">
        <v>567</v>
      </c>
      <c r="E76" s="54" t="s">
        <v>319</v>
      </c>
      <c r="F76" s="57">
        <v>50</v>
      </c>
      <c r="G76" s="57"/>
      <c r="I76" s="60" t="str">
        <f t="shared" si="2"/>
        <v>ART_DComprador SMALLINT,</v>
      </c>
      <c r="J76" s="57" t="s">
        <v>301</v>
      </c>
      <c r="K76" s="57" t="s">
        <v>302</v>
      </c>
      <c r="L76" s="57" t="s">
        <v>266</v>
      </c>
      <c r="M76" s="57" t="s">
        <v>550</v>
      </c>
    </row>
    <row r="77" spans="1:14" x14ac:dyDescent="0.25">
      <c r="A77" s="57" t="s">
        <v>71</v>
      </c>
      <c r="B77" s="57" t="s">
        <v>266</v>
      </c>
      <c r="C77" s="57" t="s">
        <v>117</v>
      </c>
      <c r="D77" s="57" t="s">
        <v>568</v>
      </c>
      <c r="E77" s="54" t="s">
        <v>213</v>
      </c>
      <c r="F77" s="57">
        <v>2</v>
      </c>
      <c r="G77" s="57"/>
      <c r="I77" s="60" t="str">
        <f t="shared" si="2"/>
        <v>PRV_KProveedor VARCHAR,</v>
      </c>
      <c r="J77" s="57" t="s">
        <v>301</v>
      </c>
      <c r="K77" s="57" t="s">
        <v>302</v>
      </c>
      <c r="L77" s="57" t="s">
        <v>266</v>
      </c>
      <c r="M77" s="57" t="s">
        <v>117</v>
      </c>
    </row>
    <row r="78" spans="1:14" x14ac:dyDescent="0.25">
      <c r="A78" s="57" t="s">
        <v>71</v>
      </c>
      <c r="B78" s="57" t="s">
        <v>266</v>
      </c>
      <c r="C78" s="57" t="s">
        <v>268</v>
      </c>
      <c r="D78" s="57" t="s">
        <v>569</v>
      </c>
      <c r="E78" s="54" t="s">
        <v>213</v>
      </c>
      <c r="F78" s="57">
        <v>2</v>
      </c>
      <c r="G78" s="57"/>
      <c r="I78" s="60" t="str">
        <f t="shared" si="2"/>
        <v>ART_CTipoMarca SMALLINT,</v>
      </c>
      <c r="J78" s="57" t="s">
        <v>301</v>
      </c>
      <c r="K78" s="57" t="s">
        <v>302</v>
      </c>
      <c r="L78" s="57" t="s">
        <v>266</v>
      </c>
      <c r="M78" s="57" t="s">
        <v>268</v>
      </c>
    </row>
    <row r="79" spans="1:14" x14ac:dyDescent="0.25">
      <c r="A79" s="57" t="s">
        <v>71</v>
      </c>
      <c r="B79" s="57" t="s">
        <v>266</v>
      </c>
      <c r="C79" s="57" t="s">
        <v>551</v>
      </c>
      <c r="D79" s="57" t="s">
        <v>570</v>
      </c>
      <c r="E79" s="54" t="s">
        <v>319</v>
      </c>
      <c r="F79" s="57">
        <v>20</v>
      </c>
      <c r="G79" s="57"/>
      <c r="I79" s="60" t="str">
        <f t="shared" si="2"/>
        <v>ART_DTipoMarca SMALLINT,</v>
      </c>
      <c r="J79" s="57" t="s">
        <v>301</v>
      </c>
      <c r="K79" s="57" t="s">
        <v>302</v>
      </c>
      <c r="L79" s="57" t="s">
        <v>266</v>
      </c>
      <c r="M79" s="57" t="s">
        <v>551</v>
      </c>
      <c r="N79" s="57" t="s">
        <v>680</v>
      </c>
    </row>
    <row r="80" spans="1:14" x14ac:dyDescent="0.25">
      <c r="A80" s="57" t="s">
        <v>71</v>
      </c>
      <c r="B80" s="57" t="s">
        <v>266</v>
      </c>
      <c r="C80" s="57" t="s">
        <v>611</v>
      </c>
      <c r="D80" s="57" t="s">
        <v>571</v>
      </c>
      <c r="E80" s="54" t="s">
        <v>213</v>
      </c>
      <c r="F80" s="57">
        <v>2</v>
      </c>
      <c r="G80" s="57"/>
      <c r="I80" s="60" t="str">
        <f t="shared" si="2"/>
        <v>ART_CCicloVida VARCHAR,</v>
      </c>
      <c r="J80" s="57" t="s">
        <v>301</v>
      </c>
      <c r="K80" s="57" t="s">
        <v>302</v>
      </c>
      <c r="L80" s="57" t="s">
        <v>266</v>
      </c>
      <c r="M80" s="57" t="s">
        <v>737</v>
      </c>
    </row>
    <row r="81" spans="1:14" x14ac:dyDescent="0.25">
      <c r="A81" s="57" t="s">
        <v>71</v>
      </c>
      <c r="B81" s="57" t="s">
        <v>266</v>
      </c>
      <c r="C81" s="57" t="s">
        <v>612</v>
      </c>
      <c r="D81" s="57" t="s">
        <v>572</v>
      </c>
      <c r="E81" s="54" t="s">
        <v>319</v>
      </c>
      <c r="F81" s="57">
        <v>20</v>
      </c>
      <c r="G81" s="57"/>
      <c r="I81" s="60" t="str">
        <f t="shared" si="2"/>
        <v>ART_DCicloVida SMALLINT,</v>
      </c>
      <c r="J81" s="57" t="s">
        <v>301</v>
      </c>
      <c r="K81" s="57" t="s">
        <v>302</v>
      </c>
      <c r="L81" s="57" t="s">
        <v>266</v>
      </c>
      <c r="M81" s="57" t="s">
        <v>738</v>
      </c>
      <c r="N81" s="57" t="s">
        <v>680</v>
      </c>
    </row>
    <row r="82" spans="1:14" x14ac:dyDescent="0.25">
      <c r="A82" s="57" t="s">
        <v>71</v>
      </c>
      <c r="B82" s="57" t="s">
        <v>266</v>
      </c>
      <c r="C82" s="57" t="s">
        <v>552</v>
      </c>
      <c r="D82" s="57" t="s">
        <v>573</v>
      </c>
      <c r="E82" s="54" t="s">
        <v>213</v>
      </c>
      <c r="F82" s="57">
        <v>2</v>
      </c>
      <c r="G82" s="57"/>
      <c r="I82" s="60" t="str">
        <f t="shared" si="2"/>
        <v>ART_CEstatus VARCHAR,</v>
      </c>
      <c r="J82" s="57" t="s">
        <v>301</v>
      </c>
      <c r="K82" s="57" t="s">
        <v>302</v>
      </c>
      <c r="L82" s="57" t="s">
        <v>266</v>
      </c>
      <c r="M82" s="57" t="s">
        <v>552</v>
      </c>
    </row>
    <row r="83" spans="1:14" x14ac:dyDescent="0.25">
      <c r="A83" s="57" t="s">
        <v>71</v>
      </c>
      <c r="B83" s="57" t="s">
        <v>266</v>
      </c>
      <c r="C83" s="57" t="s">
        <v>553</v>
      </c>
      <c r="D83" s="57" t="s">
        <v>574</v>
      </c>
      <c r="E83" s="54" t="s">
        <v>319</v>
      </c>
      <c r="F83" s="57">
        <v>10</v>
      </c>
      <c r="G83" s="57"/>
      <c r="I83" s="60" t="str">
        <f t="shared" si="2"/>
        <v>ART_DEstatus SMALLINT,</v>
      </c>
      <c r="J83" s="57" t="s">
        <v>301</v>
      </c>
      <c r="K83" s="57" t="s">
        <v>302</v>
      </c>
      <c r="L83" s="57" t="s">
        <v>266</v>
      </c>
      <c r="M83" s="57" t="s">
        <v>553</v>
      </c>
      <c r="N83" s="57" t="s">
        <v>680</v>
      </c>
    </row>
    <row r="84" spans="1:14" x14ac:dyDescent="0.25">
      <c r="A84" s="57" t="s">
        <v>71</v>
      </c>
      <c r="B84" s="57" t="s">
        <v>266</v>
      </c>
      <c r="C84" s="54" t="s">
        <v>69</v>
      </c>
      <c r="D84" s="57" t="s">
        <v>96</v>
      </c>
      <c r="E84" s="54" t="s">
        <v>216</v>
      </c>
      <c r="F84" s="57">
        <v>8</v>
      </c>
      <c r="I84" s="60" t="str">
        <f t="shared" si="2"/>
        <v>FechaProceso VARCHAR,</v>
      </c>
      <c r="M84" s="57" t="s">
        <v>85</v>
      </c>
    </row>
    <row r="87" spans="1:14" s="54" customFormat="1" ht="21" customHeight="1" x14ac:dyDescent="0.35">
      <c r="A87" s="8" t="s">
        <v>325</v>
      </c>
      <c r="B87" s="8"/>
      <c r="C87" s="8"/>
      <c r="D87" s="8"/>
      <c r="E87" s="8"/>
      <c r="F87" s="6"/>
      <c r="G87" s="13"/>
      <c r="H87" s="13"/>
      <c r="I87" s="59"/>
      <c r="J87" s="19" t="s">
        <v>301</v>
      </c>
      <c r="K87" s="19" t="s">
        <v>302</v>
      </c>
      <c r="L87" s="20" t="s">
        <v>325</v>
      </c>
      <c r="M87" s="19"/>
      <c r="N87" s="47"/>
    </row>
    <row r="88" spans="1:14" x14ac:dyDescent="0.25">
      <c r="A88" s="7" t="s">
        <v>0</v>
      </c>
      <c r="B88" s="7" t="s">
        <v>1</v>
      </c>
      <c r="C88" s="7" t="s">
        <v>2</v>
      </c>
      <c r="D88" s="7" t="s">
        <v>4</v>
      </c>
      <c r="E88" s="7" t="s">
        <v>6</v>
      </c>
      <c r="F88" s="7" t="s">
        <v>7</v>
      </c>
      <c r="G88" s="14" t="s">
        <v>8</v>
      </c>
      <c r="H88" s="14" t="s">
        <v>9</v>
      </c>
      <c r="J88" s="14" t="s">
        <v>3</v>
      </c>
      <c r="K88" s="14" t="s">
        <v>0</v>
      </c>
      <c r="L88" s="14" t="s">
        <v>1</v>
      </c>
      <c r="M88" s="14" t="s">
        <v>2</v>
      </c>
      <c r="N88" s="14" t="s">
        <v>4</v>
      </c>
    </row>
    <row r="89" spans="1:14" x14ac:dyDescent="0.25">
      <c r="A89" s="57" t="s">
        <v>71</v>
      </c>
      <c r="B89" s="57" t="s">
        <v>325</v>
      </c>
      <c r="C89" s="57" t="s">
        <v>579</v>
      </c>
      <c r="D89" s="57" t="s">
        <v>594</v>
      </c>
      <c r="E89" s="54" t="s">
        <v>213</v>
      </c>
      <c r="F89" s="57">
        <v>2</v>
      </c>
      <c r="G89" s="15" t="s">
        <v>289</v>
      </c>
      <c r="H89" s="15" t="s">
        <v>78</v>
      </c>
      <c r="I89" s="60" t="str">
        <f t="shared" ref="I89:I100" si="3">C89&amp;" "&amp;E88&amp;IF(G89="NOT NULL"," NOT NULL,",",")</f>
        <v>DEP_CDepto Type NOT NULL,</v>
      </c>
      <c r="J89" s="57" t="s">
        <v>301</v>
      </c>
      <c r="K89" s="57" t="s">
        <v>302</v>
      </c>
      <c r="L89" s="57" t="s">
        <v>325</v>
      </c>
      <c r="M89" s="57" t="s">
        <v>67</v>
      </c>
    </row>
    <row r="90" spans="1:14" x14ac:dyDescent="0.25">
      <c r="A90" s="57" t="s">
        <v>71</v>
      </c>
      <c r="B90" s="57" t="s">
        <v>325</v>
      </c>
      <c r="C90" s="57" t="s">
        <v>581</v>
      </c>
      <c r="D90" s="57" t="s">
        <v>595</v>
      </c>
      <c r="E90" s="54" t="s">
        <v>319</v>
      </c>
      <c r="F90" s="57">
        <v>50</v>
      </c>
      <c r="I90" s="60" t="str">
        <f t="shared" si="3"/>
        <v>DEP_DDepto SMALLINT,</v>
      </c>
      <c r="J90" s="57" t="s">
        <v>301</v>
      </c>
      <c r="K90" s="57" t="s">
        <v>302</v>
      </c>
      <c r="L90" s="57" t="s">
        <v>325</v>
      </c>
      <c r="M90" s="57" t="s">
        <v>739</v>
      </c>
    </row>
    <row r="91" spans="1:14" x14ac:dyDescent="0.25">
      <c r="A91" s="57" t="s">
        <v>71</v>
      </c>
      <c r="B91" s="57" t="s">
        <v>325</v>
      </c>
      <c r="C91" s="57" t="s">
        <v>580</v>
      </c>
      <c r="D91" s="57" t="s">
        <v>596</v>
      </c>
      <c r="E91" s="54" t="s">
        <v>319</v>
      </c>
      <c r="F91" s="57">
        <v>50</v>
      </c>
      <c r="I91" s="60" t="str">
        <f t="shared" si="3"/>
        <v>DEP_CDDepto VARCHAR,</v>
      </c>
      <c r="M91" s="57" t="s">
        <v>672</v>
      </c>
    </row>
    <row r="92" spans="1:14" x14ac:dyDescent="0.25">
      <c r="A92" s="57" t="s">
        <v>71</v>
      </c>
      <c r="B92" s="57" t="s">
        <v>325</v>
      </c>
      <c r="C92" s="57" t="s">
        <v>585</v>
      </c>
      <c r="D92" s="57" t="s">
        <v>597</v>
      </c>
      <c r="E92" s="54" t="s">
        <v>319</v>
      </c>
      <c r="F92" s="57">
        <v>50</v>
      </c>
      <c r="I92" s="60" t="str">
        <f t="shared" si="3"/>
        <v>DEP_DDepto_EN VARCHAR,</v>
      </c>
      <c r="M92" s="57" t="s">
        <v>676</v>
      </c>
    </row>
    <row r="93" spans="1:14" x14ac:dyDescent="0.25">
      <c r="A93" s="57" t="s">
        <v>71</v>
      </c>
      <c r="B93" s="57" t="s">
        <v>325</v>
      </c>
      <c r="C93" s="57" t="s">
        <v>582</v>
      </c>
      <c r="D93" s="57" t="s">
        <v>598</v>
      </c>
      <c r="E93" s="54" t="s">
        <v>212</v>
      </c>
      <c r="F93" s="57">
        <v>4</v>
      </c>
      <c r="I93" s="60" t="str">
        <f t="shared" si="3"/>
        <v>DEP_CDepto_PS VARCHAR,</v>
      </c>
      <c r="J93" s="57" t="s">
        <v>83</v>
      </c>
      <c r="K93" s="57" t="s">
        <v>84</v>
      </c>
      <c r="L93" s="57" t="s">
        <v>673</v>
      </c>
      <c r="M93" s="57" t="s">
        <v>674</v>
      </c>
      <c r="N93" s="57" t="s">
        <v>675</v>
      </c>
    </row>
    <row r="94" spans="1:14" s="45" customFormat="1" x14ac:dyDescent="0.25">
      <c r="A94" s="45" t="s">
        <v>71</v>
      </c>
      <c r="B94" s="45" t="s">
        <v>325</v>
      </c>
      <c r="C94" s="45" t="s">
        <v>583</v>
      </c>
      <c r="D94" s="45" t="s">
        <v>599</v>
      </c>
      <c r="E94" s="46" t="s">
        <v>213</v>
      </c>
      <c r="F94" s="45">
        <v>2</v>
      </c>
      <c r="G94" s="66"/>
      <c r="H94" s="66"/>
      <c r="I94" s="67" t="str">
        <f t="shared" si="3"/>
        <v>DEP_CMetodo INT,</v>
      </c>
      <c r="M94" s="45" t="s">
        <v>676</v>
      </c>
    </row>
    <row r="95" spans="1:14" s="45" customFormat="1" x14ac:dyDescent="0.25">
      <c r="A95" s="45" t="s">
        <v>71</v>
      </c>
      <c r="B95" s="45" t="s">
        <v>325</v>
      </c>
      <c r="C95" s="45" t="s">
        <v>584</v>
      </c>
      <c r="D95" s="45" t="s">
        <v>600</v>
      </c>
      <c r="E95" s="46" t="s">
        <v>319</v>
      </c>
      <c r="G95" s="66"/>
      <c r="H95" s="66"/>
      <c r="I95" s="67" t="str">
        <f t="shared" si="3"/>
        <v>DEP_DMetodo SMALLINT,</v>
      </c>
      <c r="M95" s="45" t="s">
        <v>676</v>
      </c>
    </row>
    <row r="96" spans="1:14" x14ac:dyDescent="0.25">
      <c r="A96" s="57" t="s">
        <v>71</v>
      </c>
      <c r="B96" s="57" t="s">
        <v>325</v>
      </c>
      <c r="C96" s="57" t="s">
        <v>586</v>
      </c>
      <c r="D96" s="57" t="s">
        <v>601</v>
      </c>
      <c r="E96" s="54" t="s">
        <v>213</v>
      </c>
      <c r="F96" s="57">
        <v>2</v>
      </c>
      <c r="I96" s="60" t="str">
        <f t="shared" si="3"/>
        <v>DEP_CDireccion_EN VARCHAR,</v>
      </c>
      <c r="M96" s="57" t="s">
        <v>740</v>
      </c>
    </row>
    <row r="97" spans="1:14" x14ac:dyDescent="0.25">
      <c r="A97" s="57" t="s">
        <v>71</v>
      </c>
      <c r="B97" s="57" t="s">
        <v>325</v>
      </c>
      <c r="C97" s="57" t="s">
        <v>587</v>
      </c>
      <c r="D97" s="57" t="s">
        <v>602</v>
      </c>
      <c r="E97" s="54" t="s">
        <v>319</v>
      </c>
      <c r="F97" s="57">
        <v>20</v>
      </c>
      <c r="I97" s="60" t="str">
        <f t="shared" si="3"/>
        <v>DEP_DDireccion_EN SMALLINT,</v>
      </c>
      <c r="M97" s="57" t="s">
        <v>741</v>
      </c>
    </row>
    <row r="98" spans="1:14" x14ac:dyDescent="0.25">
      <c r="A98" s="57" t="s">
        <v>71</v>
      </c>
      <c r="B98" s="57" t="s">
        <v>325</v>
      </c>
      <c r="C98" s="57" t="s">
        <v>588</v>
      </c>
      <c r="D98" s="57" t="s">
        <v>603</v>
      </c>
      <c r="E98" s="54" t="s">
        <v>213</v>
      </c>
      <c r="F98" s="57">
        <v>2</v>
      </c>
      <c r="I98" s="60" t="str">
        <f t="shared" si="3"/>
        <v>DEP_CDivision_EN VARCHAR,</v>
      </c>
      <c r="M98" s="57" t="s">
        <v>742</v>
      </c>
    </row>
    <row r="99" spans="1:14" x14ac:dyDescent="0.25">
      <c r="A99" s="57" t="s">
        <v>71</v>
      </c>
      <c r="B99" s="57" t="s">
        <v>325</v>
      </c>
      <c r="C99" s="57" t="s">
        <v>589</v>
      </c>
      <c r="D99" s="57" t="s">
        <v>604</v>
      </c>
      <c r="E99" s="54" t="s">
        <v>319</v>
      </c>
      <c r="F99" s="57">
        <v>20</v>
      </c>
      <c r="I99" s="60" t="str">
        <f t="shared" si="3"/>
        <v>DEP_DDivision_EN SMALLINT,</v>
      </c>
      <c r="M99" s="57" t="s">
        <v>743</v>
      </c>
    </row>
    <row r="100" spans="1:14" x14ac:dyDescent="0.25">
      <c r="A100" s="57" t="s">
        <v>71</v>
      </c>
      <c r="B100" s="57" t="s">
        <v>325</v>
      </c>
      <c r="C100" s="54" t="s">
        <v>69</v>
      </c>
      <c r="D100" s="57" t="s">
        <v>96</v>
      </c>
      <c r="E100" s="54" t="s">
        <v>216</v>
      </c>
      <c r="F100" s="57">
        <v>8</v>
      </c>
      <c r="I100" s="60" t="str">
        <f t="shared" si="3"/>
        <v>FechaProceso VARCHAR,</v>
      </c>
      <c r="M100" s="57" t="s">
        <v>85</v>
      </c>
    </row>
    <row r="104" spans="1:14" s="54" customFormat="1" ht="21" customHeight="1" x14ac:dyDescent="0.35">
      <c r="A104" s="8" t="s">
        <v>578</v>
      </c>
      <c r="B104" s="8"/>
      <c r="C104" s="8"/>
      <c r="D104" s="8"/>
      <c r="E104" s="8"/>
      <c r="F104" s="6"/>
      <c r="G104" s="13"/>
      <c r="H104" s="13"/>
      <c r="I104" s="59"/>
      <c r="J104" s="19" t="s">
        <v>301</v>
      </c>
      <c r="K104" s="19" t="s">
        <v>302</v>
      </c>
      <c r="L104" s="20" t="s">
        <v>578</v>
      </c>
      <c r="M104" s="19"/>
      <c r="N104" s="47"/>
    </row>
    <row r="105" spans="1:14" x14ac:dyDescent="0.25">
      <c r="A105" s="7" t="s">
        <v>0</v>
      </c>
      <c r="B105" s="7" t="s">
        <v>1</v>
      </c>
      <c r="C105" s="7" t="s">
        <v>2</v>
      </c>
      <c r="D105" s="7" t="s">
        <v>4</v>
      </c>
      <c r="E105" s="7" t="s">
        <v>6</v>
      </c>
      <c r="F105" s="7" t="s">
        <v>7</v>
      </c>
      <c r="G105" s="14" t="s">
        <v>8</v>
      </c>
      <c r="H105" s="14" t="s">
        <v>9</v>
      </c>
      <c r="J105" s="14" t="s">
        <v>3</v>
      </c>
      <c r="K105" s="14" t="s">
        <v>0</v>
      </c>
      <c r="L105" s="14" t="s">
        <v>1</v>
      </c>
      <c r="M105" s="14" t="s">
        <v>2</v>
      </c>
      <c r="N105" s="14" t="s">
        <v>4</v>
      </c>
    </row>
    <row r="106" spans="1:14" x14ac:dyDescent="0.25">
      <c r="A106" s="57" t="s">
        <v>71</v>
      </c>
      <c r="B106" s="57" t="s">
        <v>578</v>
      </c>
      <c r="C106" s="57" t="s">
        <v>117</v>
      </c>
      <c r="D106" s="57" t="s">
        <v>605</v>
      </c>
      <c r="E106" s="57" t="s">
        <v>212</v>
      </c>
      <c r="F106" s="57">
        <v>2</v>
      </c>
      <c r="G106" s="15" t="s">
        <v>289</v>
      </c>
      <c r="H106" s="15" t="s">
        <v>78</v>
      </c>
      <c r="I106" s="60" t="str">
        <f t="shared" ref="I106:I113" si="4">C106&amp;" "&amp;E105&amp;IF(G106="NOT NULL"," NOT NULL,",",")</f>
        <v>PRV_KProveedor Type NOT NULL,</v>
      </c>
      <c r="J106" s="57" t="s">
        <v>301</v>
      </c>
      <c r="K106" s="57" t="s">
        <v>302</v>
      </c>
      <c r="L106" s="57" t="s">
        <v>744</v>
      </c>
      <c r="M106" s="57" t="s">
        <v>117</v>
      </c>
    </row>
    <row r="107" spans="1:14" x14ac:dyDescent="0.25">
      <c r="A107" s="57" t="s">
        <v>71</v>
      </c>
      <c r="B107" s="57" t="s">
        <v>578</v>
      </c>
      <c r="C107" s="57" t="s">
        <v>590</v>
      </c>
      <c r="D107" s="57" t="s">
        <v>606</v>
      </c>
      <c r="E107" s="54" t="s">
        <v>319</v>
      </c>
      <c r="F107" s="57">
        <v>70</v>
      </c>
      <c r="I107" s="60" t="str">
        <f t="shared" si="4"/>
        <v>PRV_DProveedor INT,</v>
      </c>
      <c r="J107" s="57" t="s">
        <v>301</v>
      </c>
      <c r="K107" s="57" t="s">
        <v>302</v>
      </c>
      <c r="L107" s="57" t="s">
        <v>744</v>
      </c>
      <c r="M107" s="57" t="s">
        <v>590</v>
      </c>
      <c r="N107" s="57" t="s">
        <v>680</v>
      </c>
    </row>
    <row r="108" spans="1:14" x14ac:dyDescent="0.25">
      <c r="A108" s="57" t="s">
        <v>71</v>
      </c>
      <c r="B108" s="57" t="s">
        <v>578</v>
      </c>
      <c r="C108" s="57" t="s">
        <v>593</v>
      </c>
      <c r="D108" s="57" t="s">
        <v>607</v>
      </c>
      <c r="E108" s="54" t="s">
        <v>319</v>
      </c>
      <c r="F108" s="57">
        <v>70</v>
      </c>
      <c r="I108" s="60" t="str">
        <f t="shared" si="4"/>
        <v>PRV_KDProveedor VARCHAR,</v>
      </c>
      <c r="M108" s="57" t="s">
        <v>681</v>
      </c>
    </row>
    <row r="109" spans="1:14" x14ac:dyDescent="0.25">
      <c r="A109" s="57" t="s">
        <v>71</v>
      </c>
      <c r="B109" s="57" t="s">
        <v>578</v>
      </c>
      <c r="C109" s="57" t="s">
        <v>591</v>
      </c>
      <c r="D109" s="57" t="s">
        <v>608</v>
      </c>
      <c r="E109" s="54" t="s">
        <v>212</v>
      </c>
      <c r="F109" s="57">
        <v>4</v>
      </c>
      <c r="I109" s="60" t="str">
        <f t="shared" si="4"/>
        <v>PRV_CGrupoProveedor VARCHAR,</v>
      </c>
      <c r="J109" s="57" t="s">
        <v>301</v>
      </c>
      <c r="K109" s="57" t="s">
        <v>302</v>
      </c>
      <c r="L109" s="57" t="s">
        <v>578</v>
      </c>
      <c r="M109" s="57" t="s">
        <v>591</v>
      </c>
    </row>
    <row r="110" spans="1:14" x14ac:dyDescent="0.25">
      <c r="A110" s="57" t="s">
        <v>71</v>
      </c>
      <c r="B110" s="57" t="s">
        <v>578</v>
      </c>
      <c r="C110" s="57" t="s">
        <v>592</v>
      </c>
      <c r="D110" s="57" t="s">
        <v>609</v>
      </c>
      <c r="E110" s="54" t="s">
        <v>319</v>
      </c>
      <c r="F110" s="57">
        <v>70</v>
      </c>
      <c r="I110" s="60" t="str">
        <f t="shared" si="4"/>
        <v>PRV_DGrupoProveedor INT,</v>
      </c>
      <c r="J110" s="57" t="s">
        <v>301</v>
      </c>
      <c r="K110" s="57" t="s">
        <v>302</v>
      </c>
      <c r="L110" s="57" t="s">
        <v>578</v>
      </c>
      <c r="M110" s="57" t="s">
        <v>592</v>
      </c>
    </row>
    <row r="111" spans="1:14" x14ac:dyDescent="0.25">
      <c r="A111" s="57" t="s">
        <v>71</v>
      </c>
      <c r="B111" s="57" t="s">
        <v>578</v>
      </c>
      <c r="C111" s="57" t="s">
        <v>682</v>
      </c>
      <c r="D111" s="57" t="s">
        <v>608</v>
      </c>
      <c r="E111" s="54" t="s">
        <v>212</v>
      </c>
      <c r="F111" s="57">
        <v>4</v>
      </c>
      <c r="I111" s="60" t="str">
        <f t="shared" si="4"/>
        <v>PRV_CEstatus VARCHAR,</v>
      </c>
      <c r="M111" s="57" t="s">
        <v>685</v>
      </c>
    </row>
    <row r="112" spans="1:14" ht="15.75" x14ac:dyDescent="0.25">
      <c r="A112" s="57" t="s">
        <v>71</v>
      </c>
      <c r="B112" s="57" t="s">
        <v>578</v>
      </c>
      <c r="C112" s="57" t="s">
        <v>683</v>
      </c>
      <c r="D112" s="57" t="s">
        <v>609</v>
      </c>
      <c r="E112" s="54" t="s">
        <v>319</v>
      </c>
      <c r="F112" s="57">
        <v>70</v>
      </c>
      <c r="I112" s="60" t="str">
        <f t="shared" si="4"/>
        <v>PRV_DEstatus INT,</v>
      </c>
      <c r="J112" s="57" t="s">
        <v>613</v>
      </c>
      <c r="K112" s="58" t="s">
        <v>614</v>
      </c>
      <c r="L112" s="57" t="s">
        <v>677</v>
      </c>
      <c r="M112" s="57" t="s">
        <v>684</v>
      </c>
    </row>
    <row r="113" spans="1:13" x14ac:dyDescent="0.25">
      <c r="A113" s="57" t="s">
        <v>71</v>
      </c>
      <c r="B113" s="57" t="s">
        <v>578</v>
      </c>
      <c r="C113" s="54" t="s">
        <v>69</v>
      </c>
      <c r="D113" s="57" t="s">
        <v>96</v>
      </c>
      <c r="E113" s="54" t="s">
        <v>216</v>
      </c>
      <c r="F113" s="57">
        <v>8</v>
      </c>
      <c r="I113" s="60" t="str">
        <f t="shared" si="4"/>
        <v>FechaProceso VARCHAR,</v>
      </c>
      <c r="M113" s="57" t="s">
        <v>85</v>
      </c>
    </row>
  </sheetData>
  <autoFilter ref="A1:P113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N2"/>
  <sheetViews>
    <sheetView zoomScale="80" zoomScaleNormal="80" workbookViewId="0">
      <pane xSplit="3" topLeftCell="D1" activePane="topRight" state="frozen"/>
      <selection pane="topRight" activeCell="E16" sqref="E16"/>
    </sheetView>
  </sheetViews>
  <sheetFormatPr defaultColWidth="8.85546875" defaultRowHeight="15" x14ac:dyDescent="0.25"/>
  <cols>
    <col min="1" max="1" width="11.140625" style="57" customWidth="1"/>
    <col min="2" max="2" width="24" style="57" customWidth="1"/>
    <col min="3" max="3" width="30.85546875" style="57" customWidth="1"/>
    <col min="4" max="4" width="4" style="57" customWidth="1"/>
    <col min="5" max="5" width="12.7109375" style="57" customWidth="1"/>
    <col min="6" max="6" width="6.7109375" style="57" customWidth="1"/>
    <col min="7" max="7" width="10.28515625" style="15" bestFit="1" customWidth="1"/>
    <col min="8" max="8" width="5.42578125" style="15" customWidth="1"/>
    <col min="9" max="9" width="13" style="59" customWidth="1"/>
    <col min="10" max="10" width="11.42578125" style="57" bestFit="1" customWidth="1"/>
    <col min="11" max="11" width="8.7109375" style="57" bestFit="1" customWidth="1"/>
    <col min="12" max="12" width="26.28515625" style="57" customWidth="1"/>
    <col min="13" max="13" width="37.28515625" style="57" bestFit="1" customWidth="1"/>
    <col min="14" max="14" width="40.140625" style="57" bestFit="1" customWidth="1"/>
    <col min="15" max="15" width="3" style="57" customWidth="1"/>
    <col min="16" max="16" width="24.42578125" style="57" customWidth="1"/>
    <col min="17" max="17" width="25.85546875" style="57" customWidth="1"/>
    <col min="18" max="18" width="3.140625" style="57" customWidth="1"/>
    <col min="19" max="19" width="19.5703125" style="57" bestFit="1" customWidth="1"/>
    <col min="20" max="20" width="24.140625" style="57" bestFit="1" customWidth="1"/>
    <col min="21" max="21" width="3.42578125" style="57" customWidth="1"/>
    <col min="22" max="22" width="20.7109375" style="57" customWidth="1"/>
    <col min="23" max="23" width="26.7109375" style="57" bestFit="1" customWidth="1"/>
    <col min="24" max="16384" width="8.85546875" style="57"/>
  </cols>
  <sheetData>
    <row r="1" spans="1:14" s="54" customFormat="1" ht="21" customHeight="1" x14ac:dyDescent="0.35">
      <c r="A1" s="8" t="s">
        <v>461</v>
      </c>
      <c r="B1" s="8"/>
      <c r="C1" s="8"/>
      <c r="D1" s="8"/>
      <c r="E1" s="8"/>
      <c r="F1" s="6"/>
      <c r="G1" s="13"/>
      <c r="H1" s="13"/>
      <c r="I1" s="59"/>
      <c r="J1" s="19" t="s">
        <v>301</v>
      </c>
      <c r="K1" s="19" t="s">
        <v>302</v>
      </c>
      <c r="L1" s="20" t="s">
        <v>461</v>
      </c>
      <c r="M1" s="19"/>
      <c r="N1" s="47" t="s">
        <v>251</v>
      </c>
    </row>
    <row r="2" spans="1:14" x14ac:dyDescent="0.25">
      <c r="A2" s="7" t="s">
        <v>0</v>
      </c>
      <c r="B2" s="7" t="s">
        <v>1</v>
      </c>
      <c r="C2" s="7" t="s">
        <v>2</v>
      </c>
      <c r="D2" s="7" t="s">
        <v>4</v>
      </c>
      <c r="E2" s="7" t="s">
        <v>6</v>
      </c>
      <c r="F2" s="7" t="s">
        <v>7</v>
      </c>
      <c r="G2" s="14" t="s">
        <v>8</v>
      </c>
      <c r="H2" s="14" t="s">
        <v>9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4</v>
      </c>
    </row>
  </sheetData>
  <autoFilter ref="A1:P2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opLeftCell="F1" workbookViewId="0">
      <selection activeCell="L1" sqref="L1"/>
    </sheetView>
  </sheetViews>
  <sheetFormatPr defaultColWidth="8.85546875" defaultRowHeight="15" x14ac:dyDescent="0.25"/>
  <cols>
    <col min="1" max="4" width="9.140625" style="57" customWidth="1"/>
    <col min="5" max="5" width="12.7109375" style="57" customWidth="1"/>
    <col min="6" max="6" width="6.7109375" style="57" customWidth="1"/>
    <col min="7" max="7" width="10.28515625" style="15" bestFit="1" customWidth="1"/>
    <col min="8" max="8" width="5.42578125" style="15" customWidth="1"/>
    <col min="9" max="9" width="13" style="59" customWidth="1"/>
    <col min="10" max="10" width="11.42578125" style="57" bestFit="1" customWidth="1"/>
    <col min="11" max="11" width="8.7109375" style="57" bestFit="1" customWidth="1"/>
    <col min="12" max="12" width="35.7109375" style="57" customWidth="1"/>
    <col min="13" max="13" width="23.7109375" style="57" bestFit="1" customWidth="1"/>
    <col min="14" max="14" width="8.140625" style="57" bestFit="1" customWidth="1"/>
    <col min="15" max="15" width="7" style="57" bestFit="1" customWidth="1"/>
    <col min="16" max="16" width="24.42578125" style="57" customWidth="1"/>
    <col min="17" max="17" width="25.85546875" style="57" customWidth="1"/>
    <col min="18" max="18" width="3.140625" style="57" customWidth="1"/>
    <col min="19" max="19" width="19.5703125" style="57" bestFit="1" customWidth="1"/>
    <col min="20" max="20" width="24.140625" style="57" bestFit="1" customWidth="1"/>
    <col min="21" max="21" width="3.42578125" style="57" customWidth="1"/>
    <col min="22" max="22" width="20.7109375" style="57" customWidth="1"/>
    <col min="23" max="23" width="26.7109375" style="57" bestFit="1" customWidth="1"/>
    <col min="24" max="16384" width="8.85546875" style="57"/>
  </cols>
  <sheetData>
    <row r="1" spans="1:16" s="54" customFormat="1" ht="21" x14ac:dyDescent="0.35">
      <c r="A1" s="8"/>
      <c r="B1" s="8"/>
      <c r="C1" s="8"/>
      <c r="D1" s="8"/>
      <c r="E1" s="8"/>
      <c r="F1" s="6"/>
      <c r="G1" s="13"/>
      <c r="H1" s="13"/>
      <c r="I1" s="59"/>
      <c r="J1" s="19" t="s">
        <v>83</v>
      </c>
      <c r="K1" s="19" t="s">
        <v>84</v>
      </c>
      <c r="L1" s="20" t="s">
        <v>332</v>
      </c>
      <c r="M1" s="19" t="s">
        <v>415</v>
      </c>
      <c r="N1" s="47"/>
      <c r="O1" s="47"/>
      <c r="P1" s="47"/>
    </row>
    <row r="2" spans="1:16" x14ac:dyDescent="0.25">
      <c r="A2" s="7" t="s">
        <v>0</v>
      </c>
      <c r="B2" s="7" t="s">
        <v>1</v>
      </c>
      <c r="C2" s="7" t="s">
        <v>2</v>
      </c>
      <c r="D2" s="7" t="s">
        <v>4</v>
      </c>
      <c r="E2" s="7" t="s">
        <v>6</v>
      </c>
      <c r="F2" s="7" t="s">
        <v>7</v>
      </c>
      <c r="G2" s="14" t="s">
        <v>8</v>
      </c>
      <c r="H2" s="14" t="s">
        <v>9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6</v>
      </c>
      <c r="O2" s="14" t="s">
        <v>7</v>
      </c>
      <c r="P2" s="7" t="s">
        <v>4</v>
      </c>
    </row>
    <row r="3" spans="1:16" x14ac:dyDescent="0.25">
      <c r="M3" s="57" t="s">
        <v>333</v>
      </c>
      <c r="N3" s="57" t="s">
        <v>334</v>
      </c>
      <c r="O3" s="57">
        <v>2</v>
      </c>
    </row>
    <row r="4" spans="1:16" x14ac:dyDescent="0.25">
      <c r="M4" s="57" t="s">
        <v>335</v>
      </c>
      <c r="N4" s="57" t="s">
        <v>334</v>
      </c>
      <c r="O4" s="57">
        <v>2</v>
      </c>
    </row>
    <row r="5" spans="1:16" x14ac:dyDescent="0.25">
      <c r="M5" s="57" t="s">
        <v>336</v>
      </c>
      <c r="N5" s="57" t="s">
        <v>334</v>
      </c>
      <c r="O5" s="57">
        <v>2</v>
      </c>
    </row>
    <row r="6" spans="1:16" x14ac:dyDescent="0.25">
      <c r="M6" s="57" t="s">
        <v>337</v>
      </c>
      <c r="N6" s="57" t="s">
        <v>334</v>
      </c>
      <c r="O6" s="57">
        <v>2</v>
      </c>
    </row>
    <row r="7" spans="1:16" x14ac:dyDescent="0.25">
      <c r="M7" s="57" t="s">
        <v>338</v>
      </c>
      <c r="N7" s="57" t="s">
        <v>334</v>
      </c>
      <c r="O7" s="57">
        <v>2</v>
      </c>
    </row>
    <row r="8" spans="1:16" x14ac:dyDescent="0.25">
      <c r="M8" s="57" t="s">
        <v>339</v>
      </c>
      <c r="N8" s="57" t="s">
        <v>334</v>
      </c>
      <c r="O8" s="57">
        <v>2</v>
      </c>
    </row>
    <row r="9" spans="1:16" x14ac:dyDescent="0.25">
      <c r="M9" s="57" t="s">
        <v>340</v>
      </c>
      <c r="N9" s="57" t="s">
        <v>334</v>
      </c>
      <c r="O9" s="57">
        <v>2</v>
      </c>
    </row>
    <row r="10" spans="1:16" x14ac:dyDescent="0.25">
      <c r="M10" s="57" t="s">
        <v>341</v>
      </c>
      <c r="N10" s="57" t="s">
        <v>334</v>
      </c>
      <c r="O10" s="57">
        <v>2</v>
      </c>
    </row>
    <row r="11" spans="1:16" x14ac:dyDescent="0.25">
      <c r="M11" s="57" t="s">
        <v>342</v>
      </c>
      <c r="N11" s="57" t="s">
        <v>343</v>
      </c>
      <c r="O11" s="57">
        <v>8</v>
      </c>
    </row>
    <row r="12" spans="1:16" x14ac:dyDescent="0.25">
      <c r="M12" s="57" t="s">
        <v>344</v>
      </c>
      <c r="N12" s="57" t="s">
        <v>343</v>
      </c>
      <c r="O12" s="57">
        <v>8</v>
      </c>
    </row>
    <row r="13" spans="1:16" x14ac:dyDescent="0.25">
      <c r="M13" s="57" t="s">
        <v>345</v>
      </c>
      <c r="N13" s="57" t="s">
        <v>343</v>
      </c>
      <c r="O13" s="57">
        <v>8</v>
      </c>
    </row>
    <row r="14" spans="1:16" x14ac:dyDescent="0.25">
      <c r="M14" s="57" t="s">
        <v>346</v>
      </c>
      <c r="N14" s="57" t="s">
        <v>343</v>
      </c>
      <c r="O14" s="57">
        <v>8</v>
      </c>
    </row>
    <row r="15" spans="1:16" x14ac:dyDescent="0.25">
      <c r="M15" s="57" t="s">
        <v>347</v>
      </c>
      <c r="N15" s="57" t="s">
        <v>343</v>
      </c>
      <c r="O15" s="57">
        <v>8</v>
      </c>
    </row>
    <row r="16" spans="1:16" x14ac:dyDescent="0.25">
      <c r="M16" s="57" t="s">
        <v>348</v>
      </c>
      <c r="N16" s="57" t="s">
        <v>343</v>
      </c>
      <c r="O16" s="57">
        <v>8</v>
      </c>
    </row>
    <row r="17" spans="13:15" x14ac:dyDescent="0.25">
      <c r="M17" s="57" t="s">
        <v>349</v>
      </c>
      <c r="N17" s="57" t="s">
        <v>343</v>
      </c>
      <c r="O17" s="57">
        <v>8</v>
      </c>
    </row>
    <row r="18" spans="13:15" x14ac:dyDescent="0.25">
      <c r="M18" s="57" t="s">
        <v>350</v>
      </c>
      <c r="N18" s="57" t="s">
        <v>343</v>
      </c>
      <c r="O18" s="57">
        <v>8</v>
      </c>
    </row>
    <row r="19" spans="13:15" x14ac:dyDescent="0.25">
      <c r="M19" s="57" t="s">
        <v>351</v>
      </c>
      <c r="N19" s="57" t="s">
        <v>343</v>
      </c>
      <c r="O19" s="57">
        <v>8</v>
      </c>
    </row>
    <row r="20" spans="13:15" x14ac:dyDescent="0.25">
      <c r="M20" s="57" t="s">
        <v>352</v>
      </c>
      <c r="N20" s="57" t="s">
        <v>343</v>
      </c>
      <c r="O20" s="57">
        <v>8</v>
      </c>
    </row>
    <row r="21" spans="13:15" x14ac:dyDescent="0.25">
      <c r="M21" s="57" t="s">
        <v>353</v>
      </c>
      <c r="N21" s="57" t="s">
        <v>343</v>
      </c>
      <c r="O21" s="57">
        <v>8</v>
      </c>
    </row>
    <row r="22" spans="13:15" x14ac:dyDescent="0.25">
      <c r="M22" s="57" t="s">
        <v>354</v>
      </c>
      <c r="N22" s="57" t="s">
        <v>343</v>
      </c>
      <c r="O22" s="57">
        <v>8</v>
      </c>
    </row>
    <row r="23" spans="13:15" x14ac:dyDescent="0.25">
      <c r="M23" s="57" t="s">
        <v>355</v>
      </c>
      <c r="N23" s="57" t="s">
        <v>343</v>
      </c>
      <c r="O23" s="57">
        <v>8</v>
      </c>
    </row>
    <row r="24" spans="13:15" x14ac:dyDescent="0.25">
      <c r="M24" s="57" t="s">
        <v>356</v>
      </c>
      <c r="N24" s="57" t="s">
        <v>343</v>
      </c>
      <c r="O24" s="57">
        <v>8</v>
      </c>
    </row>
    <row r="25" spans="13:15" x14ac:dyDescent="0.25">
      <c r="M25" s="57" t="s">
        <v>357</v>
      </c>
      <c r="N25" s="57" t="s">
        <v>343</v>
      </c>
      <c r="O25" s="57">
        <v>8</v>
      </c>
    </row>
    <row r="26" spans="13:15" x14ac:dyDescent="0.25">
      <c r="M26" s="57" t="s">
        <v>358</v>
      </c>
      <c r="N26" s="57" t="s">
        <v>343</v>
      </c>
      <c r="O26" s="57">
        <v>8</v>
      </c>
    </row>
    <row r="27" spans="13:15" x14ac:dyDescent="0.25">
      <c r="M27" s="57" t="s">
        <v>359</v>
      </c>
      <c r="N27" s="57" t="s">
        <v>343</v>
      </c>
      <c r="O27" s="57">
        <v>8</v>
      </c>
    </row>
    <row r="28" spans="13:15" x14ac:dyDescent="0.25">
      <c r="M28" s="57" t="s">
        <v>360</v>
      </c>
      <c r="N28" s="57" t="s">
        <v>343</v>
      </c>
      <c r="O28" s="57">
        <v>8</v>
      </c>
    </row>
    <row r="29" spans="13:15" x14ac:dyDescent="0.25">
      <c r="M29" s="57" t="s">
        <v>361</v>
      </c>
      <c r="N29" s="57" t="s">
        <v>343</v>
      </c>
      <c r="O29" s="57">
        <v>8</v>
      </c>
    </row>
    <row r="30" spans="13:15" x14ac:dyDescent="0.25">
      <c r="M30" s="57" t="s">
        <v>362</v>
      </c>
      <c r="N30" s="57" t="s">
        <v>343</v>
      </c>
      <c r="O30" s="57">
        <v>8</v>
      </c>
    </row>
    <row r="31" spans="13:15" x14ac:dyDescent="0.25">
      <c r="M31" s="57" t="s">
        <v>363</v>
      </c>
      <c r="N31" s="57" t="s">
        <v>343</v>
      </c>
      <c r="O31" s="57">
        <v>8</v>
      </c>
    </row>
    <row r="32" spans="13:15" x14ac:dyDescent="0.25">
      <c r="M32" s="57" t="s">
        <v>364</v>
      </c>
      <c r="N32" s="57" t="s">
        <v>343</v>
      </c>
      <c r="O32" s="57">
        <v>8</v>
      </c>
    </row>
    <row r="33" spans="13:15" x14ac:dyDescent="0.25">
      <c r="M33" s="57" t="s">
        <v>365</v>
      </c>
      <c r="N33" s="57" t="s">
        <v>343</v>
      </c>
      <c r="O33" s="57">
        <v>8</v>
      </c>
    </row>
    <row r="34" spans="13:15" x14ac:dyDescent="0.25">
      <c r="M34" s="57" t="s">
        <v>366</v>
      </c>
      <c r="N34" s="57" t="s">
        <v>343</v>
      </c>
      <c r="O34" s="57">
        <v>8</v>
      </c>
    </row>
    <row r="35" spans="13:15" x14ac:dyDescent="0.25">
      <c r="M35" s="57" t="s">
        <v>367</v>
      </c>
      <c r="N35" s="57" t="s">
        <v>343</v>
      </c>
      <c r="O35" s="57">
        <v>8</v>
      </c>
    </row>
    <row r="36" spans="13:15" x14ac:dyDescent="0.25">
      <c r="M36" s="57" t="s">
        <v>368</v>
      </c>
      <c r="N36" s="57" t="s">
        <v>343</v>
      </c>
      <c r="O36" s="57">
        <v>8</v>
      </c>
    </row>
    <row r="37" spans="13:15" x14ac:dyDescent="0.25">
      <c r="M37" s="57" t="s">
        <v>369</v>
      </c>
      <c r="N37" s="57" t="s">
        <v>343</v>
      </c>
      <c r="O37" s="57">
        <v>8</v>
      </c>
    </row>
    <row r="38" spans="13:15" x14ac:dyDescent="0.25">
      <c r="M38" s="57" t="s">
        <v>370</v>
      </c>
      <c r="N38" s="57" t="s">
        <v>343</v>
      </c>
      <c r="O38" s="57">
        <v>8</v>
      </c>
    </row>
    <row r="39" spans="13:15" x14ac:dyDescent="0.25">
      <c r="M39" s="57" t="s">
        <v>371</v>
      </c>
      <c r="N39" s="57" t="s">
        <v>343</v>
      </c>
      <c r="O39" s="57">
        <v>8</v>
      </c>
    </row>
    <row r="40" spans="13:15" x14ac:dyDescent="0.25">
      <c r="M40" s="57" t="s">
        <v>372</v>
      </c>
      <c r="N40" s="57" t="s">
        <v>343</v>
      </c>
      <c r="O40" s="57">
        <v>8</v>
      </c>
    </row>
    <row r="41" spans="13:15" x14ac:dyDescent="0.25">
      <c r="M41" s="57" t="s">
        <v>373</v>
      </c>
      <c r="N41" s="57" t="s">
        <v>343</v>
      </c>
      <c r="O41" s="57">
        <v>8</v>
      </c>
    </row>
    <row r="42" spans="13:15" x14ac:dyDescent="0.25">
      <c r="M42" s="57" t="s">
        <v>374</v>
      </c>
      <c r="N42" s="57" t="s">
        <v>343</v>
      </c>
      <c r="O42" s="57">
        <v>8</v>
      </c>
    </row>
    <row r="43" spans="13:15" x14ac:dyDescent="0.25">
      <c r="M43" s="57" t="s">
        <v>375</v>
      </c>
      <c r="N43" s="57" t="s">
        <v>343</v>
      </c>
      <c r="O43" s="57">
        <v>8</v>
      </c>
    </row>
    <row r="44" spans="13:15" x14ac:dyDescent="0.25">
      <c r="M44" s="57" t="s">
        <v>376</v>
      </c>
      <c r="N44" s="57" t="s">
        <v>343</v>
      </c>
      <c r="O44" s="57">
        <v>8</v>
      </c>
    </row>
    <row r="45" spans="13:15" x14ac:dyDescent="0.25">
      <c r="M45" s="57" t="s">
        <v>377</v>
      </c>
      <c r="N45" s="57" t="s">
        <v>343</v>
      </c>
      <c r="O45" s="57">
        <v>8</v>
      </c>
    </row>
    <row r="46" spans="13:15" x14ac:dyDescent="0.25">
      <c r="M46" s="57" t="s">
        <v>378</v>
      </c>
      <c r="N46" s="57" t="s">
        <v>343</v>
      </c>
      <c r="O46" s="57">
        <v>8</v>
      </c>
    </row>
    <row r="47" spans="13:15" x14ac:dyDescent="0.25">
      <c r="M47" s="57" t="s">
        <v>379</v>
      </c>
      <c r="N47" s="57" t="s">
        <v>343</v>
      </c>
      <c r="O47" s="57">
        <v>8</v>
      </c>
    </row>
    <row r="48" spans="13:15" x14ac:dyDescent="0.25">
      <c r="M48" s="57" t="s">
        <v>380</v>
      </c>
      <c r="N48" s="57" t="s">
        <v>343</v>
      </c>
      <c r="O48" s="57">
        <v>8</v>
      </c>
    </row>
    <row r="49" spans="13:15" x14ac:dyDescent="0.25">
      <c r="M49" s="57" t="s">
        <v>381</v>
      </c>
      <c r="N49" s="57" t="s">
        <v>343</v>
      </c>
      <c r="O49" s="57">
        <v>8</v>
      </c>
    </row>
    <row r="50" spans="13:15" x14ac:dyDescent="0.25">
      <c r="M50" s="57" t="s">
        <v>382</v>
      </c>
      <c r="N50" s="57" t="s">
        <v>343</v>
      </c>
      <c r="O50" s="57">
        <v>8</v>
      </c>
    </row>
    <row r="51" spans="13:15" x14ac:dyDescent="0.25">
      <c r="M51" s="57" t="s">
        <v>383</v>
      </c>
      <c r="N51" s="57" t="s">
        <v>343</v>
      </c>
      <c r="O51" s="57">
        <v>8</v>
      </c>
    </row>
    <row r="52" spans="13:15" x14ac:dyDescent="0.25">
      <c r="M52" s="57" t="s">
        <v>384</v>
      </c>
      <c r="N52" s="57" t="s">
        <v>343</v>
      </c>
      <c r="O52" s="57">
        <v>8</v>
      </c>
    </row>
    <row r="53" spans="13:15" x14ac:dyDescent="0.25">
      <c r="M53" s="57" t="s">
        <v>385</v>
      </c>
      <c r="N53" s="57" t="s">
        <v>343</v>
      </c>
      <c r="O53" s="57">
        <v>8</v>
      </c>
    </row>
    <row r="54" spans="13:15" x14ac:dyDescent="0.25">
      <c r="M54" s="57" t="s">
        <v>386</v>
      </c>
      <c r="N54" s="57" t="s">
        <v>343</v>
      </c>
      <c r="O54" s="57">
        <v>8</v>
      </c>
    </row>
    <row r="55" spans="13:15" x14ac:dyDescent="0.25">
      <c r="M55" s="57" t="s">
        <v>387</v>
      </c>
      <c r="N55" s="57" t="s">
        <v>343</v>
      </c>
      <c r="O55" s="57">
        <v>8</v>
      </c>
    </row>
    <row r="56" spans="13:15" x14ac:dyDescent="0.25">
      <c r="M56" s="57" t="s">
        <v>388</v>
      </c>
      <c r="N56" s="57" t="s">
        <v>343</v>
      </c>
      <c r="O56" s="57">
        <v>8</v>
      </c>
    </row>
    <row r="57" spans="13:15" x14ac:dyDescent="0.25">
      <c r="M57" s="57" t="s">
        <v>389</v>
      </c>
      <c r="N57" s="57" t="s">
        <v>343</v>
      </c>
      <c r="O57" s="57">
        <v>8</v>
      </c>
    </row>
    <row r="58" spans="13:15" x14ac:dyDescent="0.25">
      <c r="M58" s="57" t="s">
        <v>390</v>
      </c>
      <c r="N58" s="57" t="s">
        <v>343</v>
      </c>
      <c r="O58" s="57">
        <v>8</v>
      </c>
    </row>
    <row r="59" spans="13:15" x14ac:dyDescent="0.25">
      <c r="M59" s="57" t="s">
        <v>391</v>
      </c>
      <c r="N59" s="57" t="s">
        <v>343</v>
      </c>
      <c r="O59" s="57">
        <v>8</v>
      </c>
    </row>
    <row r="60" spans="13:15" x14ac:dyDescent="0.25">
      <c r="M60" s="57" t="s">
        <v>392</v>
      </c>
      <c r="N60" s="57" t="s">
        <v>343</v>
      </c>
      <c r="O60" s="57">
        <v>8</v>
      </c>
    </row>
    <row r="61" spans="13:15" x14ac:dyDescent="0.25">
      <c r="M61" s="57" t="s">
        <v>393</v>
      </c>
      <c r="N61" s="57" t="s">
        <v>343</v>
      </c>
      <c r="O61" s="57">
        <v>8</v>
      </c>
    </row>
    <row r="62" spans="13:15" x14ac:dyDescent="0.25">
      <c r="M62" s="57" t="s">
        <v>394</v>
      </c>
      <c r="N62" s="57" t="s">
        <v>343</v>
      </c>
      <c r="O62" s="57">
        <v>8</v>
      </c>
    </row>
    <row r="63" spans="13:15" x14ac:dyDescent="0.25">
      <c r="M63" s="57" t="s">
        <v>395</v>
      </c>
      <c r="N63" s="57" t="s">
        <v>343</v>
      </c>
      <c r="O63" s="57">
        <v>8</v>
      </c>
    </row>
    <row r="64" spans="13:15" x14ac:dyDescent="0.25">
      <c r="M64" s="57" t="s">
        <v>396</v>
      </c>
      <c r="N64" s="57" t="s">
        <v>343</v>
      </c>
      <c r="O64" s="57">
        <v>8</v>
      </c>
    </row>
    <row r="65" spans="13:15" x14ac:dyDescent="0.25">
      <c r="M65" s="57" t="s">
        <v>397</v>
      </c>
      <c r="N65" s="57" t="s">
        <v>343</v>
      </c>
      <c r="O65" s="57">
        <v>8</v>
      </c>
    </row>
    <row r="66" spans="13:15" x14ac:dyDescent="0.25">
      <c r="M66" s="57" t="s">
        <v>398</v>
      </c>
      <c r="N66" s="57" t="s">
        <v>343</v>
      </c>
      <c r="O66" s="57">
        <v>8</v>
      </c>
    </row>
    <row r="67" spans="13:15" x14ac:dyDescent="0.25">
      <c r="M67" s="57" t="s">
        <v>399</v>
      </c>
      <c r="N67" s="57" t="s">
        <v>343</v>
      </c>
      <c r="O67" s="57">
        <v>8</v>
      </c>
    </row>
    <row r="68" spans="13:15" x14ac:dyDescent="0.25">
      <c r="M68" s="57" t="s">
        <v>400</v>
      </c>
      <c r="N68" s="57" t="s">
        <v>343</v>
      </c>
      <c r="O68" s="57">
        <v>8</v>
      </c>
    </row>
    <row r="69" spans="13:15" x14ac:dyDescent="0.25">
      <c r="M69" s="57" t="s">
        <v>401</v>
      </c>
      <c r="N69" s="57" t="s">
        <v>343</v>
      </c>
      <c r="O69" s="57">
        <v>8</v>
      </c>
    </row>
    <row r="70" spans="13:15" x14ac:dyDescent="0.25">
      <c r="M70" s="57" t="s">
        <v>402</v>
      </c>
      <c r="N70" s="57" t="s">
        <v>343</v>
      </c>
      <c r="O70" s="57">
        <v>8</v>
      </c>
    </row>
    <row r="71" spans="13:15" x14ac:dyDescent="0.25">
      <c r="M71" s="57" t="s">
        <v>403</v>
      </c>
      <c r="N71" s="57" t="s">
        <v>343</v>
      </c>
      <c r="O71" s="57">
        <v>8</v>
      </c>
    </row>
    <row r="72" spans="13:15" x14ac:dyDescent="0.25">
      <c r="M72" s="57" t="s">
        <v>404</v>
      </c>
      <c r="N72" s="57" t="s">
        <v>343</v>
      </c>
      <c r="O72" s="57">
        <v>8</v>
      </c>
    </row>
    <row r="73" spans="13:15" x14ac:dyDescent="0.25">
      <c r="M73" s="57" t="s">
        <v>405</v>
      </c>
      <c r="N73" s="57" t="s">
        <v>343</v>
      </c>
      <c r="O73" s="57">
        <v>8</v>
      </c>
    </row>
    <row r="74" spans="13:15" x14ac:dyDescent="0.25">
      <c r="M74" s="57" t="s">
        <v>406</v>
      </c>
      <c r="N74" s="57" t="s">
        <v>343</v>
      </c>
      <c r="O74" s="57">
        <v>8</v>
      </c>
    </row>
    <row r="75" spans="13:15" x14ac:dyDescent="0.25">
      <c r="M75" s="57" t="s">
        <v>407</v>
      </c>
      <c r="N75" s="57" t="s">
        <v>408</v>
      </c>
      <c r="O75" s="57">
        <v>10</v>
      </c>
    </row>
    <row r="76" spans="13:15" x14ac:dyDescent="0.25">
      <c r="M76" s="57" t="s">
        <v>409</v>
      </c>
      <c r="N76" s="57" t="s">
        <v>343</v>
      </c>
      <c r="O76" s="57">
        <v>8</v>
      </c>
    </row>
    <row r="77" spans="13:15" x14ac:dyDescent="0.25">
      <c r="M77" s="57" t="s">
        <v>410</v>
      </c>
      <c r="N77" s="57" t="s">
        <v>343</v>
      </c>
      <c r="O77" s="57">
        <v>8</v>
      </c>
    </row>
    <row r="78" spans="13:15" x14ac:dyDescent="0.25">
      <c r="M78" s="57" t="s">
        <v>411</v>
      </c>
      <c r="N78" s="57" t="s">
        <v>343</v>
      </c>
      <c r="O78" s="57">
        <v>8</v>
      </c>
    </row>
    <row r="79" spans="13:15" x14ac:dyDescent="0.25">
      <c r="M79" s="57" t="s">
        <v>412</v>
      </c>
      <c r="N79" s="57" t="s">
        <v>343</v>
      </c>
      <c r="O79" s="57">
        <v>8</v>
      </c>
    </row>
    <row r="80" spans="13:15" x14ac:dyDescent="0.25">
      <c r="M80" s="57" t="s">
        <v>413</v>
      </c>
      <c r="N80" s="57" t="s">
        <v>343</v>
      </c>
      <c r="O80" s="57">
        <v>8</v>
      </c>
    </row>
    <row r="81" spans="13:15" x14ac:dyDescent="0.25">
      <c r="M81" s="57" t="s">
        <v>414</v>
      </c>
      <c r="N81" s="57" t="s">
        <v>343</v>
      </c>
      <c r="O81" s="5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0"/>
  <sheetViews>
    <sheetView workbookViewId="0">
      <selection activeCell="D14" sqref="D14"/>
    </sheetView>
  </sheetViews>
  <sheetFormatPr defaultRowHeight="15" x14ac:dyDescent="0.25"/>
  <cols>
    <col min="4" max="4" width="14.28515625" style="62" bestFit="1" customWidth="1"/>
    <col min="5" max="5" width="11.5703125" bestFit="1" customWidth="1"/>
    <col min="6" max="6" width="19.28515625" style="62" bestFit="1" customWidth="1"/>
    <col min="7" max="7" width="13.28515625" bestFit="1" customWidth="1"/>
  </cols>
  <sheetData>
    <row r="5" spans="3:7" x14ac:dyDescent="0.25">
      <c r="C5" t="s">
        <v>442</v>
      </c>
      <c r="D5" s="62" t="s">
        <v>443</v>
      </c>
      <c r="E5" t="s">
        <v>444</v>
      </c>
      <c r="F5" s="62" t="s">
        <v>446</v>
      </c>
      <c r="G5" t="s">
        <v>445</v>
      </c>
    </row>
    <row r="6" spans="3:7" x14ac:dyDescent="0.25">
      <c r="C6">
        <v>20170612</v>
      </c>
      <c r="D6" s="62">
        <v>6467891.5700000003</v>
      </c>
      <c r="E6" s="64">
        <f>D6</f>
        <v>6467891.5700000003</v>
      </c>
      <c r="F6" s="63">
        <f>E6/$D$10</f>
        <v>0.24399576874970233</v>
      </c>
      <c r="G6" s="65">
        <f>F6*$F$10</f>
        <v>1601662.2690290308</v>
      </c>
    </row>
    <row r="7" spans="3:7" x14ac:dyDescent="0.25">
      <c r="C7">
        <v>20170619</v>
      </c>
      <c r="D7" s="62">
        <v>6341145.1100000003</v>
      </c>
      <c r="E7" s="64">
        <f>E6+D7</f>
        <v>12809036.68</v>
      </c>
      <c r="F7" s="63">
        <f t="shared" ref="F7:F9" si="0">E7/$D$10</f>
        <v>0.4832101339138149</v>
      </c>
      <c r="G7" s="65">
        <f>F7*$F$10</f>
        <v>3171937.9539575186</v>
      </c>
    </row>
    <row r="8" spans="3:7" x14ac:dyDescent="0.25">
      <c r="C8">
        <v>20170626</v>
      </c>
      <c r="D8" s="62">
        <v>7098349.1699999999</v>
      </c>
      <c r="E8" s="64">
        <f>E7+D8</f>
        <v>19907385.850000001</v>
      </c>
      <c r="F8" s="63">
        <f t="shared" si="0"/>
        <v>0.75098938528861214</v>
      </c>
      <c r="G8" s="64">
        <f t="shared" ref="G8:G9" si="1">F8*$F$10</f>
        <v>4929722.2202733094</v>
      </c>
    </row>
    <row r="9" spans="3:7" x14ac:dyDescent="0.25">
      <c r="C9">
        <v>20170703</v>
      </c>
      <c r="D9" s="62">
        <v>6600826.1699999999</v>
      </c>
      <c r="E9" s="64">
        <f>E8+D9</f>
        <v>26508212.020000003</v>
      </c>
      <c r="F9" s="63">
        <f t="shared" si="0"/>
        <v>1</v>
      </c>
      <c r="G9" s="64">
        <f t="shared" si="1"/>
        <v>6564303.46</v>
      </c>
    </row>
    <row r="10" spans="3:7" x14ac:dyDescent="0.25">
      <c r="D10" s="62">
        <f>SUM(D6:D9)</f>
        <v>26508212.020000003</v>
      </c>
      <c r="F10" s="62">
        <v>6564303.46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 Tablas</vt:lpstr>
      <vt:lpstr>Integraciones</vt:lpstr>
      <vt:lpstr>Tablas Historicas</vt:lpstr>
      <vt:lpstr>Tablas Catalogos</vt:lpstr>
      <vt:lpstr>Tablas Catalogos Replica</vt:lpstr>
      <vt:lpstr>Tablas Presupuesto</vt:lpstr>
      <vt:lpstr>Enfrentamiento</vt:lpstr>
      <vt:lpstr>Sheet2</vt:lpstr>
    </vt:vector>
  </TitlesOfParts>
  <Company>Sismex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Medrano</dc:creator>
  <cp:lastModifiedBy>Rocio Alvarez</cp:lastModifiedBy>
  <dcterms:created xsi:type="dcterms:W3CDTF">2011-07-29T16:29:42Z</dcterms:created>
  <dcterms:modified xsi:type="dcterms:W3CDTF">2017-07-27T20:41:27Z</dcterms:modified>
</cp:coreProperties>
</file>