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itorios\HEB\Estimacion GSS\Estimating\"/>
    </mc:Choice>
  </mc:AlternateContent>
  <bookViews>
    <workbookView xWindow="1695" yWindow="7080" windowWidth="15300" windowHeight="1575" tabRatio="935"/>
  </bookViews>
  <sheets>
    <sheet name="EmailService" sheetId="32" r:id="rId1"/>
    <sheet name="VendorService" sheetId="26" r:id="rId2"/>
    <sheet name="ProductHierarchyService" sheetId="34" r:id="rId3"/>
    <sheet name="BDMService" sheetId="23" r:id="rId4"/>
    <sheet name="ColorManagementService" sheetId="4" r:id="rId5"/>
    <sheet name="ColorService" sheetId="35" r:id="rId6"/>
    <sheet name="MasterDataService" sheetId="33" r:id="rId7"/>
    <sheet name="WarehouseService" sheetId="27" r:id="rId8"/>
  </sheets>
  <calcPr calcId="162913"/>
</workbook>
</file>

<file path=xl/calcChain.xml><?xml version="1.0" encoding="utf-8"?>
<calcChain xmlns="http://schemas.openxmlformats.org/spreadsheetml/2006/main">
  <c r="F27" i="35" l="1"/>
  <c r="G27" i="35" s="1"/>
  <c r="B27" i="35"/>
  <c r="G26" i="35"/>
  <c r="F26" i="35"/>
  <c r="B26" i="35"/>
  <c r="F25" i="35"/>
  <c r="G25" i="35" s="1"/>
  <c r="B25" i="35"/>
  <c r="G23" i="35"/>
  <c r="F23" i="35"/>
  <c r="B23" i="35"/>
  <c r="F21" i="35"/>
  <c r="G21" i="35" s="1"/>
  <c r="B21" i="35"/>
  <c r="G20" i="35"/>
  <c r="F20" i="35"/>
  <c r="B20" i="35"/>
  <c r="F19" i="35"/>
  <c r="G19" i="35" s="1"/>
  <c r="B19" i="35"/>
  <c r="G17" i="35"/>
  <c r="F17" i="35"/>
  <c r="B17" i="35"/>
  <c r="F16" i="35"/>
  <c r="G16" i="35" s="1"/>
  <c r="B16" i="35"/>
  <c r="G15" i="35"/>
  <c r="F15" i="35"/>
  <c r="B15" i="35"/>
  <c r="F14" i="35"/>
  <c r="G14" i="35" s="1"/>
  <c r="B14" i="35"/>
  <c r="G13" i="35"/>
  <c r="F13" i="35"/>
  <c r="B13" i="35"/>
  <c r="F11" i="35"/>
  <c r="G11" i="35" s="1"/>
  <c r="B11" i="35"/>
  <c r="F10" i="35"/>
  <c r="G10" i="35" s="1"/>
  <c r="B10" i="35"/>
  <c r="F9" i="35"/>
  <c r="G9" i="35" s="1"/>
  <c r="B9" i="35"/>
  <c r="G8" i="35"/>
  <c r="F8" i="35"/>
  <c r="B8" i="35"/>
  <c r="F7" i="35"/>
  <c r="G7" i="35" s="1"/>
  <c r="B7" i="35"/>
  <c r="F6" i="35"/>
  <c r="G6" i="35" s="1"/>
  <c r="B6" i="35"/>
  <c r="F5" i="35"/>
  <c r="G5" i="35" s="1"/>
  <c r="B5" i="35"/>
  <c r="F4" i="35"/>
  <c r="F31" i="35" s="1"/>
  <c r="G31" i="35" s="1"/>
  <c r="B4" i="35"/>
  <c r="G4" i="35" l="1"/>
  <c r="F29" i="35"/>
  <c r="F28" i="35"/>
  <c r="B4" i="32"/>
  <c r="G28" i="35" l="1"/>
  <c r="F30" i="35"/>
  <c r="G30" i="35" s="1"/>
  <c r="G29" i="35"/>
  <c r="F27" i="34"/>
  <c r="G27" i="34" s="1"/>
  <c r="B27" i="34"/>
  <c r="F26" i="34"/>
  <c r="G26" i="34" s="1"/>
  <c r="B26" i="34"/>
  <c r="F25" i="34"/>
  <c r="G25" i="34" s="1"/>
  <c r="B25" i="34"/>
  <c r="F23" i="34"/>
  <c r="G23" i="34" s="1"/>
  <c r="B23" i="34"/>
  <c r="F21" i="34"/>
  <c r="G21" i="34" s="1"/>
  <c r="B21" i="34"/>
  <c r="F20" i="34"/>
  <c r="G20" i="34" s="1"/>
  <c r="B20" i="34"/>
  <c r="F19" i="34"/>
  <c r="G19" i="34" s="1"/>
  <c r="B19" i="34"/>
  <c r="F17" i="34"/>
  <c r="G17" i="34" s="1"/>
  <c r="B17" i="34"/>
  <c r="F16" i="34"/>
  <c r="G16" i="34" s="1"/>
  <c r="B16" i="34"/>
  <c r="F15" i="34"/>
  <c r="G15" i="34" s="1"/>
  <c r="B15" i="34"/>
  <c r="G14" i="34"/>
  <c r="F14" i="34"/>
  <c r="B14" i="34"/>
  <c r="F13" i="34"/>
  <c r="G13" i="34" s="1"/>
  <c r="B13" i="34"/>
  <c r="F11" i="34"/>
  <c r="G11" i="34" s="1"/>
  <c r="B11" i="34"/>
  <c r="F10" i="34"/>
  <c r="G10" i="34" s="1"/>
  <c r="B10" i="34"/>
  <c r="F9" i="34"/>
  <c r="G9" i="34" s="1"/>
  <c r="B9" i="34"/>
  <c r="F8" i="34"/>
  <c r="G8" i="34" s="1"/>
  <c r="B8" i="34"/>
  <c r="F7" i="34"/>
  <c r="G7" i="34" s="1"/>
  <c r="B7" i="34"/>
  <c r="F6" i="34"/>
  <c r="G6" i="34" s="1"/>
  <c r="B6" i="34"/>
  <c r="F5" i="34"/>
  <c r="G5" i="34" s="1"/>
  <c r="B5" i="34"/>
  <c r="F4" i="34"/>
  <c r="B4" i="34"/>
  <c r="F27" i="33"/>
  <c r="G27" i="33" s="1"/>
  <c r="B27" i="33"/>
  <c r="F26" i="33"/>
  <c r="G26" i="33" s="1"/>
  <c r="B26" i="33"/>
  <c r="F25" i="33"/>
  <c r="G25" i="33" s="1"/>
  <c r="B25" i="33"/>
  <c r="F23" i="33"/>
  <c r="G23" i="33" s="1"/>
  <c r="B23" i="33"/>
  <c r="F21" i="33"/>
  <c r="G21" i="33" s="1"/>
  <c r="B21" i="33"/>
  <c r="F20" i="33"/>
  <c r="G20" i="33" s="1"/>
  <c r="B20" i="33"/>
  <c r="F19" i="33"/>
  <c r="G19" i="33" s="1"/>
  <c r="B19" i="33"/>
  <c r="F17" i="33"/>
  <c r="G17" i="33" s="1"/>
  <c r="B17" i="33"/>
  <c r="F16" i="33"/>
  <c r="G16" i="33" s="1"/>
  <c r="B16" i="33"/>
  <c r="F15" i="33"/>
  <c r="G15" i="33" s="1"/>
  <c r="B15" i="33"/>
  <c r="F14" i="33"/>
  <c r="G14" i="33" s="1"/>
  <c r="B14" i="33"/>
  <c r="F13" i="33"/>
  <c r="G13" i="33" s="1"/>
  <c r="B13" i="33"/>
  <c r="F11" i="33"/>
  <c r="G11" i="33" s="1"/>
  <c r="B11" i="33"/>
  <c r="F10" i="33"/>
  <c r="G10" i="33" s="1"/>
  <c r="B10" i="33"/>
  <c r="F9" i="33"/>
  <c r="G9" i="33" s="1"/>
  <c r="B9" i="33"/>
  <c r="F8" i="33"/>
  <c r="G8" i="33" s="1"/>
  <c r="B8" i="33"/>
  <c r="F7" i="33"/>
  <c r="G7" i="33" s="1"/>
  <c r="B7" i="33"/>
  <c r="F6" i="33"/>
  <c r="G6" i="33" s="1"/>
  <c r="B6" i="33"/>
  <c r="F5" i="33"/>
  <c r="G5" i="33" s="1"/>
  <c r="B5" i="33"/>
  <c r="F4" i="33"/>
  <c r="B4" i="33"/>
  <c r="F27" i="32"/>
  <c r="G27" i="32" s="1"/>
  <c r="B27" i="32"/>
  <c r="F26" i="32"/>
  <c r="G26" i="32" s="1"/>
  <c r="B26" i="32"/>
  <c r="F25" i="32"/>
  <c r="G25" i="32" s="1"/>
  <c r="B25" i="32"/>
  <c r="F23" i="32"/>
  <c r="G23" i="32" s="1"/>
  <c r="B23" i="32"/>
  <c r="F21" i="32"/>
  <c r="G21" i="32" s="1"/>
  <c r="B21" i="32"/>
  <c r="F20" i="32"/>
  <c r="G20" i="32" s="1"/>
  <c r="B20" i="32"/>
  <c r="F19" i="32"/>
  <c r="G19" i="32" s="1"/>
  <c r="B19" i="32"/>
  <c r="F17" i="32"/>
  <c r="G17" i="32" s="1"/>
  <c r="B17" i="32"/>
  <c r="F16" i="32"/>
  <c r="G16" i="32" s="1"/>
  <c r="B16" i="32"/>
  <c r="F15" i="32"/>
  <c r="G15" i="32" s="1"/>
  <c r="B15" i="32"/>
  <c r="F14" i="32"/>
  <c r="G14" i="32" s="1"/>
  <c r="B14" i="32"/>
  <c r="F13" i="32"/>
  <c r="G13" i="32" s="1"/>
  <c r="B13" i="32"/>
  <c r="F11" i="32"/>
  <c r="G11" i="32" s="1"/>
  <c r="B11" i="32"/>
  <c r="F10" i="32"/>
  <c r="G10" i="32" s="1"/>
  <c r="B10" i="32"/>
  <c r="F9" i="32"/>
  <c r="G9" i="32" s="1"/>
  <c r="B9" i="32"/>
  <c r="F8" i="32"/>
  <c r="G8" i="32" s="1"/>
  <c r="B8" i="32"/>
  <c r="F7" i="32"/>
  <c r="G7" i="32" s="1"/>
  <c r="B7" i="32"/>
  <c r="F6" i="32"/>
  <c r="G6" i="32" s="1"/>
  <c r="B6" i="32"/>
  <c r="F5" i="32"/>
  <c r="G5" i="32" s="1"/>
  <c r="B5" i="32"/>
  <c r="F4" i="32"/>
  <c r="F32" i="35" l="1"/>
  <c r="G32" i="35"/>
  <c r="F28" i="33"/>
  <c r="G28" i="33" s="1"/>
  <c r="F28" i="32"/>
  <c r="G28" i="32" s="1"/>
  <c r="F28" i="34"/>
  <c r="G28" i="34" s="1"/>
  <c r="G4" i="34"/>
  <c r="F29" i="34"/>
  <c r="F31" i="34"/>
  <c r="G31" i="34" s="1"/>
  <c r="G4" i="33"/>
  <c r="F29" i="33"/>
  <c r="F31" i="33"/>
  <c r="G31" i="33" s="1"/>
  <c r="G4" i="32"/>
  <c r="F29" i="32"/>
  <c r="F31" i="32"/>
  <c r="G31" i="32" s="1"/>
  <c r="F30" i="34" l="1"/>
  <c r="G30" i="34" s="1"/>
  <c r="G29" i="34"/>
  <c r="F30" i="33"/>
  <c r="G29" i="33"/>
  <c r="F30" i="32"/>
  <c r="G29" i="32"/>
  <c r="G32" i="34" l="1"/>
  <c r="F32" i="34"/>
  <c r="G30" i="33"/>
  <c r="G32" i="33" s="1"/>
  <c r="F32" i="33"/>
  <c r="G30" i="32"/>
  <c r="G32" i="32" s="1"/>
  <c r="F32" i="32"/>
  <c r="F27" i="27" l="1"/>
  <c r="G27" i="27" s="1"/>
  <c r="B27" i="27"/>
  <c r="F26" i="27"/>
  <c r="G26" i="27" s="1"/>
  <c r="B26" i="27"/>
  <c r="F25" i="27"/>
  <c r="G25" i="27" s="1"/>
  <c r="B25" i="27"/>
  <c r="F23" i="27"/>
  <c r="G23" i="27" s="1"/>
  <c r="B23" i="27"/>
  <c r="F21" i="27"/>
  <c r="G21" i="27" s="1"/>
  <c r="B21" i="27"/>
  <c r="F20" i="27"/>
  <c r="G20" i="27" s="1"/>
  <c r="B20" i="27"/>
  <c r="F19" i="27"/>
  <c r="G19" i="27" s="1"/>
  <c r="B19" i="27"/>
  <c r="G17" i="27"/>
  <c r="B17" i="27"/>
  <c r="F16" i="27"/>
  <c r="G16" i="27" s="1"/>
  <c r="B16" i="27"/>
  <c r="F15" i="27"/>
  <c r="G15" i="27" s="1"/>
  <c r="B15" i="27"/>
  <c r="F14" i="27"/>
  <c r="G14" i="27" s="1"/>
  <c r="B14" i="27"/>
  <c r="F13" i="27"/>
  <c r="G13" i="27" s="1"/>
  <c r="B13" i="27"/>
  <c r="F11" i="27"/>
  <c r="G11" i="27" s="1"/>
  <c r="B11" i="27"/>
  <c r="F10" i="27"/>
  <c r="G10" i="27" s="1"/>
  <c r="B10" i="27"/>
  <c r="F9" i="27"/>
  <c r="G9" i="27" s="1"/>
  <c r="B9" i="27"/>
  <c r="F8" i="27"/>
  <c r="G8" i="27" s="1"/>
  <c r="B8" i="27"/>
  <c r="F7" i="27"/>
  <c r="G7" i="27" s="1"/>
  <c r="B7" i="27"/>
  <c r="F6" i="27"/>
  <c r="G6" i="27" s="1"/>
  <c r="B6" i="27"/>
  <c r="F5" i="27"/>
  <c r="G5" i="27" s="1"/>
  <c r="B5" i="27"/>
  <c r="F4" i="27"/>
  <c r="B4" i="27"/>
  <c r="F27" i="26"/>
  <c r="G27" i="26" s="1"/>
  <c r="B27" i="26"/>
  <c r="F26" i="26"/>
  <c r="G26" i="26" s="1"/>
  <c r="B26" i="26"/>
  <c r="F25" i="26"/>
  <c r="G25" i="26" s="1"/>
  <c r="B25" i="26"/>
  <c r="F23" i="26"/>
  <c r="G23" i="26" s="1"/>
  <c r="B23" i="26"/>
  <c r="F21" i="26"/>
  <c r="G21" i="26" s="1"/>
  <c r="B21" i="26"/>
  <c r="F20" i="26"/>
  <c r="G20" i="26" s="1"/>
  <c r="B20" i="26"/>
  <c r="F19" i="26"/>
  <c r="G19" i="26" s="1"/>
  <c r="B19" i="26"/>
  <c r="F17" i="26"/>
  <c r="G17" i="26" s="1"/>
  <c r="B17" i="26"/>
  <c r="F16" i="26"/>
  <c r="G16" i="26" s="1"/>
  <c r="B16" i="26"/>
  <c r="F15" i="26"/>
  <c r="G15" i="26" s="1"/>
  <c r="B15" i="26"/>
  <c r="F14" i="26"/>
  <c r="G14" i="26" s="1"/>
  <c r="B14" i="26"/>
  <c r="F13" i="26"/>
  <c r="G13" i="26" s="1"/>
  <c r="B13" i="26"/>
  <c r="F11" i="26"/>
  <c r="G11" i="26" s="1"/>
  <c r="B11" i="26"/>
  <c r="F10" i="26"/>
  <c r="G10" i="26" s="1"/>
  <c r="B10" i="26"/>
  <c r="F9" i="26"/>
  <c r="G9" i="26" s="1"/>
  <c r="B9" i="26"/>
  <c r="F8" i="26"/>
  <c r="G8" i="26" s="1"/>
  <c r="B8" i="26"/>
  <c r="F7" i="26"/>
  <c r="G7" i="26" s="1"/>
  <c r="B7" i="26"/>
  <c r="F6" i="26"/>
  <c r="G6" i="26" s="1"/>
  <c r="B6" i="26"/>
  <c r="F5" i="26"/>
  <c r="B5" i="26"/>
  <c r="F4" i="26"/>
  <c r="B4" i="26"/>
  <c r="F28" i="27" l="1"/>
  <c r="G28" i="27" s="1"/>
  <c r="F31" i="26"/>
  <c r="G31" i="26" s="1"/>
  <c r="F28" i="26"/>
  <c r="G28" i="26" s="1"/>
  <c r="G4" i="27"/>
  <c r="F29" i="27"/>
  <c r="F31" i="27"/>
  <c r="G31" i="27" s="1"/>
  <c r="G5" i="26"/>
  <c r="G4" i="26"/>
  <c r="F29" i="26"/>
  <c r="F30" i="27" l="1"/>
  <c r="G29" i="27"/>
  <c r="G29" i="26"/>
  <c r="F30" i="26"/>
  <c r="G30" i="26" s="1"/>
  <c r="G32" i="26" l="1"/>
  <c r="F32" i="26"/>
  <c r="G30" i="27"/>
  <c r="G32" i="27" s="1"/>
  <c r="F32" i="27"/>
  <c r="F27" i="23" l="1"/>
  <c r="G27" i="23" s="1"/>
  <c r="B27" i="23"/>
  <c r="F26" i="23"/>
  <c r="G26" i="23" s="1"/>
  <c r="B26" i="23"/>
  <c r="F25" i="23"/>
  <c r="G25" i="23" s="1"/>
  <c r="B25" i="23"/>
  <c r="F23" i="23"/>
  <c r="G23" i="23" s="1"/>
  <c r="B23" i="23"/>
  <c r="F21" i="23"/>
  <c r="G21" i="23" s="1"/>
  <c r="B21" i="23"/>
  <c r="F20" i="23"/>
  <c r="G20" i="23" s="1"/>
  <c r="B20" i="23"/>
  <c r="F19" i="23"/>
  <c r="G19" i="23" s="1"/>
  <c r="B19" i="23"/>
  <c r="F17" i="23"/>
  <c r="G17" i="23" s="1"/>
  <c r="B17" i="23"/>
  <c r="F16" i="23"/>
  <c r="G16" i="23" s="1"/>
  <c r="B16" i="23"/>
  <c r="F15" i="23"/>
  <c r="G15" i="23" s="1"/>
  <c r="B15" i="23"/>
  <c r="F14" i="23"/>
  <c r="G14" i="23" s="1"/>
  <c r="B14" i="23"/>
  <c r="F13" i="23"/>
  <c r="G13" i="23" s="1"/>
  <c r="B13" i="23"/>
  <c r="F11" i="23"/>
  <c r="G11" i="23" s="1"/>
  <c r="B11" i="23"/>
  <c r="F10" i="23"/>
  <c r="G10" i="23" s="1"/>
  <c r="B10" i="23"/>
  <c r="F9" i="23"/>
  <c r="G9" i="23" s="1"/>
  <c r="B9" i="23"/>
  <c r="F8" i="23"/>
  <c r="G8" i="23" s="1"/>
  <c r="B8" i="23"/>
  <c r="F7" i="23"/>
  <c r="G7" i="23" s="1"/>
  <c r="B7" i="23"/>
  <c r="F6" i="23"/>
  <c r="G6" i="23" s="1"/>
  <c r="B6" i="23"/>
  <c r="F5" i="23"/>
  <c r="G5" i="23" s="1"/>
  <c r="B5" i="23"/>
  <c r="F4" i="23"/>
  <c r="B4" i="23"/>
  <c r="F28" i="23" l="1"/>
  <c r="G28" i="23" s="1"/>
  <c r="G4" i="23"/>
  <c r="F29" i="23"/>
  <c r="F31" i="23"/>
  <c r="G31" i="23" s="1"/>
  <c r="F30" i="23" l="1"/>
  <c r="G29" i="23"/>
  <c r="G30" i="23" l="1"/>
  <c r="G32" i="23" s="1"/>
  <c r="F32" i="23"/>
  <c r="B5" i="4" l="1"/>
  <c r="B6" i="4"/>
  <c r="B7" i="4"/>
  <c r="B8" i="4"/>
  <c r="B9" i="4"/>
  <c r="B10" i="4"/>
  <c r="B11" i="4"/>
  <c r="B4" i="4"/>
  <c r="F27" i="4" l="1"/>
  <c r="G27" i="4" s="1"/>
  <c r="B27" i="4"/>
  <c r="F26" i="4"/>
  <c r="G26" i="4" s="1"/>
  <c r="B26" i="4"/>
  <c r="F25" i="4"/>
  <c r="G25" i="4" s="1"/>
  <c r="B25" i="4"/>
  <c r="F23" i="4"/>
  <c r="G23" i="4" s="1"/>
  <c r="B23" i="4"/>
  <c r="F21" i="4"/>
  <c r="G21" i="4" s="1"/>
  <c r="B21" i="4"/>
  <c r="F20" i="4"/>
  <c r="G20" i="4" s="1"/>
  <c r="B20" i="4"/>
  <c r="F19" i="4"/>
  <c r="G19" i="4" s="1"/>
  <c r="B19" i="4"/>
  <c r="F17" i="4"/>
  <c r="G17" i="4" s="1"/>
  <c r="B17" i="4"/>
  <c r="F16" i="4"/>
  <c r="G16" i="4" s="1"/>
  <c r="B16" i="4"/>
  <c r="F15" i="4"/>
  <c r="G15" i="4" s="1"/>
  <c r="B15" i="4"/>
  <c r="F14" i="4"/>
  <c r="G14" i="4" s="1"/>
  <c r="B14" i="4"/>
  <c r="F13" i="4"/>
  <c r="G13" i="4" s="1"/>
  <c r="B13" i="4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28" i="4" l="1"/>
  <c r="F29" i="4"/>
  <c r="F31" i="4"/>
  <c r="G31" i="4" s="1"/>
  <c r="G29" i="4" l="1"/>
  <c r="F30" i="4"/>
  <c r="G30" i="4" s="1"/>
  <c r="G28" i="4"/>
  <c r="G32" i="4" l="1"/>
  <c r="F32" i="4"/>
</calcChain>
</file>

<file path=xl/comments1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2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Ainee Padilla:</t>
        </r>
        <r>
          <rPr>
            <sz val="8"/>
            <color indexed="81"/>
            <rFont val="Tahoma"/>
            <family val="2"/>
          </rPr>
          <t xml:space="preserve">
1 Starter
1 Main
1 Error Process
1 Audit Process</t>
        </r>
      </text>
    </comment>
  </commentList>
</comments>
</file>

<file path=xl/comments3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4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5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6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7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8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sharedStrings.xml><?xml version="1.0" encoding="utf-8"?>
<sst xmlns="http://schemas.openxmlformats.org/spreadsheetml/2006/main" count="398" uniqueCount="64">
  <si>
    <t>Componente</t>
  </si>
  <si>
    <t>Complejidad</t>
  </si>
  <si>
    <t>Store Procedure</t>
  </si>
  <si>
    <t>TIBCO BW EAR</t>
  </si>
  <si>
    <t>Queue</t>
  </si>
  <si>
    <t>Conexión BD</t>
  </si>
  <si>
    <t>WS Client</t>
  </si>
  <si>
    <t>FTP</t>
  </si>
  <si>
    <t>Transformacion de Datos</t>
  </si>
  <si>
    <t>DB</t>
  </si>
  <si>
    <t>Tabla</t>
  </si>
  <si>
    <t>Secuencia</t>
  </si>
  <si>
    <t>Indice</t>
  </si>
  <si>
    <t>Alter, Select, Update, Delete</t>
  </si>
  <si>
    <t>Java</t>
  </si>
  <si>
    <t>Clases</t>
  </si>
  <si>
    <t>Shell Unix/Linux</t>
  </si>
  <si>
    <t>Mover,Copiar,Borrar,Buscar Archivos</t>
  </si>
  <si>
    <t>Web</t>
  </si>
  <si>
    <t>Application Server</t>
  </si>
  <si>
    <t>WSDL</t>
  </si>
  <si>
    <t>HTML</t>
  </si>
  <si>
    <t>Horas Hombre</t>
  </si>
  <si>
    <t>Dias Hombre</t>
  </si>
  <si>
    <t>Proceso</t>
  </si>
  <si>
    <t>Total</t>
  </si>
  <si>
    <t>Número de Elementos</t>
  </si>
  <si>
    <t>Horas en Desarrollo</t>
  </si>
  <si>
    <t>Número de Componentes</t>
  </si>
  <si>
    <t>Mail</t>
  </si>
  <si>
    <t>Grado de Expertis</t>
  </si>
  <si>
    <t>Desarrollador</t>
  </si>
  <si>
    <t>%</t>
  </si>
  <si>
    <t>Esquema Xsd</t>
  </si>
  <si>
    <t>Documento DDM</t>
  </si>
  <si>
    <t>Documento TDN</t>
  </si>
  <si>
    <t>Generar EAR</t>
  </si>
  <si>
    <t>Documento Pruebas Unitarias</t>
  </si>
  <si>
    <t>CONSIDERACIONES :</t>
  </si>
  <si>
    <t>1.- Modificar variables de configuracion (email exchange) para que apunten a MX</t>
  </si>
  <si>
    <t>2.- Implementar la version ErrorHandler de MX</t>
  </si>
  <si>
    <t>4.-Considerar apertura de puertos para que el WS pueda operar en ambientes de USA</t>
  </si>
  <si>
    <t>3.-Validar conexiones hacia EMS y servidor de correos de MX desde ambientes de USA</t>
  </si>
  <si>
    <t>5.-Considerar la documentacion de liberacion a servidores de USA que comprenden 3 (Deployment Checklist, Code Review, Release Notes)</t>
  </si>
  <si>
    <t>1.- Implementar la version ErrorHandler de MX</t>
  </si>
  <si>
    <t>2.-Validar conexiones hacia EMS y servidor de correos de MX desde ambientes de USA</t>
  </si>
  <si>
    <t>3.-Considerar apertura de puertos para que el WS pueda operar en ambientes de USA</t>
  </si>
  <si>
    <t>4.-Considerar la documentacion de liberacion a servidores de USA que comprenden 3 (Deployment Checklist, Code Review, Release Notes)</t>
  </si>
  <si>
    <t>5.- Revisar con anticipacion fechas de liberacion ambientes de USA minimo con 1 semana de anticipacion</t>
  </si>
  <si>
    <t>6.- Validar origen de la informacion, maneja el mismo servidor de PMM esquema EMD, ServiceName : pdb2om1</t>
  </si>
  <si>
    <t>7.- Existen actividades COBOL que se conectan al Mainframe de HEB-USA, hay que ubicar otro origen para obtener esta informacion</t>
  </si>
  <si>
    <t>6.- Revisar con anticipacion fechas de liberacion ambientes de USA minimo con 1 semana de anticipacion</t>
  </si>
  <si>
    <t>7.- Estimacion basada en que no hay cambios en esquemas de entrada y salida de informacion</t>
  </si>
  <si>
    <t>7.- La estimacion considera cambios minimos a los esquemas</t>
  </si>
  <si>
    <t>8.- La integracion considera una peticion HTML, validar que parametros ocupa para su ejecucion.</t>
  </si>
  <si>
    <t>8.- Existen actividades COBOL que se conectan al Mainframe de HEB-USA, hay que ubicar otro origen para obtener esta informacion</t>
  </si>
  <si>
    <t>9.- La integracion considera un componente para ser llamado via HTTP adicional a los componentes SOAP, validar que transformaciones y salidas de informacion envia</t>
  </si>
  <si>
    <t>6.- Validar origen de la informacion, maneja el servidor de mfhost.heb.com esquema EMD, locationName=DB2P base de datos db2</t>
  </si>
  <si>
    <t>8.- La integracion considera un componente para ser llamado via HTTP adicional a los componentes SOAP, validar que transformaciones y salidas de informacion envia</t>
  </si>
  <si>
    <t>9.- Existen actividades COBOL que se conectan al Mainframe de HEB-USA, hay que ubicar otro origen para obtener esta informacion</t>
  </si>
  <si>
    <t>6.- Validar origen de la informacion, maneja el servidor de mfhost.heb.com locationName=DB2P base de datos db2p</t>
  </si>
  <si>
    <t>10.- Existen mas de 2 conexiones a base de datos, validar si se les dara uso en algun punto del flujo de informacion.</t>
  </si>
  <si>
    <t>8.- Considerar generacion de documento matriz de PU</t>
  </si>
  <si>
    <t>9.- Para todos los servicios descritos en este archivo se considero un +- 30% para cualquier eventualidad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</si>
</sst>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0" xfId="0" applyFill="1"/>
    <xf numFmtId="0" fontId="0" fillId="0" borderId="0" xfId="0" applyProtection="1">
      <protection locked="0"/>
    </xf>
    <xf numFmtId="0" fontId="0" fillId="0" borderId="2" xfId="0" applyBorder="1"/>
    <xf numFmtId="0" fontId="1" fillId="0" borderId="3" xfId="0" applyFont="1" applyBorder="1"/>
    <xf numFmtId="0" fontId="0" fillId="4" borderId="4" xfId="0" applyFill="1" applyBorder="1"/>
    <xf numFmtId="0" fontId="0" fillId="2" borderId="4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1" fillId="0" borderId="3" xfId="0" applyFont="1" applyBorder="1" applyAlignment="1">
      <alignment wrapText="1"/>
    </xf>
    <xf numFmtId="0" fontId="0" fillId="5" borderId="4" xfId="0" applyFill="1" applyBorder="1"/>
    <xf numFmtId="0" fontId="0" fillId="5" borderId="5" xfId="0" applyFill="1" applyBorder="1"/>
    <xf numFmtId="0" fontId="0" fillId="3" borderId="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4" borderId="4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5" borderId="4" xfId="0" applyFill="1" applyBorder="1" applyProtection="1">
      <protection hidden="1"/>
    </xf>
    <xf numFmtId="0" fontId="0" fillId="0" borderId="1" xfId="0" applyBorder="1" applyProtection="1"/>
    <xf numFmtId="0" fontId="0" fillId="3" borderId="2" xfId="0" applyFill="1" applyBorder="1" applyProtection="1"/>
    <xf numFmtId="0" fontId="0" fillId="4" borderId="4" xfId="0" applyFill="1" applyBorder="1" applyProtection="1"/>
    <xf numFmtId="0" fontId="0" fillId="0" borderId="0" xfId="0" applyProtection="1"/>
    <xf numFmtId="0" fontId="0" fillId="2" borderId="4" xfId="0" applyFill="1" applyBorder="1" applyProtection="1"/>
    <xf numFmtId="0" fontId="0" fillId="5" borderId="4" xfId="0" applyFill="1" applyBorder="1" applyProtection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1" fillId="6" borderId="0" xfId="0" applyFont="1" applyFill="1" applyAlignment="1">
      <alignment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H="1" flipV="1">
          <a:off x="0" y="0"/>
          <a:ext cx="2388870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FBF5EED-88E7-4906-83B3-62CF637952D4}"/>
            </a:ext>
          </a:extLst>
        </xdr:cNvPr>
        <xdr:cNvCxnSpPr/>
      </xdr:nvCxnSpPr>
      <xdr:spPr>
        <a:xfrm flipH="1" flipV="1">
          <a:off x="0" y="0"/>
          <a:ext cx="18649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J45"/>
  <sheetViews>
    <sheetView tabSelected="1" workbookViewId="0">
      <pane ySplit="2" topLeftCell="A27" activePane="bottomLeft" state="frozen"/>
      <selection pane="bottomLeft" activeCell="G49" sqref="G49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Baja</v>
      </c>
      <c r="C4" s="17">
        <v>24</v>
      </c>
      <c r="D4" s="6">
        <v>1</v>
      </c>
      <c r="E4" s="6">
        <v>0</v>
      </c>
      <c r="F4">
        <f>((C4*D4)*(1+(E4/10)))*(1+(100-I3)/100)</f>
        <v>24</v>
      </c>
      <c r="G4">
        <f t="shared" ref="G4:G11" si="1">F4/8</f>
        <v>3</v>
      </c>
    </row>
    <row r="5" spans="1:10" x14ac:dyDescent="0.25">
      <c r="A5" t="s">
        <v>4</v>
      </c>
      <c r="B5" s="25" t="str">
        <f t="shared" si="0"/>
        <v>Baja</v>
      </c>
      <c r="C5" s="17">
        <v>0</v>
      </c>
      <c r="D5" s="6">
        <v>0</v>
      </c>
      <c r="E5" s="6">
        <v>0</v>
      </c>
      <c r="F5">
        <f>((C5*D5)*(1+(E5/10)))*(1+(100-I3)/100)</f>
        <v>0</v>
      </c>
      <c r="G5">
        <f t="shared" si="1"/>
        <v>0</v>
      </c>
    </row>
    <row r="6" spans="1:10" x14ac:dyDescent="0.25">
      <c r="A6" t="s">
        <v>5</v>
      </c>
      <c r="B6" s="25" t="str">
        <f t="shared" si="0"/>
        <v>Baja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 t="shared" si="1"/>
        <v>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2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2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14</v>
      </c>
      <c r="G28" s="15">
        <f t="shared" si="2"/>
        <v>1.75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28</v>
      </c>
      <c r="G29" s="15">
        <f t="shared" si="2"/>
        <v>3.5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7</v>
      </c>
      <c r="G30" s="15">
        <f t="shared" si="2"/>
        <v>0.875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2.8</v>
      </c>
      <c r="G31" s="15">
        <f t="shared" si="2"/>
        <v>0.35</v>
      </c>
    </row>
    <row r="32" spans="1:8" x14ac:dyDescent="0.25">
      <c r="A32" s="3" t="s">
        <v>25</v>
      </c>
      <c r="F32">
        <f>SUM(F28:F31)</f>
        <v>51.8</v>
      </c>
      <c r="G32">
        <f>SUM(G28:G31)</f>
        <v>6.4749999999999996</v>
      </c>
    </row>
    <row r="36" spans="1:9" x14ac:dyDescent="0.25">
      <c r="A36" s="33" t="s">
        <v>38</v>
      </c>
    </row>
    <row r="37" spans="1:9" x14ac:dyDescent="0.25">
      <c r="A37" s="34" t="s">
        <v>39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40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42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s="34" t="s">
        <v>41</v>
      </c>
      <c r="B40" s="34"/>
      <c r="C40" s="34"/>
      <c r="D40" s="34"/>
      <c r="E40" s="34"/>
      <c r="F40" s="34"/>
      <c r="G40" s="34"/>
      <c r="H40" s="34"/>
      <c r="I40" s="34"/>
    </row>
    <row r="41" spans="1:9" x14ac:dyDescent="0.25">
      <c r="A41" s="34" t="s">
        <v>43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51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52</v>
      </c>
      <c r="B43" s="34"/>
      <c r="C43" s="34"/>
      <c r="D43" s="34"/>
      <c r="E43" s="34"/>
      <c r="F43" s="34"/>
      <c r="G43" s="34"/>
      <c r="H43" s="34"/>
      <c r="I43" s="34"/>
    </row>
    <row r="44" spans="1:9" x14ac:dyDescent="0.25">
      <c r="A44" s="34" t="s">
        <v>62</v>
      </c>
      <c r="B44" s="34"/>
      <c r="C44" s="34"/>
      <c r="D44" s="34"/>
      <c r="E44" s="34"/>
      <c r="F44" s="34"/>
      <c r="G44" s="34"/>
      <c r="H44" s="34"/>
      <c r="I44" s="34"/>
    </row>
    <row r="45" spans="1:9" x14ac:dyDescent="0.25">
      <c r="A45" t="s">
        <v>63</v>
      </c>
    </row>
  </sheetData>
  <mergeCells count="8">
    <mergeCell ref="A44:I44"/>
    <mergeCell ref="A42:I42"/>
    <mergeCell ref="A43:I43"/>
    <mergeCell ref="A37:I37"/>
    <mergeCell ref="A38:I38"/>
    <mergeCell ref="A39:I39"/>
    <mergeCell ref="A40:I40"/>
    <mergeCell ref="A41:I4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J43"/>
  <sheetViews>
    <sheetView workbookViewId="0">
      <pane ySplit="2" topLeftCell="A36" activePane="bottomLeft" state="frozen"/>
      <selection pane="bottomLeft" activeCell="A45" sqref="A45"/>
    </sheetView>
  </sheetViews>
  <sheetFormatPr baseColWidth="10" defaultColWidth="9.140625" defaultRowHeight="15" x14ac:dyDescent="0.25"/>
  <cols>
    <col min="1" max="1" width="36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 D4&gt;=10),"Alta",IF(OR(D4&gt;=5, E4&gt;=5),"Media","Baja"))</f>
        <v>Baja</v>
      </c>
      <c r="C4" s="17">
        <v>54</v>
      </c>
      <c r="D4" s="6">
        <v>1</v>
      </c>
      <c r="E4" s="6">
        <v>0</v>
      </c>
      <c r="F4">
        <f>((C4*D4)*(1+(E4/10)))*(1+(100-I3)/100)</f>
        <v>54</v>
      </c>
      <c r="G4">
        <f>F4/8</f>
        <v>6.75</v>
      </c>
    </row>
    <row r="5" spans="1:10" x14ac:dyDescent="0.25">
      <c r="A5" t="s">
        <v>4</v>
      </c>
      <c r="B5" s="25" t="str">
        <f t="shared" ref="B5:B11" si="0">IF(OR(E5&gt;=10, 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Baja</v>
      </c>
      <c r="C6" s="17">
        <v>2</v>
      </c>
      <c r="D6" s="6">
        <v>1</v>
      </c>
      <c r="E6" s="6">
        <v>0</v>
      </c>
      <c r="F6">
        <f>((C6*D6)*(1+(E6/10)))*(1+(100-I3)/100)</f>
        <v>2</v>
      </c>
      <c r="G6">
        <f t="shared" ref="G6:G30" si="1">F6/8</f>
        <v>0.25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Alta</v>
      </c>
      <c r="C10" s="17">
        <v>2</v>
      </c>
      <c r="D10" s="6">
        <v>10</v>
      </c>
      <c r="E10" s="6">
        <v>0</v>
      </c>
      <c r="F10">
        <f>((C10*D10)*(1+(E10/10)))*(1+(100-I3)/100)</f>
        <v>20</v>
      </c>
      <c r="G10">
        <f t="shared" si="1"/>
        <v>2.5</v>
      </c>
    </row>
    <row r="11" spans="1:10" ht="21.6" customHeight="1" thickBot="1" x14ac:dyDescent="0.3">
      <c r="A11" s="2" t="s">
        <v>8</v>
      </c>
      <c r="B11" s="25" t="str">
        <f t="shared" si="0"/>
        <v>Alta</v>
      </c>
      <c r="C11" s="17">
        <v>2</v>
      </c>
      <c r="D11" s="6">
        <v>10</v>
      </c>
      <c r="E11" s="6">
        <v>0</v>
      </c>
      <c r="F11">
        <f>((C11*D11)*(1+(E11/10)))*(1+(100-I3)/100)</f>
        <v>20</v>
      </c>
      <c r="G11">
        <f t="shared" si="1"/>
        <v>2.5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15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50</v>
      </c>
      <c r="G28" s="15">
        <f t="shared" si="1"/>
        <v>6.25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100</v>
      </c>
      <c r="G29" s="15">
        <f t="shared" si="1"/>
        <v>12.5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25</v>
      </c>
      <c r="G30" s="15">
        <f t="shared" si="1"/>
        <v>3.125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10</v>
      </c>
      <c r="G31" s="15">
        <f>F31/8</f>
        <v>1.25</v>
      </c>
    </row>
    <row r="32" spans="1:8" x14ac:dyDescent="0.25">
      <c r="A32" s="3" t="s">
        <v>25</v>
      </c>
      <c r="F32">
        <f>SUM(F28:F31)</f>
        <v>185</v>
      </c>
      <c r="G32">
        <f>SUM(G28:G31)</f>
        <v>23.125</v>
      </c>
    </row>
    <row r="34" spans="1:9" x14ac:dyDescent="0.25">
      <c r="A34" s="33" t="s">
        <v>38</v>
      </c>
    </row>
    <row r="35" spans="1:9" x14ac:dyDescent="0.25">
      <c r="A35" s="34"/>
      <c r="B35" s="34"/>
      <c r="C35" s="34"/>
      <c r="D35" s="34"/>
      <c r="E35" s="34"/>
      <c r="F35" s="34"/>
      <c r="G35" s="34"/>
      <c r="H35" s="34"/>
      <c r="I35" s="34"/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49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t="s">
        <v>50</v>
      </c>
    </row>
    <row r="43" spans="1:9" x14ac:dyDescent="0.25">
      <c r="A43" s="34" t="s">
        <v>54</v>
      </c>
      <c r="B43" s="34"/>
      <c r="C43" s="34"/>
      <c r="D43" s="34"/>
      <c r="E43" s="34"/>
      <c r="F43" s="34"/>
      <c r="G43" s="34"/>
      <c r="H43" s="34"/>
      <c r="I43" s="34"/>
    </row>
  </sheetData>
  <mergeCells count="7">
    <mergeCell ref="A43:I43"/>
    <mergeCell ref="A35:I35"/>
    <mergeCell ref="A36:I36"/>
    <mergeCell ref="A37:I37"/>
    <mergeCell ref="A38:I38"/>
    <mergeCell ref="A39:I39"/>
    <mergeCell ref="A41:I4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42"/>
  <sheetViews>
    <sheetView workbookViewId="0">
      <pane ySplit="2" topLeftCell="A36" activePane="bottomLeft" state="frozen"/>
      <selection pane="bottomLeft" activeCell="F32" sqref="F32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Baja</v>
      </c>
      <c r="C4" s="17">
        <v>46</v>
      </c>
      <c r="D4" s="6">
        <v>1</v>
      </c>
      <c r="E4" s="6">
        <v>0</v>
      </c>
      <c r="F4">
        <f>((C4*D4)*(1+(E4/10)))*(1+(100-I3)/100)</f>
        <v>46</v>
      </c>
      <c r="G4">
        <f t="shared" ref="G4:G11" si="1">F4/8</f>
        <v>5.75</v>
      </c>
    </row>
    <row r="5" spans="1:10" x14ac:dyDescent="0.25">
      <c r="A5" t="s">
        <v>4</v>
      </c>
      <c r="B5" s="25" t="str">
        <f t="shared" si="0"/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 t="shared" si="1"/>
        <v>0.25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40</v>
      </c>
      <c r="E6" s="6">
        <v>0</v>
      </c>
      <c r="F6">
        <f>((C6*D6)*(1+(E6/10)))*(1+(100-I3)/100)</f>
        <v>40</v>
      </c>
      <c r="G6">
        <f t="shared" si="1"/>
        <v>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3</v>
      </c>
      <c r="D10" s="6">
        <v>1</v>
      </c>
      <c r="E10" s="6">
        <v>0</v>
      </c>
      <c r="F10">
        <f>((C10*D10)*(1+(E10/10)))*(1+(100-I3)/100)</f>
        <v>3</v>
      </c>
      <c r="G10">
        <f t="shared" si="1"/>
        <v>0.375</v>
      </c>
    </row>
    <row r="11" spans="1:10" ht="21.6" customHeight="1" thickBot="1" x14ac:dyDescent="0.3">
      <c r="A11" s="2" t="s">
        <v>8</v>
      </c>
      <c r="B11" s="25" t="str">
        <f t="shared" si="0"/>
        <v>Alta</v>
      </c>
      <c r="C11" s="17">
        <v>1</v>
      </c>
      <c r="D11" s="6">
        <v>40</v>
      </c>
      <c r="E11" s="6">
        <v>0</v>
      </c>
      <c r="F11">
        <f>((C11*D11)*(1+(E11/10)))*(1+(100-I3)/100)</f>
        <v>40</v>
      </c>
      <c r="G11">
        <f t="shared" si="1"/>
        <v>5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66.5</v>
      </c>
      <c r="G28" s="15">
        <f t="shared" si="2"/>
        <v>8.3125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133</v>
      </c>
      <c r="G29" s="15">
        <f t="shared" si="2"/>
        <v>16.625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33.25</v>
      </c>
      <c r="G30" s="15">
        <f t="shared" si="2"/>
        <v>4.15625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13.3</v>
      </c>
      <c r="G31" s="15">
        <f t="shared" si="2"/>
        <v>1.6625000000000001</v>
      </c>
    </row>
    <row r="32" spans="1:8" x14ac:dyDescent="0.25">
      <c r="A32" s="3" t="s">
        <v>25</v>
      </c>
      <c r="F32">
        <f>SUM(F28:F31)</f>
        <v>246.05</v>
      </c>
      <c r="G32">
        <f>SUM(G28:G31)</f>
        <v>30.756250000000001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49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</sheetData>
  <mergeCells count="6">
    <mergeCell ref="A42:I42"/>
    <mergeCell ref="A36:I36"/>
    <mergeCell ref="A37:I37"/>
    <mergeCell ref="A38:I38"/>
    <mergeCell ref="A39:I39"/>
    <mergeCell ref="A41:I41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44"/>
  <sheetViews>
    <sheetView topLeftCell="A28" workbookViewId="0">
      <selection activeCell="F32" sqref="F32"/>
    </sheetView>
  </sheetViews>
  <sheetFormatPr baseColWidth="10" defaultColWidth="9.140625" defaultRowHeight="15" x14ac:dyDescent="0.25"/>
  <cols>
    <col min="1" max="1" width="27.85546875" bestFit="1" customWidth="1"/>
    <col min="2" max="2" width="13.140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4.7109375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D4&gt;=10),"Alta",IF(OR(D4&gt;=5, E4&gt;=5),"Media","Baja"))</f>
        <v>Baja</v>
      </c>
      <c r="C4" s="17">
        <v>38</v>
      </c>
      <c r="D4" s="6">
        <v>1</v>
      </c>
      <c r="E4" s="6">
        <v>0</v>
      </c>
      <c r="F4">
        <f>((C4*D4)*(1+(E4/10)))*(1+(100-I3)/100)</f>
        <v>38</v>
      </c>
      <c r="G4">
        <f>F4/8</f>
        <v>4.75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12</v>
      </c>
      <c r="E6" s="6">
        <v>0</v>
      </c>
      <c r="F6">
        <f>((C6*D6)*(1+(E6/10)))*(1+(100-I3)/100)</f>
        <v>12</v>
      </c>
      <c r="G6">
        <f t="shared" ref="G6:G30" si="1">F6/8</f>
        <v>1.5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Alta</v>
      </c>
      <c r="C10" s="17">
        <v>1</v>
      </c>
      <c r="D10" s="6">
        <v>12</v>
      </c>
      <c r="E10" s="6">
        <v>0</v>
      </c>
      <c r="F10">
        <f>((C10*D10)*(1+(E10/10)))*(1+(100-I3)/100)</f>
        <v>12</v>
      </c>
      <c r="G10">
        <f t="shared" si="1"/>
        <v>1.5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8</v>
      </c>
      <c r="D11" s="6">
        <v>1</v>
      </c>
      <c r="E11" s="6">
        <v>0</v>
      </c>
      <c r="F11">
        <f>((C11*D11)*(1+(E11/10)))*(1+(100-I3)/100)</f>
        <v>8</v>
      </c>
      <c r="G11">
        <f t="shared" si="1"/>
        <v>1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37</v>
      </c>
      <c r="G28" s="15">
        <f t="shared" si="1"/>
        <v>4.625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74</v>
      </c>
      <c r="G29" s="15">
        <f t="shared" si="1"/>
        <v>9.25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18.5</v>
      </c>
      <c r="G30" s="15">
        <f t="shared" si="1"/>
        <v>2.3125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7.4</v>
      </c>
      <c r="G31" s="15">
        <f>F31/8</f>
        <v>0.92500000000000004</v>
      </c>
    </row>
    <row r="32" spans="1:8" x14ac:dyDescent="0.25">
      <c r="A32" s="3" t="s">
        <v>25</v>
      </c>
      <c r="F32">
        <f>SUM(F28:F31)</f>
        <v>136.9</v>
      </c>
      <c r="G32">
        <f>SUM(G28:G31)</f>
        <v>17.112500000000001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57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t="s">
        <v>55</v>
      </c>
    </row>
    <row r="44" spans="1:9" x14ac:dyDescent="0.25">
      <c r="A44" s="34" t="s">
        <v>56</v>
      </c>
      <c r="B44" s="34"/>
      <c r="C44" s="34"/>
      <c r="D44" s="34"/>
      <c r="E44" s="34"/>
      <c r="F44" s="34"/>
      <c r="G44" s="34"/>
      <c r="H44" s="34"/>
      <c r="I44" s="34"/>
    </row>
  </sheetData>
  <mergeCells count="7">
    <mergeCell ref="A44:I44"/>
    <mergeCell ref="A36:I36"/>
    <mergeCell ref="A37:I37"/>
    <mergeCell ref="A38:I38"/>
    <mergeCell ref="A39:I39"/>
    <mergeCell ref="A41:I41"/>
    <mergeCell ref="A42:I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3"/>
  <sheetViews>
    <sheetView workbookViewId="0">
      <pane ySplit="2" topLeftCell="A33" activePane="bottomLeft" state="frozen"/>
      <selection pane="bottomLeft" activeCell="F32" sqref="F32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 D4&gt;=10),"Alta",IF(OR(D4&gt;=5, E4&gt;=5),"Media","Baja"))</f>
        <v>Baja</v>
      </c>
      <c r="C4" s="17">
        <v>20</v>
      </c>
      <c r="D4" s="6">
        <v>2</v>
      </c>
      <c r="E4" s="6">
        <v>0</v>
      </c>
      <c r="F4">
        <f>((C4*D4)*(1+(E4/10)))*(1+(100-I3)/100)</f>
        <v>40</v>
      </c>
      <c r="G4">
        <f>F4/8</f>
        <v>5</v>
      </c>
    </row>
    <row r="5" spans="1:10" x14ac:dyDescent="0.25">
      <c r="A5" t="s">
        <v>4</v>
      </c>
      <c r="B5" s="25" t="str">
        <f t="shared" ref="B5:B11" si="0">IF(OR(E5&gt;=10, 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12</v>
      </c>
      <c r="E6" s="6">
        <v>0</v>
      </c>
      <c r="F6">
        <f>((C6*D6)*(1+(E6/10)))*(1+(100-I3)/100)</f>
        <v>12</v>
      </c>
      <c r="G6">
        <f t="shared" ref="G6:G30" si="1">F6/8</f>
        <v>1.5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1</v>
      </c>
      <c r="D10" s="6">
        <v>4</v>
      </c>
      <c r="E10" s="6">
        <v>0</v>
      </c>
      <c r="F10">
        <f>((C10*D10)*(1+(E10/10)))*(1+(100-I3)/100)</f>
        <v>4</v>
      </c>
      <c r="G10">
        <f t="shared" si="1"/>
        <v>0.5</v>
      </c>
    </row>
    <row r="11" spans="1:10" ht="21.6" customHeight="1" thickBot="1" x14ac:dyDescent="0.3">
      <c r="A11" s="2" t="s">
        <v>8</v>
      </c>
      <c r="B11" s="25" t="str">
        <f t="shared" si="0"/>
        <v>Media</v>
      </c>
      <c r="C11" s="17">
        <v>4</v>
      </c>
      <c r="D11" s="6">
        <v>6</v>
      </c>
      <c r="E11" s="6">
        <v>0</v>
      </c>
      <c r="F11">
        <f>((C11*D11)*(1+(E11/10)))*(1+(100-I3)/100)</f>
        <v>24</v>
      </c>
      <c r="G11">
        <f t="shared" si="1"/>
        <v>3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42</v>
      </c>
      <c r="G28" s="15">
        <f t="shared" si="1"/>
        <v>5.25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84</v>
      </c>
      <c r="G29" s="15">
        <f t="shared" si="1"/>
        <v>10.5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21</v>
      </c>
      <c r="G30" s="15">
        <f t="shared" si="1"/>
        <v>2.625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8.4</v>
      </c>
      <c r="G31" s="15">
        <f>F31/8</f>
        <v>1.05</v>
      </c>
    </row>
    <row r="32" spans="1:8" x14ac:dyDescent="0.25">
      <c r="A32" s="3" t="s">
        <v>25</v>
      </c>
      <c r="F32">
        <f>SUM(F28:F31)</f>
        <v>155.4</v>
      </c>
      <c r="G32">
        <f>SUM(G28:G31)</f>
        <v>19.425000000000001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57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58</v>
      </c>
      <c r="B43" s="34"/>
      <c r="C43" s="34"/>
      <c r="D43" s="34"/>
      <c r="E43" s="34"/>
      <c r="F43" s="34"/>
      <c r="G43" s="34"/>
      <c r="H43" s="34"/>
      <c r="I43" s="34"/>
    </row>
  </sheetData>
  <mergeCells count="7">
    <mergeCell ref="A39:I39"/>
    <mergeCell ref="A42:I42"/>
    <mergeCell ref="A43:I43"/>
    <mergeCell ref="A36:I36"/>
    <mergeCell ref="A37:I37"/>
    <mergeCell ref="A38:I38"/>
    <mergeCell ref="A41:I41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workbookViewId="0">
      <pane ySplit="2" topLeftCell="A33" activePane="bottomLeft" state="frozen"/>
      <selection pane="bottomLeft" activeCell="A46" sqref="A46"/>
    </sheetView>
  </sheetViews>
  <sheetFormatPr baseColWidth="10" defaultColWidth="9.140625" defaultRowHeight="15" x14ac:dyDescent="0.25"/>
  <cols>
    <col min="1" max="1" width="27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customWidth="1"/>
    <col min="7" max="7" width="11.42578125" customWidth="1"/>
    <col min="9" max="9" width="12.85546875" customWidth="1"/>
    <col min="10" max="10" width="12.7109375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32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 D4&gt;=10),"Alta",IF(OR(D4&gt;=5, E4&gt;=5),"Media","Baja"))</f>
        <v>Baja</v>
      </c>
      <c r="C4" s="17">
        <v>18</v>
      </c>
      <c r="D4" s="6">
        <v>2</v>
      </c>
      <c r="E4" s="6">
        <v>0</v>
      </c>
      <c r="F4">
        <f>((C4*D4)*(1+(E4/10)))*(1+(100-I3)/100)</f>
        <v>36</v>
      </c>
      <c r="G4">
        <f>F4/8</f>
        <v>4.5</v>
      </c>
    </row>
    <row r="5" spans="1:10" x14ac:dyDescent="0.25">
      <c r="A5" t="s">
        <v>4</v>
      </c>
      <c r="B5" s="25" t="str">
        <f t="shared" ref="B5:B11" si="0">IF(OR(E5&gt;=10, 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Media</v>
      </c>
      <c r="C6" s="17">
        <v>1</v>
      </c>
      <c r="D6" s="6">
        <v>5</v>
      </c>
      <c r="E6" s="6">
        <v>0</v>
      </c>
      <c r="F6">
        <f>((C6*D6)*(1+(E6/10)))*(1+(100-I3)/100)</f>
        <v>5</v>
      </c>
      <c r="G6">
        <f t="shared" ref="G6:G30" si="1">F6/8</f>
        <v>0.625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1</v>
      </c>
      <c r="D10" s="6">
        <v>3</v>
      </c>
      <c r="E10" s="6">
        <v>0</v>
      </c>
      <c r="F10">
        <f>((C10*D10)*(1+(E10/10)))*(1+(100-I3)/100)</f>
        <v>3</v>
      </c>
      <c r="G10">
        <f t="shared" si="1"/>
        <v>0.375</v>
      </c>
    </row>
    <row r="11" spans="1:10" ht="21.6" customHeight="1" thickBot="1" x14ac:dyDescent="0.3">
      <c r="A11" s="2" t="s">
        <v>8</v>
      </c>
      <c r="B11" s="25" t="str">
        <f t="shared" si="0"/>
        <v>Media</v>
      </c>
      <c r="C11" s="17">
        <v>4</v>
      </c>
      <c r="D11" s="6">
        <v>6</v>
      </c>
      <c r="E11" s="6">
        <v>0</v>
      </c>
      <c r="F11">
        <f>((C11*D11)*(1+(E11/10)))*(1+(100-I3)/100)</f>
        <v>24</v>
      </c>
      <c r="G11">
        <f t="shared" si="1"/>
        <v>3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36</v>
      </c>
      <c r="G28" s="15">
        <f t="shared" si="1"/>
        <v>4.5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72</v>
      </c>
      <c r="G29" s="15">
        <f t="shared" si="1"/>
        <v>9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18</v>
      </c>
      <c r="G30" s="15">
        <f t="shared" si="1"/>
        <v>2.25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7.2</v>
      </c>
      <c r="G31" s="15">
        <f>F31/8</f>
        <v>0.9</v>
      </c>
    </row>
    <row r="32" spans="1:8" x14ac:dyDescent="0.25">
      <c r="A32" s="3" t="s">
        <v>25</v>
      </c>
      <c r="F32">
        <f>SUM(F28:F31)</f>
        <v>133.19999999999999</v>
      </c>
      <c r="G32">
        <f>SUM(G28:G31)</f>
        <v>16.649999999999999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57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58</v>
      </c>
      <c r="B43" s="34"/>
      <c r="C43" s="34"/>
      <c r="D43" s="34"/>
      <c r="E43" s="34"/>
      <c r="F43" s="34"/>
      <c r="G43" s="34"/>
      <c r="H43" s="34"/>
      <c r="I43" s="34"/>
    </row>
    <row r="44" spans="1:9" x14ac:dyDescent="0.25">
      <c r="A44" t="s">
        <v>59</v>
      </c>
    </row>
  </sheetData>
  <mergeCells count="7">
    <mergeCell ref="A43:I43"/>
    <mergeCell ref="A36:I36"/>
    <mergeCell ref="A37:I37"/>
    <mergeCell ref="A38:I38"/>
    <mergeCell ref="A39:I39"/>
    <mergeCell ref="A41:I41"/>
    <mergeCell ref="A42:I42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J45"/>
  <sheetViews>
    <sheetView workbookViewId="0">
      <pane ySplit="2" topLeftCell="A33" activePane="bottomLeft" state="frozen"/>
      <selection pane="bottomLeft" activeCell="F32" sqref="F32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Baja</v>
      </c>
      <c r="C4" s="17">
        <v>36</v>
      </c>
      <c r="D4" s="6">
        <v>1</v>
      </c>
      <c r="E4" s="6">
        <v>0</v>
      </c>
      <c r="F4">
        <f>((C4*D4)*(1+(E4/10)))*(1+(100-I3)/100)</f>
        <v>36</v>
      </c>
      <c r="G4">
        <f t="shared" ref="G4:G11" si="1">F4/8</f>
        <v>4.5</v>
      </c>
    </row>
    <row r="5" spans="1:10" x14ac:dyDescent="0.25">
      <c r="A5" t="s">
        <v>4</v>
      </c>
      <c r="B5" s="25" t="str">
        <f t="shared" si="0"/>
        <v>Baja</v>
      </c>
      <c r="C5" s="17">
        <v>3</v>
      </c>
      <c r="D5" s="6">
        <v>1</v>
      </c>
      <c r="E5" s="6">
        <v>0</v>
      </c>
      <c r="F5">
        <f>((C5*D5)*(1+(E5/10)))*(1+(100-I3)/100)</f>
        <v>3</v>
      </c>
      <c r="G5">
        <f t="shared" si="1"/>
        <v>0.375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17</v>
      </c>
      <c r="E6" s="6">
        <v>0</v>
      </c>
      <c r="F6">
        <f>((C6*D6)*(1+(E6/10)))*(1+(100-I3)/100)</f>
        <v>17</v>
      </c>
      <c r="G6">
        <f t="shared" si="1"/>
        <v>2.125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1</v>
      </c>
      <c r="D10" s="6">
        <v>4</v>
      </c>
      <c r="E10" s="6">
        <v>0</v>
      </c>
      <c r="F10">
        <f>((C10*D10)*(1+(E10/10)))*(1+(100-I3)/100)</f>
        <v>4</v>
      </c>
      <c r="G10">
        <f t="shared" si="1"/>
        <v>0.5</v>
      </c>
    </row>
    <row r="11" spans="1:10" ht="21.6" customHeight="1" thickBot="1" x14ac:dyDescent="0.3">
      <c r="A11" s="2" t="s">
        <v>8</v>
      </c>
      <c r="B11" s="25" t="str">
        <f t="shared" si="0"/>
        <v>Media</v>
      </c>
      <c r="C11" s="17">
        <v>1</v>
      </c>
      <c r="D11" s="6">
        <v>9</v>
      </c>
      <c r="E11" s="6">
        <v>0</v>
      </c>
      <c r="F11">
        <f>((C11*D11)*(1+(E11/10)))*(1+(100-I3)/100)</f>
        <v>9</v>
      </c>
      <c r="G11">
        <f t="shared" si="1"/>
        <v>1.125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35.5</v>
      </c>
      <c r="G28" s="15">
        <f t="shared" si="2"/>
        <v>4.4375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71</v>
      </c>
      <c r="G29" s="15">
        <f t="shared" si="2"/>
        <v>8.875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17.75</v>
      </c>
      <c r="G30" s="15">
        <f t="shared" si="2"/>
        <v>2.21875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7.1</v>
      </c>
      <c r="G31" s="15">
        <f t="shared" si="2"/>
        <v>0.88749999999999996</v>
      </c>
    </row>
    <row r="32" spans="1:8" x14ac:dyDescent="0.25">
      <c r="A32" s="3" t="s">
        <v>25</v>
      </c>
      <c r="F32">
        <f>SUM(F28:F31)</f>
        <v>131.35</v>
      </c>
      <c r="G32">
        <f>SUM(G28:G31)</f>
        <v>16.418749999999999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60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58</v>
      </c>
      <c r="B43" s="34"/>
      <c r="C43" s="34"/>
      <c r="D43" s="34"/>
      <c r="E43" s="34"/>
      <c r="F43" s="34"/>
      <c r="G43" s="34"/>
      <c r="H43" s="34"/>
      <c r="I43" s="34"/>
    </row>
    <row r="44" spans="1:9" x14ac:dyDescent="0.25">
      <c r="A44" t="s">
        <v>59</v>
      </c>
    </row>
    <row r="45" spans="1:9" x14ac:dyDescent="0.25">
      <c r="A45" t="s">
        <v>61</v>
      </c>
    </row>
  </sheetData>
  <mergeCells count="7">
    <mergeCell ref="A43:I43"/>
    <mergeCell ref="A36:I36"/>
    <mergeCell ref="A37:I37"/>
    <mergeCell ref="A38:I38"/>
    <mergeCell ref="A39:I39"/>
    <mergeCell ref="A41:I41"/>
    <mergeCell ref="A42:I42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J46"/>
  <sheetViews>
    <sheetView workbookViewId="0">
      <pane ySplit="2" topLeftCell="A30" activePane="bottomLeft" state="frozen"/>
      <selection pane="bottomLeft" activeCell="G32" sqref="G32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 D4&gt;=10),"Alta",IF(OR(D4&gt;=5, E4&gt;=5),"Media","Baja"))</f>
        <v>Baja</v>
      </c>
      <c r="C4" s="17">
        <v>46</v>
      </c>
      <c r="D4" s="6">
        <v>1</v>
      </c>
      <c r="E4" s="6">
        <v>0</v>
      </c>
      <c r="F4">
        <f>((C4*D4)*(1+(E4/10)))*(1+(100-I3)/100)</f>
        <v>46</v>
      </c>
      <c r="G4">
        <f>F4/8</f>
        <v>5.75</v>
      </c>
    </row>
    <row r="5" spans="1:10" x14ac:dyDescent="0.25">
      <c r="A5" t="s">
        <v>4</v>
      </c>
      <c r="B5" s="25" t="str">
        <f t="shared" ref="B5:B11" si="0">IF(OR(E5&gt;=10, 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13</v>
      </c>
      <c r="E6" s="6">
        <v>0</v>
      </c>
      <c r="F6">
        <f>((C6*D6)*(1+(E6/10)))*(1+(100-I3)/100)</f>
        <v>13</v>
      </c>
      <c r="G6">
        <f t="shared" ref="G6:G30" si="1">F6/8</f>
        <v>1.625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Alta</v>
      </c>
      <c r="C10" s="17">
        <v>1</v>
      </c>
      <c r="D10" s="6">
        <v>13</v>
      </c>
      <c r="E10" s="6">
        <v>0</v>
      </c>
      <c r="F10">
        <f>((C10*D10)*(1+(E10/10)))*(1+(100-I3)/100)</f>
        <v>13</v>
      </c>
      <c r="G10">
        <f t="shared" si="1"/>
        <v>1.625</v>
      </c>
    </row>
    <row r="11" spans="1:10" ht="21.6" customHeight="1" thickBot="1" x14ac:dyDescent="0.3">
      <c r="A11" s="2" t="s">
        <v>8</v>
      </c>
      <c r="B11" s="25" t="str">
        <f t="shared" si="0"/>
        <v>Media</v>
      </c>
      <c r="C11" s="17">
        <v>2</v>
      </c>
      <c r="D11" s="6">
        <v>8</v>
      </c>
      <c r="E11" s="6">
        <v>0</v>
      </c>
      <c r="F11">
        <f>((C11*D11)*(1+(E11/10)))*(1+(100-I3)/100)</f>
        <v>16</v>
      </c>
      <c r="G11">
        <f t="shared" si="1"/>
        <v>2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46</v>
      </c>
      <c r="G28" s="15">
        <f t="shared" si="1"/>
        <v>5.75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92</v>
      </c>
      <c r="G29" s="15">
        <f t="shared" si="1"/>
        <v>11.5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23</v>
      </c>
      <c r="G30" s="15">
        <f t="shared" si="1"/>
        <v>2.875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9.1999999999999993</v>
      </c>
      <c r="G31" s="15">
        <f>F31/8</f>
        <v>1.1499999999999999</v>
      </c>
    </row>
    <row r="32" spans="1:8" x14ac:dyDescent="0.25">
      <c r="A32" s="3" t="s">
        <v>25</v>
      </c>
      <c r="F32">
        <f>SUM(F28:F31)</f>
        <v>170.2</v>
      </c>
      <c r="G32">
        <f>SUM(G28:G31)</f>
        <v>21.274999999999999</v>
      </c>
    </row>
    <row r="35" spans="1:9" x14ac:dyDescent="0.25">
      <c r="A35" s="33" t="s">
        <v>38</v>
      </c>
    </row>
    <row r="37" spans="1:9" x14ac:dyDescent="0.25">
      <c r="A37" s="34" t="s">
        <v>44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45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46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s="34" t="s">
        <v>47</v>
      </c>
      <c r="B40" s="34"/>
      <c r="C40" s="34"/>
      <c r="D40" s="34"/>
      <c r="E40" s="34"/>
      <c r="F40" s="34"/>
      <c r="G40" s="34"/>
      <c r="H40" s="34"/>
      <c r="I40" s="34"/>
    </row>
    <row r="41" spans="1:9" x14ac:dyDescent="0.25">
      <c r="A41" t="s">
        <v>48</v>
      </c>
    </row>
    <row r="42" spans="1:9" x14ac:dyDescent="0.25">
      <c r="A42" s="34" t="s">
        <v>60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53</v>
      </c>
      <c r="B43" s="34"/>
      <c r="C43" s="34"/>
      <c r="D43" s="34"/>
      <c r="E43" s="34"/>
      <c r="F43" s="34"/>
      <c r="G43" s="34"/>
      <c r="H43" s="34"/>
      <c r="I43" s="34"/>
    </row>
    <row r="44" spans="1:9" x14ac:dyDescent="0.25">
      <c r="A44" s="34" t="s">
        <v>58</v>
      </c>
      <c r="B44" s="34"/>
      <c r="C44" s="34"/>
      <c r="D44" s="34"/>
      <c r="E44" s="34"/>
      <c r="F44" s="34"/>
      <c r="G44" s="34"/>
      <c r="H44" s="34"/>
      <c r="I44" s="34"/>
    </row>
    <row r="45" spans="1:9" x14ac:dyDescent="0.25">
      <c r="A45" t="s">
        <v>59</v>
      </c>
    </row>
    <row r="46" spans="1:9" x14ac:dyDescent="0.25">
      <c r="A46" t="s">
        <v>61</v>
      </c>
    </row>
  </sheetData>
  <mergeCells count="7">
    <mergeCell ref="A44:I44"/>
    <mergeCell ref="A37:I37"/>
    <mergeCell ref="A38:I38"/>
    <mergeCell ref="A39:I39"/>
    <mergeCell ref="A40:I40"/>
    <mergeCell ref="A42:I42"/>
    <mergeCell ref="A43:I4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EmailService</vt:lpstr>
      <vt:lpstr>VendorService</vt:lpstr>
      <vt:lpstr>ProductHierarchyService</vt:lpstr>
      <vt:lpstr>BDMService</vt:lpstr>
      <vt:lpstr>ColorManagementService</vt:lpstr>
      <vt:lpstr>ColorService</vt:lpstr>
      <vt:lpstr>MasterDataService</vt:lpstr>
      <vt:lpstr>WarehouseService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Ainee Padilla</dc:creator>
  <cp:lastModifiedBy>Luis Castor</cp:lastModifiedBy>
  <dcterms:created xsi:type="dcterms:W3CDTF">2012-08-09T22:18:01Z</dcterms:created>
  <dcterms:modified xsi:type="dcterms:W3CDTF">2017-07-07T22:08:28Z</dcterms:modified>
</cp:coreProperties>
</file>