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itorios\HEB\HEBCard\Estimacion\"/>
    </mc:Choice>
  </mc:AlternateContent>
  <xr:revisionPtr revIDLastSave="0" documentId="13_ncr:1_{1A09A7C4-ADBE-44CB-8BF4-5BAA15689691}" xr6:coauthVersionLast="43" xr6:coauthVersionMax="43" xr10:uidLastSave="{00000000-0000-0000-0000-000000000000}"/>
  <bookViews>
    <workbookView xWindow="-120" yWindow="-120" windowWidth="20730" windowHeight="11310" tabRatio="935" firstSheet="5" activeTab="10" xr2:uid="{00000000-000D-0000-FFFF-FFFF00000000}"/>
  </bookViews>
  <sheets>
    <sheet name="AUDIT TrackLogger" sheetId="34" r:id="rId1"/>
    <sheet name="PSRH Comunicar ABC Socios" sheetId="25" r:id="rId2"/>
    <sheet name="PSRH DispersionesSocios" sheetId="28" r:id="rId3"/>
    <sheet name="HebBanco CargaVentas" sheetId="29" r:id="rId4"/>
    <sheet name="HebBanco CancelacionSaldo" sheetId="30" r:id="rId5"/>
    <sheet name="PSAR ABC_ClientesExternos" sheetId="31" r:id="rId6"/>
    <sheet name="PSAR Consumos" sheetId="32" r:id="rId7"/>
    <sheet name="PSAR ConsultaSaldo" sheetId="33" r:id="rId8"/>
    <sheet name="PMM Orden de CompraTarjeta" sheetId="23" r:id="rId9"/>
    <sheet name="STAR Consultar #Serie de Lote" sheetId="26" r:id="rId10"/>
    <sheet name="HEBCARD ReplicaInformacion" sheetId="27" r:id="rId11"/>
  </sheets>
  <calcPr calcId="181029"/>
</workbook>
</file>

<file path=xl/calcChain.xml><?xml version="1.0" encoding="utf-8"?>
<calcChain xmlns="http://schemas.openxmlformats.org/spreadsheetml/2006/main">
  <c r="F35" i="34" l="1"/>
  <c r="G35" i="34" s="1"/>
  <c r="F34" i="34"/>
  <c r="G34" i="34" s="1"/>
  <c r="B34" i="34"/>
  <c r="F33" i="34"/>
  <c r="G33" i="34" s="1"/>
  <c r="F32" i="34"/>
  <c r="G32" i="34" s="1"/>
  <c r="B32" i="34"/>
  <c r="F30" i="34"/>
  <c r="B30" i="34"/>
  <c r="F28" i="34"/>
  <c r="G28" i="34" s="1"/>
  <c r="B28" i="34"/>
  <c r="F27" i="34"/>
  <c r="G27" i="34" s="1"/>
  <c r="B27" i="34"/>
  <c r="F26" i="34"/>
  <c r="G26" i="34" s="1"/>
  <c r="B26" i="34"/>
  <c r="G24" i="34"/>
  <c r="F24" i="34"/>
  <c r="B24" i="34"/>
  <c r="G23" i="34"/>
  <c r="F23" i="34"/>
  <c r="B23" i="34"/>
  <c r="F22" i="34"/>
  <c r="G22" i="34" s="1"/>
  <c r="B22" i="34"/>
  <c r="F21" i="34"/>
  <c r="G21" i="34" s="1"/>
  <c r="B21" i="34"/>
  <c r="F20" i="34"/>
  <c r="G20" i="34" s="1"/>
  <c r="B20" i="34"/>
  <c r="F18" i="34"/>
  <c r="G18" i="34" s="1"/>
  <c r="B18" i="34"/>
  <c r="F16" i="34"/>
  <c r="G16" i="34" s="1"/>
  <c r="B16" i="34"/>
  <c r="F15" i="34"/>
  <c r="G15" i="34" s="1"/>
  <c r="B15" i="34"/>
  <c r="F14" i="34"/>
  <c r="G14" i="34" s="1"/>
  <c r="B14" i="34"/>
  <c r="F13" i="34"/>
  <c r="G13" i="34" s="1"/>
  <c r="B13" i="34"/>
  <c r="F12" i="34"/>
  <c r="G12" i="34" s="1"/>
  <c r="B12" i="34"/>
  <c r="G11" i="34"/>
  <c r="F11" i="34"/>
  <c r="G10" i="34"/>
  <c r="F10" i="34"/>
  <c r="G9" i="34"/>
  <c r="F9" i="34"/>
  <c r="B9" i="34"/>
  <c r="F8" i="34"/>
  <c r="G8" i="34" s="1"/>
  <c r="F7" i="34"/>
  <c r="G7" i="34" s="1"/>
  <c r="F6" i="34"/>
  <c r="G6" i="34" s="1"/>
  <c r="F5" i="34"/>
  <c r="G5" i="34" s="1"/>
  <c r="B5" i="34"/>
  <c r="F4" i="34"/>
  <c r="B4" i="34"/>
  <c r="F41" i="34" l="1"/>
  <c r="G41" i="34" s="1"/>
  <c r="G4" i="34"/>
  <c r="F36" i="34"/>
  <c r="F38" i="34"/>
  <c r="G38" i="34" s="1"/>
  <c r="F40" i="34"/>
  <c r="G40" i="34" s="1"/>
  <c r="F42" i="34"/>
  <c r="G42" i="34" s="1"/>
  <c r="F37" i="34"/>
  <c r="G37" i="34" s="1"/>
  <c r="F39" i="34"/>
  <c r="G39" i="34" s="1"/>
  <c r="F35" i="27"/>
  <c r="G35" i="27" s="1"/>
  <c r="F35" i="26"/>
  <c r="G35" i="26" s="1"/>
  <c r="F35" i="23"/>
  <c r="G35" i="23" s="1"/>
  <c r="F35" i="33"/>
  <c r="G35" i="33" s="1"/>
  <c r="F35" i="32"/>
  <c r="G35" i="32" s="1"/>
  <c r="F35" i="31"/>
  <c r="G35" i="31" s="1"/>
  <c r="F35" i="30"/>
  <c r="G35" i="30" s="1"/>
  <c r="F35" i="29"/>
  <c r="G35" i="29" s="1"/>
  <c r="F35" i="25"/>
  <c r="G35" i="25" s="1"/>
  <c r="B34" i="29"/>
  <c r="F34" i="29"/>
  <c r="G34" i="29" s="1"/>
  <c r="F39" i="28"/>
  <c r="F35" i="28"/>
  <c r="G35" i="28" s="1"/>
  <c r="F43" i="34" l="1"/>
  <c r="G36" i="34"/>
  <c r="G43" i="34" s="1"/>
  <c r="F34" i="33"/>
  <c r="G34" i="33" s="1"/>
  <c r="B34" i="33"/>
  <c r="F33" i="33"/>
  <c r="G33" i="33" s="1"/>
  <c r="F32" i="33"/>
  <c r="G32" i="33" s="1"/>
  <c r="B32" i="33"/>
  <c r="F30" i="33"/>
  <c r="B30" i="33"/>
  <c r="F28" i="33"/>
  <c r="G28" i="33" s="1"/>
  <c r="B28" i="33"/>
  <c r="F27" i="33"/>
  <c r="G27" i="33" s="1"/>
  <c r="B27" i="33"/>
  <c r="F26" i="33"/>
  <c r="G26" i="33" s="1"/>
  <c r="B26" i="33"/>
  <c r="F24" i="33"/>
  <c r="G24" i="33" s="1"/>
  <c r="B24" i="33"/>
  <c r="F23" i="33"/>
  <c r="G23" i="33" s="1"/>
  <c r="B23" i="33"/>
  <c r="F22" i="33"/>
  <c r="G22" i="33" s="1"/>
  <c r="B22" i="33"/>
  <c r="F21" i="33"/>
  <c r="G21" i="33" s="1"/>
  <c r="B21" i="33"/>
  <c r="F20" i="33"/>
  <c r="G20" i="33" s="1"/>
  <c r="B20" i="33"/>
  <c r="F18" i="33"/>
  <c r="G18" i="33" s="1"/>
  <c r="B18" i="33"/>
  <c r="F16" i="33"/>
  <c r="G16" i="33" s="1"/>
  <c r="B16" i="33"/>
  <c r="F15" i="33"/>
  <c r="G15" i="33" s="1"/>
  <c r="B15" i="33"/>
  <c r="F14" i="33"/>
  <c r="G14" i="33" s="1"/>
  <c r="B14" i="33"/>
  <c r="F13" i="33"/>
  <c r="G13" i="33" s="1"/>
  <c r="B13" i="33"/>
  <c r="F12" i="33"/>
  <c r="G12" i="33" s="1"/>
  <c r="B12" i="33"/>
  <c r="F11" i="33"/>
  <c r="G11" i="33" s="1"/>
  <c r="F10" i="33"/>
  <c r="F9" i="33"/>
  <c r="G9" i="33" s="1"/>
  <c r="B9" i="33"/>
  <c r="F8" i="33"/>
  <c r="G8" i="33" s="1"/>
  <c r="F7" i="33"/>
  <c r="G7" i="33" s="1"/>
  <c r="F6" i="33"/>
  <c r="G6" i="33" s="1"/>
  <c r="F5" i="33"/>
  <c r="G5" i="33" s="1"/>
  <c r="B5" i="33"/>
  <c r="F4" i="33"/>
  <c r="F38" i="33" s="1"/>
  <c r="G38" i="33" s="1"/>
  <c r="B4" i="33"/>
  <c r="F34" i="32"/>
  <c r="G34" i="32" s="1"/>
  <c r="B34" i="32"/>
  <c r="F33" i="32"/>
  <c r="G33" i="32" s="1"/>
  <c r="F32" i="32"/>
  <c r="G32" i="32" s="1"/>
  <c r="B32" i="32"/>
  <c r="F30" i="32"/>
  <c r="B30" i="32"/>
  <c r="F28" i="32"/>
  <c r="G28" i="32" s="1"/>
  <c r="B28" i="32"/>
  <c r="F27" i="32"/>
  <c r="G27" i="32" s="1"/>
  <c r="B27" i="32"/>
  <c r="F26" i="32"/>
  <c r="G26" i="32" s="1"/>
  <c r="B26" i="32"/>
  <c r="F24" i="32"/>
  <c r="G24" i="32" s="1"/>
  <c r="B24" i="32"/>
  <c r="F23" i="32"/>
  <c r="G23" i="32" s="1"/>
  <c r="B23" i="32"/>
  <c r="F22" i="32"/>
  <c r="G22" i="32" s="1"/>
  <c r="B22" i="32"/>
  <c r="F21" i="32"/>
  <c r="G21" i="32" s="1"/>
  <c r="B21" i="32"/>
  <c r="F20" i="32"/>
  <c r="G20" i="32" s="1"/>
  <c r="B20" i="32"/>
  <c r="F18" i="32"/>
  <c r="G18" i="32" s="1"/>
  <c r="B18" i="32"/>
  <c r="F16" i="32"/>
  <c r="G16" i="32" s="1"/>
  <c r="B16" i="32"/>
  <c r="F15" i="32"/>
  <c r="G15" i="32" s="1"/>
  <c r="B15" i="32"/>
  <c r="F14" i="32"/>
  <c r="G14" i="32" s="1"/>
  <c r="B14" i="32"/>
  <c r="F13" i="32"/>
  <c r="G13" i="32" s="1"/>
  <c r="B13" i="32"/>
  <c r="F12" i="32"/>
  <c r="G12" i="32" s="1"/>
  <c r="B12" i="32"/>
  <c r="F11" i="32"/>
  <c r="G11" i="32" s="1"/>
  <c r="F10" i="32"/>
  <c r="F9" i="32"/>
  <c r="B9" i="32"/>
  <c r="F8" i="32"/>
  <c r="G8" i="32" s="1"/>
  <c r="F7" i="32"/>
  <c r="G7" i="32" s="1"/>
  <c r="G6" i="32"/>
  <c r="F6" i="32"/>
  <c r="F5" i="32"/>
  <c r="G5" i="32" s="1"/>
  <c r="B5" i="32"/>
  <c r="F4" i="32"/>
  <c r="B4" i="32"/>
  <c r="F34" i="31"/>
  <c r="G34" i="31" s="1"/>
  <c r="B34" i="31"/>
  <c r="G33" i="31"/>
  <c r="F33" i="31"/>
  <c r="F32" i="31"/>
  <c r="G32" i="31" s="1"/>
  <c r="B32" i="31"/>
  <c r="F30" i="31"/>
  <c r="B30" i="31"/>
  <c r="F28" i="31"/>
  <c r="G28" i="31" s="1"/>
  <c r="B28" i="31"/>
  <c r="F27" i="31"/>
  <c r="G27" i="31" s="1"/>
  <c r="B27" i="31"/>
  <c r="F26" i="31"/>
  <c r="G26" i="31" s="1"/>
  <c r="B26" i="31"/>
  <c r="G24" i="31"/>
  <c r="F24" i="31"/>
  <c r="B24" i="31"/>
  <c r="F23" i="31"/>
  <c r="G23" i="31" s="1"/>
  <c r="B23" i="31"/>
  <c r="F22" i="31"/>
  <c r="G22" i="31" s="1"/>
  <c r="B22" i="31"/>
  <c r="F21" i="31"/>
  <c r="G21" i="31" s="1"/>
  <c r="B21" i="31"/>
  <c r="F20" i="31"/>
  <c r="G20" i="31" s="1"/>
  <c r="B20" i="31"/>
  <c r="F18" i="31"/>
  <c r="G18" i="31" s="1"/>
  <c r="B18" i="31"/>
  <c r="F16" i="31"/>
  <c r="G16" i="31" s="1"/>
  <c r="B16" i="31"/>
  <c r="F15" i="31"/>
  <c r="G15" i="31" s="1"/>
  <c r="B15" i="31"/>
  <c r="F14" i="31"/>
  <c r="G14" i="31" s="1"/>
  <c r="B14" i="31"/>
  <c r="F13" i="31"/>
  <c r="G13" i="31" s="1"/>
  <c r="B13" i="31"/>
  <c r="F12" i="31"/>
  <c r="G12" i="31" s="1"/>
  <c r="B12" i="31"/>
  <c r="F11" i="31"/>
  <c r="G11" i="31" s="1"/>
  <c r="F10" i="31"/>
  <c r="F9" i="31"/>
  <c r="G9" i="31" s="1"/>
  <c r="B9" i="31"/>
  <c r="F8" i="31"/>
  <c r="G8" i="31" s="1"/>
  <c r="F7" i="31"/>
  <c r="G7" i="31" s="1"/>
  <c r="F6" i="31"/>
  <c r="G6" i="31" s="1"/>
  <c r="F5" i="31"/>
  <c r="G5" i="31" s="1"/>
  <c r="B5" i="31"/>
  <c r="F4" i="31"/>
  <c r="G4" i="31" s="1"/>
  <c r="B4" i="31"/>
  <c r="F34" i="30"/>
  <c r="G34" i="30" s="1"/>
  <c r="B34" i="30"/>
  <c r="F33" i="30"/>
  <c r="G33" i="30" s="1"/>
  <c r="F32" i="30"/>
  <c r="G32" i="30" s="1"/>
  <c r="B32" i="30"/>
  <c r="F30" i="30"/>
  <c r="B30" i="30"/>
  <c r="F28" i="30"/>
  <c r="G28" i="30" s="1"/>
  <c r="B28" i="30"/>
  <c r="F27" i="30"/>
  <c r="G27" i="30" s="1"/>
  <c r="B27" i="30"/>
  <c r="F26" i="30"/>
  <c r="G26" i="30" s="1"/>
  <c r="B26" i="30"/>
  <c r="F24" i="30"/>
  <c r="G24" i="30" s="1"/>
  <c r="B24" i="30"/>
  <c r="F23" i="30"/>
  <c r="G23" i="30" s="1"/>
  <c r="B23" i="30"/>
  <c r="F22" i="30"/>
  <c r="G22" i="30" s="1"/>
  <c r="B22" i="30"/>
  <c r="F21" i="30"/>
  <c r="G21" i="30" s="1"/>
  <c r="B21" i="30"/>
  <c r="G20" i="30"/>
  <c r="F20" i="30"/>
  <c r="B20" i="30"/>
  <c r="F18" i="30"/>
  <c r="G18" i="30" s="1"/>
  <c r="B18" i="30"/>
  <c r="F16" i="30"/>
  <c r="G16" i="30" s="1"/>
  <c r="B16" i="30"/>
  <c r="F15" i="30"/>
  <c r="G15" i="30" s="1"/>
  <c r="B15" i="30"/>
  <c r="F14" i="30"/>
  <c r="G14" i="30" s="1"/>
  <c r="B14" i="30"/>
  <c r="F13" i="30"/>
  <c r="G13" i="30" s="1"/>
  <c r="B13" i="30"/>
  <c r="F12" i="30"/>
  <c r="G12" i="30" s="1"/>
  <c r="B12" i="30"/>
  <c r="F11" i="30"/>
  <c r="G11" i="30" s="1"/>
  <c r="F10" i="30"/>
  <c r="F9" i="30"/>
  <c r="G9" i="30" s="1"/>
  <c r="B9" i="30"/>
  <c r="F8" i="30"/>
  <c r="G8" i="30" s="1"/>
  <c r="F7" i="30"/>
  <c r="G7" i="30" s="1"/>
  <c r="F6" i="30"/>
  <c r="G6" i="30" s="1"/>
  <c r="F5" i="30"/>
  <c r="G5" i="30" s="1"/>
  <c r="B5" i="30"/>
  <c r="F4" i="30"/>
  <c r="B4" i="30"/>
  <c r="G33" i="29"/>
  <c r="F33" i="29"/>
  <c r="F32" i="29"/>
  <c r="G32" i="29" s="1"/>
  <c r="B32" i="29"/>
  <c r="F30" i="29"/>
  <c r="B30" i="29"/>
  <c r="F28" i="29"/>
  <c r="G28" i="29" s="1"/>
  <c r="B28" i="29"/>
  <c r="F27" i="29"/>
  <c r="G27" i="29" s="1"/>
  <c r="B27" i="29"/>
  <c r="F26" i="29"/>
  <c r="G26" i="29" s="1"/>
  <c r="B26" i="29"/>
  <c r="G24" i="29"/>
  <c r="F24" i="29"/>
  <c r="B24" i="29"/>
  <c r="F23" i="29"/>
  <c r="G23" i="29" s="1"/>
  <c r="B23" i="29"/>
  <c r="F22" i="29"/>
  <c r="G22" i="29" s="1"/>
  <c r="B22" i="29"/>
  <c r="F21" i="29"/>
  <c r="G21" i="29" s="1"/>
  <c r="B21" i="29"/>
  <c r="F20" i="29"/>
  <c r="G20" i="29" s="1"/>
  <c r="B20" i="29"/>
  <c r="F18" i="29"/>
  <c r="G18" i="29" s="1"/>
  <c r="B18" i="29"/>
  <c r="F16" i="29"/>
  <c r="G16" i="29" s="1"/>
  <c r="B16" i="29"/>
  <c r="F15" i="29"/>
  <c r="G15" i="29" s="1"/>
  <c r="B15" i="29"/>
  <c r="F14" i="29"/>
  <c r="G14" i="29" s="1"/>
  <c r="B14" i="29"/>
  <c r="F13" i="29"/>
  <c r="G13" i="29" s="1"/>
  <c r="B13" i="29"/>
  <c r="F12" i="29"/>
  <c r="G12" i="29" s="1"/>
  <c r="B12" i="29"/>
  <c r="F11" i="29"/>
  <c r="F10" i="29"/>
  <c r="G10" i="29" s="1"/>
  <c r="F9" i="29"/>
  <c r="G9" i="29" s="1"/>
  <c r="B9" i="29"/>
  <c r="F8" i="29"/>
  <c r="G8" i="29" s="1"/>
  <c r="F7" i="29"/>
  <c r="G7" i="29" s="1"/>
  <c r="F6" i="29"/>
  <c r="G6" i="29" s="1"/>
  <c r="F5" i="29"/>
  <c r="G5" i="29" s="1"/>
  <c r="B5" i="29"/>
  <c r="F4" i="29"/>
  <c r="G4" i="29" s="1"/>
  <c r="B4" i="29"/>
  <c r="F34" i="28"/>
  <c r="G34" i="28" s="1"/>
  <c r="B34" i="28"/>
  <c r="F33" i="28"/>
  <c r="G33" i="28" s="1"/>
  <c r="F32" i="28"/>
  <c r="B32" i="28"/>
  <c r="F30" i="28"/>
  <c r="B30" i="28"/>
  <c r="F28" i="28"/>
  <c r="G28" i="28" s="1"/>
  <c r="B28" i="28"/>
  <c r="F27" i="28"/>
  <c r="G27" i="28" s="1"/>
  <c r="B27" i="28"/>
  <c r="F26" i="28"/>
  <c r="G26" i="28" s="1"/>
  <c r="B26" i="28"/>
  <c r="F24" i="28"/>
  <c r="G24" i="28" s="1"/>
  <c r="B24" i="28"/>
  <c r="G23" i="28"/>
  <c r="F23" i="28"/>
  <c r="B23" i="28"/>
  <c r="F22" i="28"/>
  <c r="G22" i="28" s="1"/>
  <c r="B22" i="28"/>
  <c r="F21" i="28"/>
  <c r="G21" i="28" s="1"/>
  <c r="B21" i="28"/>
  <c r="F20" i="28"/>
  <c r="G20" i="28" s="1"/>
  <c r="B20" i="28"/>
  <c r="F18" i="28"/>
  <c r="G18" i="28" s="1"/>
  <c r="B18" i="28"/>
  <c r="F16" i="28"/>
  <c r="G16" i="28" s="1"/>
  <c r="B16" i="28"/>
  <c r="F15" i="28"/>
  <c r="G15" i="28" s="1"/>
  <c r="B15" i="28"/>
  <c r="F14" i="28"/>
  <c r="G14" i="28" s="1"/>
  <c r="B14" i="28"/>
  <c r="F13" i="28"/>
  <c r="G13" i="28" s="1"/>
  <c r="B13" i="28"/>
  <c r="F12" i="28"/>
  <c r="G12" i="28" s="1"/>
  <c r="B12" i="28"/>
  <c r="F11" i="28"/>
  <c r="G11" i="28" s="1"/>
  <c r="F10" i="28"/>
  <c r="G10" i="28" s="1"/>
  <c r="F9" i="28"/>
  <c r="G9" i="28" s="1"/>
  <c r="B9" i="28"/>
  <c r="F8" i="28"/>
  <c r="G8" i="28" s="1"/>
  <c r="F7" i="28"/>
  <c r="G7" i="28" s="1"/>
  <c r="F6" i="28"/>
  <c r="G6" i="28" s="1"/>
  <c r="F5" i="28"/>
  <c r="G5" i="28" s="1"/>
  <c r="B5" i="28"/>
  <c r="F4" i="28"/>
  <c r="B4" i="28"/>
  <c r="F36" i="28" l="1"/>
  <c r="F41" i="28"/>
  <c r="F42" i="28"/>
  <c r="F42" i="33"/>
  <c r="G42" i="33" s="1"/>
  <c r="F42" i="30"/>
  <c r="G42" i="30" s="1"/>
  <c r="F37" i="29"/>
  <c r="G37" i="29" s="1"/>
  <c r="F39" i="33"/>
  <c r="G39" i="33" s="1"/>
  <c r="F40" i="33"/>
  <c r="G40" i="33" s="1"/>
  <c r="F40" i="30"/>
  <c r="G40" i="30" s="1"/>
  <c r="F40" i="29"/>
  <c r="G40" i="29" s="1"/>
  <c r="F41" i="33"/>
  <c r="G41" i="33" s="1"/>
  <c r="F36" i="33"/>
  <c r="F41" i="30"/>
  <c r="G41" i="30" s="1"/>
  <c r="F37" i="33"/>
  <c r="G37" i="33" s="1"/>
  <c r="F37" i="30"/>
  <c r="G37" i="30" s="1"/>
  <c r="F38" i="30"/>
  <c r="G38" i="30" s="1"/>
  <c r="F39" i="30"/>
  <c r="G39" i="30" s="1"/>
  <c r="F36" i="30"/>
  <c r="F39" i="29"/>
  <c r="G39" i="29" s="1"/>
  <c r="F42" i="29"/>
  <c r="G42" i="29" s="1"/>
  <c r="F36" i="29"/>
  <c r="F41" i="29"/>
  <c r="G41" i="29" s="1"/>
  <c r="F38" i="29"/>
  <c r="G38" i="29" s="1"/>
  <c r="F43" i="33"/>
  <c r="G36" i="33"/>
  <c r="G43" i="33" s="1"/>
  <c r="G4" i="33"/>
  <c r="F41" i="32"/>
  <c r="G41" i="32" s="1"/>
  <c r="F39" i="32"/>
  <c r="G39" i="32" s="1"/>
  <c r="G9" i="32"/>
  <c r="F37" i="32"/>
  <c r="G37" i="32" s="1"/>
  <c r="G4" i="32"/>
  <c r="F38" i="32"/>
  <c r="G38" i="32" s="1"/>
  <c r="F42" i="32"/>
  <c r="G42" i="32" s="1"/>
  <c r="F36" i="32"/>
  <c r="G36" i="32" s="1"/>
  <c r="F40" i="32"/>
  <c r="G40" i="32" s="1"/>
  <c r="G10" i="31"/>
  <c r="F39" i="31"/>
  <c r="G39" i="31" s="1"/>
  <c r="F36" i="31"/>
  <c r="G36" i="31" s="1"/>
  <c r="F42" i="31"/>
  <c r="G42" i="31" s="1"/>
  <c r="F41" i="31"/>
  <c r="G41" i="31" s="1"/>
  <c r="F40" i="31"/>
  <c r="G40" i="31" s="1"/>
  <c r="F37" i="31"/>
  <c r="G37" i="31" s="1"/>
  <c r="F38" i="31"/>
  <c r="G38" i="31" s="1"/>
  <c r="F38" i="28"/>
  <c r="G38" i="28" s="1"/>
  <c r="F37" i="28"/>
  <c r="F40" i="28"/>
  <c r="G36" i="29"/>
  <c r="G32" i="28"/>
  <c r="G40" i="28"/>
  <c r="G4" i="30"/>
  <c r="G11" i="29"/>
  <c r="G10" i="33"/>
  <c r="G10" i="32"/>
  <c r="G10" i="30"/>
  <c r="G42" i="28"/>
  <c r="G39" i="28"/>
  <c r="G41" i="28"/>
  <c r="G4" i="28"/>
  <c r="G36" i="28"/>
  <c r="F34" i="27"/>
  <c r="G34" i="27" s="1"/>
  <c r="B34" i="27"/>
  <c r="F33" i="27"/>
  <c r="G33" i="27" s="1"/>
  <c r="F32" i="27"/>
  <c r="G32" i="27" s="1"/>
  <c r="B32" i="27"/>
  <c r="F30" i="27"/>
  <c r="B30" i="27"/>
  <c r="F28" i="27"/>
  <c r="G28" i="27" s="1"/>
  <c r="B28" i="27"/>
  <c r="F27" i="27"/>
  <c r="G27" i="27" s="1"/>
  <c r="B27" i="27"/>
  <c r="F26" i="27"/>
  <c r="G26" i="27" s="1"/>
  <c r="B26" i="27"/>
  <c r="F24" i="27"/>
  <c r="G24" i="27" s="1"/>
  <c r="B24" i="27"/>
  <c r="F23" i="27"/>
  <c r="G23" i="27" s="1"/>
  <c r="B23" i="27"/>
  <c r="F22" i="27"/>
  <c r="G22" i="27" s="1"/>
  <c r="B22" i="27"/>
  <c r="F21" i="27"/>
  <c r="G21" i="27" s="1"/>
  <c r="B21" i="27"/>
  <c r="F20" i="27"/>
  <c r="G20" i="27" s="1"/>
  <c r="B20" i="27"/>
  <c r="F18" i="27"/>
  <c r="G18" i="27" s="1"/>
  <c r="B18" i="27"/>
  <c r="F16" i="27"/>
  <c r="G16" i="27" s="1"/>
  <c r="B16" i="27"/>
  <c r="F15" i="27"/>
  <c r="G15" i="27" s="1"/>
  <c r="F14" i="27"/>
  <c r="G14" i="27" s="1"/>
  <c r="F13" i="27"/>
  <c r="G13" i="27" s="1"/>
  <c r="B13" i="27"/>
  <c r="F12" i="27"/>
  <c r="G12" i="27" s="1"/>
  <c r="B12" i="27"/>
  <c r="F11" i="27"/>
  <c r="G11" i="27" s="1"/>
  <c r="F10" i="27"/>
  <c r="F9" i="27"/>
  <c r="G9" i="27" s="1"/>
  <c r="B9" i="27"/>
  <c r="F8" i="27"/>
  <c r="G8" i="27" s="1"/>
  <c r="F7" i="27"/>
  <c r="G7" i="27" s="1"/>
  <c r="G6" i="27"/>
  <c r="F6" i="27"/>
  <c r="F5" i="27"/>
  <c r="G5" i="27" s="1"/>
  <c r="F4" i="27"/>
  <c r="F34" i="26"/>
  <c r="G34" i="26" s="1"/>
  <c r="B34" i="26"/>
  <c r="G33" i="26"/>
  <c r="F33" i="26"/>
  <c r="F32" i="26"/>
  <c r="G32" i="26" s="1"/>
  <c r="B32" i="26"/>
  <c r="F30" i="26"/>
  <c r="B30" i="26"/>
  <c r="F28" i="26"/>
  <c r="G28" i="26" s="1"/>
  <c r="B28" i="26"/>
  <c r="F27" i="26"/>
  <c r="G27" i="26" s="1"/>
  <c r="B27" i="26"/>
  <c r="F26" i="26"/>
  <c r="G26" i="26" s="1"/>
  <c r="B26" i="26"/>
  <c r="G24" i="26"/>
  <c r="F24" i="26"/>
  <c r="B24" i="26"/>
  <c r="F23" i="26"/>
  <c r="G23" i="26" s="1"/>
  <c r="B23" i="26"/>
  <c r="F22" i="26"/>
  <c r="G22" i="26" s="1"/>
  <c r="B22" i="26"/>
  <c r="F21" i="26"/>
  <c r="G21" i="26" s="1"/>
  <c r="B21" i="26"/>
  <c r="F20" i="26"/>
  <c r="G20" i="26" s="1"/>
  <c r="B20" i="26"/>
  <c r="F18" i="26"/>
  <c r="G18" i="26" s="1"/>
  <c r="B18" i="26"/>
  <c r="F16" i="26"/>
  <c r="G16" i="26" s="1"/>
  <c r="B16" i="26"/>
  <c r="F15" i="26"/>
  <c r="G15" i="26" s="1"/>
  <c r="B15" i="26"/>
  <c r="G14" i="26"/>
  <c r="F14" i="26"/>
  <c r="B14" i="26"/>
  <c r="F13" i="26"/>
  <c r="G13" i="26" s="1"/>
  <c r="B13" i="26"/>
  <c r="F12" i="26"/>
  <c r="G12" i="26" s="1"/>
  <c r="B12" i="26"/>
  <c r="G11" i="26"/>
  <c r="F11" i="26"/>
  <c r="F10" i="26"/>
  <c r="F9" i="26"/>
  <c r="G9" i="26" s="1"/>
  <c r="B9" i="26"/>
  <c r="F8" i="26"/>
  <c r="G8" i="26" s="1"/>
  <c r="G7" i="26"/>
  <c r="F7" i="26"/>
  <c r="F6" i="26"/>
  <c r="G6" i="26" s="1"/>
  <c r="F5" i="26"/>
  <c r="G5" i="26" s="1"/>
  <c r="B5" i="26"/>
  <c r="F4" i="26"/>
  <c r="B4" i="26"/>
  <c r="G34" i="25"/>
  <c r="F34" i="25"/>
  <c r="B34" i="25"/>
  <c r="F33" i="25"/>
  <c r="G33" i="25" s="1"/>
  <c r="F32" i="25"/>
  <c r="G32" i="25" s="1"/>
  <c r="B32" i="25"/>
  <c r="F30" i="25"/>
  <c r="B30" i="25"/>
  <c r="F28" i="25"/>
  <c r="G28" i="25" s="1"/>
  <c r="B28" i="25"/>
  <c r="F27" i="25"/>
  <c r="G27" i="25" s="1"/>
  <c r="B27" i="25"/>
  <c r="F26" i="25"/>
  <c r="G26" i="25" s="1"/>
  <c r="B26" i="25"/>
  <c r="F24" i="25"/>
  <c r="G24" i="25" s="1"/>
  <c r="B24" i="25"/>
  <c r="F23" i="25"/>
  <c r="G23" i="25" s="1"/>
  <c r="B23" i="25"/>
  <c r="F22" i="25"/>
  <c r="G22" i="25" s="1"/>
  <c r="B22" i="25"/>
  <c r="G21" i="25"/>
  <c r="F21" i="25"/>
  <c r="B21" i="25"/>
  <c r="F20" i="25"/>
  <c r="G20" i="25" s="1"/>
  <c r="B20" i="25"/>
  <c r="F18" i="25"/>
  <c r="G18" i="25" s="1"/>
  <c r="B18" i="25"/>
  <c r="F16" i="25"/>
  <c r="G16" i="25" s="1"/>
  <c r="B16" i="25"/>
  <c r="F15" i="25"/>
  <c r="G15" i="25" s="1"/>
  <c r="B15" i="25"/>
  <c r="F14" i="25"/>
  <c r="G14" i="25" s="1"/>
  <c r="B14" i="25"/>
  <c r="F13" i="25"/>
  <c r="G13" i="25" s="1"/>
  <c r="B13" i="25"/>
  <c r="F12" i="25"/>
  <c r="G12" i="25" s="1"/>
  <c r="B12" i="25"/>
  <c r="F11" i="25"/>
  <c r="G11" i="25" s="1"/>
  <c r="F10" i="25"/>
  <c r="G10" i="25" s="1"/>
  <c r="F9" i="25"/>
  <c r="G9" i="25" s="1"/>
  <c r="B9" i="25"/>
  <c r="F8" i="25"/>
  <c r="G8" i="25" s="1"/>
  <c r="F7" i="25"/>
  <c r="G7" i="25" s="1"/>
  <c r="F6" i="25"/>
  <c r="F5" i="25"/>
  <c r="G5" i="25" s="1"/>
  <c r="B5" i="25"/>
  <c r="F4" i="25"/>
  <c r="B4" i="25"/>
  <c r="F42" i="27" l="1"/>
  <c r="G42" i="27" s="1"/>
  <c r="F40" i="27"/>
  <c r="G40" i="27" s="1"/>
  <c r="F36" i="27"/>
  <c r="F38" i="27"/>
  <c r="G38" i="27" s="1"/>
  <c r="F39" i="27"/>
  <c r="G39" i="27" s="1"/>
  <c r="F41" i="27"/>
  <c r="G41" i="27" s="1"/>
  <c r="F37" i="27"/>
  <c r="G37" i="27" s="1"/>
  <c r="F43" i="30"/>
  <c r="F38" i="25"/>
  <c r="G38" i="25" s="1"/>
  <c r="F39" i="25"/>
  <c r="G39" i="25" s="1"/>
  <c r="F40" i="25"/>
  <c r="G40" i="25" s="1"/>
  <c r="F41" i="25"/>
  <c r="G41" i="25" s="1"/>
  <c r="F37" i="25"/>
  <c r="G37" i="25" s="1"/>
  <c r="F42" i="25"/>
  <c r="G42" i="25" s="1"/>
  <c r="F36" i="25"/>
  <c r="G4" i="25"/>
  <c r="G4" i="26"/>
  <c r="F36" i="26"/>
  <c r="F38" i="26"/>
  <c r="G38" i="26" s="1"/>
  <c r="F42" i="26"/>
  <c r="G42" i="26" s="1"/>
  <c r="F40" i="26"/>
  <c r="G40" i="26" s="1"/>
  <c r="F39" i="26"/>
  <c r="G39" i="26" s="1"/>
  <c r="F41" i="26"/>
  <c r="G41" i="26" s="1"/>
  <c r="F37" i="26"/>
  <c r="G37" i="26" s="1"/>
  <c r="F43" i="29"/>
  <c r="F43" i="28"/>
  <c r="G36" i="30"/>
  <c r="G43" i="30" s="1"/>
  <c r="G43" i="29"/>
  <c r="G43" i="32"/>
  <c r="F43" i="32"/>
  <c r="F43" i="31"/>
  <c r="G43" i="31"/>
  <c r="G37" i="28"/>
  <c r="G43" i="28" s="1"/>
  <c r="G4" i="27"/>
  <c r="G10" i="27"/>
  <c r="G10" i="26"/>
  <c r="G6" i="25"/>
  <c r="F8" i="23"/>
  <c r="G36" i="25" l="1"/>
  <c r="F43" i="25"/>
  <c r="G36" i="27"/>
  <c r="G43" i="27" s="1"/>
  <c r="F43" i="27"/>
  <c r="G36" i="26"/>
  <c r="G43" i="26" s="1"/>
  <c r="F43" i="26"/>
  <c r="G43" i="25"/>
  <c r="F16" i="23"/>
  <c r="G16" i="23" s="1"/>
  <c r="B16" i="23"/>
  <c r="F33" i="23"/>
  <c r="G33" i="23" s="1"/>
  <c r="F18" i="23"/>
  <c r="G18" i="23" s="1"/>
  <c r="B18" i="23"/>
  <c r="G8" i="23"/>
  <c r="F7" i="23"/>
  <c r="G7" i="23" s="1"/>
  <c r="F6" i="23"/>
  <c r="G6" i="23" s="1"/>
  <c r="F10" i="23"/>
  <c r="F11" i="23"/>
  <c r="G11" i="23" s="1"/>
  <c r="G10" i="23" l="1"/>
  <c r="F34" i="23" l="1"/>
  <c r="G34" i="23" s="1"/>
  <c r="B34" i="23"/>
  <c r="F32" i="23"/>
  <c r="G32" i="23" s="1"/>
  <c r="B32" i="23"/>
  <c r="F30" i="23"/>
  <c r="B30" i="23"/>
  <c r="F28" i="23"/>
  <c r="G28" i="23" s="1"/>
  <c r="B28" i="23"/>
  <c r="F27" i="23"/>
  <c r="G27" i="23" s="1"/>
  <c r="B27" i="23"/>
  <c r="F26" i="23"/>
  <c r="G26" i="23" s="1"/>
  <c r="B26" i="23"/>
  <c r="F24" i="23"/>
  <c r="B24" i="23"/>
  <c r="F23" i="23"/>
  <c r="G23" i="23" s="1"/>
  <c r="B23" i="23"/>
  <c r="F22" i="23"/>
  <c r="G22" i="23" s="1"/>
  <c r="B22" i="23"/>
  <c r="F21" i="23"/>
  <c r="G21" i="23" s="1"/>
  <c r="B21" i="23"/>
  <c r="F20" i="23"/>
  <c r="G20" i="23" s="1"/>
  <c r="B20" i="23"/>
  <c r="F15" i="23"/>
  <c r="G15" i="23" s="1"/>
  <c r="B15" i="23"/>
  <c r="F14" i="23"/>
  <c r="G14" i="23" s="1"/>
  <c r="B14" i="23"/>
  <c r="F13" i="23"/>
  <c r="G13" i="23" s="1"/>
  <c r="B13" i="23"/>
  <c r="F12" i="23"/>
  <c r="B12" i="23"/>
  <c r="F9" i="23"/>
  <c r="G9" i="23" s="1"/>
  <c r="B9" i="23"/>
  <c r="F5" i="23"/>
  <c r="G5" i="23" s="1"/>
  <c r="B5" i="23"/>
  <c r="F4" i="23"/>
  <c r="B4" i="23"/>
  <c r="F40" i="23" l="1"/>
  <c r="G40" i="23" s="1"/>
  <c r="F41" i="23"/>
  <c r="G41" i="23" s="1"/>
  <c r="F42" i="23"/>
  <c r="G42" i="23" s="1"/>
  <c r="F37" i="23"/>
  <c r="G37" i="23" s="1"/>
  <c r="F36" i="23"/>
  <c r="F39" i="23"/>
  <c r="G39" i="23" s="1"/>
  <c r="F38" i="23"/>
  <c r="G38" i="23" s="1"/>
  <c r="G12" i="23"/>
  <c r="G24" i="23"/>
  <c r="G4" i="23"/>
  <c r="F43" i="23" l="1"/>
  <c r="G36" i="23"/>
  <c r="G43" i="23" s="1"/>
</calcChain>
</file>

<file path=xl/sharedStrings.xml><?xml version="1.0" encoding="utf-8"?>
<sst xmlns="http://schemas.openxmlformats.org/spreadsheetml/2006/main" count="642" uniqueCount="51">
  <si>
    <t>Componente</t>
  </si>
  <si>
    <t>Complejidad</t>
  </si>
  <si>
    <t>Store Procedure</t>
  </si>
  <si>
    <t>Conexión BD</t>
  </si>
  <si>
    <t>WS Client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</si>
  <si>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</si>
  <si>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</si>
  <si>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</si>
  <si>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</si>
  <si>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</si>
  <si>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</si>
  <si>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</si>
  <si>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</si>
  <si>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</si>
  <si>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</si>
  <si>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Application Server</t>
  </si>
  <si>
    <t>WSDL</t>
  </si>
  <si>
    <t>HTML</t>
  </si>
  <si>
    <t>Horas Hombre</t>
  </si>
  <si>
    <t>Dias Hombre</t>
  </si>
  <si>
    <t>Proceso</t>
  </si>
  <si>
    <t>Total</t>
  </si>
  <si>
    <t>Número de Elementos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</si>
  <si>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</si>
  <si>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</si>
  <si>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</si>
  <si>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</si>
  <si>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</si>
  <si>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</si>
  <si>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</si>
  <si>
    <t>Documento DDM</t>
  </si>
  <si>
    <t>Documento TDN</t>
  </si>
  <si>
    <t>Documento Pruebas Unitarias</t>
  </si>
  <si>
    <t>Baja</t>
  </si>
  <si>
    <t>WADL</t>
  </si>
  <si>
    <t>Documentacion y Folio</t>
  </si>
  <si>
    <t>Total Horas Hombre</t>
  </si>
  <si>
    <t>TIBCO BW</t>
  </si>
  <si>
    <t>Conexión FTP</t>
  </si>
  <si>
    <t>Conexión JMS</t>
  </si>
  <si>
    <t>REST Conf. Bind</t>
  </si>
  <si>
    <t>Conexión HTTP</t>
  </si>
  <si>
    <t>EMS</t>
  </si>
  <si>
    <t>Topics &amp; Queues</t>
  </si>
  <si>
    <t>Other</t>
  </si>
  <si>
    <t>XSLT File</t>
  </si>
  <si>
    <t>Adapter Conf.</t>
  </si>
  <si>
    <t>Documento Esp. De Servicio</t>
  </si>
  <si>
    <t>Documento Matriz de Pruebas</t>
  </si>
  <si>
    <t>CAWA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</si>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</sst>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0" y="0"/>
          <a:ext cx="226504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 flipV="1">
          <a:off x="0" y="0"/>
          <a:ext cx="226504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flipH="1" flipV="1">
          <a:off x="0" y="0"/>
          <a:ext cx="226504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 flipV="1">
          <a:off x="0" y="0"/>
          <a:ext cx="226504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4" name="Straight Connector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0" y="0"/>
          <a:ext cx="226504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5" name="Straight Connector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0" y="0"/>
          <a:ext cx="2265045" cy="390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 flipV="1">
          <a:off x="0" y="0"/>
          <a:ext cx="2265045" cy="390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H="1" flipV="1">
          <a:off x="0" y="0"/>
          <a:ext cx="2265045" cy="390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H="1" flipV="1">
          <a:off x="0" y="0"/>
          <a:ext cx="2265045" cy="390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H="1" flipV="1">
          <a:off x="0" y="0"/>
          <a:ext cx="2265045" cy="390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D9" sqref="D9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8" max="8" width="9.140625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90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5</v>
      </c>
      <c r="D4" s="6">
        <v>1</v>
      </c>
      <c r="E4" s="6">
        <v>0</v>
      </c>
      <c r="F4">
        <f>((C4*D4)*(1+(E4/10)))*(1+(100-I3)/100)</f>
        <v>5.5</v>
      </c>
      <c r="G4">
        <f>F4/8</f>
        <v>0.6875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1.1000000000000001</v>
      </c>
      <c r="G5">
        <f t="shared" ref="G5:G35" si="1">F5/8</f>
        <v>0.13750000000000001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1</v>
      </c>
      <c r="D7" s="6">
        <v>1</v>
      </c>
      <c r="E7" s="6">
        <v>0</v>
      </c>
      <c r="F7">
        <f>((C7*D7)*(1+(E7/10)))*(1+(100-I3)/100)</f>
        <v>1.1000000000000001</v>
      </c>
      <c r="G7">
        <f>F7/8</f>
        <v>0.13750000000000001</v>
      </c>
    </row>
    <row r="8" spans="1:10" x14ac:dyDescent="0.25">
      <c r="A8" t="s">
        <v>41</v>
      </c>
      <c r="B8" s="25" t="s">
        <v>33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>F8/8</f>
        <v>0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0"/>
        <v>Baja</v>
      </c>
      <c r="C12" s="17">
        <v>0</v>
      </c>
      <c r="D12" s="6">
        <v>0</v>
      </c>
      <c r="E12" s="6">
        <v>0</v>
      </c>
      <c r="F12">
        <f>((C12*D12)*(1+(E12/10)))*(1+(100-I3)/100)</f>
        <v>0</v>
      </c>
      <c r="G12">
        <f t="shared" si="1"/>
        <v>0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1</v>
      </c>
      <c r="D14" s="6">
        <v>1</v>
      </c>
      <c r="E14" s="6">
        <v>0</v>
      </c>
      <c r="F14">
        <f>((C14*D14)*(1+(E14/10)))*(1+(100-I3)/100)</f>
        <v>1.1000000000000001</v>
      </c>
      <c r="G14">
        <f t="shared" si="1"/>
        <v>0.13750000000000001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1</v>
      </c>
      <c r="E15" s="6">
        <v>0</v>
      </c>
      <c r="F15">
        <f>((C15*D15)*(1+(E15/10)))*(1+(100-I3)/100)</f>
        <v>1.1000000000000001</v>
      </c>
      <c r="G15">
        <f t="shared" si="1"/>
        <v>0.13750000000000001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1</v>
      </c>
      <c r="D18" s="6">
        <v>1</v>
      </c>
      <c r="E18" s="6">
        <v>0</v>
      </c>
      <c r="F18">
        <f>((C18*D18)*(1+(E18/10)))*(1+(100-I17)/100)</f>
        <v>1</v>
      </c>
      <c r="G18">
        <f>F18/8</f>
        <v>0.125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1</v>
      </c>
      <c r="D20" s="6">
        <v>1</v>
      </c>
      <c r="E20" s="6">
        <v>0</v>
      </c>
      <c r="F20">
        <f>((C20*D20)*(1+(E20/100)))*(1+(100-I19)/100)</f>
        <v>1</v>
      </c>
      <c r="G20">
        <f t="shared" si="1"/>
        <v>0.125</v>
      </c>
    </row>
    <row r="21" spans="1:9" x14ac:dyDescent="0.25">
      <c r="A21" t="s">
        <v>7</v>
      </c>
      <c r="B21" s="25" t="str">
        <f t="shared" si="2"/>
        <v>Baja</v>
      </c>
      <c r="C21" s="17">
        <v>1</v>
      </c>
      <c r="D21" s="6">
        <v>1</v>
      </c>
      <c r="E21" s="6">
        <v>0</v>
      </c>
      <c r="F21">
        <f>((C21*D21)*(1+(E21/100)))*(1+(100-I19)/100)</f>
        <v>1</v>
      </c>
      <c r="G21">
        <f t="shared" si="1"/>
        <v>0.125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12.899999999999999</v>
      </c>
      <c r="G36" s="15">
        <f>F36/8</f>
        <v>1.6124999999999998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6.4499999999999993</v>
      </c>
      <c r="G37" s="15">
        <f t="shared" ref="G37:G38" si="3">F37/8</f>
        <v>0.80624999999999991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3.2249999999999996</v>
      </c>
      <c r="G38" s="15">
        <f t="shared" si="3"/>
        <v>0.40312499999999996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0</v>
      </c>
      <c r="G39" s="15">
        <f>F39/8</f>
        <v>0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3.2249999999999996</v>
      </c>
      <c r="G40" s="15">
        <f>F40/8</f>
        <v>0.40312499999999996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3.2249999999999996</v>
      </c>
      <c r="G41" s="15">
        <f>F41/8</f>
        <v>0.40312499999999996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6.4499999999999993</v>
      </c>
      <c r="G42" s="15">
        <f>F42/8</f>
        <v>0.80624999999999991</v>
      </c>
    </row>
    <row r="43" spans="1:7" x14ac:dyDescent="0.25">
      <c r="A43" s="3" t="s">
        <v>21</v>
      </c>
      <c r="B43" s="25"/>
      <c r="C43" s="17"/>
      <c r="F43">
        <f>SUM(F36:F42)</f>
        <v>35.474999999999994</v>
      </c>
      <c r="G43">
        <f>SUM(G36:G42)</f>
        <v>4.4343749999999993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33.85546875" customWidth="1"/>
    <col min="2" max="2" width="12.28515625" style="25" bestFit="1" customWidth="1"/>
    <col min="3" max="3" width="12.42578125" style="17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" customHeight="1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90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4</v>
      </c>
      <c r="D4" s="6">
        <v>2</v>
      </c>
      <c r="E4" s="6">
        <v>2</v>
      </c>
      <c r="F4">
        <f>((C4*D4)*(1+(E4/10)))*(1+(100-I3)/100)</f>
        <v>10.56</v>
      </c>
      <c r="G4">
        <f>F4/8</f>
        <v>1.32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2.2000000000000002</v>
      </c>
      <c r="G5">
        <f t="shared" ref="G5:G35" si="1">F5/8</f>
        <v>0.27500000000000002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1</v>
      </c>
      <c r="D7" s="6">
        <v>1</v>
      </c>
      <c r="E7" s="6">
        <v>0</v>
      </c>
      <c r="F7">
        <f>((C7*D7)*(1+(E7/10)))*(1+(100-I3)/100)</f>
        <v>1.1000000000000001</v>
      </c>
      <c r="G7">
        <f>F7/8</f>
        <v>0.13750000000000001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1.1000000000000001</v>
      </c>
      <c r="G8">
        <f>F8/8</f>
        <v>0.13750000000000001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0"/>
        <v>Baja</v>
      </c>
      <c r="C12" s="17">
        <v>1</v>
      </c>
      <c r="D12" s="6">
        <v>1</v>
      </c>
      <c r="E12" s="6">
        <v>0</v>
      </c>
      <c r="F12">
        <f>((C12*D12)*(1+(E12/10)))*(1+(100-I3)/100)</f>
        <v>1.1000000000000001</v>
      </c>
      <c r="G12">
        <f t="shared" si="1"/>
        <v>0.13750000000000001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Media</v>
      </c>
      <c r="C14" s="17">
        <v>1</v>
      </c>
      <c r="D14" s="6">
        <v>6</v>
      </c>
      <c r="E14" s="6">
        <v>0</v>
      </c>
      <c r="F14">
        <f>((C14*D14)*(1+(E14/10)))*(1+(100-I3)/100)</f>
        <v>6.6000000000000005</v>
      </c>
      <c r="G14">
        <f t="shared" si="1"/>
        <v>0.82500000000000007</v>
      </c>
    </row>
    <row r="15" spans="1:10" ht="15" customHeight="1" x14ac:dyDescent="0.25">
      <c r="A15" s="2" t="s">
        <v>5</v>
      </c>
      <c r="B15" s="25" t="str">
        <f t="shared" si="0"/>
        <v>Baja</v>
      </c>
      <c r="C15" s="17">
        <v>1</v>
      </c>
      <c r="D15" s="6">
        <v>4</v>
      </c>
      <c r="E15" s="6">
        <v>0</v>
      </c>
      <c r="F15">
        <f>((C15*D15)*(1+(E15/10)))*(1+(100-I3)/100)</f>
        <v>4.4000000000000004</v>
      </c>
      <c r="G15">
        <f t="shared" si="1"/>
        <v>0.55000000000000004</v>
      </c>
    </row>
    <row r="16" spans="1:10" ht="15" customHeight="1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0.5</v>
      </c>
      <c r="D18" s="6">
        <v>1</v>
      </c>
      <c r="E18" s="6">
        <v>0</v>
      </c>
      <c r="F18">
        <f>((C18*D18)*(1+(E18/10)))*(1+(100-I17)/100)</f>
        <v>0.5</v>
      </c>
      <c r="G18">
        <f>F18/8</f>
        <v>6.25E-2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" customHeight="1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27.560000000000002</v>
      </c>
      <c r="G36" s="15">
        <f>F36/8</f>
        <v>3.4450000000000003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13.780000000000001</v>
      </c>
      <c r="G37" s="15">
        <f t="shared" ref="G37:G38" si="3">F37/8</f>
        <v>1.7225000000000001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6.8900000000000006</v>
      </c>
      <c r="G38" s="15">
        <f t="shared" si="3"/>
        <v>0.86125000000000007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6.8900000000000006</v>
      </c>
      <c r="G39" s="15">
        <f>F39/8</f>
        <v>0.86125000000000007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6.8900000000000006</v>
      </c>
      <c r="G40" s="15">
        <f>F40/8</f>
        <v>0.86125000000000007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6.8900000000000006</v>
      </c>
      <c r="G41" s="15">
        <f>F41/8</f>
        <v>0.86125000000000007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13.780000000000001</v>
      </c>
      <c r="G42" s="15">
        <f>F42/8</f>
        <v>1.7225000000000001</v>
      </c>
    </row>
    <row r="43" spans="1:7" x14ac:dyDescent="0.25">
      <c r="A43" s="3" t="s">
        <v>21</v>
      </c>
      <c r="F43">
        <f>SUM(F36:F42)</f>
        <v>82.68</v>
      </c>
      <c r="G43">
        <f>SUM(G36:G42)</f>
        <v>10.335000000000001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3"/>
  <sheetViews>
    <sheetView tabSelected="1" topLeftCell="A19" workbookViewId="0">
      <selection activeCell="A36" sqref="A36:G36"/>
    </sheetView>
  </sheetViews>
  <sheetFormatPr baseColWidth="10" defaultColWidth="9.140625" defaultRowHeight="15" x14ac:dyDescent="0.25"/>
  <cols>
    <col min="1" max="1" width="33.85546875" customWidth="1"/>
    <col min="2" max="2" width="12.28515625" style="25" bestFit="1" customWidth="1"/>
    <col min="3" max="3" width="12.42578125" style="17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" customHeight="1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">
        <v>33</v>
      </c>
      <c r="C4" s="17">
        <v>4</v>
      </c>
      <c r="D4" s="6">
        <v>8</v>
      </c>
      <c r="E4" s="6">
        <v>0</v>
      </c>
      <c r="F4">
        <f>((C4*D4)*(1+(E4/10)))*(1+(100-I3)/100)</f>
        <v>32</v>
      </c>
      <c r="G4">
        <f>F4/8</f>
        <v>4</v>
      </c>
    </row>
    <row r="5" spans="1:10" x14ac:dyDescent="0.25">
      <c r="A5" t="s">
        <v>3</v>
      </c>
      <c r="B5" s="25" t="s">
        <v>33</v>
      </c>
      <c r="C5" s="17">
        <v>1</v>
      </c>
      <c r="D5" s="6">
        <v>16</v>
      </c>
      <c r="E5" s="6">
        <v>0</v>
      </c>
      <c r="F5">
        <f>((C5*D5)*(1+(E5/10)))*(1+(100-I3)/100)</f>
        <v>16</v>
      </c>
      <c r="G5">
        <f t="shared" ref="G5:G35" si="0">F5/8</f>
        <v>2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1</v>
      </c>
      <c r="D7" s="6">
        <v>1</v>
      </c>
      <c r="E7" s="6">
        <v>0</v>
      </c>
      <c r="F7">
        <f>((C7*D7)*(1+(E7/10)))*(1+(100-I3)/100)</f>
        <v>1</v>
      </c>
      <c r="G7">
        <f>F7/8</f>
        <v>0.125</v>
      </c>
    </row>
    <row r="8" spans="1:10" x14ac:dyDescent="0.25">
      <c r="A8" t="s">
        <v>41</v>
      </c>
      <c r="B8" s="25" t="s">
        <v>33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>F8/8</f>
        <v>0</v>
      </c>
    </row>
    <row r="9" spans="1:10" x14ac:dyDescent="0.25">
      <c r="A9" t="s">
        <v>4</v>
      </c>
      <c r="B9" s="25" t="str">
        <f t="shared" ref="B5:B15" si="1">IF(OR(E9&gt;=10, D9&gt;=10),"Alta",IF(OR(D9&gt;=5, E9&gt;=5),"Media","Baja"))</f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0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1"/>
        <v>Baja</v>
      </c>
      <c r="C12" s="17">
        <v>0</v>
      </c>
      <c r="D12" s="6">
        <v>0</v>
      </c>
      <c r="E12" s="6">
        <v>0</v>
      </c>
      <c r="F12">
        <f>((C12*D12)*(1+(E12/10)))*(1+(100-I3)/100)</f>
        <v>0</v>
      </c>
      <c r="G12">
        <f t="shared" si="0"/>
        <v>0</v>
      </c>
    </row>
    <row r="13" spans="1:10" x14ac:dyDescent="0.25">
      <c r="A13" t="s">
        <v>45</v>
      </c>
      <c r="B13" s="25" t="str">
        <f t="shared" si="1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0"/>
        <v>0</v>
      </c>
    </row>
    <row r="14" spans="1:10" x14ac:dyDescent="0.25">
      <c r="A14" t="s">
        <v>29</v>
      </c>
      <c r="B14" s="25" t="s">
        <v>33</v>
      </c>
      <c r="C14" s="17">
        <v>1</v>
      </c>
      <c r="D14" s="6">
        <v>8</v>
      </c>
      <c r="E14" s="6">
        <v>0</v>
      </c>
      <c r="F14">
        <f>((C14*D14)*(1+(E14/10)))*(1+(100-I3)/100)</f>
        <v>8</v>
      </c>
      <c r="G14">
        <f t="shared" si="0"/>
        <v>1</v>
      </c>
    </row>
    <row r="15" spans="1:10" ht="15" customHeight="1" x14ac:dyDescent="0.25">
      <c r="A15" s="2" t="s">
        <v>5</v>
      </c>
      <c r="B15" s="25" t="s">
        <v>33</v>
      </c>
      <c r="C15" s="17">
        <v>1</v>
      </c>
      <c r="D15" s="6">
        <v>12</v>
      </c>
      <c r="E15" s="6">
        <v>0</v>
      </c>
      <c r="F15">
        <f>((C15*D15)*(1+(E15/10)))*(1+(100-I3)/100)</f>
        <v>12</v>
      </c>
      <c r="G15">
        <f t="shared" si="0"/>
        <v>1.5</v>
      </c>
    </row>
    <row r="16" spans="1:10" ht="15" customHeight="1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Media</v>
      </c>
      <c r="C18" s="17">
        <v>0.5</v>
      </c>
      <c r="D18" s="6">
        <v>8</v>
      </c>
      <c r="E18" s="6">
        <v>0</v>
      </c>
      <c r="F18">
        <f>((C18*D18)*(1+(E18/10)))*(1+(100-I17)/100)</f>
        <v>4</v>
      </c>
      <c r="G18">
        <f>F18/8</f>
        <v>0.5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0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0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0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0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0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0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0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0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" customHeight="1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0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0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0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73</v>
      </c>
      <c r="G36" s="15">
        <f>F36/8</f>
        <v>9.125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36.5</v>
      </c>
      <c r="G37" s="15">
        <f t="shared" ref="G37:G38" si="3">F37/8</f>
        <v>4.5625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18.25</v>
      </c>
      <c r="G38" s="15">
        <f t="shared" si="3"/>
        <v>2.28125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0</v>
      </c>
      <c r="G39" s="15">
        <f>F39/8</f>
        <v>0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18.25</v>
      </c>
      <c r="G40" s="15">
        <f>F40/8</f>
        <v>2.28125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18.25</v>
      </c>
      <c r="G41" s="15">
        <f>F41/8</f>
        <v>2.28125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36.5</v>
      </c>
      <c r="G42" s="15">
        <f>F42/8</f>
        <v>4.5625</v>
      </c>
    </row>
    <row r="43" spans="1:7" x14ac:dyDescent="0.25">
      <c r="A43" s="3" t="s">
        <v>21</v>
      </c>
      <c r="F43">
        <f>SUM(F36:F42)</f>
        <v>200.75</v>
      </c>
      <c r="G43">
        <f>SUM(G36:G42)</f>
        <v>25.09375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33.85546875" customWidth="1"/>
    <col min="2" max="2" width="12.28515625" style="25" bestFit="1" customWidth="1"/>
    <col min="3" max="3" width="12.42578125" style="17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" customHeight="1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90</v>
      </c>
    </row>
    <row r="4" spans="1:10" x14ac:dyDescent="0.25">
      <c r="A4" t="s">
        <v>20</v>
      </c>
      <c r="B4" s="25" t="str">
        <f>IF(OR(E4&gt;=10, D4&gt;=10),"Alta",IF(OR(D4&gt;=5, E4&gt;=5),"Media","Baja"))</f>
        <v>Media</v>
      </c>
      <c r="C4" s="17">
        <v>3</v>
      </c>
      <c r="D4" s="6">
        <v>8</v>
      </c>
      <c r="E4" s="6">
        <v>0</v>
      </c>
      <c r="F4">
        <f>((C4*D4)*(1+(E4/10)))*(1+(100-I3)/100)</f>
        <v>26.400000000000002</v>
      </c>
      <c r="G4">
        <f>F4/8</f>
        <v>3.3000000000000003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2.2000000000000002</v>
      </c>
      <c r="G5">
        <f t="shared" ref="G5:G35" si="1">F5/8</f>
        <v>0.27500000000000002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1</v>
      </c>
      <c r="D7" s="6">
        <v>1</v>
      </c>
      <c r="E7" s="6">
        <v>0</v>
      </c>
      <c r="F7">
        <f>((C7*D7)*(1+(E7/10)))*(1+(100-I3)/100)</f>
        <v>1.1000000000000001</v>
      </c>
      <c r="G7">
        <f>F7/8</f>
        <v>0.13750000000000001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1.1000000000000001</v>
      </c>
      <c r="G8">
        <f>F8/8</f>
        <v>0.13750000000000001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0"/>
        <v>Baja</v>
      </c>
      <c r="C12" s="17">
        <v>1</v>
      </c>
      <c r="D12" s="6">
        <v>1</v>
      </c>
      <c r="E12" s="6">
        <v>0</v>
      </c>
      <c r="F12">
        <f>((C12*D12)*(1+(E12/10)))*(1+(100-I3)/100)</f>
        <v>1.1000000000000001</v>
      </c>
      <c r="G12">
        <f t="shared" si="1"/>
        <v>0.13750000000000001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Media</v>
      </c>
      <c r="C14" s="17">
        <v>1</v>
      </c>
      <c r="D14" s="6">
        <v>5</v>
      </c>
      <c r="E14" s="6">
        <v>0</v>
      </c>
      <c r="F14">
        <f>((C14*D14)*(1+(E14/10)))*(1+(100-I3)/100)</f>
        <v>5.5</v>
      </c>
      <c r="G14">
        <f t="shared" si="1"/>
        <v>0.6875</v>
      </c>
    </row>
    <row r="15" spans="1:10" ht="15" customHeight="1" x14ac:dyDescent="0.25">
      <c r="A15" s="2" t="s">
        <v>5</v>
      </c>
      <c r="B15" s="25" t="str">
        <f t="shared" si="0"/>
        <v>Media</v>
      </c>
      <c r="C15" s="17">
        <v>1</v>
      </c>
      <c r="D15" s="6">
        <v>9</v>
      </c>
      <c r="E15" s="6">
        <v>0</v>
      </c>
      <c r="F15">
        <f>((C15*D15)*(1+(E15/10)))*(1+(100-I3)/100)</f>
        <v>9.9</v>
      </c>
      <c r="G15">
        <f t="shared" si="1"/>
        <v>1.2375</v>
      </c>
    </row>
    <row r="16" spans="1:10" ht="15" customHeight="1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0.5</v>
      </c>
      <c r="D18" s="6">
        <v>3</v>
      </c>
      <c r="E18" s="6">
        <v>0</v>
      </c>
      <c r="F18">
        <f>((C18*D18)*(1+(E18/10)))*(1+(100-I17)/100)</f>
        <v>1.5</v>
      </c>
      <c r="G18">
        <f>F18/8</f>
        <v>0.1875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" customHeight="1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48.800000000000004</v>
      </c>
      <c r="G36" s="15">
        <f>F36/8</f>
        <v>6.1000000000000005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24.400000000000002</v>
      </c>
      <c r="G37" s="15">
        <f t="shared" ref="G37:G38" si="3">F37/8</f>
        <v>3.0500000000000003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12.200000000000001</v>
      </c>
      <c r="G38" s="15">
        <f t="shared" si="3"/>
        <v>1.5250000000000001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12.200000000000001</v>
      </c>
      <c r="G39" s="15">
        <f>F39/8</f>
        <v>1.5250000000000001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12.200000000000001</v>
      </c>
      <c r="G40" s="15">
        <f>F40/8</f>
        <v>1.5250000000000001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12.200000000000001</v>
      </c>
      <c r="G41" s="15">
        <f>F41/8</f>
        <v>1.5250000000000001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24.400000000000002</v>
      </c>
      <c r="G42" s="15">
        <f>F42/8</f>
        <v>3.0500000000000003</v>
      </c>
    </row>
    <row r="43" spans="1:7" x14ac:dyDescent="0.25">
      <c r="A43" s="3" t="s">
        <v>21</v>
      </c>
      <c r="F43">
        <f>SUM(F36:F42)</f>
        <v>146.4</v>
      </c>
      <c r="G43">
        <f>SUM(G36:G42)</f>
        <v>18.3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8" max="8" width="9.140625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Media</v>
      </c>
      <c r="C4" s="17">
        <v>0.5</v>
      </c>
      <c r="D4" s="6">
        <v>8</v>
      </c>
      <c r="E4" s="6">
        <v>8</v>
      </c>
      <c r="F4">
        <f>((C4*D4)*(1+(E4/10)))*(1+(100-I3)/100)</f>
        <v>7.2</v>
      </c>
      <c r="G4">
        <f>F4/8</f>
        <v>0.9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0.5</v>
      </c>
      <c r="D5" s="6">
        <v>3</v>
      </c>
      <c r="E5" s="6">
        <v>0</v>
      </c>
      <c r="F5">
        <f>((C5*D5)*(1+(E5/10)))*(1+(100-I3)/100)</f>
        <v>1.5</v>
      </c>
      <c r="G5">
        <f t="shared" ref="G5:G38" si="1">F5/8</f>
        <v>0.1875</v>
      </c>
    </row>
    <row r="6" spans="1:10" x14ac:dyDescent="0.25">
      <c r="A6" t="s">
        <v>38</v>
      </c>
      <c r="B6" s="25" t="s">
        <v>33</v>
      </c>
      <c r="C6" s="17">
        <v>1</v>
      </c>
      <c r="D6" s="6">
        <v>1</v>
      </c>
      <c r="E6" s="6">
        <v>0</v>
      </c>
      <c r="F6">
        <f>((C6*D6)*(1+(E6/10)))*(1+(100-I3)/100)</f>
        <v>1</v>
      </c>
      <c r="G6">
        <f>F6/8</f>
        <v>0.125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>F8/8</f>
        <v>0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0"/>
        <v>Baja</v>
      </c>
      <c r="C12" s="17">
        <v>0</v>
      </c>
      <c r="D12" s="6">
        <v>0</v>
      </c>
      <c r="E12" s="6">
        <v>0</v>
      </c>
      <c r="F12">
        <f>((C12*D12)*(1+(E12/10)))*(1+(100-I3)/100)</f>
        <v>0</v>
      </c>
      <c r="G12">
        <f t="shared" si="1"/>
        <v>0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1</v>
      </c>
      <c r="D14" s="6">
        <v>1</v>
      </c>
      <c r="E14" s="6">
        <v>0</v>
      </c>
      <c r="F14">
        <f>((C14*D14)*(1+(E14/10)))*(1+(100-I3)/100)</f>
        <v>1</v>
      </c>
      <c r="G14">
        <f t="shared" si="1"/>
        <v>0.125</v>
      </c>
    </row>
    <row r="15" spans="1:10" x14ac:dyDescent="0.25">
      <c r="A15" s="2" t="s">
        <v>5</v>
      </c>
      <c r="B15" s="25" t="str">
        <f t="shared" si="0"/>
        <v>Baja</v>
      </c>
      <c r="C15" s="17">
        <v>0.5</v>
      </c>
      <c r="D15" s="6">
        <v>2</v>
      </c>
      <c r="E15" s="6">
        <v>0</v>
      </c>
      <c r="F15">
        <f>((C15*D15)*(1+(E15/10)))*(1+(100-I3)/100)</f>
        <v>1</v>
      </c>
      <c r="G15">
        <f t="shared" si="1"/>
        <v>0.125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2</v>
      </c>
      <c r="D21" s="6">
        <v>1</v>
      </c>
      <c r="E21" s="6">
        <v>0</v>
      </c>
      <c r="F21">
        <f>((C21*D21)*(1+(E21/100)))*(1+(100-I19)/100)</f>
        <v>2</v>
      </c>
      <c r="G21">
        <f t="shared" si="1"/>
        <v>0.25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3</v>
      </c>
      <c r="D35" s="6">
        <v>1</v>
      </c>
      <c r="E35" s="6">
        <v>0</v>
      </c>
      <c r="F35">
        <f>((C35*D35)*(1+(E35/100)))*(1+(100-I32)/100)</f>
        <v>6</v>
      </c>
      <c r="G35">
        <f t="shared" ref="G35" si="3">F35/8</f>
        <v>0.75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19.7</v>
      </c>
      <c r="G36" s="15">
        <f>F36/8</f>
        <v>2.4624999999999999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9.85</v>
      </c>
      <c r="G37" s="15">
        <f t="shared" si="1"/>
        <v>1.23125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4.9249999999999998</v>
      </c>
      <c r="G38" s="15">
        <f t="shared" si="1"/>
        <v>0.61562499999999998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0</v>
      </c>
      <c r="G39" s="15">
        <f>F39/8</f>
        <v>0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4.9249999999999998</v>
      </c>
      <c r="G40" s="15">
        <f>F40/8</f>
        <v>0.61562499999999998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4.9249999999999998</v>
      </c>
      <c r="G41" s="15">
        <f>F41/8</f>
        <v>0.61562499999999998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9.85</v>
      </c>
      <c r="G42" s="15">
        <f>F42/8</f>
        <v>1.23125</v>
      </c>
    </row>
    <row r="43" spans="1:7" x14ac:dyDescent="0.25">
      <c r="A43" s="3" t="s">
        <v>21</v>
      </c>
      <c r="B43" s="25"/>
      <c r="C43" s="17"/>
      <c r="F43">
        <f>SUM(F36:F42)</f>
        <v>54.17499999999999</v>
      </c>
      <c r="G43">
        <f>SUM(G36:G42)</f>
        <v>6.7718749999999988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Media</v>
      </c>
      <c r="C4" s="17">
        <v>3</v>
      </c>
      <c r="D4" s="6">
        <v>5</v>
      </c>
      <c r="E4" s="6">
        <v>0</v>
      </c>
      <c r="F4">
        <f>((C4*D4)*(1+(E4/10)))*(1+(100-I3)/100)</f>
        <v>15</v>
      </c>
      <c r="G4">
        <f>F4/8</f>
        <v>1.875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2</v>
      </c>
      <c r="G5">
        <f t="shared" ref="G5:G35" si="1">F5/8</f>
        <v>0.25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</v>
      </c>
      <c r="G8">
        <f>F8/8</f>
        <v>0.125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1</v>
      </c>
      <c r="D11" s="6">
        <v>1</v>
      </c>
      <c r="E11" s="6">
        <v>0</v>
      </c>
      <c r="F11">
        <f>((C11*D11)*(1+(E11/10)))*(1+(100-I3)/100)</f>
        <v>1</v>
      </c>
      <c r="G11">
        <f>F11/8</f>
        <v>0.125</v>
      </c>
    </row>
    <row r="12" spans="1:10" x14ac:dyDescent="0.25">
      <c r="A12" t="s">
        <v>34</v>
      </c>
      <c r="B12" s="25" t="str">
        <f t="shared" si="0"/>
        <v>Baja</v>
      </c>
      <c r="C12" s="17">
        <v>2</v>
      </c>
      <c r="D12" s="6">
        <v>1</v>
      </c>
      <c r="E12" s="6">
        <v>0</v>
      </c>
      <c r="F12">
        <f>((C12*D12)*(1+(E12/10)))*(1+(100-I3)/100)</f>
        <v>2</v>
      </c>
      <c r="G12">
        <f t="shared" si="1"/>
        <v>0.25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1</v>
      </c>
      <c r="D14" s="6">
        <v>3</v>
      </c>
      <c r="E14" s="6">
        <v>0</v>
      </c>
      <c r="F14">
        <f>((C14*D14)*(1+(E14/10)))*(1+(100-I3)/100)</f>
        <v>3</v>
      </c>
      <c r="G14">
        <f t="shared" si="1"/>
        <v>0.375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2</v>
      </c>
      <c r="E15" s="6">
        <v>0</v>
      </c>
      <c r="F15">
        <f>((C15*D15)*(1+(E15/10)))*(1+(100-I3)/100)</f>
        <v>2</v>
      </c>
      <c r="G15">
        <f t="shared" si="1"/>
        <v>0.25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3</v>
      </c>
      <c r="D35" s="6">
        <v>1</v>
      </c>
      <c r="E35" s="6">
        <v>0</v>
      </c>
      <c r="F35">
        <f>((C35*D35)*(1+(E35/100)))*(1+(100-I32)/100)</f>
        <v>6</v>
      </c>
      <c r="G35">
        <f t="shared" si="1"/>
        <v>0.75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32</v>
      </c>
      <c r="G36" s="15">
        <f>F36/8</f>
        <v>4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16</v>
      </c>
      <c r="G37" s="15">
        <f t="shared" ref="G37:G38" si="3">F37/8</f>
        <v>2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8</v>
      </c>
      <c r="G38" s="15">
        <f t="shared" si="3"/>
        <v>1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8</v>
      </c>
      <c r="G39" s="15">
        <f>F39/8</f>
        <v>1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8</v>
      </c>
      <c r="G40" s="15">
        <f>F40/8</f>
        <v>1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8</v>
      </c>
      <c r="G41" s="15">
        <f>F41/8</f>
        <v>1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16</v>
      </c>
      <c r="G42" s="15">
        <f>F42/8</f>
        <v>2</v>
      </c>
    </row>
    <row r="43" spans="1:7" x14ac:dyDescent="0.25">
      <c r="A43" s="3" t="s">
        <v>21</v>
      </c>
      <c r="B43" s="25"/>
      <c r="C43" s="17"/>
      <c r="F43">
        <f>SUM(F36:F42)</f>
        <v>96</v>
      </c>
      <c r="G43">
        <f>SUM(G36:G42)</f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5</v>
      </c>
      <c r="D4" s="6">
        <v>3</v>
      </c>
      <c r="E4" s="6">
        <v>0</v>
      </c>
      <c r="F4">
        <f>((C4*D4)*(1+(E4/10)))*(1+(100-I3)/100)</f>
        <v>15</v>
      </c>
      <c r="G4">
        <f>F4/8</f>
        <v>1.875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1</v>
      </c>
      <c r="G5">
        <f t="shared" ref="G5:G35" si="1">F5/8</f>
        <v>0.125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</v>
      </c>
      <c r="G8">
        <f>F8/8</f>
        <v>0.125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1</v>
      </c>
      <c r="D11" s="6">
        <v>1</v>
      </c>
      <c r="E11" s="6">
        <v>0</v>
      </c>
      <c r="F11">
        <f>((C11*D11)*(1+(E11/10)))*(1+(100-I3)/100)</f>
        <v>1</v>
      </c>
      <c r="G11">
        <f>F11/8</f>
        <v>0.125</v>
      </c>
    </row>
    <row r="12" spans="1:10" x14ac:dyDescent="0.25">
      <c r="A12" t="s">
        <v>34</v>
      </c>
      <c r="B12" s="25" t="str">
        <f t="shared" si="0"/>
        <v>Baja</v>
      </c>
      <c r="C12" s="17">
        <v>2</v>
      </c>
      <c r="D12" s="6">
        <v>1</v>
      </c>
      <c r="E12" s="6">
        <v>0</v>
      </c>
      <c r="F12">
        <f>((C12*D12)*(1+(E12/10)))*(1+(100-I3)/100)</f>
        <v>2</v>
      </c>
      <c r="G12">
        <f t="shared" si="1"/>
        <v>0.25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2</v>
      </c>
      <c r="D14" s="6">
        <v>2</v>
      </c>
      <c r="E14" s="6">
        <v>0</v>
      </c>
      <c r="F14">
        <f>((C14*D14)*(1+(E14/10)))*(1+(100-I3)/100)</f>
        <v>4</v>
      </c>
      <c r="G14">
        <f t="shared" si="1"/>
        <v>0.5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3</v>
      </c>
      <c r="E15" s="6">
        <v>0</v>
      </c>
      <c r="F15">
        <f>((C15*D15)*(1+(E15/10)))*(1+(100-I3)/100)</f>
        <v>3</v>
      </c>
      <c r="G15">
        <f t="shared" si="1"/>
        <v>0.375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3</v>
      </c>
      <c r="D35" s="6">
        <v>1</v>
      </c>
      <c r="E35" s="6">
        <v>0</v>
      </c>
      <c r="F35">
        <f>((C35*D35)*(1+(E35/100)))*(1+(100-I32)/100)</f>
        <v>6</v>
      </c>
      <c r="G35">
        <f t="shared" si="1"/>
        <v>0.75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33</v>
      </c>
      <c r="G36" s="15">
        <f>F36/8</f>
        <v>4.125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16.5</v>
      </c>
      <c r="G37" s="15">
        <f t="shared" ref="G37:G38" si="3">F37/8</f>
        <v>2.0625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8.25</v>
      </c>
      <c r="G38" s="15">
        <f t="shared" si="3"/>
        <v>1.03125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8.25</v>
      </c>
      <c r="G39" s="15">
        <f>F39/8</f>
        <v>1.03125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8.25</v>
      </c>
      <c r="G40" s="15">
        <f>F40/8</f>
        <v>1.03125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8.25</v>
      </c>
      <c r="G41" s="15">
        <f>F41/8</f>
        <v>1.03125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16.5</v>
      </c>
      <c r="G42" s="15">
        <f>F42/8</f>
        <v>2.0625</v>
      </c>
    </row>
    <row r="43" spans="1:7" x14ac:dyDescent="0.25">
      <c r="A43" s="3" t="s">
        <v>21</v>
      </c>
      <c r="B43" s="25"/>
      <c r="C43" s="17"/>
      <c r="F43">
        <f>SUM(F36:F42)</f>
        <v>99</v>
      </c>
      <c r="G43">
        <f>SUM(G36:G42)</f>
        <v>12.375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6</v>
      </c>
      <c r="D4" s="6">
        <v>2</v>
      </c>
      <c r="E4" s="6">
        <v>0</v>
      </c>
      <c r="F4">
        <f>((C4*D4)*(1+(E4/10)))*(1+(100-I3)/100)</f>
        <v>12</v>
      </c>
      <c r="G4">
        <f>F4/8</f>
        <v>1.5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ref="G5:G35" si="1">F5/8</f>
        <v>0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</v>
      </c>
      <c r="G8">
        <f>F8/8</f>
        <v>0.125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1</v>
      </c>
      <c r="D10" s="6">
        <v>1</v>
      </c>
      <c r="E10" s="6">
        <v>0</v>
      </c>
      <c r="F10">
        <f>((C10*D10)*(1+(E10/10)))*(1+(100-I3)/100)</f>
        <v>1</v>
      </c>
      <c r="G10">
        <f>F10/8</f>
        <v>0.125</v>
      </c>
    </row>
    <row r="11" spans="1:10" x14ac:dyDescent="0.25">
      <c r="A11" t="s">
        <v>40</v>
      </c>
      <c r="B11" s="25" t="s">
        <v>33</v>
      </c>
      <c r="C11" s="17">
        <v>1</v>
      </c>
      <c r="D11" s="6">
        <v>1</v>
      </c>
      <c r="E11" s="6">
        <v>0</v>
      </c>
      <c r="F11">
        <f>((C11*D11)*(1+(E11/10)))*(1+(100-I3)/100)</f>
        <v>1</v>
      </c>
      <c r="G11">
        <f>F11/8</f>
        <v>0.125</v>
      </c>
    </row>
    <row r="12" spans="1:10" x14ac:dyDescent="0.25">
      <c r="A12" t="s">
        <v>34</v>
      </c>
      <c r="B12" s="25" t="str">
        <f t="shared" si="0"/>
        <v>Baja</v>
      </c>
      <c r="C12" s="17">
        <v>2</v>
      </c>
      <c r="D12" s="6">
        <v>1</v>
      </c>
      <c r="E12" s="6">
        <v>0</v>
      </c>
      <c r="F12">
        <f>((C12*D12)*(1+(E12/10)))*(1+(100-I3)/100)</f>
        <v>2</v>
      </c>
      <c r="G12">
        <f t="shared" si="1"/>
        <v>0.25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2</v>
      </c>
      <c r="D14" s="6">
        <v>2</v>
      </c>
      <c r="E14" s="6">
        <v>0</v>
      </c>
      <c r="F14">
        <f>((C14*D14)*(1+(E14/10)))*(1+(100-I3)/100)</f>
        <v>4</v>
      </c>
      <c r="G14">
        <f t="shared" si="1"/>
        <v>0.5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2</v>
      </c>
      <c r="E15" s="6">
        <v>0</v>
      </c>
      <c r="F15">
        <f>((C15*D15)*(1+(E15/10)))*(1+(100-I3)/100)</f>
        <v>2</v>
      </c>
      <c r="G15">
        <f t="shared" si="1"/>
        <v>0.25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23</v>
      </c>
      <c r="G36" s="15">
        <f>F36/8</f>
        <v>2.875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11.5</v>
      </c>
      <c r="G37" s="15">
        <f t="shared" ref="G37:G38" si="3">F37/8</f>
        <v>1.4375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5.75</v>
      </c>
      <c r="G38" s="15">
        <f t="shared" si="3"/>
        <v>0.71875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5.75</v>
      </c>
      <c r="G39" s="15">
        <f>F39/8</f>
        <v>0.71875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5.75</v>
      </c>
      <c r="G40" s="15">
        <f>F40/8</f>
        <v>0.71875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5.75</v>
      </c>
      <c r="G41" s="15">
        <f>F41/8</f>
        <v>0.71875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11.5</v>
      </c>
      <c r="G42" s="15">
        <f>F42/8</f>
        <v>1.4375</v>
      </c>
    </row>
    <row r="43" spans="1:7" x14ac:dyDescent="0.25">
      <c r="A43" s="3" t="s">
        <v>21</v>
      </c>
      <c r="B43" s="25"/>
      <c r="C43" s="17"/>
      <c r="F43">
        <f>SUM(F36:F42)</f>
        <v>69</v>
      </c>
      <c r="G43">
        <f>SUM(G36:G42)</f>
        <v>8.625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6</v>
      </c>
      <c r="D4" s="6">
        <v>3</v>
      </c>
      <c r="E4" s="6">
        <v>0</v>
      </c>
      <c r="F4">
        <f>((C4*D4)*(1+(E4/10)))*(1+(100-I3)/100)</f>
        <v>18</v>
      </c>
      <c r="G4">
        <f>F4/8</f>
        <v>2.25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1</v>
      </c>
      <c r="G5">
        <f t="shared" ref="G5:G35" si="1">F5/8</f>
        <v>0.125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</v>
      </c>
      <c r="G8">
        <f>F8/8</f>
        <v>0.125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/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1</v>
      </c>
      <c r="D11" s="6">
        <v>1</v>
      </c>
      <c r="E11" s="6">
        <v>0</v>
      </c>
      <c r="F11">
        <f>((C11*D11)*(1+(E11/10)))*(1+(100-I3)/100)</f>
        <v>1</v>
      </c>
      <c r="G11">
        <f>F11/8</f>
        <v>0.125</v>
      </c>
    </row>
    <row r="12" spans="1:10" x14ac:dyDescent="0.25">
      <c r="A12" t="s">
        <v>34</v>
      </c>
      <c r="B12" s="25" t="str">
        <f t="shared" si="0"/>
        <v>Baja</v>
      </c>
      <c r="C12" s="17">
        <v>2</v>
      </c>
      <c r="D12" s="6">
        <v>1</v>
      </c>
      <c r="E12" s="6">
        <v>0</v>
      </c>
      <c r="F12">
        <f>((C12*D12)*(1+(E12/10)))*(1+(100-I3)/100)</f>
        <v>2</v>
      </c>
      <c r="G12">
        <f t="shared" si="1"/>
        <v>0.25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2</v>
      </c>
      <c r="D14" s="6">
        <v>2</v>
      </c>
      <c r="E14" s="6">
        <v>0</v>
      </c>
      <c r="F14">
        <f>((C14*D14)*(1+(E14/10)))*(1+(100-I3)/100)</f>
        <v>4</v>
      </c>
      <c r="G14">
        <f t="shared" si="1"/>
        <v>0.5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2</v>
      </c>
      <c r="E15" s="6">
        <v>0</v>
      </c>
      <c r="F15">
        <f>((C15*D15)*(1+(E15/10)))*(1+(100-I3)/100)</f>
        <v>2</v>
      </c>
      <c r="G15">
        <f t="shared" si="1"/>
        <v>0.25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29</v>
      </c>
      <c r="G36" s="15">
        <f>F36/8</f>
        <v>3.625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14.5</v>
      </c>
      <c r="G37" s="15">
        <f t="shared" ref="G37:G38" si="3">F37/8</f>
        <v>1.8125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7.25</v>
      </c>
      <c r="G38" s="15">
        <f t="shared" si="3"/>
        <v>0.90625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7.25</v>
      </c>
      <c r="G39" s="15">
        <f>F39/8</f>
        <v>0.90625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7.25</v>
      </c>
      <c r="G40" s="15">
        <f>F40/8</f>
        <v>0.90625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7.25</v>
      </c>
      <c r="G41" s="15">
        <f>F41/8</f>
        <v>0.90625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14.5</v>
      </c>
      <c r="G42" s="15">
        <f>F42/8</f>
        <v>1.8125</v>
      </c>
    </row>
    <row r="43" spans="1:7" x14ac:dyDescent="0.25">
      <c r="A43" s="3" t="s">
        <v>21</v>
      </c>
      <c r="B43" s="25"/>
      <c r="C43" s="17"/>
      <c r="F43">
        <f>SUM(F36:F42)</f>
        <v>87</v>
      </c>
      <c r="G43">
        <f>SUM(G36:G42)</f>
        <v>10.875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"/>
  <sheetViews>
    <sheetView workbookViewId="0">
      <selection activeCell="A4" sqref="A4"/>
    </sheetView>
  </sheetViews>
  <sheetFormatPr baseColWidth="10" defaultRowHeight="15" x14ac:dyDescent="0.25"/>
  <cols>
    <col min="1" max="1" width="33.85546875" customWidth="1"/>
    <col min="2" max="2" width="12.28515625" bestFit="1" customWidth="1"/>
    <col min="3" max="3" width="12.42578125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.75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20</v>
      </c>
      <c r="B4" s="25" t="str">
        <f>IF(OR(E4&gt;=10, D4&gt;=10),"Alta",IF(OR(D4&gt;=5, E4&gt;=5),"Media","Baja"))</f>
        <v>Baja</v>
      </c>
      <c r="C4" s="17">
        <v>6</v>
      </c>
      <c r="D4" s="6">
        <v>2</v>
      </c>
      <c r="E4" s="6">
        <v>0</v>
      </c>
      <c r="F4">
        <f>((C4*D4)*(1+(E4/10)))*(1+(100-I3)/100)</f>
        <v>12</v>
      </c>
      <c r="G4">
        <f>F4/8</f>
        <v>1.5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ref="G5:G35" si="1">F5/8</f>
        <v>0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>F7/8</f>
        <v>0</v>
      </c>
    </row>
    <row r="8" spans="1:10" x14ac:dyDescent="0.25">
      <c r="A8" t="s">
        <v>41</v>
      </c>
      <c r="B8" s="25" t="s">
        <v>33</v>
      </c>
      <c r="C8" s="17">
        <v>1</v>
      </c>
      <c r="D8" s="6">
        <v>2</v>
      </c>
      <c r="E8" s="6">
        <v>0</v>
      </c>
      <c r="F8">
        <f>((C8*D8)*(1+(E8/10)))*(1+(100-I3)/100)</f>
        <v>2</v>
      </c>
      <c r="G8">
        <f>F8/8</f>
        <v>0.25</v>
      </c>
    </row>
    <row r="9" spans="1:10" x14ac:dyDescent="0.25">
      <c r="A9" t="s">
        <v>4</v>
      </c>
      <c r="B9" s="25" t="str">
        <f t="shared" si="0"/>
        <v>Baja</v>
      </c>
      <c r="C9" s="17">
        <v>1</v>
      </c>
      <c r="D9" s="6">
        <v>1</v>
      </c>
      <c r="E9" s="6">
        <v>0</v>
      </c>
      <c r="F9">
        <f>((C9*D9)*(1+(E9/10)))*(1+(100-I3)/100)</f>
        <v>1</v>
      </c>
      <c r="G9">
        <f t="shared" si="1"/>
        <v>0.125</v>
      </c>
    </row>
    <row r="10" spans="1:10" x14ac:dyDescent="0.25">
      <c r="A10" t="s">
        <v>16</v>
      </c>
      <c r="B10" s="25" t="s">
        <v>33</v>
      </c>
      <c r="C10" s="17">
        <v>1</v>
      </c>
      <c r="D10" s="6">
        <v>1</v>
      </c>
      <c r="E10" s="6">
        <v>0</v>
      </c>
      <c r="F10">
        <f>((C10*D10)*(1+(E10/10)))*(1+(100-I3)/100)</f>
        <v>1</v>
      </c>
      <c r="G10">
        <f>F10/8</f>
        <v>0.125</v>
      </c>
    </row>
    <row r="11" spans="1:10" x14ac:dyDescent="0.25">
      <c r="A11" t="s">
        <v>40</v>
      </c>
      <c r="B11" s="25" t="s">
        <v>33</v>
      </c>
      <c r="C11" s="17">
        <v>1</v>
      </c>
      <c r="D11" s="6">
        <v>1</v>
      </c>
      <c r="E11" s="6">
        <v>0</v>
      </c>
      <c r="F11">
        <f>((C11*D11)*(1+(E11/10)))*(1+(100-I3)/100)</f>
        <v>1</v>
      </c>
      <c r="G11">
        <f>F11/8</f>
        <v>0.125</v>
      </c>
    </row>
    <row r="12" spans="1:10" x14ac:dyDescent="0.25">
      <c r="A12" t="s">
        <v>34</v>
      </c>
      <c r="B12" s="25" t="str">
        <f t="shared" si="0"/>
        <v>Baja</v>
      </c>
      <c r="C12" s="17">
        <v>2</v>
      </c>
      <c r="D12" s="6">
        <v>1</v>
      </c>
      <c r="E12" s="6">
        <v>0</v>
      </c>
      <c r="F12">
        <f>((C12*D12)*(1+(E12/10)))*(1+(100-I3)/100)</f>
        <v>2</v>
      </c>
      <c r="G12">
        <f t="shared" si="1"/>
        <v>0.25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Baja</v>
      </c>
      <c r="C14" s="17">
        <v>1</v>
      </c>
      <c r="D14" s="6">
        <v>1</v>
      </c>
      <c r="E14" s="6">
        <v>0</v>
      </c>
      <c r="F14">
        <f>((C14*D14)*(1+(E14/10)))*(1+(100-I3)/100)</f>
        <v>1</v>
      </c>
      <c r="G14">
        <f t="shared" si="1"/>
        <v>0.125</v>
      </c>
    </row>
    <row r="15" spans="1:10" x14ac:dyDescent="0.25">
      <c r="A15" s="2" t="s">
        <v>5</v>
      </c>
      <c r="B15" s="25" t="str">
        <f t="shared" si="0"/>
        <v>Baja</v>
      </c>
      <c r="C15" s="17">
        <v>1</v>
      </c>
      <c r="D15" s="6">
        <v>1</v>
      </c>
      <c r="E15" s="6">
        <v>0</v>
      </c>
      <c r="F15">
        <f>((C15*D15)*(1+(E15/10)))*(1+(100-I3)/100)</f>
        <v>1</v>
      </c>
      <c r="G15">
        <f t="shared" si="1"/>
        <v>0.125</v>
      </c>
    </row>
    <row r="16" spans="1:10" ht="15.75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</v>
      </c>
      <c r="D18" s="6">
        <v>0</v>
      </c>
      <c r="E18" s="6">
        <v>0</v>
      </c>
      <c r="F18">
        <f>((C18*D18)*(1+(E18/10)))*(1+(100-I17)/100)</f>
        <v>0</v>
      </c>
      <c r="G18">
        <f>F18/8</f>
        <v>0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.75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21</v>
      </c>
      <c r="G36" s="15">
        <f>F36/8</f>
        <v>2.625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10.5</v>
      </c>
      <c r="G37" s="15">
        <f t="shared" ref="G37:G38" si="3">F37/8</f>
        <v>1.3125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5.25</v>
      </c>
      <c r="G38" s="15">
        <f t="shared" si="3"/>
        <v>0.65625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5.25</v>
      </c>
      <c r="G39" s="15">
        <f>F39/8</f>
        <v>0.65625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5.25</v>
      </c>
      <c r="G40" s="15">
        <f>F40/8</f>
        <v>0.65625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5.25</v>
      </c>
      <c r="G41" s="15">
        <f>F41/8</f>
        <v>0.65625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10.5</v>
      </c>
      <c r="G42" s="15">
        <f>F42/8</f>
        <v>1.3125</v>
      </c>
    </row>
    <row r="43" spans="1:7" x14ac:dyDescent="0.25">
      <c r="A43" s="3" t="s">
        <v>21</v>
      </c>
      <c r="B43" s="25"/>
      <c r="C43" s="17"/>
      <c r="F43">
        <f>SUM(F36:F42)</f>
        <v>63</v>
      </c>
      <c r="G43">
        <f>SUM(G36:G42)</f>
        <v>7.875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J4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33.85546875" customWidth="1"/>
    <col min="2" max="2" width="12.28515625" style="25" bestFit="1" customWidth="1"/>
    <col min="3" max="3" width="12.42578125" style="17" customWidth="1"/>
    <col min="4" max="4" width="14" customWidth="1"/>
    <col min="5" max="5" width="12.140625" customWidth="1"/>
    <col min="6" max="6" width="13.5703125" bestFit="1" customWidth="1"/>
    <col min="7" max="7" width="12.28515625" bestFit="1" customWidth="1"/>
    <col min="9" max="9" width="12.85546875" customWidth="1"/>
    <col min="10" max="10" width="13" bestFit="1" customWidth="1"/>
  </cols>
  <sheetData>
    <row r="1" spans="1:10" ht="30" customHeight="1" thickBot="1" x14ac:dyDescent="0.3">
      <c r="A1" s="1"/>
      <c r="B1" s="22" t="s">
        <v>1</v>
      </c>
      <c r="C1" s="18" t="s">
        <v>23</v>
      </c>
      <c r="D1" s="2" t="s">
        <v>24</v>
      </c>
      <c r="E1" s="2" t="s">
        <v>22</v>
      </c>
      <c r="F1" t="s">
        <v>18</v>
      </c>
      <c r="G1" t="s">
        <v>19</v>
      </c>
      <c r="H1" s="16"/>
      <c r="I1" s="2" t="s">
        <v>26</v>
      </c>
      <c r="J1" s="28" t="s">
        <v>27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28</v>
      </c>
      <c r="J2" s="31"/>
    </row>
    <row r="3" spans="1:10" ht="15.75" thickBot="1" x14ac:dyDescent="0.3">
      <c r="A3" s="8" t="s">
        <v>37</v>
      </c>
      <c r="B3" s="24"/>
      <c r="C3" s="19"/>
      <c r="D3" s="9"/>
      <c r="E3" s="9"/>
      <c r="F3" s="9"/>
      <c r="G3" s="9"/>
      <c r="H3" s="9"/>
      <c r="I3" s="30">
        <v>90</v>
      </c>
    </row>
    <row r="4" spans="1:10" x14ac:dyDescent="0.25">
      <c r="A4" t="s">
        <v>20</v>
      </c>
      <c r="B4" s="25" t="str">
        <f>IF(OR(E4&gt;=10, D4&gt;=10),"Alta",IF(OR(D4&gt;=5, E4&gt;=5),"Media","Baja"))</f>
        <v>Media</v>
      </c>
      <c r="C4" s="17">
        <v>5</v>
      </c>
      <c r="D4" s="6">
        <v>5</v>
      </c>
      <c r="E4" s="6">
        <v>2</v>
      </c>
      <c r="F4">
        <f>((C4*D4)*(1+(E4/10)))*(1+(100-I3)/100)</f>
        <v>33</v>
      </c>
      <c r="G4">
        <f>F4/8</f>
        <v>4.125</v>
      </c>
    </row>
    <row r="5" spans="1:10" x14ac:dyDescent="0.25">
      <c r="A5" t="s">
        <v>3</v>
      </c>
      <c r="B5" s="25" t="str">
        <f t="shared" ref="B5:B15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2.2000000000000002</v>
      </c>
      <c r="G5">
        <f t="shared" ref="G5:G35" si="1">F5/8</f>
        <v>0.27500000000000002</v>
      </c>
    </row>
    <row r="6" spans="1:10" x14ac:dyDescent="0.25">
      <c r="A6" t="s">
        <v>38</v>
      </c>
      <c r="B6" s="25" t="s">
        <v>33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>F6/8</f>
        <v>0</v>
      </c>
    </row>
    <row r="7" spans="1:10" x14ac:dyDescent="0.25">
      <c r="A7" t="s">
        <v>39</v>
      </c>
      <c r="B7" s="25" t="s">
        <v>33</v>
      </c>
      <c r="C7" s="17">
        <v>1</v>
      </c>
      <c r="D7" s="6">
        <v>1</v>
      </c>
      <c r="E7" s="6">
        <v>0</v>
      </c>
      <c r="F7">
        <f>((C7*D7)*(1+(E7/10)))*(1+(100-I3)/100)</f>
        <v>1.1000000000000001</v>
      </c>
      <c r="G7">
        <f>F7/8</f>
        <v>0.13750000000000001</v>
      </c>
    </row>
    <row r="8" spans="1:10" x14ac:dyDescent="0.25">
      <c r="A8" t="s">
        <v>41</v>
      </c>
      <c r="B8" s="25" t="s">
        <v>33</v>
      </c>
      <c r="C8" s="17">
        <v>1</v>
      </c>
      <c r="D8" s="6">
        <v>1</v>
      </c>
      <c r="E8" s="6">
        <v>0</v>
      </c>
      <c r="F8">
        <f>((C8*D8)*(1+(E8/10)))*(1+(100-I3)/100)</f>
        <v>1.1000000000000001</v>
      </c>
      <c r="G8">
        <f>F8/8</f>
        <v>0.13750000000000001</v>
      </c>
    </row>
    <row r="9" spans="1:10" x14ac:dyDescent="0.25">
      <c r="A9" t="s">
        <v>4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16</v>
      </c>
      <c r="B10" s="25" t="s">
        <v>33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>F10/8</f>
        <v>0</v>
      </c>
    </row>
    <row r="11" spans="1:10" x14ac:dyDescent="0.25">
      <c r="A11" t="s">
        <v>40</v>
      </c>
      <c r="B11" s="25" t="s">
        <v>33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>F11/8</f>
        <v>0</v>
      </c>
    </row>
    <row r="12" spans="1:10" x14ac:dyDescent="0.25">
      <c r="A12" t="s">
        <v>34</v>
      </c>
      <c r="B12" s="25" t="str">
        <f t="shared" si="0"/>
        <v>Baja</v>
      </c>
      <c r="C12" s="17">
        <v>1</v>
      </c>
      <c r="D12" s="6">
        <v>1</v>
      </c>
      <c r="E12" s="6">
        <v>0</v>
      </c>
      <c r="F12">
        <f>((C12*D12)*(1+(E12/10)))*(1+(100-I3)/100)</f>
        <v>1.1000000000000001</v>
      </c>
      <c r="G12">
        <f t="shared" si="1"/>
        <v>0.13750000000000001</v>
      </c>
    </row>
    <row r="13" spans="1:10" x14ac:dyDescent="0.25">
      <c r="A13" t="s">
        <v>45</v>
      </c>
      <c r="B13" s="25" t="str">
        <f t="shared" si="0"/>
        <v>Baja</v>
      </c>
      <c r="C13" s="17">
        <v>0</v>
      </c>
      <c r="D13" s="6">
        <v>0</v>
      </c>
      <c r="E13" s="6">
        <v>0</v>
      </c>
      <c r="F13">
        <f>((C13*D13)*(1+(E13/10)))*(1+(100-I3)/100)</f>
        <v>0</v>
      </c>
      <c r="G13">
        <f t="shared" si="1"/>
        <v>0</v>
      </c>
    </row>
    <row r="14" spans="1:10" x14ac:dyDescent="0.25">
      <c r="A14" t="s">
        <v>29</v>
      </c>
      <c r="B14" s="25" t="str">
        <f t="shared" si="0"/>
        <v>Media</v>
      </c>
      <c r="C14" s="17">
        <v>1</v>
      </c>
      <c r="D14" s="6">
        <v>6</v>
      </c>
      <c r="E14" s="6">
        <v>0</v>
      </c>
      <c r="F14">
        <f>((C14*D14)*(1+(E14/10)))*(1+(100-I3)/100)</f>
        <v>6.6000000000000005</v>
      </c>
      <c r="G14">
        <f t="shared" si="1"/>
        <v>0.82500000000000007</v>
      </c>
    </row>
    <row r="15" spans="1:10" ht="15" customHeight="1" x14ac:dyDescent="0.25">
      <c r="A15" s="2" t="s">
        <v>5</v>
      </c>
      <c r="B15" s="25" t="str">
        <f t="shared" si="0"/>
        <v>Media</v>
      </c>
      <c r="C15" s="17">
        <v>1</v>
      </c>
      <c r="D15" s="6">
        <v>9</v>
      </c>
      <c r="E15" s="6">
        <v>0</v>
      </c>
      <c r="F15">
        <f>((C15*D15)*(1+(E15/10)))*(1+(100-I3)/100)</f>
        <v>9.9</v>
      </c>
      <c r="G15">
        <f t="shared" si="1"/>
        <v>1.2375</v>
      </c>
    </row>
    <row r="16" spans="1:10" ht="15" customHeight="1" thickBot="1" x14ac:dyDescent="0.3">
      <c r="A16" s="2" t="s">
        <v>46</v>
      </c>
      <c r="B16" s="25" t="str">
        <f>IF(OR(E16&gt;=10, D16&gt;=10),"Alta",IF(OR(D16&gt;=5, E16&gt;=5),"Media","Baja"))</f>
        <v>Baja</v>
      </c>
      <c r="C16" s="17">
        <v>0</v>
      </c>
      <c r="D16" s="6">
        <v>0</v>
      </c>
      <c r="E16" s="6">
        <v>0</v>
      </c>
      <c r="F16">
        <f>((C16*D16)*(1+(E16/10)))*(1+(100-I3)/100)</f>
        <v>0</v>
      </c>
      <c r="G16">
        <f>F16/8</f>
        <v>0</v>
      </c>
    </row>
    <row r="17" spans="1:9" ht="15.75" thickBot="1" x14ac:dyDescent="0.3">
      <c r="A17" s="8" t="s">
        <v>42</v>
      </c>
      <c r="B17" s="26"/>
      <c r="C17" s="20"/>
      <c r="D17" s="10"/>
      <c r="E17" s="10"/>
      <c r="F17" s="11"/>
      <c r="G17" s="11"/>
      <c r="H17" s="12"/>
      <c r="I17">
        <v>100</v>
      </c>
    </row>
    <row r="18" spans="1:9" ht="15.75" thickBot="1" x14ac:dyDescent="0.3">
      <c r="A18" t="s">
        <v>43</v>
      </c>
      <c r="B18" s="25" t="str">
        <f>IF(OR(E18&gt;=10, D18&gt;=10),"Alta",IF(OR(D18&gt;=5, E18&gt;=5),"Media","Baja"))</f>
        <v>Baja</v>
      </c>
      <c r="C18" s="17">
        <v>0.5</v>
      </c>
      <c r="D18" s="6">
        <v>1</v>
      </c>
      <c r="E18" s="6">
        <v>0</v>
      </c>
      <c r="F18">
        <f>((C18*D18)*(1+(E18/10)))*(1+(100-I17)/100)</f>
        <v>0.5</v>
      </c>
      <c r="G18">
        <f>F18/8</f>
        <v>6.25E-2</v>
      </c>
      <c r="I18" s="25"/>
    </row>
    <row r="19" spans="1:9" ht="15.75" thickBot="1" x14ac:dyDescent="0.3">
      <c r="A19" s="8" t="s">
        <v>6</v>
      </c>
      <c r="B19" s="26"/>
      <c r="C19" s="20"/>
      <c r="D19" s="10"/>
      <c r="E19" s="10"/>
      <c r="F19" s="11"/>
      <c r="G19" s="11"/>
      <c r="H19" s="12"/>
      <c r="I19">
        <v>100</v>
      </c>
    </row>
    <row r="20" spans="1:9" x14ac:dyDescent="0.25">
      <c r="A20" t="s">
        <v>2</v>
      </c>
      <c r="B20" s="25" t="str">
        <f t="shared" ref="B20:B34" si="2"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((C20*D20)*(1+(E20/100)))*(1+(100-I19)/100)</f>
        <v>0</v>
      </c>
      <c r="G20">
        <f t="shared" si="1"/>
        <v>0</v>
      </c>
    </row>
    <row r="21" spans="1:9" x14ac:dyDescent="0.25">
      <c r="A21" t="s">
        <v>7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((C21*D21)*(1+(E21/100)))*(1+(100-I19)/100)</f>
        <v>0</v>
      </c>
      <c r="G21">
        <f t="shared" si="1"/>
        <v>0</v>
      </c>
    </row>
    <row r="22" spans="1:9" x14ac:dyDescent="0.25">
      <c r="A22" s="4" t="s">
        <v>8</v>
      </c>
      <c r="B22" s="25" t="str">
        <f t="shared" si="2"/>
        <v>Baja</v>
      </c>
      <c r="C22" s="17">
        <v>0</v>
      </c>
      <c r="D22" s="6">
        <v>0</v>
      </c>
      <c r="E22" s="6">
        <v>0</v>
      </c>
      <c r="F22">
        <f>((C22*D22)*(1+(E22/100)))*(1+(100-I19)/100)</f>
        <v>0</v>
      </c>
      <c r="G22">
        <f t="shared" si="1"/>
        <v>0</v>
      </c>
    </row>
    <row r="23" spans="1:9" x14ac:dyDescent="0.25">
      <c r="A23" t="s">
        <v>9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((C23*D23)*(1+(E23/100)))*(1+(100-I19)/100)</f>
        <v>0</v>
      </c>
      <c r="G23">
        <f t="shared" si="1"/>
        <v>0</v>
      </c>
    </row>
    <row r="24" spans="1:9" ht="15.75" thickBot="1" x14ac:dyDescent="0.3">
      <c r="A24" t="s">
        <v>10</v>
      </c>
      <c r="B24" s="25" t="str">
        <f t="shared" si="2"/>
        <v>Baja</v>
      </c>
      <c r="C24" s="17">
        <v>0</v>
      </c>
      <c r="D24" s="6">
        <v>0</v>
      </c>
      <c r="E24" s="6">
        <v>0</v>
      </c>
      <c r="F24">
        <f>((C24*D24)*(1+(E24/100)))*(1+(100-I19)/100)</f>
        <v>0</v>
      </c>
      <c r="G24">
        <f t="shared" si="1"/>
        <v>0</v>
      </c>
    </row>
    <row r="25" spans="1:9" ht="15.75" thickBot="1" x14ac:dyDescent="0.3">
      <c r="A25" s="8" t="s">
        <v>11</v>
      </c>
      <c r="B25" s="26"/>
      <c r="C25" s="20"/>
      <c r="D25" s="10"/>
      <c r="E25" s="10"/>
      <c r="F25" s="11"/>
      <c r="G25" s="11"/>
      <c r="H25" s="12"/>
      <c r="I25">
        <v>100</v>
      </c>
    </row>
    <row r="26" spans="1:9" x14ac:dyDescent="0.25">
      <c r="A26" t="s">
        <v>12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((C26*D26)*(1+(E26/100)))*(1+(100-I25)/100)</f>
        <v>0</v>
      </c>
      <c r="G26">
        <f t="shared" si="1"/>
        <v>0</v>
      </c>
    </row>
    <row r="27" spans="1:9" x14ac:dyDescent="0.25">
      <c r="A27" t="s">
        <v>3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((C27*D27)*(1+(E27/100)))*(1+(100-I25)/100)</f>
        <v>0</v>
      </c>
      <c r="G27">
        <f t="shared" si="1"/>
        <v>0</v>
      </c>
    </row>
    <row r="28" spans="1:9" ht="15.75" thickBot="1" x14ac:dyDescent="0.3">
      <c r="A28" s="2" t="s">
        <v>5</v>
      </c>
      <c r="B28" s="25" t="str">
        <f t="shared" si="2"/>
        <v>Baja</v>
      </c>
      <c r="C28" s="17">
        <v>0</v>
      </c>
      <c r="D28" s="6">
        <v>0</v>
      </c>
      <c r="E28" s="6">
        <v>0</v>
      </c>
      <c r="F28">
        <f>((C28*D28)*(1+(E28/100)))*(1+(100-I25)/100)</f>
        <v>0</v>
      </c>
      <c r="G28">
        <f t="shared" si="1"/>
        <v>0</v>
      </c>
    </row>
    <row r="29" spans="1:9" ht="15.75" thickBot="1" x14ac:dyDescent="0.3">
      <c r="A29" s="8" t="s">
        <v>13</v>
      </c>
      <c r="B29" s="26"/>
      <c r="C29" s="20"/>
      <c r="D29" s="10"/>
      <c r="E29" s="10"/>
      <c r="F29" s="11"/>
      <c r="G29" s="11"/>
      <c r="H29" s="12"/>
      <c r="I29">
        <v>100</v>
      </c>
    </row>
    <row r="30" spans="1:9" ht="15" customHeight="1" thickBot="1" x14ac:dyDescent="0.3">
      <c r="A30" s="2" t="s">
        <v>14</v>
      </c>
      <c r="B30" s="25" t="str">
        <f t="shared" si="2"/>
        <v>Baja</v>
      </c>
      <c r="C30" s="17">
        <v>0</v>
      </c>
      <c r="D30" s="6">
        <v>0</v>
      </c>
      <c r="E30" s="6">
        <v>0</v>
      </c>
      <c r="F30">
        <f>((C30*D30)*(1+(E30/100)))*(1+(100-I29)/100)</f>
        <v>0</v>
      </c>
      <c r="G30">
        <v>0</v>
      </c>
    </row>
    <row r="31" spans="1:9" ht="15.75" thickBot="1" x14ac:dyDescent="0.3">
      <c r="A31" s="13" t="s">
        <v>44</v>
      </c>
      <c r="B31" s="26"/>
      <c r="C31" s="20"/>
      <c r="D31" s="10"/>
      <c r="E31" s="10"/>
      <c r="F31" s="11"/>
      <c r="G31" s="11"/>
      <c r="H31" s="12"/>
      <c r="I31">
        <v>100</v>
      </c>
    </row>
    <row r="32" spans="1:9" x14ac:dyDescent="0.25">
      <c r="A32" s="4" t="s">
        <v>15</v>
      </c>
      <c r="B32" s="25" t="str">
        <f t="shared" si="2"/>
        <v>Baja</v>
      </c>
      <c r="C32" s="17">
        <v>0</v>
      </c>
      <c r="D32" s="6">
        <v>0</v>
      </c>
      <c r="E32" s="6">
        <v>0</v>
      </c>
      <c r="F32">
        <f>((C32*D32)*(1+(E32/100)))*(1+(100-I31)/100)</f>
        <v>0</v>
      </c>
      <c r="G32">
        <f t="shared" si="1"/>
        <v>0</v>
      </c>
    </row>
    <row r="33" spans="1:7" x14ac:dyDescent="0.25">
      <c r="A33" s="4" t="s">
        <v>25</v>
      </c>
      <c r="B33" s="25" t="s">
        <v>33</v>
      </c>
      <c r="C33" s="17">
        <v>0</v>
      </c>
      <c r="D33" s="6">
        <v>0</v>
      </c>
      <c r="E33" s="6">
        <v>0</v>
      </c>
      <c r="F33">
        <f>((C33*D33)*(1+(E33/100)))*(1+(100-I31)/100)</f>
        <v>0</v>
      </c>
      <c r="G33">
        <f>F33/8</f>
        <v>0</v>
      </c>
    </row>
    <row r="34" spans="1:7" x14ac:dyDescent="0.25">
      <c r="A34" s="2" t="s">
        <v>17</v>
      </c>
      <c r="B34" s="25" t="str">
        <f t="shared" si="2"/>
        <v>Baja</v>
      </c>
      <c r="C34" s="17">
        <v>0</v>
      </c>
      <c r="D34" s="6">
        <v>0</v>
      </c>
      <c r="E34" s="6">
        <v>0</v>
      </c>
      <c r="F34">
        <f>((C34*D34)*(1+(E34/100)))*(1+(100-I31)/100)</f>
        <v>0</v>
      </c>
      <c r="G34">
        <f t="shared" si="1"/>
        <v>0</v>
      </c>
    </row>
    <row r="35" spans="1:7" ht="15.75" thickBot="1" x14ac:dyDescent="0.3">
      <c r="A35" s="2" t="s">
        <v>49</v>
      </c>
      <c r="B35" s="25" t="s">
        <v>50</v>
      </c>
      <c r="C35" s="17">
        <v>0</v>
      </c>
      <c r="D35" s="6">
        <v>0</v>
      </c>
      <c r="E35" s="6">
        <v>0</v>
      </c>
      <c r="F35">
        <f>((C35*D35)*(1+(E35/100)))*(1+(100-I32)/100)</f>
        <v>0</v>
      </c>
      <c r="G35">
        <f t="shared" si="1"/>
        <v>0</v>
      </c>
    </row>
    <row r="36" spans="1:7" ht="15.75" thickBot="1" x14ac:dyDescent="0.3">
      <c r="A36" s="8" t="s">
        <v>36</v>
      </c>
      <c r="B36" s="27"/>
      <c r="C36" s="21"/>
      <c r="D36" s="14"/>
      <c r="E36" s="14"/>
      <c r="F36" s="14">
        <f>SUM(F4:F35)</f>
        <v>55.500000000000007</v>
      </c>
      <c r="G36" s="15">
        <f>F36/8</f>
        <v>6.9375000000000009</v>
      </c>
    </row>
    <row r="37" spans="1:7" ht="15.75" thickBot="1" x14ac:dyDescent="0.3">
      <c r="A37" s="8" t="s">
        <v>31</v>
      </c>
      <c r="B37" s="27"/>
      <c r="C37" s="21"/>
      <c r="D37" s="14"/>
      <c r="E37" s="14"/>
      <c r="F37" s="14">
        <f>SUM(F4:F35)/2</f>
        <v>27.750000000000004</v>
      </c>
      <c r="G37" s="15">
        <f t="shared" ref="G37:G38" si="3">F37/8</f>
        <v>3.4687500000000004</v>
      </c>
    </row>
    <row r="38" spans="1:7" ht="15.75" thickBot="1" x14ac:dyDescent="0.3">
      <c r="A38" s="8" t="s">
        <v>30</v>
      </c>
      <c r="B38" s="27"/>
      <c r="C38" s="21"/>
      <c r="D38" s="14"/>
      <c r="E38" s="14"/>
      <c r="F38" s="14">
        <f>SUM(F4:F35)/4</f>
        <v>13.875000000000002</v>
      </c>
      <c r="G38" s="15">
        <f t="shared" si="3"/>
        <v>1.7343750000000002</v>
      </c>
    </row>
    <row r="39" spans="1:7" ht="15.75" thickBot="1" x14ac:dyDescent="0.3">
      <c r="A39" s="8" t="s">
        <v>47</v>
      </c>
      <c r="B39" s="27"/>
      <c r="C39" s="21"/>
      <c r="D39" s="14"/>
      <c r="E39" s="14"/>
      <c r="F39" s="14">
        <f>IF(SUM(D9:D12) &gt; 0,SUM(F4:F35)/4,0)</f>
        <v>13.875000000000002</v>
      </c>
      <c r="G39" s="15">
        <f>F39/8</f>
        <v>1.7343750000000002</v>
      </c>
    </row>
    <row r="40" spans="1:7" ht="15.75" thickBot="1" x14ac:dyDescent="0.3">
      <c r="A40" s="8" t="s">
        <v>48</v>
      </c>
      <c r="B40" s="27"/>
      <c r="C40" s="21"/>
      <c r="D40" s="14"/>
      <c r="E40" s="14"/>
      <c r="F40" s="14">
        <f>SUM(F4:F35)/4</f>
        <v>13.875000000000002</v>
      </c>
      <c r="G40" s="15">
        <f>F40/8</f>
        <v>1.7343750000000002</v>
      </c>
    </row>
    <row r="41" spans="1:7" ht="15.75" thickBot="1" x14ac:dyDescent="0.3">
      <c r="A41" s="8" t="s">
        <v>32</v>
      </c>
      <c r="B41" s="27"/>
      <c r="C41" s="21"/>
      <c r="D41" s="14"/>
      <c r="E41" s="14"/>
      <c r="F41" s="14">
        <f>SUM(F4:F35)/4</f>
        <v>13.875000000000002</v>
      </c>
      <c r="G41" s="15">
        <f>F41/8</f>
        <v>1.7343750000000002</v>
      </c>
    </row>
    <row r="42" spans="1:7" ht="15.75" thickBot="1" x14ac:dyDescent="0.3">
      <c r="A42" s="8" t="s">
        <v>35</v>
      </c>
      <c r="B42" s="27"/>
      <c r="C42" s="21"/>
      <c r="D42" s="14"/>
      <c r="E42" s="14"/>
      <c r="F42" s="14">
        <f>SUM(F4:F35)/2</f>
        <v>27.750000000000004</v>
      </c>
      <c r="G42" s="15">
        <f>F42/8</f>
        <v>3.4687500000000004</v>
      </c>
    </row>
    <row r="43" spans="1:7" x14ac:dyDescent="0.25">
      <c r="A43" s="3" t="s">
        <v>21</v>
      </c>
      <c r="F43">
        <f>SUM(F36:F42)</f>
        <v>166.50000000000003</v>
      </c>
      <c r="G43">
        <f>SUM(G36:G42)</f>
        <v>20.812500000000004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AUDIT TrackLogger</vt:lpstr>
      <vt:lpstr>PSRH Comunicar ABC Socios</vt:lpstr>
      <vt:lpstr>PSRH DispersionesSocios</vt:lpstr>
      <vt:lpstr>HebBanco CargaVentas</vt:lpstr>
      <vt:lpstr>HebBanco CancelacionSaldo</vt:lpstr>
      <vt:lpstr>PSAR ABC_ClientesExternos</vt:lpstr>
      <vt:lpstr>PSAR Consumos</vt:lpstr>
      <vt:lpstr>PSAR ConsultaSaldo</vt:lpstr>
      <vt:lpstr>PMM Orden de CompraTarjeta</vt:lpstr>
      <vt:lpstr>STAR Consultar #Serie de Lote</vt:lpstr>
      <vt:lpstr>HEBCARD ReplicaInformacion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2019-05-03T15:29:50Z</dcterms:modified>
</cp:coreProperties>
</file>