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reichhard\Desktop\"/>
    </mc:Choice>
  </mc:AlternateContent>
  <xr:revisionPtr revIDLastSave="0" documentId="13_ncr:1_{449F6CB2-C675-43AA-8E1B-DD2F09F180A2}" xr6:coauthVersionLast="47" xr6:coauthVersionMax="47" xr10:uidLastSave="{00000000-0000-0000-0000-000000000000}"/>
  <bookViews>
    <workbookView xWindow="-110" yWindow="-110" windowWidth="19420" windowHeight="10420" tabRatio="601" firstSheet="18" activeTab="18" xr2:uid="{00000000-000D-0000-FFFF-FFFF00000000}"/>
  </bookViews>
  <sheets>
    <sheet name="March 2017" sheetId="1" state="hidden" r:id="rId1"/>
    <sheet name="April 2017" sheetId="2" state="hidden" r:id="rId2"/>
    <sheet name="May 2017" sheetId="3" state="hidden" r:id="rId3"/>
    <sheet name="June 2017" sheetId="5" state="hidden" r:id="rId4"/>
    <sheet name="July 2017" sheetId="6" state="hidden" r:id="rId5"/>
    <sheet name="Aug 2017" sheetId="7" state="hidden" r:id="rId6"/>
    <sheet name="Sep 2017" sheetId="8" state="hidden" r:id="rId7"/>
    <sheet name="Oct 2017" sheetId="9" state="hidden" r:id="rId8"/>
    <sheet name="Nov 2017" sheetId="10" state="hidden" r:id="rId9"/>
    <sheet name="Dec 2017" sheetId="11" state="hidden" r:id="rId10"/>
    <sheet name="Jan 2018" sheetId="12" state="hidden" r:id="rId11"/>
    <sheet name="Feb 2018" sheetId="14" state="hidden" r:id="rId12"/>
    <sheet name="Mar 2018" sheetId="16" state="hidden" r:id="rId13"/>
    <sheet name="Apr 2018" sheetId="17" state="hidden" r:id="rId14"/>
    <sheet name="May 2018" sheetId="18" state="hidden" r:id="rId15"/>
    <sheet name="June 2018" sheetId="19" state="hidden" r:id="rId16"/>
    <sheet name="Fall 2018" sheetId="21" state="hidden" r:id="rId17"/>
    <sheet name="Summer 2019" sheetId="23" state="hidden" r:id="rId18"/>
    <sheet name="Monthly Budget" sheetId="25" r:id="rId19"/>
    <sheet name="March Budget Review" sheetId="24" state="hidden" r:id="rId20"/>
    <sheet name="TFV" sheetId="4" state="hidden" r:id="rId21"/>
  </sheets>
  <definedNames>
    <definedName name="_xlnm._FilterDatabase" localSheetId="19" hidden="1">'March Budget Review'!$A$1:$B$79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7" i="25" l="1"/>
  <c r="F39" i="25"/>
  <c r="F40" i="25"/>
  <c r="B45" i="25" l="1"/>
  <c r="AL18" i="23" l="1"/>
  <c r="AL29" i="23" s="1"/>
  <c r="AJ18" i="23"/>
  <c r="AJ29" i="23" s="1"/>
  <c r="AH18" i="23"/>
  <c r="AH29" i="23" s="1"/>
  <c r="AF18" i="23"/>
  <c r="AF29" i="23" s="1"/>
  <c r="AD18" i="23"/>
  <c r="AD29" i="23" s="1"/>
  <c r="AB18" i="23"/>
  <c r="AB29" i="23" s="1"/>
  <c r="AL24" i="23" l="1"/>
  <c r="AJ24" i="23"/>
  <c r="AH24" i="23"/>
  <c r="AF24" i="23"/>
  <c r="AD24" i="23"/>
  <c r="AB24" i="23"/>
  <c r="F34" i="25"/>
  <c r="F35" i="25"/>
  <c r="F36" i="25"/>
  <c r="F37" i="25"/>
  <c r="F38" i="25"/>
  <c r="F33" i="25"/>
  <c r="F22" i="25"/>
  <c r="F23" i="25"/>
  <c r="F24" i="25"/>
  <c r="F25" i="25"/>
  <c r="F21" i="25"/>
  <c r="F6" i="25"/>
  <c r="F7" i="25"/>
  <c r="F8" i="25"/>
  <c r="F9" i="25"/>
  <c r="F10" i="25"/>
  <c r="F11" i="25"/>
  <c r="F15" i="25"/>
  <c r="F5" i="25"/>
  <c r="B42" i="25"/>
  <c r="B54" i="25" s="1"/>
  <c r="B29" i="25"/>
  <c r="B53" i="25" s="1"/>
  <c r="B18" i="25"/>
  <c r="E18" i="25" s="1"/>
  <c r="F47" i="25" l="1"/>
  <c r="F48" i="25" s="1"/>
  <c r="H51" i="25"/>
  <c r="F42" i="25"/>
  <c r="B52" i="25"/>
  <c r="B47" i="25"/>
  <c r="E29" i="25"/>
  <c r="B48" i="25" s="1"/>
  <c r="B55" i="25" s="1"/>
  <c r="Z18" i="23"/>
  <c r="Z29" i="23" s="1"/>
  <c r="X18" i="23"/>
  <c r="X24" i="23" s="1"/>
  <c r="V18" i="23"/>
  <c r="V29" i="23" s="1"/>
  <c r="T18" i="23"/>
  <c r="T29" i="23" s="1"/>
  <c r="R18" i="23"/>
  <c r="R29" i="23" s="1"/>
  <c r="P18" i="23"/>
  <c r="P29" i="23" s="1"/>
  <c r="N18" i="23"/>
  <c r="L18" i="23"/>
  <c r="L29" i="23" s="1"/>
  <c r="J18" i="23"/>
  <c r="J29" i="23" s="1"/>
  <c r="H18" i="23"/>
  <c r="H29" i="23" s="1"/>
  <c r="F18" i="23"/>
  <c r="F29" i="23" s="1"/>
  <c r="D18" i="23"/>
  <c r="D29" i="23" s="1"/>
  <c r="B18" i="23"/>
  <c r="B29" i="23" s="1"/>
  <c r="N29" i="23" l="1"/>
  <c r="N24" i="23"/>
  <c r="J24" i="23"/>
  <c r="X29" i="23"/>
  <c r="Z24" i="23"/>
  <c r="V24" i="23"/>
  <c r="T24" i="23"/>
  <c r="R24" i="23"/>
  <c r="P24" i="23"/>
  <c r="L24" i="23"/>
  <c r="H24" i="23"/>
  <c r="F24" i="23"/>
  <c r="D24" i="23"/>
  <c r="B24" i="23"/>
  <c r="Y15" i="21"/>
  <c r="V15" i="21"/>
  <c r="S15" i="21"/>
  <c r="P15" i="21"/>
  <c r="M15" i="21"/>
  <c r="J15" i="21"/>
  <c r="J21" i="21" s="1"/>
  <c r="Y21" i="21" l="1"/>
  <c r="Y26" i="21"/>
  <c r="V21" i="21"/>
  <c r="V26" i="21"/>
  <c r="P21" i="21"/>
  <c r="P26" i="21"/>
  <c r="M21" i="21"/>
  <c r="M26" i="21"/>
  <c r="S21" i="21"/>
  <c r="S26" i="21"/>
  <c r="J26" i="21"/>
  <c r="G15" i="21"/>
  <c r="E15" i="21"/>
  <c r="B15" i="21"/>
  <c r="B21" i="21" s="1"/>
  <c r="G21" i="21" l="1"/>
  <c r="G26" i="21"/>
  <c r="E21" i="21"/>
  <c r="K16" i="19"/>
  <c r="K20" i="19" s="1"/>
  <c r="I16" i="19"/>
  <c r="I20" i="19" s="1"/>
  <c r="G16" i="19"/>
  <c r="G20" i="19" s="1"/>
  <c r="E16" i="19" l="1"/>
  <c r="B16" i="19"/>
  <c r="B20" i="19" s="1"/>
  <c r="E20" i="19" l="1"/>
  <c r="E27" i="19"/>
  <c r="E30" i="19" s="1"/>
  <c r="I21" i="18"/>
  <c r="I24" i="18" s="1"/>
  <c r="E16" i="18" l="1"/>
  <c r="E20" i="18" s="1"/>
  <c r="B16" i="18"/>
  <c r="B20" i="18" s="1"/>
  <c r="L20" i="17" l="1"/>
  <c r="I16" i="17" l="1"/>
  <c r="I20" i="17" s="1"/>
  <c r="F16" i="17"/>
  <c r="F20" i="17" s="1"/>
  <c r="B16" i="17"/>
  <c r="B20" i="17" s="1"/>
  <c r="I16" i="16" l="1"/>
  <c r="F16" i="16"/>
  <c r="B16" i="16"/>
  <c r="I20" i="16" l="1"/>
  <c r="F20" i="16"/>
  <c r="B20" i="16"/>
  <c r="I15" i="14" l="1"/>
  <c r="I19" i="14" s="1"/>
  <c r="F15" i="14"/>
  <c r="F19" i="14" s="1"/>
  <c r="B15" i="14"/>
  <c r="B19" i="14" s="1"/>
  <c r="I16" i="12" l="1"/>
  <c r="I20" i="12" s="1"/>
  <c r="F16" i="12"/>
  <c r="F20" i="12" s="1"/>
  <c r="B16" i="12"/>
  <c r="B20" i="12" l="1"/>
  <c r="B27" i="12"/>
  <c r="B29" i="12" s="1"/>
  <c r="I16" i="11"/>
  <c r="I20" i="11" s="1"/>
  <c r="F16" i="11"/>
  <c r="F20" i="11" s="1"/>
  <c r="B16" i="11"/>
  <c r="B20" i="11" s="1"/>
  <c r="F16" i="10"/>
  <c r="F20" i="10" s="1"/>
  <c r="B16" i="10"/>
  <c r="B20" i="10" s="1"/>
  <c r="F15" i="9"/>
  <c r="F19" i="9" s="1"/>
  <c r="B15" i="9"/>
  <c r="B19" i="9" l="1"/>
  <c r="F16" i="8"/>
  <c r="F20" i="8" s="1"/>
  <c r="B16" i="8"/>
  <c r="B20" i="8" l="1"/>
  <c r="B28" i="8"/>
  <c r="B24" i="8"/>
  <c r="F16" i="7"/>
  <c r="F20" i="7" s="1"/>
  <c r="B16" i="7"/>
  <c r="B20" i="7" s="1"/>
  <c r="I16" i="5" l="1"/>
  <c r="I20" i="5" s="1"/>
  <c r="F16" i="6"/>
  <c r="F20" i="6" s="1"/>
  <c r="B16" i="6"/>
  <c r="B20" i="6" s="1"/>
  <c r="F16" i="5" l="1"/>
  <c r="F20" i="5" l="1"/>
  <c r="B16" i="5" l="1"/>
  <c r="B20" i="5" s="1"/>
  <c r="B18" i="4" l="1"/>
  <c r="B22" i="4" s="1"/>
  <c r="E34" i="2" l="1"/>
  <c r="E35" i="2" s="1"/>
  <c r="E39" i="2" s="1"/>
  <c r="E25" i="2"/>
  <c r="E27" i="2" s="1"/>
  <c r="F16" i="3" l="1"/>
  <c r="B6" i="3"/>
  <c r="E17" i="2"/>
  <c r="E21" i="2" s="1"/>
  <c r="B16" i="3" l="1"/>
  <c r="B20" i="3" s="1"/>
  <c r="B26" i="3"/>
  <c r="B28" i="3" s="1"/>
  <c r="B32" i="3" s="1"/>
  <c r="B6" i="2"/>
  <c r="B17" i="2" s="1"/>
  <c r="B21" i="2" s="1"/>
  <c r="C20" i="1" l="1"/>
  <c r="C22" i="1" s="1"/>
  <c r="H12" i="1" l="1"/>
  <c r="H16" i="1" l="1"/>
  <c r="C12" i="1"/>
  <c r="C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Reichhard, Robert</author>
  </authors>
  <commentList>
    <comment ref="A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Reichhard, Robert:</t>
        </r>
        <r>
          <rPr>
            <sz val="9"/>
            <color indexed="81"/>
            <rFont val="Tahoma"/>
            <family val="2"/>
          </rPr>
          <t xml:space="preserve">
Payment scheduled for 2/15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Reichhard, Robert</author>
  </authors>
  <commentList>
    <comment ref="A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Reichhard, Robert:</t>
        </r>
        <r>
          <rPr>
            <sz val="9"/>
            <color indexed="81"/>
            <rFont val="Tahoma"/>
            <family val="2"/>
          </rPr>
          <t xml:space="preserve">
Payment scheduled for 2/15</t>
        </r>
      </text>
    </comment>
  </commentList>
</comments>
</file>

<file path=xl/sharedStrings.xml><?xml version="1.0" encoding="utf-8"?>
<sst xmlns="http://schemas.openxmlformats.org/spreadsheetml/2006/main" count="556" uniqueCount="161">
  <si>
    <t>Rent</t>
  </si>
  <si>
    <t>Car Ins</t>
  </si>
  <si>
    <t>ATT</t>
  </si>
  <si>
    <t>CPAP</t>
  </si>
  <si>
    <t>YourAccountCenter</t>
  </si>
  <si>
    <t>CC</t>
  </si>
  <si>
    <t>AMZN</t>
  </si>
  <si>
    <t>Total</t>
  </si>
  <si>
    <t>Paycheck</t>
  </si>
  <si>
    <t>Surplus</t>
  </si>
  <si>
    <t>Comic Con Tix</t>
  </si>
  <si>
    <t>Mnet</t>
  </si>
  <si>
    <t>PPC</t>
  </si>
  <si>
    <t>Cox</t>
  </si>
  <si>
    <t>Car</t>
  </si>
  <si>
    <t>Student Loan</t>
  </si>
  <si>
    <t>SRP</t>
  </si>
  <si>
    <t>Paid</t>
  </si>
  <si>
    <t>Paid &amp; withdrawn</t>
  </si>
  <si>
    <t>Autopay</t>
  </si>
  <si>
    <t>Autopay, paid &amp; withdrawn</t>
  </si>
  <si>
    <t>Actual</t>
  </si>
  <si>
    <t>Still to be withdrawn</t>
  </si>
  <si>
    <t>Actual Surplus</t>
  </si>
  <si>
    <t>213 total withdrawal, but Chelsea is providing $60</t>
  </si>
  <si>
    <t>x</t>
  </si>
  <si>
    <t>Amazon</t>
  </si>
  <si>
    <t>Total Bills</t>
  </si>
  <si>
    <t>After bills</t>
  </si>
  <si>
    <t>Safeco</t>
  </si>
  <si>
    <t>Fedloans</t>
  </si>
  <si>
    <t>H&amp;R</t>
  </si>
  <si>
    <t>MNET</t>
  </si>
  <si>
    <t>Updated</t>
  </si>
  <si>
    <t>Bal on 5/1</t>
  </si>
  <si>
    <t>After scheduled bills</t>
  </si>
  <si>
    <t>Etrade Deposit</t>
  </si>
  <si>
    <t>new balance</t>
  </si>
  <si>
    <t>IRS</t>
  </si>
  <si>
    <t>Potter-Palooza Hotel</t>
  </si>
  <si>
    <t>New Balance</t>
  </si>
  <si>
    <t xml:space="preserve">Savings </t>
  </si>
  <si>
    <t>included previous balance</t>
  </si>
  <si>
    <t>Updated 5/15</t>
  </si>
  <si>
    <t>Balance</t>
  </si>
  <si>
    <t>Bills Still Left to Come out</t>
  </si>
  <si>
    <t>After</t>
  </si>
  <si>
    <t>Savings</t>
  </si>
  <si>
    <t>(when the Preferred refund comes in, send it to Savings)</t>
  </si>
  <si>
    <t>Date</t>
  </si>
  <si>
    <t>Total Days</t>
  </si>
  <si>
    <t>Reason</t>
  </si>
  <si>
    <t>Days</t>
  </si>
  <si>
    <t>Allowed</t>
  </si>
  <si>
    <t>for felix &amp; the sleep study</t>
  </si>
  <si>
    <t>Century Link</t>
  </si>
  <si>
    <t>Adding Existing Balance</t>
  </si>
  <si>
    <t>New balance</t>
  </si>
  <si>
    <t>Bank acct balance 1710 as of 9/2</t>
  </si>
  <si>
    <t>X</t>
  </si>
  <si>
    <t>Uncleared PayPal Transactions</t>
  </si>
  <si>
    <t>PayPal MC</t>
  </si>
  <si>
    <t>current balance</t>
  </si>
  <si>
    <t>Bills</t>
  </si>
  <si>
    <t>After Bills</t>
  </si>
  <si>
    <t>Vegas</t>
  </si>
  <si>
    <t>LA Fitness Personal Training</t>
  </si>
  <si>
    <t>Pep Boys</t>
  </si>
  <si>
    <t>Revised</t>
  </si>
  <si>
    <t>Current Balance</t>
  </si>
  <si>
    <t>other bills</t>
  </si>
  <si>
    <t>current bal</t>
  </si>
  <si>
    <t>Bills &amp; savings</t>
  </si>
  <si>
    <t>CC payment</t>
  </si>
  <si>
    <t>as of 7/8</t>
  </si>
  <si>
    <t>SRP**</t>
  </si>
  <si>
    <t>** = Autopay</t>
  </si>
  <si>
    <t>YourAccountCenter**</t>
  </si>
  <si>
    <t>Safeco**</t>
  </si>
  <si>
    <t>Century Link**</t>
  </si>
  <si>
    <t>Amazon**</t>
  </si>
  <si>
    <t>Running Balance</t>
  </si>
  <si>
    <t>Chelsea Addition</t>
  </si>
  <si>
    <t>PP Debit Card</t>
  </si>
  <si>
    <t>Phoenix Fan Fest Fusion Festivities</t>
  </si>
  <si>
    <t>Pre-planned appt with Patel</t>
  </si>
  <si>
    <t>Unsure?</t>
  </si>
  <si>
    <t>Lionel - vet appt</t>
  </si>
  <si>
    <t>Expense</t>
  </si>
  <si>
    <t>Amount</t>
  </si>
  <si>
    <t>ATM</t>
  </si>
  <si>
    <t>Walmart</t>
  </si>
  <si>
    <t>Pharmacy</t>
  </si>
  <si>
    <t>Car Loan</t>
  </si>
  <si>
    <t>PayPal Café</t>
  </si>
  <si>
    <t>Cheddar's</t>
  </si>
  <si>
    <t>Mountain Man</t>
  </si>
  <si>
    <t>Amazon Prime</t>
  </si>
  <si>
    <t>Gas</t>
  </si>
  <si>
    <t>Cheba Hut</t>
  </si>
  <si>
    <t>Einstein Bro's</t>
  </si>
  <si>
    <t>Jimmy John's</t>
  </si>
  <si>
    <t>Chic Fil A</t>
  </si>
  <si>
    <t>Pet Planet</t>
  </si>
  <si>
    <t>Winco</t>
  </si>
  <si>
    <t>Costco</t>
  </si>
  <si>
    <t>YOURACCOUNTCENTER</t>
  </si>
  <si>
    <t>Safeco Renter's Insurance</t>
  </si>
  <si>
    <t>Safeco Car Insurance</t>
  </si>
  <si>
    <t>Clothing</t>
  </si>
  <si>
    <t>USPS</t>
  </si>
  <si>
    <t>Charity (Childhelp)</t>
  </si>
  <si>
    <t>Del Taco</t>
  </si>
  <si>
    <t>Flix Brewhouse</t>
  </si>
  <si>
    <t>Chipotle</t>
  </si>
  <si>
    <t>Netflix</t>
  </si>
  <si>
    <t>Doctor</t>
  </si>
  <si>
    <t>Filiberto's</t>
  </si>
  <si>
    <t>Taco Bell</t>
  </si>
  <si>
    <t>Convention Center</t>
  </si>
  <si>
    <t>Harkins</t>
  </si>
  <si>
    <t>Blackberry Café</t>
  </si>
  <si>
    <t>Famous Dave's</t>
  </si>
  <si>
    <t>Safeway</t>
  </si>
  <si>
    <t>NFL Shop</t>
  </si>
  <si>
    <t>Xbox Live</t>
  </si>
  <si>
    <t>Maskadores Taco Shop</t>
  </si>
  <si>
    <t>Lowe's</t>
  </si>
  <si>
    <t>Santisi Bro's</t>
  </si>
  <si>
    <t>Starbucks</t>
  </si>
  <si>
    <t>Jack in the Box</t>
  </si>
  <si>
    <t>Food</t>
  </si>
  <si>
    <t>Misc Spending</t>
  </si>
  <si>
    <t>Expenses</t>
  </si>
  <si>
    <t>Have-to-Pay</t>
  </si>
  <si>
    <t>Renter's Insurance</t>
  </si>
  <si>
    <t>Electric</t>
  </si>
  <si>
    <t>Internet</t>
  </si>
  <si>
    <t>Cell Phone</t>
  </si>
  <si>
    <t>Car Insurance</t>
  </si>
  <si>
    <t>Want to Pay</t>
  </si>
  <si>
    <t>General Expenses</t>
  </si>
  <si>
    <t>Groceries</t>
  </si>
  <si>
    <t>Pet Care/Food</t>
  </si>
  <si>
    <t>Income</t>
  </si>
  <si>
    <t>Funds Remaining</t>
  </si>
  <si>
    <t xml:space="preserve">Total Spent </t>
  </si>
  <si>
    <t>Car Maintenance (to carry over)</t>
  </si>
  <si>
    <t>Play Money</t>
  </si>
  <si>
    <t>Taco Tuesday</t>
  </si>
  <si>
    <t>Restaurants/Bars</t>
  </si>
  <si>
    <t>Prescriptions</t>
  </si>
  <si>
    <t>Co-Pays</t>
  </si>
  <si>
    <t>Percent of total</t>
  </si>
  <si>
    <t>Funds to withdraw</t>
  </si>
  <si>
    <t>Taking Dad to Out of Africa</t>
  </si>
  <si>
    <t>Running balance</t>
  </si>
  <si>
    <t>PayPal Debit Card</t>
  </si>
  <si>
    <t>Amazon Card</t>
  </si>
  <si>
    <t>Paypal MC</t>
  </si>
  <si>
    <t>Open Sky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</si>
</sst>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;[Red]&quot;$&quot;#,##0"/>
    <numFmt numFmtId="165" formatCode="m/d;@"/>
    <numFmt numFmtId="166" formatCode="&quot;$&quot;#,##0"/>
    <numFmt numFmtId="167" formatCode="_(&quot;$&quot;* #,##0_);_(&quot;$&quot;* \(#,##0\);_(&quot;$&quot;* &quot;-&quot;??_);_(@_)"/>
    <numFmt numFmtId="168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1" applyNumberFormat="0" applyAlignment="0" applyProtection="0"/>
    <xf numFmtId="0" fontId="8" fillId="6" borderId="2" applyNumberFormat="0" applyAlignment="0" applyProtection="0"/>
  </cellStyleXfs>
  <cellXfs count="3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167" fontId="0" fillId="0" borderId="0" xfId="1" applyNumberFormat="1" applyFont="1"/>
    <xf numFmtId="0" fontId="0" fillId="0" borderId="0" xfId="0" applyAlignment="1">
      <alignment wrapText="1"/>
    </xf>
    <xf numFmtId="168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8" fontId="0" fillId="0" borderId="0" xfId="1" applyNumberFormat="1" applyFont="1"/>
    <xf numFmtId="1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6" fontId="0" fillId="0" borderId="0" xfId="0" applyNumberFormat="1"/>
    <xf numFmtId="6" fontId="0" fillId="0" borderId="0" xfId="1" applyNumberFormat="1" applyFont="1"/>
    <xf numFmtId="168" fontId="0" fillId="0" borderId="0" xfId="1" applyNumberFormat="1" applyFont="1" applyFill="1"/>
    <xf numFmtId="0" fontId="0" fillId="2" borderId="0" xfId="0" applyFill="1"/>
    <xf numFmtId="168" fontId="0" fillId="2" borderId="0" xfId="1" applyNumberFormat="1" applyFont="1" applyFill="1"/>
    <xf numFmtId="0" fontId="5" fillId="3" borderId="0" xfId="3"/>
    <xf numFmtId="0" fontId="7" fillId="5" borderId="1" xfId="5"/>
    <xf numFmtId="0" fontId="8" fillId="6" borderId="2" xfId="6"/>
    <xf numFmtId="0" fontId="6" fillId="4" borderId="0" xfId="4"/>
    <xf numFmtId="44" fontId="6" fillId="4" borderId="0" xfId="1" applyFont="1" applyFill="1"/>
    <xf numFmtId="44" fontId="8" fillId="6" borderId="2" xfId="1" applyFont="1" applyFill="1" applyBorder="1"/>
    <xf numFmtId="44" fontId="7" fillId="5" borderId="1" xfId="1" applyFont="1" applyFill="1" applyBorder="1"/>
    <xf numFmtId="0" fontId="2" fillId="7" borderId="0" xfId="0" applyFont="1" applyFill="1"/>
    <xf numFmtId="9" fontId="0" fillId="0" borderId="0" xfId="2" applyFont="1"/>
    <xf numFmtId="44" fontId="0" fillId="0" borderId="0" xfId="2" applyNumberFormat="1" applyFont="1"/>
    <xf numFmtId="0" fontId="9" fillId="8" borderId="0" xfId="0" applyFont="1" applyFill="1"/>
    <xf numFmtId="44" fontId="9" fillId="8" borderId="0" xfId="1" applyFont="1" applyFill="1"/>
    <xf numFmtId="10" fontId="2" fillId="0" borderId="0" xfId="2" applyNumberFormat="1" applyFont="1" applyAlignment="1">
      <alignment horizontal="center" vertical="center"/>
    </xf>
    <xf numFmtId="0" fontId="0" fillId="9" borderId="0" xfId="0" applyFill="1"/>
    <xf numFmtId="168" fontId="9" fillId="8" borderId="0" xfId="1" applyNumberFormat="1" applyFont="1" applyFill="1"/>
    <xf numFmtId="14" fontId="0" fillId="0" borderId="0" xfId="0" applyNumberFormat="1"/>
    <xf numFmtId="49" fontId="0" fillId="0" borderId="0" xfId="2" applyNumberFormat="1" applyFont="1"/>
  </cellXfs>
  <cellStyles count="7">
    <cellStyle name="Bad" xfId="4" builtinId="27"/>
    <cellStyle name="Check Cell" xfId="6" builtinId="23"/>
    <cellStyle name="Currency" xfId="1" builtinId="4"/>
    <cellStyle name="Good" xfId="3" builtinId="26"/>
    <cellStyle name="Input" xfId="5" builtinId="20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workbookViewId="0">
      <selection activeCell="A3" sqref="A3"/>
    </sheetView>
  </sheetViews>
  <sheetFormatPr defaultRowHeight="14.5" x14ac:dyDescent="0.35"/>
  <cols>
    <col min="1" max="1" width="25.7265625" bestFit="1" customWidth="1"/>
    <col min="2" max="2" width="19.7265625" bestFit="1" customWidth="1"/>
    <col min="3" max="3" width="10.54296875" bestFit="1" customWidth="1"/>
    <col min="4" max="4" width="21.81640625" customWidth="1"/>
    <col min="7" max="7" width="13.7265625" bestFit="1" customWidth="1"/>
  </cols>
  <sheetData>
    <row r="1" spans="1:9" s="2" customFormat="1" x14ac:dyDescent="0.35">
      <c r="B1" s="2">
        <v>42811</v>
      </c>
      <c r="G1" s="2">
        <v>42825</v>
      </c>
    </row>
    <row r="2" spans="1:9" x14ac:dyDescent="0.35">
      <c r="B2" t="s">
        <v>0</v>
      </c>
      <c r="C2">
        <v>835</v>
      </c>
      <c r="D2">
        <v>300</v>
      </c>
      <c r="G2" t="s">
        <v>0</v>
      </c>
      <c r="H2">
        <v>830</v>
      </c>
    </row>
    <row r="3" spans="1:9" ht="43.5" x14ac:dyDescent="0.35">
      <c r="A3" t="s">
        <v>19</v>
      </c>
      <c r="B3" t="s">
        <v>1</v>
      </c>
      <c r="C3">
        <v>153</v>
      </c>
      <c r="D3" s="6" t="s">
        <v>24</v>
      </c>
      <c r="G3" t="s">
        <v>11</v>
      </c>
      <c r="H3">
        <v>50</v>
      </c>
    </row>
    <row r="4" spans="1:9" x14ac:dyDescent="0.35">
      <c r="A4" t="s">
        <v>18</v>
      </c>
      <c r="B4" t="s">
        <v>2</v>
      </c>
      <c r="C4">
        <v>67</v>
      </c>
      <c r="G4" t="s">
        <v>5</v>
      </c>
      <c r="H4">
        <v>0</v>
      </c>
    </row>
    <row r="5" spans="1:9" x14ac:dyDescent="0.35">
      <c r="A5" t="s">
        <v>19</v>
      </c>
      <c r="B5" t="s">
        <v>3</v>
      </c>
      <c r="C5">
        <v>10</v>
      </c>
      <c r="G5" t="s">
        <v>12</v>
      </c>
      <c r="H5">
        <v>129</v>
      </c>
      <c r="I5" t="s">
        <v>25</v>
      </c>
    </row>
    <row r="6" spans="1:9" x14ac:dyDescent="0.35">
      <c r="A6" t="s">
        <v>20</v>
      </c>
      <c r="B6" t="s">
        <v>4</v>
      </c>
      <c r="C6">
        <v>50</v>
      </c>
      <c r="G6" t="s">
        <v>13</v>
      </c>
      <c r="H6">
        <v>46</v>
      </c>
      <c r="I6" t="s">
        <v>25</v>
      </c>
    </row>
    <row r="7" spans="1:9" x14ac:dyDescent="0.35">
      <c r="A7" t="s">
        <v>17</v>
      </c>
      <c r="B7" t="s">
        <v>5</v>
      </c>
      <c r="C7">
        <v>100</v>
      </c>
      <c r="G7" t="s">
        <v>14</v>
      </c>
      <c r="H7">
        <v>147</v>
      </c>
      <c r="I7" t="s">
        <v>25</v>
      </c>
    </row>
    <row r="8" spans="1:9" x14ac:dyDescent="0.35">
      <c r="B8" t="s">
        <v>6</v>
      </c>
      <c r="C8">
        <v>0</v>
      </c>
      <c r="G8" t="s">
        <v>15</v>
      </c>
      <c r="H8">
        <v>317</v>
      </c>
      <c r="I8" t="s">
        <v>25</v>
      </c>
    </row>
    <row r="9" spans="1:9" x14ac:dyDescent="0.35">
      <c r="B9" t="s">
        <v>10</v>
      </c>
      <c r="C9">
        <v>65</v>
      </c>
      <c r="G9" t="s">
        <v>6</v>
      </c>
      <c r="H9">
        <v>25</v>
      </c>
      <c r="I9" t="s">
        <v>25</v>
      </c>
    </row>
    <row r="10" spans="1:9" x14ac:dyDescent="0.35">
      <c r="G10" t="s">
        <v>3</v>
      </c>
      <c r="H10">
        <v>90</v>
      </c>
    </row>
    <row r="12" spans="1:9" x14ac:dyDescent="0.35">
      <c r="B12" t="s">
        <v>7</v>
      </c>
      <c r="C12">
        <f>((C2+C3+C4+C5+C6+C7+C8+C9)-D2)</f>
        <v>980</v>
      </c>
      <c r="G12" t="s">
        <v>7</v>
      </c>
      <c r="H12">
        <f>SUM(H2:H10)</f>
        <v>1634</v>
      </c>
    </row>
    <row r="14" spans="1:9" x14ac:dyDescent="0.35">
      <c r="B14" t="s">
        <v>8</v>
      </c>
      <c r="C14">
        <v>1312</v>
      </c>
      <c r="G14" t="s">
        <v>8</v>
      </c>
      <c r="H14">
        <v>1586</v>
      </c>
    </row>
    <row r="16" spans="1:9" x14ac:dyDescent="0.35">
      <c r="B16" t="s">
        <v>9</v>
      </c>
      <c r="C16" s="1">
        <f>C14-C12</f>
        <v>332</v>
      </c>
      <c r="G16" t="s">
        <v>9</v>
      </c>
      <c r="H16" s="3">
        <f>H14-H12</f>
        <v>-48</v>
      </c>
    </row>
    <row r="19" spans="2:21" x14ac:dyDescent="0.35">
      <c r="B19" t="s">
        <v>21</v>
      </c>
      <c r="C19" s="5">
        <v>2070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2:21" x14ac:dyDescent="0.35">
      <c r="B20" t="s">
        <v>22</v>
      </c>
      <c r="C20" s="5">
        <f>SUM(C3,C5,C7,C9,435)</f>
        <v>763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2:21" x14ac:dyDescent="0.3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2:21" x14ac:dyDescent="0.35">
      <c r="B22" t="s">
        <v>23</v>
      </c>
      <c r="C22" s="5">
        <f>C19-C20</f>
        <v>1307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2:21" x14ac:dyDescent="0.3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2:21" x14ac:dyDescent="0.3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2:21" x14ac:dyDescent="0.35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2:21" x14ac:dyDescent="0.3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2:21" x14ac:dyDescent="0.3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2:21" x14ac:dyDescent="0.3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2:21" x14ac:dyDescent="0.3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2:21" x14ac:dyDescent="0.3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3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3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3:21" x14ac:dyDescent="0.3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3:21" x14ac:dyDescent="0.3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3:21" x14ac:dyDescent="0.3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3:21" x14ac:dyDescent="0.3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3:21" x14ac:dyDescent="0.3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3:21" x14ac:dyDescent="0.3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9" x14ac:dyDescent="0.35">
      <c r="A1" s="4">
        <v>43063</v>
      </c>
      <c r="E1" s="4">
        <v>43077</v>
      </c>
      <c r="G1" s="4"/>
      <c r="H1" s="4">
        <v>43091</v>
      </c>
    </row>
    <row r="2" spans="1:9" x14ac:dyDescent="0.35">
      <c r="A2" t="s">
        <v>16</v>
      </c>
      <c r="B2" s="7">
        <v>0</v>
      </c>
      <c r="C2" s="8">
        <v>120</v>
      </c>
      <c r="F2" s="8">
        <v>140</v>
      </c>
      <c r="I2" s="8">
        <v>0</v>
      </c>
    </row>
    <row r="3" spans="1:9" x14ac:dyDescent="0.35">
      <c r="A3" t="s">
        <v>5</v>
      </c>
      <c r="B3" s="7">
        <v>0</v>
      </c>
      <c r="C3" s="8">
        <v>100</v>
      </c>
      <c r="F3" s="8">
        <v>25</v>
      </c>
      <c r="I3" s="8">
        <v>0</v>
      </c>
    </row>
    <row r="4" spans="1:9" x14ac:dyDescent="0.35">
      <c r="A4" t="s">
        <v>4</v>
      </c>
      <c r="B4" s="7">
        <v>0</v>
      </c>
      <c r="C4" s="8">
        <v>50</v>
      </c>
      <c r="F4" s="8">
        <v>50</v>
      </c>
      <c r="I4" s="8">
        <v>0</v>
      </c>
    </row>
    <row r="5" spans="1:9" x14ac:dyDescent="0.35">
      <c r="A5" t="s">
        <v>26</v>
      </c>
      <c r="B5" s="7">
        <v>31</v>
      </c>
      <c r="C5" s="8">
        <v>100</v>
      </c>
      <c r="F5" s="8">
        <v>0</v>
      </c>
      <c r="I5" s="8">
        <v>0</v>
      </c>
    </row>
    <row r="6" spans="1:9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35">
      <c r="A7" t="s">
        <v>55</v>
      </c>
      <c r="B7" s="7">
        <v>50</v>
      </c>
      <c r="C7" s="8">
        <v>50</v>
      </c>
      <c r="D7" s="7"/>
      <c r="E7" s="7"/>
      <c r="F7" s="8">
        <v>0</v>
      </c>
      <c r="H7" s="7"/>
      <c r="I7" s="8">
        <v>0</v>
      </c>
    </row>
    <row r="8" spans="1:9" x14ac:dyDescent="0.3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9" x14ac:dyDescent="0.35">
      <c r="A9" t="s">
        <v>30</v>
      </c>
      <c r="B9" s="7">
        <v>0</v>
      </c>
      <c r="C9" s="8">
        <v>319</v>
      </c>
      <c r="D9" s="7"/>
      <c r="E9" s="7"/>
      <c r="F9" s="8">
        <v>319</v>
      </c>
      <c r="H9" s="7"/>
      <c r="I9" s="8">
        <v>0</v>
      </c>
    </row>
    <row r="10" spans="1:9" x14ac:dyDescent="0.35">
      <c r="A10" t="s">
        <v>12</v>
      </c>
      <c r="B10" s="7">
        <v>0</v>
      </c>
      <c r="C10" s="8">
        <v>145</v>
      </c>
      <c r="D10" s="7"/>
      <c r="E10" s="7"/>
      <c r="F10" s="8">
        <v>145</v>
      </c>
      <c r="H10" s="7"/>
      <c r="I10" s="8">
        <v>0</v>
      </c>
    </row>
    <row r="11" spans="1:9" x14ac:dyDescent="0.35">
      <c r="A11" t="s">
        <v>61</v>
      </c>
      <c r="B11" s="7">
        <v>25</v>
      </c>
      <c r="C11" s="8"/>
      <c r="D11" s="7"/>
      <c r="E11" s="7"/>
      <c r="F11" s="8">
        <v>0</v>
      </c>
      <c r="H11" s="7"/>
      <c r="I11" s="8">
        <v>25</v>
      </c>
    </row>
    <row r="12" spans="1:9" x14ac:dyDescent="0.35">
      <c r="A12" t="s">
        <v>0</v>
      </c>
      <c r="B12" s="7">
        <v>1004</v>
      </c>
      <c r="C12" s="8"/>
      <c r="D12" s="7">
        <v>853</v>
      </c>
      <c r="E12" s="7"/>
      <c r="F12" s="8">
        <v>0</v>
      </c>
      <c r="H12" s="7"/>
      <c r="I12" s="8">
        <v>600</v>
      </c>
    </row>
    <row r="13" spans="1:9" x14ac:dyDescent="0.35">
      <c r="A13" t="s">
        <v>2</v>
      </c>
      <c r="B13" s="7">
        <v>0</v>
      </c>
      <c r="C13" s="8"/>
      <c r="F13" s="7">
        <v>83</v>
      </c>
      <c r="I13" s="7">
        <v>0</v>
      </c>
    </row>
    <row r="14" spans="1:9" x14ac:dyDescent="0.35">
      <c r="F14" s="8"/>
      <c r="I14" s="8"/>
    </row>
    <row r="15" spans="1:9" x14ac:dyDescent="0.35">
      <c r="F15" s="8"/>
      <c r="I15" s="8"/>
    </row>
    <row r="16" spans="1:9" x14ac:dyDescent="0.35">
      <c r="A16" t="s">
        <v>27</v>
      </c>
      <c r="B16" s="7">
        <f>SUM(B2:B13)</f>
        <v>1110</v>
      </c>
      <c r="E16" t="s">
        <v>27</v>
      </c>
      <c r="F16" s="8">
        <f>SUM(F2:F13)</f>
        <v>1121.57</v>
      </c>
      <c r="H16" t="s">
        <v>27</v>
      </c>
      <c r="I16" s="8">
        <f>SUM(I2:I13)</f>
        <v>625</v>
      </c>
    </row>
    <row r="17" spans="1:9" x14ac:dyDescent="0.35">
      <c r="F17" s="8"/>
      <c r="I17" s="8"/>
    </row>
    <row r="18" spans="1:9" x14ac:dyDescent="0.35">
      <c r="A18" t="s">
        <v>8</v>
      </c>
      <c r="B18" s="7">
        <v>1282</v>
      </c>
      <c r="E18" t="s">
        <v>8</v>
      </c>
      <c r="F18" s="8">
        <v>1282</v>
      </c>
      <c r="H18" t="s">
        <v>8</v>
      </c>
      <c r="I18" s="8">
        <v>1282</v>
      </c>
    </row>
    <row r="19" spans="1:9" x14ac:dyDescent="0.35">
      <c r="F19" s="8"/>
      <c r="I19" s="8"/>
    </row>
    <row r="20" spans="1:9" x14ac:dyDescent="0.35">
      <c r="A20" t="s">
        <v>28</v>
      </c>
      <c r="B20" s="7">
        <f>(B18-B16)</f>
        <v>172</v>
      </c>
      <c r="E20" t="s">
        <v>28</v>
      </c>
      <c r="F20" s="12">
        <f>(F18-F16)</f>
        <v>160.43000000000006</v>
      </c>
      <c r="H20" t="s">
        <v>28</v>
      </c>
      <c r="I20" s="12">
        <f>(I18-I16)</f>
        <v>657</v>
      </c>
    </row>
    <row r="32" spans="1:9" x14ac:dyDescent="0.35">
      <c r="C32" s="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9" x14ac:dyDescent="0.35">
      <c r="A1" s="4">
        <v>43105</v>
      </c>
      <c r="E1" s="4">
        <v>43119</v>
      </c>
      <c r="G1" s="4"/>
      <c r="H1" s="4">
        <v>43133</v>
      </c>
    </row>
    <row r="2" spans="1:9" x14ac:dyDescent="0.35">
      <c r="A2" t="s">
        <v>16</v>
      </c>
      <c r="B2" s="7">
        <v>61</v>
      </c>
      <c r="C2" s="8">
        <v>120</v>
      </c>
      <c r="F2" s="8">
        <v>0</v>
      </c>
      <c r="I2" s="8">
        <v>0</v>
      </c>
    </row>
    <row r="3" spans="1:9" x14ac:dyDescent="0.35">
      <c r="A3" t="s">
        <v>5</v>
      </c>
      <c r="B3" s="7">
        <v>0</v>
      </c>
      <c r="C3" s="8">
        <v>100</v>
      </c>
      <c r="F3" s="8">
        <v>35</v>
      </c>
      <c r="I3" s="8">
        <v>0</v>
      </c>
    </row>
    <row r="4" spans="1:9" x14ac:dyDescent="0.35">
      <c r="A4" t="s">
        <v>4</v>
      </c>
      <c r="B4" s="7">
        <v>50</v>
      </c>
      <c r="C4" s="8">
        <v>50</v>
      </c>
      <c r="F4" s="8">
        <v>0</v>
      </c>
      <c r="I4" s="8">
        <v>0</v>
      </c>
    </row>
    <row r="5" spans="1:9" x14ac:dyDescent="0.35">
      <c r="A5" t="s">
        <v>26</v>
      </c>
      <c r="B5" s="7">
        <v>0</v>
      </c>
      <c r="C5" s="8">
        <v>100</v>
      </c>
      <c r="F5" s="8">
        <v>0</v>
      </c>
      <c r="I5" s="8">
        <v>0</v>
      </c>
    </row>
    <row r="6" spans="1:9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35">
      <c r="A7" t="s">
        <v>55</v>
      </c>
      <c r="B7" s="7">
        <v>0</v>
      </c>
      <c r="C7" s="8">
        <v>50</v>
      </c>
      <c r="D7" s="7"/>
      <c r="E7" s="7"/>
      <c r="F7" s="8">
        <v>0</v>
      </c>
      <c r="H7" s="7"/>
      <c r="I7" s="8">
        <v>0</v>
      </c>
    </row>
    <row r="8" spans="1:9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>
        <v>0</v>
      </c>
    </row>
    <row r="9" spans="1:9" x14ac:dyDescent="0.35">
      <c r="A9" t="s">
        <v>30</v>
      </c>
      <c r="B9" s="7">
        <v>319</v>
      </c>
      <c r="C9" s="8">
        <v>319</v>
      </c>
      <c r="D9" s="7"/>
      <c r="E9" s="7"/>
      <c r="F9" s="8">
        <v>0</v>
      </c>
      <c r="H9" s="7"/>
      <c r="I9" s="8">
        <v>0</v>
      </c>
    </row>
    <row r="10" spans="1:9" x14ac:dyDescent="0.35">
      <c r="A10" t="s">
        <v>12</v>
      </c>
      <c r="B10" s="7">
        <v>142</v>
      </c>
      <c r="C10" s="8">
        <v>145</v>
      </c>
      <c r="D10" s="7"/>
      <c r="E10" s="7"/>
      <c r="F10" s="8">
        <v>0</v>
      </c>
      <c r="H10" s="7"/>
      <c r="I10" s="8">
        <v>0</v>
      </c>
    </row>
    <row r="11" spans="1:9" x14ac:dyDescent="0.35">
      <c r="A11" t="s">
        <v>61</v>
      </c>
      <c r="B11" s="7">
        <v>0</v>
      </c>
      <c r="C11" s="8"/>
      <c r="D11" s="7"/>
      <c r="E11" s="7"/>
      <c r="F11" s="8">
        <v>0</v>
      </c>
      <c r="H11" s="7"/>
      <c r="I11" s="8">
        <v>25</v>
      </c>
    </row>
    <row r="12" spans="1:9" x14ac:dyDescent="0.35">
      <c r="A12" t="s">
        <v>0</v>
      </c>
      <c r="B12" s="7">
        <v>1008</v>
      </c>
      <c r="C12" s="8"/>
      <c r="D12" s="7">
        <v>853</v>
      </c>
      <c r="E12" s="7"/>
      <c r="F12" s="8">
        <v>600</v>
      </c>
      <c r="H12" s="7"/>
      <c r="I12" s="8">
        <v>1000</v>
      </c>
    </row>
    <row r="13" spans="1:9" x14ac:dyDescent="0.35">
      <c r="A13" t="s">
        <v>2</v>
      </c>
      <c r="B13" s="7">
        <v>0</v>
      </c>
      <c r="C13" s="8"/>
      <c r="F13" s="7">
        <v>68</v>
      </c>
      <c r="I13" s="7">
        <v>0</v>
      </c>
    </row>
    <row r="14" spans="1:9" x14ac:dyDescent="0.35">
      <c r="F14" s="8"/>
      <c r="I14" s="8"/>
    </row>
    <row r="15" spans="1:9" x14ac:dyDescent="0.35">
      <c r="F15" s="8"/>
      <c r="I15" s="8"/>
    </row>
    <row r="16" spans="1:9" x14ac:dyDescent="0.35">
      <c r="A16" t="s">
        <v>27</v>
      </c>
      <c r="B16" s="7">
        <f>SUM(B2:B13)</f>
        <v>1727</v>
      </c>
      <c r="E16" t="s">
        <v>27</v>
      </c>
      <c r="F16" s="8">
        <f>SUM(F2:F13)</f>
        <v>915.56999999999994</v>
      </c>
      <c r="H16" t="s">
        <v>27</v>
      </c>
      <c r="I16" s="8">
        <f>SUM(I2:I13)</f>
        <v>1025</v>
      </c>
    </row>
    <row r="17" spans="1:9" x14ac:dyDescent="0.35">
      <c r="F17" s="8"/>
      <c r="I17" s="8"/>
    </row>
    <row r="18" spans="1:9" x14ac:dyDescent="0.35">
      <c r="A18" t="s">
        <v>8</v>
      </c>
      <c r="B18" s="7">
        <v>1282</v>
      </c>
      <c r="E18" t="s">
        <v>8</v>
      </c>
      <c r="F18" s="8">
        <v>1280.2</v>
      </c>
      <c r="H18" t="s">
        <v>8</v>
      </c>
      <c r="I18" s="8">
        <v>1280.2</v>
      </c>
    </row>
    <row r="19" spans="1:9" x14ac:dyDescent="0.35">
      <c r="F19" s="8"/>
      <c r="I19" s="8"/>
    </row>
    <row r="20" spans="1:9" x14ac:dyDescent="0.35">
      <c r="A20" t="s">
        <v>28</v>
      </c>
      <c r="B20" s="7">
        <f>(B18-B16)</f>
        <v>-445</v>
      </c>
      <c r="E20" t="s">
        <v>28</v>
      </c>
      <c r="F20" s="12">
        <f>(F18-F16)</f>
        <v>364.63000000000011</v>
      </c>
      <c r="H20" t="s">
        <v>28</v>
      </c>
      <c r="I20" s="12">
        <f>(I18-I16)</f>
        <v>255.20000000000005</v>
      </c>
    </row>
    <row r="23" spans="1:9" x14ac:dyDescent="0.35">
      <c r="A23" t="s">
        <v>62</v>
      </c>
      <c r="B23" s="7">
        <v>1834.34</v>
      </c>
    </row>
    <row r="25" spans="1:9" x14ac:dyDescent="0.35">
      <c r="A25" t="s">
        <v>8</v>
      </c>
      <c r="B25" s="7">
        <v>1282</v>
      </c>
    </row>
    <row r="27" spans="1:9" x14ac:dyDescent="0.35">
      <c r="A27" t="s">
        <v>63</v>
      </c>
      <c r="B27" s="7">
        <f>B16</f>
        <v>1727</v>
      </c>
    </row>
    <row r="29" spans="1:9" x14ac:dyDescent="0.35">
      <c r="A29" t="s">
        <v>64</v>
      </c>
      <c r="B29" s="7">
        <f>(B23+B25)-B27</f>
        <v>1389.3400000000001</v>
      </c>
    </row>
    <row r="33" spans="3:3" x14ac:dyDescent="0.35">
      <c r="C33" s="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4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9" x14ac:dyDescent="0.35">
      <c r="A1" s="4">
        <v>43133</v>
      </c>
      <c r="E1" s="4">
        <v>43147</v>
      </c>
      <c r="G1" s="4"/>
      <c r="H1" s="4">
        <v>43161</v>
      </c>
    </row>
    <row r="2" spans="1:9" x14ac:dyDescent="0.35">
      <c r="A2" t="s">
        <v>16</v>
      </c>
      <c r="B2" s="7">
        <v>0</v>
      </c>
      <c r="C2" s="8">
        <v>120</v>
      </c>
      <c r="F2" s="8">
        <v>60</v>
      </c>
      <c r="I2" s="8">
        <v>0</v>
      </c>
    </row>
    <row r="3" spans="1:9" x14ac:dyDescent="0.35">
      <c r="A3" t="s">
        <v>5</v>
      </c>
      <c r="B3" s="7">
        <v>0</v>
      </c>
      <c r="C3" s="8">
        <v>100</v>
      </c>
      <c r="F3" s="8">
        <v>0</v>
      </c>
      <c r="I3" s="8">
        <v>0</v>
      </c>
    </row>
    <row r="4" spans="1:9" x14ac:dyDescent="0.35">
      <c r="A4" t="s">
        <v>4</v>
      </c>
      <c r="B4" s="7">
        <v>0</v>
      </c>
      <c r="C4" s="8">
        <v>50</v>
      </c>
      <c r="F4" s="8">
        <v>50</v>
      </c>
      <c r="I4" s="8">
        <v>0</v>
      </c>
    </row>
    <row r="5" spans="1:9" x14ac:dyDescent="0.35">
      <c r="A5" t="s">
        <v>26</v>
      </c>
      <c r="B5" s="7">
        <v>40</v>
      </c>
      <c r="C5" s="8">
        <v>100</v>
      </c>
      <c r="F5" s="8">
        <v>0</v>
      </c>
      <c r="I5" s="8">
        <v>0</v>
      </c>
    </row>
    <row r="6" spans="1:9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35">
      <c r="A7" t="s">
        <v>55</v>
      </c>
      <c r="B7" s="7">
        <v>56</v>
      </c>
      <c r="C7" s="8">
        <v>50</v>
      </c>
      <c r="D7" s="7"/>
      <c r="E7" s="7"/>
      <c r="F7" s="8">
        <v>0</v>
      </c>
      <c r="H7" s="7"/>
      <c r="I7" s="8">
        <v>56</v>
      </c>
    </row>
    <row r="8" spans="1:9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>
        <v>147</v>
      </c>
    </row>
    <row r="9" spans="1:9" x14ac:dyDescent="0.35">
      <c r="A9" t="s">
        <v>30</v>
      </c>
      <c r="B9" s="7">
        <v>319</v>
      </c>
      <c r="C9" s="8">
        <v>319</v>
      </c>
      <c r="D9" s="7"/>
      <c r="E9" s="7"/>
      <c r="F9" s="8">
        <v>0</v>
      </c>
      <c r="H9" s="7"/>
      <c r="I9" s="8">
        <v>319</v>
      </c>
    </row>
    <row r="10" spans="1:9" x14ac:dyDescent="0.35">
      <c r="A10" t="s">
        <v>61</v>
      </c>
      <c r="B10" s="7">
        <v>40</v>
      </c>
      <c r="C10" s="8"/>
      <c r="D10" s="7"/>
      <c r="E10" s="7"/>
      <c r="F10" s="8">
        <v>0</v>
      </c>
      <c r="H10" s="7"/>
      <c r="I10" s="8">
        <v>0</v>
      </c>
    </row>
    <row r="11" spans="1:9" x14ac:dyDescent="0.35">
      <c r="A11" t="s">
        <v>0</v>
      </c>
      <c r="B11" s="7">
        <v>1008</v>
      </c>
      <c r="C11" s="8"/>
      <c r="D11" s="7">
        <v>853</v>
      </c>
      <c r="E11" s="7"/>
      <c r="F11" s="8">
        <v>0</v>
      </c>
      <c r="H11" s="7"/>
      <c r="I11" s="8">
        <v>1003.84</v>
      </c>
    </row>
    <row r="12" spans="1:9" x14ac:dyDescent="0.35">
      <c r="A12" t="s">
        <v>2</v>
      </c>
      <c r="B12" s="7">
        <v>0</v>
      </c>
      <c r="C12" s="8"/>
      <c r="F12" s="7">
        <v>68</v>
      </c>
      <c r="I12" s="7">
        <v>0</v>
      </c>
    </row>
    <row r="13" spans="1:9" x14ac:dyDescent="0.35">
      <c r="F13" s="8"/>
      <c r="I13" s="8"/>
    </row>
    <row r="14" spans="1:9" x14ac:dyDescent="0.35">
      <c r="F14" s="8"/>
      <c r="I14" s="8"/>
    </row>
    <row r="15" spans="1:9" x14ac:dyDescent="0.35">
      <c r="A15" t="s">
        <v>27</v>
      </c>
      <c r="B15" s="7">
        <f>SUM(B2:B12)</f>
        <v>1610</v>
      </c>
      <c r="E15" t="s">
        <v>27</v>
      </c>
      <c r="F15" s="8">
        <f>SUM(F2:F12)</f>
        <v>390.57</v>
      </c>
      <c r="H15" t="s">
        <v>27</v>
      </c>
      <c r="I15" s="8">
        <f>SUM(I2:I12)</f>
        <v>1525.8400000000001</v>
      </c>
    </row>
    <row r="16" spans="1:9" x14ac:dyDescent="0.35">
      <c r="F16" s="8"/>
      <c r="I16" s="8"/>
    </row>
    <row r="17" spans="1:9" x14ac:dyDescent="0.35">
      <c r="A17" t="s">
        <v>8</v>
      </c>
      <c r="B17" s="7">
        <v>1300</v>
      </c>
      <c r="E17" t="s">
        <v>8</v>
      </c>
      <c r="F17" s="8">
        <v>1319</v>
      </c>
      <c r="H17" t="s">
        <v>8</v>
      </c>
      <c r="I17" s="8">
        <v>1319</v>
      </c>
    </row>
    <row r="18" spans="1:9" x14ac:dyDescent="0.35">
      <c r="F18" s="8"/>
      <c r="I18" s="8"/>
    </row>
    <row r="19" spans="1:9" x14ac:dyDescent="0.35">
      <c r="A19" t="s">
        <v>28</v>
      </c>
      <c r="B19" s="7">
        <f>(B17-B15)</f>
        <v>-310</v>
      </c>
      <c r="E19" t="s">
        <v>28</v>
      </c>
      <c r="F19" s="12">
        <f>(F17-F15)</f>
        <v>928.43000000000006</v>
      </c>
      <c r="H19" t="s">
        <v>28</v>
      </c>
      <c r="I19" s="12">
        <f>(I17-I15)</f>
        <v>-206.84000000000015</v>
      </c>
    </row>
    <row r="24" spans="1:9" x14ac:dyDescent="0.35">
      <c r="C24" s="6"/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10" x14ac:dyDescent="0.35">
      <c r="A1" s="4">
        <v>43175</v>
      </c>
      <c r="E1" s="4">
        <v>43189</v>
      </c>
      <c r="G1" s="4"/>
      <c r="H1" s="4">
        <v>43203</v>
      </c>
    </row>
    <row r="2" spans="1:10" x14ac:dyDescent="0.35">
      <c r="A2" t="s">
        <v>16</v>
      </c>
      <c r="B2" s="7">
        <v>66</v>
      </c>
      <c r="C2" s="8">
        <v>120</v>
      </c>
      <c r="F2" s="8">
        <v>0</v>
      </c>
      <c r="I2" s="8">
        <v>68</v>
      </c>
      <c r="J2" t="s">
        <v>25</v>
      </c>
    </row>
    <row r="3" spans="1:10" x14ac:dyDescent="0.35">
      <c r="A3" t="s">
        <v>5</v>
      </c>
      <c r="B3" s="7">
        <v>35</v>
      </c>
      <c r="C3" s="8">
        <v>100</v>
      </c>
      <c r="F3" s="8">
        <v>0</v>
      </c>
      <c r="I3" s="8">
        <v>0</v>
      </c>
    </row>
    <row r="4" spans="1:10" x14ac:dyDescent="0.35">
      <c r="A4" t="s">
        <v>4</v>
      </c>
      <c r="B4" s="7">
        <v>50</v>
      </c>
      <c r="C4" s="8">
        <v>50</v>
      </c>
      <c r="F4" s="8">
        <v>0</v>
      </c>
      <c r="I4" s="8">
        <v>50</v>
      </c>
      <c r="J4" t="s">
        <v>25</v>
      </c>
    </row>
    <row r="5" spans="1:10" x14ac:dyDescent="0.35">
      <c r="A5" t="s">
        <v>26</v>
      </c>
      <c r="B5" s="7">
        <v>0</v>
      </c>
      <c r="C5" s="8">
        <v>100</v>
      </c>
      <c r="F5" s="8">
        <v>25</v>
      </c>
      <c r="I5" s="8">
        <v>0</v>
      </c>
    </row>
    <row r="6" spans="1:10" x14ac:dyDescent="0.3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>
        <v>0</v>
      </c>
      <c r="H6" s="7"/>
      <c r="I6" s="8">
        <v>212.57</v>
      </c>
    </row>
    <row r="7" spans="1:10" x14ac:dyDescent="0.35">
      <c r="A7" t="s">
        <v>55</v>
      </c>
      <c r="B7" s="7">
        <v>0</v>
      </c>
      <c r="C7" s="8">
        <v>50</v>
      </c>
      <c r="D7" s="7"/>
      <c r="E7" s="7"/>
      <c r="F7" s="8">
        <v>56</v>
      </c>
      <c r="H7" s="7"/>
      <c r="I7" s="8">
        <v>0</v>
      </c>
    </row>
    <row r="8" spans="1:10" x14ac:dyDescent="0.3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10" x14ac:dyDescent="0.35">
      <c r="A9" t="s">
        <v>30</v>
      </c>
      <c r="B9" s="7">
        <v>0</v>
      </c>
      <c r="C9" s="8">
        <v>319</v>
      </c>
      <c r="D9" s="7"/>
      <c r="E9" s="7"/>
      <c r="F9" s="8">
        <v>0</v>
      </c>
      <c r="H9" s="7"/>
      <c r="I9" s="8">
        <v>319</v>
      </c>
      <c r="J9" t="s">
        <v>25</v>
      </c>
    </row>
    <row r="10" spans="1:10" x14ac:dyDescent="0.35">
      <c r="A10" t="s">
        <v>61</v>
      </c>
      <c r="B10" s="7">
        <v>0</v>
      </c>
      <c r="C10" s="8"/>
      <c r="D10" s="7"/>
      <c r="E10" s="7"/>
      <c r="F10" s="8">
        <v>25</v>
      </c>
      <c r="H10" s="7"/>
      <c r="I10" s="8">
        <v>10</v>
      </c>
      <c r="J10" t="s">
        <v>25</v>
      </c>
    </row>
    <row r="11" spans="1:10" x14ac:dyDescent="0.35">
      <c r="A11" t="s">
        <v>0</v>
      </c>
      <c r="B11" s="7">
        <v>500</v>
      </c>
      <c r="C11" s="8"/>
      <c r="D11" s="7">
        <v>853</v>
      </c>
      <c r="E11" s="7"/>
      <c r="F11" s="8">
        <v>1003</v>
      </c>
      <c r="H11" s="7"/>
      <c r="I11" s="8">
        <v>500</v>
      </c>
      <c r="J11" t="s">
        <v>25</v>
      </c>
    </row>
    <row r="12" spans="1:10" x14ac:dyDescent="0.35">
      <c r="A12" t="s">
        <v>2</v>
      </c>
      <c r="B12" s="7">
        <v>127</v>
      </c>
      <c r="C12" s="8"/>
      <c r="F12" s="7">
        <v>0</v>
      </c>
      <c r="I12" s="7">
        <v>121</v>
      </c>
      <c r="J12" t="s">
        <v>25</v>
      </c>
    </row>
    <row r="13" spans="1:10" x14ac:dyDescent="0.35">
      <c r="A13" t="s">
        <v>66</v>
      </c>
      <c r="B13" s="7">
        <v>135</v>
      </c>
      <c r="C13" s="8">
        <v>135</v>
      </c>
      <c r="F13" s="7">
        <v>0</v>
      </c>
      <c r="I13" s="7">
        <v>135</v>
      </c>
      <c r="J13" t="s">
        <v>25</v>
      </c>
    </row>
    <row r="14" spans="1:10" x14ac:dyDescent="0.35">
      <c r="F14" s="8"/>
      <c r="I14" s="8"/>
    </row>
    <row r="15" spans="1:10" x14ac:dyDescent="0.35">
      <c r="F15" s="8"/>
      <c r="I15" s="8"/>
    </row>
    <row r="16" spans="1:10" x14ac:dyDescent="0.35">
      <c r="A16" t="s">
        <v>27</v>
      </c>
      <c r="B16" s="7">
        <f>SUM(B2:B13)</f>
        <v>1125.57</v>
      </c>
      <c r="E16" t="s">
        <v>27</v>
      </c>
      <c r="F16" s="8">
        <f>SUM(F2:F13)</f>
        <v>1256</v>
      </c>
      <c r="H16" t="s">
        <v>27</v>
      </c>
      <c r="I16" s="8">
        <f>SUM(I2:I13)</f>
        <v>1415.57</v>
      </c>
    </row>
    <row r="17" spans="1:9" x14ac:dyDescent="0.35">
      <c r="F17" s="8"/>
      <c r="I17" s="8"/>
    </row>
    <row r="18" spans="1:9" x14ac:dyDescent="0.35">
      <c r="A18" t="s">
        <v>8</v>
      </c>
      <c r="B18" s="7">
        <v>1319</v>
      </c>
      <c r="E18" t="s">
        <v>8</v>
      </c>
      <c r="F18" s="8">
        <v>1319</v>
      </c>
      <c r="H18" t="s">
        <v>8</v>
      </c>
      <c r="I18" s="8">
        <v>1342</v>
      </c>
    </row>
    <row r="19" spans="1:9" x14ac:dyDescent="0.35">
      <c r="F19" s="8"/>
      <c r="I19" s="8"/>
    </row>
    <row r="20" spans="1:9" x14ac:dyDescent="0.35">
      <c r="A20" t="s">
        <v>28</v>
      </c>
      <c r="B20" s="7">
        <f>(B18-B16)</f>
        <v>193.43000000000006</v>
      </c>
      <c r="E20" t="s">
        <v>28</v>
      </c>
      <c r="F20" s="12">
        <f>(F18-F16)</f>
        <v>63</v>
      </c>
      <c r="H20" t="s">
        <v>28</v>
      </c>
      <c r="I20" s="12">
        <f>(I18-I16)</f>
        <v>-73.569999999999936</v>
      </c>
    </row>
    <row r="23" spans="1:9" x14ac:dyDescent="0.35">
      <c r="I23">
        <v>457</v>
      </c>
    </row>
    <row r="24" spans="1:9" x14ac:dyDescent="0.35">
      <c r="C24" s="6"/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4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10.54296875" style="7" bestFit="1" customWidth="1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  <col min="12" max="12" width="10.54296875" style="8" bestFit="1" customWidth="1"/>
    <col min="14" max="14" width="10.54296875" bestFit="1" customWidth="1"/>
  </cols>
  <sheetData>
    <row r="1" spans="1:14" x14ac:dyDescent="0.35">
      <c r="A1" s="4">
        <v>43203</v>
      </c>
      <c r="F1" s="4">
        <v>43217</v>
      </c>
      <c r="G1" s="4"/>
      <c r="H1" s="4"/>
      <c r="I1" s="4">
        <v>43231</v>
      </c>
    </row>
    <row r="2" spans="1:14" x14ac:dyDescent="0.35">
      <c r="A2" t="s">
        <v>16</v>
      </c>
      <c r="B2" s="7">
        <v>68</v>
      </c>
      <c r="C2" s="8">
        <v>120</v>
      </c>
      <c r="F2" s="8"/>
      <c r="I2" s="8">
        <v>71</v>
      </c>
      <c r="N2" s="8">
        <v>33</v>
      </c>
    </row>
    <row r="3" spans="1:14" x14ac:dyDescent="0.35">
      <c r="A3" t="s">
        <v>5</v>
      </c>
      <c r="B3" s="7">
        <v>0</v>
      </c>
      <c r="C3" s="8">
        <v>100</v>
      </c>
      <c r="F3" s="8">
        <v>25</v>
      </c>
      <c r="G3" t="s">
        <v>25</v>
      </c>
      <c r="I3" s="8">
        <v>0</v>
      </c>
      <c r="N3" s="8">
        <v>454</v>
      </c>
    </row>
    <row r="4" spans="1:14" x14ac:dyDescent="0.35">
      <c r="A4" t="s">
        <v>4</v>
      </c>
      <c r="B4" s="7">
        <v>50</v>
      </c>
      <c r="C4" s="8">
        <v>50</v>
      </c>
      <c r="F4" s="8"/>
      <c r="I4" s="8">
        <v>50</v>
      </c>
      <c r="N4" s="8">
        <v>3</v>
      </c>
    </row>
    <row r="5" spans="1:14" x14ac:dyDescent="0.35">
      <c r="A5" t="s">
        <v>26</v>
      </c>
      <c r="B5" s="7">
        <v>0</v>
      </c>
      <c r="C5" s="8">
        <v>100</v>
      </c>
      <c r="F5" s="8">
        <v>25</v>
      </c>
      <c r="G5" t="s">
        <v>25</v>
      </c>
      <c r="I5" s="8">
        <v>0</v>
      </c>
      <c r="N5" s="8">
        <v>1129.57</v>
      </c>
    </row>
    <row r="6" spans="1:14" x14ac:dyDescent="0.3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/>
      <c r="H6" s="7"/>
      <c r="I6" s="8">
        <v>212.57</v>
      </c>
    </row>
    <row r="7" spans="1:14" x14ac:dyDescent="0.35">
      <c r="A7" t="s">
        <v>55</v>
      </c>
      <c r="B7" s="7">
        <v>50</v>
      </c>
      <c r="C7" s="8">
        <v>56</v>
      </c>
      <c r="D7" s="7"/>
      <c r="E7" s="7"/>
      <c r="F7" s="8">
        <v>56</v>
      </c>
      <c r="G7" t="s">
        <v>25</v>
      </c>
      <c r="H7" s="7"/>
      <c r="I7" s="8">
        <v>0</v>
      </c>
    </row>
    <row r="8" spans="1:14" x14ac:dyDescent="0.35">
      <c r="A8" t="s">
        <v>14</v>
      </c>
      <c r="B8" s="7">
        <v>0</v>
      </c>
      <c r="C8" s="8">
        <v>147</v>
      </c>
      <c r="D8" s="7"/>
      <c r="E8" s="7"/>
      <c r="F8" s="8"/>
      <c r="H8" s="7"/>
      <c r="I8" s="8">
        <v>147</v>
      </c>
    </row>
    <row r="9" spans="1:14" x14ac:dyDescent="0.35">
      <c r="A9" t="s">
        <v>30</v>
      </c>
      <c r="B9" s="7">
        <v>319</v>
      </c>
      <c r="C9" s="8">
        <v>319</v>
      </c>
      <c r="D9" s="7"/>
      <c r="E9" s="7"/>
      <c r="F9" s="8">
        <v>319</v>
      </c>
      <c r="G9" t="s">
        <v>25</v>
      </c>
      <c r="H9" s="7"/>
      <c r="I9" s="8"/>
    </row>
    <row r="10" spans="1:14" x14ac:dyDescent="0.35">
      <c r="A10" t="s">
        <v>61</v>
      </c>
      <c r="B10" s="7">
        <v>10</v>
      </c>
      <c r="C10" s="8"/>
      <c r="D10" s="7"/>
      <c r="E10" s="7"/>
      <c r="F10" s="8">
        <v>25</v>
      </c>
      <c r="G10" t="s">
        <v>25</v>
      </c>
      <c r="H10" s="7"/>
      <c r="I10" s="8">
        <v>0</v>
      </c>
    </row>
    <row r="11" spans="1:14" x14ac:dyDescent="0.35">
      <c r="A11" t="s">
        <v>0</v>
      </c>
      <c r="B11" s="7">
        <v>500</v>
      </c>
      <c r="C11" s="8"/>
      <c r="D11" s="7">
        <v>853</v>
      </c>
      <c r="F11" s="7">
        <v>1003</v>
      </c>
      <c r="H11" s="7"/>
      <c r="I11" s="8">
        <v>500</v>
      </c>
    </row>
    <row r="12" spans="1:14" x14ac:dyDescent="0.35">
      <c r="A12" t="s">
        <v>2</v>
      </c>
      <c r="B12" s="7">
        <v>121</v>
      </c>
      <c r="C12" s="8"/>
      <c r="F12" s="7"/>
      <c r="I12" s="7">
        <v>121</v>
      </c>
    </row>
    <row r="13" spans="1:14" x14ac:dyDescent="0.35">
      <c r="A13" t="s">
        <v>67</v>
      </c>
      <c r="B13" s="7">
        <v>135</v>
      </c>
      <c r="C13" s="8">
        <v>135</v>
      </c>
      <c r="F13" s="7"/>
      <c r="I13" s="7">
        <v>28</v>
      </c>
    </row>
    <row r="14" spans="1:14" x14ac:dyDescent="0.35">
      <c r="F14" s="8"/>
      <c r="I14" s="8"/>
    </row>
    <row r="15" spans="1:14" x14ac:dyDescent="0.35">
      <c r="F15" s="8"/>
      <c r="I15" s="8"/>
    </row>
    <row r="16" spans="1:14" x14ac:dyDescent="0.35">
      <c r="A16" t="s">
        <v>27</v>
      </c>
      <c r="B16" s="7">
        <f>SUM(B2:B13)</f>
        <v>1465.57</v>
      </c>
      <c r="E16" t="s">
        <v>27</v>
      </c>
      <c r="F16" s="8">
        <f>SUM(F2:F13)</f>
        <v>1453</v>
      </c>
      <c r="H16" t="s">
        <v>27</v>
      </c>
      <c r="I16" s="8">
        <f>SUM(I2:I13)</f>
        <v>1129.57</v>
      </c>
      <c r="L16" s="8">
        <v>2109.21</v>
      </c>
    </row>
    <row r="17" spans="1:12" x14ac:dyDescent="0.35">
      <c r="F17" s="8"/>
      <c r="I17" s="8"/>
    </row>
    <row r="18" spans="1:12" x14ac:dyDescent="0.35">
      <c r="A18" t="s">
        <v>8</v>
      </c>
      <c r="B18" s="8">
        <v>1342</v>
      </c>
      <c r="E18" t="s">
        <v>8</v>
      </c>
      <c r="F18" s="8">
        <v>1342</v>
      </c>
      <c r="H18" t="s">
        <v>8</v>
      </c>
      <c r="I18" s="8">
        <v>1365</v>
      </c>
      <c r="L18" s="8">
        <v>1619.57</v>
      </c>
    </row>
    <row r="19" spans="1:12" x14ac:dyDescent="0.35">
      <c r="F19" s="8"/>
      <c r="I19" s="8"/>
    </row>
    <row r="20" spans="1:12" x14ac:dyDescent="0.35">
      <c r="A20" t="s">
        <v>28</v>
      </c>
      <c r="B20" s="7">
        <f>(B18-B16)</f>
        <v>-123.56999999999994</v>
      </c>
      <c r="E20" t="s">
        <v>28</v>
      </c>
      <c r="F20" s="12">
        <f>(F18-F16)</f>
        <v>-111</v>
      </c>
      <c r="H20" t="s">
        <v>28</v>
      </c>
      <c r="I20" s="12">
        <f>(I18-I16)</f>
        <v>235.43000000000006</v>
      </c>
      <c r="L20" s="8">
        <f>L16-L18</f>
        <v>489.6400000000001</v>
      </c>
    </row>
    <row r="24" spans="1:12" x14ac:dyDescent="0.35">
      <c r="C24" s="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10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10.54296875" bestFit="1" customWidth="1"/>
    <col min="6" max="6" width="10.54296875" style="8" bestFit="1" customWidth="1"/>
    <col min="7" max="7" width="15.1796875" bestFit="1" customWidth="1"/>
    <col min="8" max="8" width="10.54296875" bestFit="1" customWidth="1"/>
    <col min="9" max="9" width="10.54296875" style="8" bestFit="1" customWidth="1"/>
  </cols>
  <sheetData>
    <row r="1" spans="1:9" x14ac:dyDescent="0.35">
      <c r="A1" s="4">
        <v>43231</v>
      </c>
      <c r="E1" s="4">
        <v>43245</v>
      </c>
      <c r="G1" t="s">
        <v>68</v>
      </c>
    </row>
    <row r="2" spans="1:9" x14ac:dyDescent="0.35">
      <c r="A2" t="s">
        <v>16</v>
      </c>
      <c r="B2" s="8">
        <v>71</v>
      </c>
      <c r="E2" s="8">
        <v>0</v>
      </c>
      <c r="H2" s="8"/>
    </row>
    <row r="3" spans="1:9" x14ac:dyDescent="0.35">
      <c r="A3" t="s">
        <v>5</v>
      </c>
      <c r="B3" s="8">
        <v>0</v>
      </c>
      <c r="E3" s="8">
        <v>25</v>
      </c>
      <c r="H3" s="8"/>
    </row>
    <row r="4" spans="1:9" x14ac:dyDescent="0.35">
      <c r="A4" t="s">
        <v>4</v>
      </c>
      <c r="B4" s="8">
        <v>50</v>
      </c>
      <c r="E4" s="8">
        <v>0</v>
      </c>
      <c r="H4" s="8"/>
    </row>
    <row r="5" spans="1:9" x14ac:dyDescent="0.35">
      <c r="A5" t="s">
        <v>26</v>
      </c>
      <c r="B5" s="8">
        <v>0</v>
      </c>
      <c r="E5" s="8">
        <v>25</v>
      </c>
      <c r="H5" s="8"/>
    </row>
    <row r="6" spans="1:9" x14ac:dyDescent="0.35">
      <c r="A6" t="s">
        <v>29</v>
      </c>
      <c r="B6" s="8">
        <v>212.57</v>
      </c>
      <c r="E6" s="8">
        <v>0</v>
      </c>
    </row>
    <row r="7" spans="1:9" x14ac:dyDescent="0.35">
      <c r="A7" t="s">
        <v>55</v>
      </c>
      <c r="B7" s="8">
        <v>0</v>
      </c>
      <c r="E7" s="8">
        <v>56</v>
      </c>
    </row>
    <row r="8" spans="1:9" x14ac:dyDescent="0.35">
      <c r="A8" t="s">
        <v>14</v>
      </c>
      <c r="B8" s="8">
        <v>147</v>
      </c>
      <c r="E8" s="8">
        <v>0</v>
      </c>
    </row>
    <row r="9" spans="1:9" x14ac:dyDescent="0.35">
      <c r="A9" t="s">
        <v>30</v>
      </c>
      <c r="B9" s="8"/>
      <c r="E9" s="8">
        <v>319</v>
      </c>
    </row>
    <row r="10" spans="1:9" x14ac:dyDescent="0.35">
      <c r="A10" t="s">
        <v>61</v>
      </c>
      <c r="B10" s="8">
        <v>0</v>
      </c>
      <c r="E10" s="8">
        <v>25</v>
      </c>
    </row>
    <row r="11" spans="1:9" x14ac:dyDescent="0.35">
      <c r="A11" t="s">
        <v>0</v>
      </c>
      <c r="B11" s="8">
        <v>500</v>
      </c>
      <c r="E11" s="8">
        <v>500</v>
      </c>
    </row>
    <row r="12" spans="1:9" x14ac:dyDescent="0.35">
      <c r="A12" t="s">
        <v>2</v>
      </c>
      <c r="B12" s="7">
        <v>121</v>
      </c>
      <c r="E12" s="8">
        <v>0</v>
      </c>
    </row>
    <row r="13" spans="1:9" x14ac:dyDescent="0.35">
      <c r="A13" t="s">
        <v>67</v>
      </c>
      <c r="B13" s="7">
        <v>28</v>
      </c>
      <c r="E13" s="8">
        <v>0</v>
      </c>
    </row>
    <row r="14" spans="1:9" x14ac:dyDescent="0.35">
      <c r="B14" s="8"/>
      <c r="E14" s="8"/>
    </row>
    <row r="15" spans="1:9" x14ac:dyDescent="0.35">
      <c r="B15" s="8"/>
      <c r="E15" s="8"/>
    </row>
    <row r="16" spans="1:9" x14ac:dyDescent="0.35">
      <c r="A16" t="s">
        <v>27</v>
      </c>
      <c r="B16" s="8">
        <f>SUM(B2:B13)</f>
        <v>1129.57</v>
      </c>
      <c r="E16" s="8">
        <f>SUM(E2:E15)</f>
        <v>950</v>
      </c>
      <c r="G16" t="s">
        <v>69</v>
      </c>
      <c r="I16" s="8">
        <v>338.29</v>
      </c>
    </row>
    <row r="17" spans="1:9" x14ac:dyDescent="0.35">
      <c r="B17" s="8"/>
      <c r="E17" s="8"/>
    </row>
    <row r="18" spans="1:9" x14ac:dyDescent="0.35">
      <c r="A18" t="s">
        <v>8</v>
      </c>
      <c r="B18" s="8">
        <v>1365</v>
      </c>
      <c r="E18" s="16">
        <v>1425</v>
      </c>
      <c r="I18" s="8">
        <v>1425</v>
      </c>
    </row>
    <row r="19" spans="1:9" x14ac:dyDescent="0.35">
      <c r="B19" s="8"/>
      <c r="E19" s="8"/>
    </row>
    <row r="20" spans="1:9" x14ac:dyDescent="0.35">
      <c r="A20" t="s">
        <v>28</v>
      </c>
      <c r="B20" s="12">
        <f>(B18-B16)</f>
        <v>235.43000000000006</v>
      </c>
      <c r="E20" s="16">
        <f>(E18-E16)</f>
        <v>475</v>
      </c>
      <c r="G20" t="s">
        <v>0</v>
      </c>
      <c r="I20" s="8">
        <v>1004</v>
      </c>
    </row>
    <row r="21" spans="1:9" x14ac:dyDescent="0.35">
      <c r="E21" s="8"/>
      <c r="G21" t="s">
        <v>70</v>
      </c>
      <c r="I21" s="8">
        <f>SUM(E2:E10)</f>
        <v>450</v>
      </c>
    </row>
    <row r="22" spans="1:9" x14ac:dyDescent="0.35">
      <c r="E22" s="8"/>
    </row>
    <row r="23" spans="1:9" x14ac:dyDescent="0.35">
      <c r="E23" s="8"/>
    </row>
    <row r="24" spans="1:9" x14ac:dyDescent="0.35">
      <c r="E24" s="8"/>
      <c r="G24" t="s">
        <v>28</v>
      </c>
      <c r="I24" s="8">
        <f>((I16+I18)-(I20+I21))</f>
        <v>309.28999999999996</v>
      </c>
    </row>
    <row r="25" spans="1:9" x14ac:dyDescent="0.35">
      <c r="E25" s="8"/>
    </row>
    <row r="26" spans="1:9" x14ac:dyDescent="0.35">
      <c r="E26" s="8"/>
    </row>
    <row r="27" spans="1:9" x14ac:dyDescent="0.35">
      <c r="E27" s="8"/>
    </row>
    <row r="28" spans="1:9" x14ac:dyDescent="0.35">
      <c r="E28" s="8"/>
    </row>
    <row r="29" spans="1:9" x14ac:dyDescent="0.35">
      <c r="E29" s="8"/>
    </row>
    <row r="30" spans="1:9" x14ac:dyDescent="0.35">
      <c r="E30" s="8"/>
    </row>
    <row r="31" spans="1:9" x14ac:dyDescent="0.35">
      <c r="E31" s="8"/>
    </row>
    <row r="32" spans="1:9" x14ac:dyDescent="0.35">
      <c r="E32" s="8"/>
    </row>
    <row r="33" spans="5:5" x14ac:dyDescent="0.35">
      <c r="E33" s="8"/>
    </row>
    <row r="34" spans="5:5" x14ac:dyDescent="0.35">
      <c r="E34" s="8"/>
    </row>
    <row r="35" spans="5:5" x14ac:dyDescent="0.35">
      <c r="E35" s="8"/>
    </row>
    <row r="36" spans="5:5" x14ac:dyDescent="0.35">
      <c r="E36" s="8"/>
    </row>
    <row r="37" spans="5:5" x14ac:dyDescent="0.35">
      <c r="E37" s="8"/>
    </row>
    <row r="38" spans="5:5" x14ac:dyDescent="0.35">
      <c r="E38" s="8"/>
    </row>
    <row r="39" spans="5:5" x14ac:dyDescent="0.35">
      <c r="E39" s="8"/>
    </row>
    <row r="40" spans="5:5" x14ac:dyDescent="0.35">
      <c r="E40" s="8"/>
    </row>
    <row r="41" spans="5:5" x14ac:dyDescent="0.35">
      <c r="E41" s="8"/>
    </row>
    <row r="42" spans="5:5" x14ac:dyDescent="0.35">
      <c r="E42" s="8"/>
    </row>
    <row r="43" spans="5:5" x14ac:dyDescent="0.35">
      <c r="E43" s="8"/>
    </row>
    <row r="44" spans="5:5" x14ac:dyDescent="0.35">
      <c r="E44" s="8"/>
    </row>
    <row r="45" spans="5:5" x14ac:dyDescent="0.35">
      <c r="E45" s="8"/>
    </row>
    <row r="46" spans="5:5" x14ac:dyDescent="0.35">
      <c r="E46" s="8"/>
    </row>
    <row r="47" spans="5:5" x14ac:dyDescent="0.35">
      <c r="E47" s="8"/>
    </row>
    <row r="48" spans="5:5" x14ac:dyDescent="0.35">
      <c r="E48" s="8"/>
    </row>
    <row r="49" spans="5:5" x14ac:dyDescent="0.35">
      <c r="E49" s="8"/>
    </row>
    <row r="50" spans="5:5" x14ac:dyDescent="0.35">
      <c r="E50" s="8"/>
    </row>
    <row r="51" spans="5:5" x14ac:dyDescent="0.35">
      <c r="E51" s="8"/>
    </row>
    <row r="52" spans="5:5" x14ac:dyDescent="0.35">
      <c r="E52" s="8"/>
    </row>
    <row r="53" spans="5:5" x14ac:dyDescent="0.35">
      <c r="E53" s="8"/>
    </row>
    <row r="54" spans="5:5" x14ac:dyDescent="0.35">
      <c r="E54" s="8"/>
    </row>
    <row r="55" spans="5:5" x14ac:dyDescent="0.35">
      <c r="E55" s="8"/>
    </row>
    <row r="56" spans="5:5" x14ac:dyDescent="0.35">
      <c r="E56" s="8"/>
    </row>
    <row r="57" spans="5:5" x14ac:dyDescent="0.35">
      <c r="E57" s="8"/>
    </row>
    <row r="58" spans="5:5" x14ac:dyDescent="0.35">
      <c r="E58" s="8"/>
    </row>
    <row r="59" spans="5:5" x14ac:dyDescent="0.35">
      <c r="E59" s="8"/>
    </row>
    <row r="60" spans="5:5" x14ac:dyDescent="0.35">
      <c r="E60" s="8"/>
    </row>
    <row r="61" spans="5:5" x14ac:dyDescent="0.35">
      <c r="E61" s="8"/>
    </row>
    <row r="62" spans="5:5" x14ac:dyDescent="0.35">
      <c r="E62" s="8"/>
    </row>
    <row r="63" spans="5:5" x14ac:dyDescent="0.35">
      <c r="E63" s="8"/>
    </row>
    <row r="64" spans="5:5" x14ac:dyDescent="0.35">
      <c r="E64" s="8"/>
    </row>
    <row r="65" spans="5:5" x14ac:dyDescent="0.35">
      <c r="E65" s="8"/>
    </row>
    <row r="66" spans="5:5" x14ac:dyDescent="0.35">
      <c r="E66" s="8"/>
    </row>
    <row r="67" spans="5:5" x14ac:dyDescent="0.35">
      <c r="E67" s="8"/>
    </row>
    <row r="68" spans="5:5" x14ac:dyDescent="0.35">
      <c r="E68" s="8"/>
    </row>
    <row r="69" spans="5:5" x14ac:dyDescent="0.35">
      <c r="E69" s="8"/>
    </row>
    <row r="70" spans="5:5" x14ac:dyDescent="0.35">
      <c r="E70" s="8"/>
    </row>
    <row r="71" spans="5:5" x14ac:dyDescent="0.35">
      <c r="E71" s="8"/>
    </row>
    <row r="72" spans="5:5" x14ac:dyDescent="0.35">
      <c r="E72" s="8"/>
    </row>
    <row r="73" spans="5:5" x14ac:dyDescent="0.35">
      <c r="E73" s="8"/>
    </row>
    <row r="74" spans="5:5" x14ac:dyDescent="0.35">
      <c r="E74" s="8"/>
    </row>
    <row r="75" spans="5:5" x14ac:dyDescent="0.35">
      <c r="E75" s="8"/>
    </row>
    <row r="76" spans="5:5" x14ac:dyDescent="0.35">
      <c r="E76" s="8"/>
    </row>
    <row r="77" spans="5:5" x14ac:dyDescent="0.35">
      <c r="E77" s="8"/>
    </row>
    <row r="78" spans="5:5" x14ac:dyDescent="0.35">
      <c r="E78" s="8"/>
    </row>
    <row r="79" spans="5:5" x14ac:dyDescent="0.35">
      <c r="E79" s="8"/>
    </row>
    <row r="80" spans="5:5" x14ac:dyDescent="0.35">
      <c r="E80" s="8"/>
    </row>
    <row r="81" spans="5:5" x14ac:dyDescent="0.35">
      <c r="E81" s="8"/>
    </row>
    <row r="82" spans="5:5" x14ac:dyDescent="0.35">
      <c r="E82" s="8"/>
    </row>
    <row r="83" spans="5:5" x14ac:dyDescent="0.35">
      <c r="E83" s="8"/>
    </row>
    <row r="84" spans="5:5" x14ac:dyDescent="0.35">
      <c r="E84" s="8"/>
    </row>
    <row r="85" spans="5:5" x14ac:dyDescent="0.35">
      <c r="E85" s="8"/>
    </row>
    <row r="86" spans="5:5" x14ac:dyDescent="0.35">
      <c r="E86" s="8"/>
    </row>
    <row r="87" spans="5:5" x14ac:dyDescent="0.35">
      <c r="E87" s="8"/>
    </row>
    <row r="88" spans="5:5" x14ac:dyDescent="0.35">
      <c r="E88" s="8"/>
    </row>
    <row r="89" spans="5:5" x14ac:dyDescent="0.35">
      <c r="E89" s="8"/>
    </row>
    <row r="90" spans="5:5" x14ac:dyDescent="0.35">
      <c r="E90" s="8"/>
    </row>
    <row r="91" spans="5:5" x14ac:dyDescent="0.35">
      <c r="E91" s="8"/>
    </row>
    <row r="92" spans="5:5" x14ac:dyDescent="0.35">
      <c r="E92" s="8"/>
    </row>
    <row r="93" spans="5:5" x14ac:dyDescent="0.35">
      <c r="E93" s="8"/>
    </row>
    <row r="94" spans="5:5" x14ac:dyDescent="0.35">
      <c r="E94" s="8"/>
    </row>
    <row r="95" spans="5:5" x14ac:dyDescent="0.35">
      <c r="E95" s="8"/>
    </row>
    <row r="96" spans="5:5" x14ac:dyDescent="0.35">
      <c r="E96" s="8"/>
    </row>
    <row r="97" spans="5:5" x14ac:dyDescent="0.35">
      <c r="E97" s="8"/>
    </row>
    <row r="98" spans="5:5" x14ac:dyDescent="0.35">
      <c r="E98" s="8"/>
    </row>
    <row r="99" spans="5:5" x14ac:dyDescent="0.35">
      <c r="E99" s="8"/>
    </row>
    <row r="100" spans="5:5" x14ac:dyDescent="0.35">
      <c r="E100" s="8"/>
    </row>
    <row r="101" spans="5:5" x14ac:dyDescent="0.35">
      <c r="E101" s="8"/>
    </row>
    <row r="102" spans="5:5" x14ac:dyDescent="0.35">
      <c r="E102" s="8"/>
    </row>
    <row r="103" spans="5:5" x14ac:dyDescent="0.35">
      <c r="E103" s="8"/>
    </row>
    <row r="104" spans="5:5" x14ac:dyDescent="0.35">
      <c r="E104" s="8"/>
    </row>
    <row r="105" spans="5:5" x14ac:dyDescent="0.35">
      <c r="E105" s="8"/>
    </row>
    <row r="106" spans="5:5" x14ac:dyDescent="0.35">
      <c r="E106" s="8"/>
    </row>
    <row r="107" spans="5:5" x14ac:dyDescent="0.35">
      <c r="E107" s="8"/>
    </row>
    <row r="108" spans="5:5" x14ac:dyDescent="0.35">
      <c r="E108" s="8"/>
    </row>
    <row r="109" spans="5:5" x14ac:dyDescent="0.35">
      <c r="E109" s="8"/>
    </row>
    <row r="110" spans="5:5" x14ac:dyDescent="0.35">
      <c r="E110" s="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10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10.54296875" bestFit="1" customWidth="1"/>
    <col min="4" max="4" width="13.54296875" bestFit="1" customWidth="1"/>
    <col min="6" max="6" width="10.54296875" style="8" bestFit="1" customWidth="1"/>
    <col min="10" max="10" width="10.54296875" style="8" bestFit="1" customWidth="1"/>
  </cols>
  <sheetData>
    <row r="1" spans="1:12" x14ac:dyDescent="0.35">
      <c r="A1" s="4">
        <v>43259</v>
      </c>
      <c r="E1" s="4">
        <v>43273</v>
      </c>
      <c r="G1" s="4">
        <v>43287</v>
      </c>
      <c r="I1" s="4">
        <v>43301</v>
      </c>
      <c r="K1" s="4">
        <v>43315</v>
      </c>
    </row>
    <row r="2" spans="1:12" x14ac:dyDescent="0.35">
      <c r="A2" t="s">
        <v>16</v>
      </c>
      <c r="B2" s="12">
        <v>108</v>
      </c>
      <c r="C2" s="7"/>
      <c r="D2" s="7"/>
      <c r="E2" s="12">
        <v>0</v>
      </c>
      <c r="G2" s="12">
        <v>117</v>
      </c>
      <c r="I2" s="12">
        <v>0</v>
      </c>
      <c r="K2" s="12">
        <v>151</v>
      </c>
    </row>
    <row r="3" spans="1:12" x14ac:dyDescent="0.35">
      <c r="A3" t="s">
        <v>5</v>
      </c>
      <c r="B3" s="12">
        <v>0</v>
      </c>
      <c r="C3" s="7"/>
      <c r="D3" s="7"/>
      <c r="E3" s="12">
        <v>0</v>
      </c>
      <c r="G3" s="12">
        <v>0</v>
      </c>
      <c r="I3" s="12">
        <v>25</v>
      </c>
      <c r="K3" s="12">
        <v>25</v>
      </c>
    </row>
    <row r="4" spans="1:12" x14ac:dyDescent="0.35">
      <c r="A4" t="s">
        <v>4</v>
      </c>
      <c r="B4" s="12">
        <v>50</v>
      </c>
      <c r="C4" s="7"/>
      <c r="D4" s="7"/>
      <c r="E4" s="12">
        <v>0</v>
      </c>
      <c r="G4" s="12">
        <v>50</v>
      </c>
      <c r="I4" s="12">
        <v>0</v>
      </c>
      <c r="K4" s="12">
        <v>50</v>
      </c>
    </row>
    <row r="5" spans="1:12" x14ac:dyDescent="0.35">
      <c r="A5" t="s">
        <v>26</v>
      </c>
      <c r="B5" s="12">
        <v>0</v>
      </c>
      <c r="C5" s="7"/>
      <c r="D5" s="7"/>
      <c r="E5" s="12">
        <v>50</v>
      </c>
      <c r="G5" s="12">
        <v>0</v>
      </c>
      <c r="I5" s="12">
        <v>0</v>
      </c>
      <c r="K5" s="12">
        <v>25</v>
      </c>
    </row>
    <row r="6" spans="1:12" x14ac:dyDescent="0.35">
      <c r="A6" t="s">
        <v>29</v>
      </c>
      <c r="B6" s="12">
        <v>212.57</v>
      </c>
      <c r="C6" s="7"/>
      <c r="D6" s="7"/>
      <c r="E6" s="12">
        <v>0</v>
      </c>
      <c r="G6" s="12">
        <v>0</v>
      </c>
      <c r="I6" s="12">
        <v>212.57</v>
      </c>
      <c r="K6" s="12">
        <v>213</v>
      </c>
    </row>
    <row r="7" spans="1:12" x14ac:dyDescent="0.35">
      <c r="A7" t="s">
        <v>55</v>
      </c>
      <c r="B7" s="12">
        <v>0</v>
      </c>
      <c r="C7" s="7"/>
      <c r="D7" s="7"/>
      <c r="E7" s="12">
        <v>0</v>
      </c>
      <c r="G7" s="12">
        <v>56</v>
      </c>
      <c r="I7" s="12">
        <v>0</v>
      </c>
      <c r="K7" s="12">
        <v>0</v>
      </c>
    </row>
    <row r="8" spans="1:12" x14ac:dyDescent="0.35">
      <c r="A8" t="s">
        <v>14</v>
      </c>
      <c r="B8" s="12">
        <v>147</v>
      </c>
      <c r="C8" s="7"/>
      <c r="D8" s="7"/>
      <c r="E8" s="12">
        <v>0</v>
      </c>
      <c r="G8" s="12">
        <v>147</v>
      </c>
      <c r="I8" s="12">
        <v>0</v>
      </c>
      <c r="K8" s="12">
        <v>0</v>
      </c>
    </row>
    <row r="9" spans="1:12" x14ac:dyDescent="0.35">
      <c r="A9" t="s">
        <v>30</v>
      </c>
      <c r="B9" s="12">
        <v>0</v>
      </c>
      <c r="C9" s="7"/>
      <c r="D9" s="7"/>
      <c r="E9" s="12">
        <v>0</v>
      </c>
      <c r="G9" s="12">
        <v>279</v>
      </c>
      <c r="I9" s="12">
        <v>0</v>
      </c>
      <c r="K9" s="12">
        <v>0</v>
      </c>
    </row>
    <row r="10" spans="1:12" x14ac:dyDescent="0.35">
      <c r="A10" t="s">
        <v>61</v>
      </c>
      <c r="B10" s="12">
        <v>0</v>
      </c>
      <c r="C10" s="7"/>
      <c r="D10" s="7"/>
      <c r="E10" s="12">
        <v>0</v>
      </c>
      <c r="G10" s="12">
        <v>0</v>
      </c>
      <c r="I10" s="12">
        <v>0</v>
      </c>
      <c r="K10" s="12">
        <v>0</v>
      </c>
      <c r="L10" s="12"/>
    </row>
    <row r="11" spans="1:12" x14ac:dyDescent="0.35">
      <c r="A11" t="s">
        <v>0</v>
      </c>
      <c r="B11" s="12">
        <v>500</v>
      </c>
      <c r="C11" s="7"/>
      <c r="D11" s="7"/>
      <c r="E11" s="12">
        <v>1004</v>
      </c>
      <c r="G11" s="12">
        <v>500</v>
      </c>
      <c r="I11" s="12">
        <v>504</v>
      </c>
      <c r="K11" s="12">
        <v>250</v>
      </c>
    </row>
    <row r="12" spans="1:12" x14ac:dyDescent="0.35">
      <c r="A12" t="s">
        <v>2</v>
      </c>
      <c r="B12" s="7">
        <v>122</v>
      </c>
      <c r="C12" s="7"/>
      <c r="D12" s="7"/>
      <c r="E12" s="12">
        <v>0</v>
      </c>
      <c r="G12" s="12">
        <v>0</v>
      </c>
      <c r="I12" s="12">
        <v>124</v>
      </c>
      <c r="K12" s="12">
        <v>0</v>
      </c>
    </row>
    <row r="13" spans="1:12" x14ac:dyDescent="0.35">
      <c r="A13" t="s">
        <v>67</v>
      </c>
      <c r="B13" s="7">
        <v>40</v>
      </c>
      <c r="C13" s="7"/>
      <c r="D13" s="7"/>
      <c r="E13" s="12">
        <v>0</v>
      </c>
      <c r="G13" s="12">
        <v>0</v>
      </c>
      <c r="I13" s="12">
        <v>0</v>
      </c>
      <c r="K13" s="12">
        <v>0</v>
      </c>
    </row>
    <row r="14" spans="1:12" x14ac:dyDescent="0.35">
      <c r="B14" s="12"/>
      <c r="C14" s="7"/>
      <c r="D14" s="7"/>
      <c r="E14" s="12"/>
      <c r="G14" s="12"/>
      <c r="I14" s="12"/>
      <c r="K14" s="12"/>
    </row>
    <row r="15" spans="1:12" x14ac:dyDescent="0.35">
      <c r="B15" s="12"/>
      <c r="C15" s="7"/>
      <c r="D15" s="7"/>
      <c r="E15" s="12"/>
      <c r="G15" s="12"/>
      <c r="I15" s="12"/>
      <c r="K15" s="12"/>
    </row>
    <row r="16" spans="1:12" x14ac:dyDescent="0.35">
      <c r="A16" t="s">
        <v>27</v>
      </c>
      <c r="B16" s="12">
        <f>SUM(B2:B13)</f>
        <v>1179.57</v>
      </c>
      <c r="C16" s="7"/>
      <c r="D16" s="7"/>
      <c r="E16" s="12">
        <f>SUM(E2:E15)</f>
        <v>1054</v>
      </c>
      <c r="G16" s="12">
        <f>SUM(G2:G15)</f>
        <v>1149</v>
      </c>
      <c r="I16" s="12">
        <f>SUM(I2:I15)</f>
        <v>865.56999999999994</v>
      </c>
      <c r="K16" s="12">
        <f>SUM(K2:K15)</f>
        <v>714</v>
      </c>
    </row>
    <row r="17" spans="1:11" x14ac:dyDescent="0.35">
      <c r="B17" s="12"/>
      <c r="C17" s="7"/>
      <c r="D17" s="7"/>
      <c r="E17" s="12"/>
      <c r="G17" s="12"/>
      <c r="I17" s="12"/>
      <c r="K17" s="12"/>
    </row>
    <row r="18" spans="1:11" x14ac:dyDescent="0.35">
      <c r="A18" t="s">
        <v>8</v>
      </c>
      <c r="B18" s="12">
        <v>1425</v>
      </c>
      <c r="C18" s="7"/>
      <c r="D18" s="7"/>
      <c r="E18" s="12">
        <v>1425</v>
      </c>
      <c r="G18" s="12">
        <v>1425</v>
      </c>
      <c r="I18" s="12">
        <v>1425</v>
      </c>
      <c r="K18" s="12">
        <v>1425</v>
      </c>
    </row>
    <row r="19" spans="1:11" x14ac:dyDescent="0.35">
      <c r="B19" s="12"/>
      <c r="C19" s="7"/>
      <c r="D19" s="7"/>
      <c r="E19" s="12"/>
      <c r="G19" s="12"/>
      <c r="I19" s="12"/>
      <c r="K19" s="12"/>
    </row>
    <row r="20" spans="1:11" x14ac:dyDescent="0.35">
      <c r="A20" t="s">
        <v>28</v>
      </c>
      <c r="B20" s="12">
        <f>(B18-B16)</f>
        <v>245.43000000000006</v>
      </c>
      <c r="C20" s="7"/>
      <c r="D20" s="7"/>
      <c r="E20" s="12">
        <f>(E18-E16)</f>
        <v>371</v>
      </c>
      <c r="G20" s="12">
        <f>(G18-G16)</f>
        <v>276</v>
      </c>
      <c r="I20" s="12">
        <f>(I18-I16)</f>
        <v>559.43000000000006</v>
      </c>
      <c r="K20" s="12">
        <f>(K18-K16)</f>
        <v>711</v>
      </c>
    </row>
    <row r="21" spans="1:11" x14ac:dyDescent="0.35">
      <c r="B21" s="7"/>
      <c r="C21" s="7"/>
      <c r="D21" s="7"/>
      <c r="E21" s="12"/>
      <c r="G21" s="12"/>
      <c r="I21" s="12"/>
      <c r="K21" s="12"/>
    </row>
    <row r="22" spans="1:11" x14ac:dyDescent="0.35">
      <c r="B22" s="7"/>
      <c r="C22" s="7"/>
      <c r="D22" s="7"/>
      <c r="E22" s="12"/>
      <c r="G22" s="12">
        <v>1443</v>
      </c>
      <c r="I22" s="12"/>
      <c r="K22" s="12"/>
    </row>
    <row r="23" spans="1:11" x14ac:dyDescent="0.35">
      <c r="B23" s="7"/>
      <c r="C23" s="7"/>
      <c r="D23" s="7"/>
      <c r="E23" s="12">
        <v>695.9</v>
      </c>
      <c r="G23" s="12">
        <v>350</v>
      </c>
      <c r="H23" t="s">
        <v>74</v>
      </c>
      <c r="I23" s="12"/>
      <c r="K23" s="12"/>
    </row>
    <row r="24" spans="1:11" x14ac:dyDescent="0.35">
      <c r="B24" s="7"/>
      <c r="C24" s="7"/>
      <c r="D24" s="7"/>
      <c r="E24" s="12"/>
      <c r="G24" s="12"/>
      <c r="I24" s="12"/>
      <c r="K24" s="12"/>
    </row>
    <row r="25" spans="1:11" x14ac:dyDescent="0.35">
      <c r="B25" s="7"/>
      <c r="C25" s="7"/>
      <c r="D25" s="7" t="s">
        <v>71</v>
      </c>
      <c r="E25" s="12">
        <v>2275.33</v>
      </c>
      <c r="G25" s="12"/>
      <c r="I25" s="12"/>
      <c r="K25" s="12"/>
    </row>
    <row r="26" spans="1:11" x14ac:dyDescent="0.35">
      <c r="B26" s="7"/>
      <c r="C26" s="7"/>
      <c r="D26" s="7"/>
      <c r="E26" s="12"/>
      <c r="G26" s="12"/>
      <c r="I26" s="12"/>
      <c r="K26" s="12"/>
    </row>
    <row r="27" spans="1:11" x14ac:dyDescent="0.35">
      <c r="B27" s="7"/>
      <c r="C27" s="7"/>
      <c r="D27" s="7" t="s">
        <v>72</v>
      </c>
      <c r="E27" s="12">
        <f>E16+E23+E32</f>
        <v>1930.8000000000002</v>
      </c>
      <c r="G27" s="12"/>
      <c r="I27" s="12"/>
      <c r="K27" s="12"/>
    </row>
    <row r="28" spans="1:11" x14ac:dyDescent="0.35">
      <c r="B28" s="7"/>
      <c r="C28" s="7"/>
      <c r="D28" s="7"/>
      <c r="E28" s="12"/>
      <c r="G28" s="12"/>
      <c r="I28" s="12"/>
      <c r="K28" s="12"/>
    </row>
    <row r="29" spans="1:11" x14ac:dyDescent="0.35">
      <c r="B29" s="7"/>
      <c r="C29" s="7"/>
      <c r="D29" s="7"/>
      <c r="E29" s="12"/>
      <c r="G29" s="12"/>
      <c r="I29" s="12"/>
      <c r="K29" s="12"/>
    </row>
    <row r="30" spans="1:11" x14ac:dyDescent="0.35">
      <c r="B30" s="7"/>
      <c r="C30" s="7"/>
      <c r="D30" s="7" t="s">
        <v>9</v>
      </c>
      <c r="E30" s="12">
        <f>E25-E27</f>
        <v>344.52999999999975</v>
      </c>
      <c r="G30" s="12"/>
      <c r="I30" s="12"/>
      <c r="K30" s="12"/>
    </row>
    <row r="31" spans="1:11" x14ac:dyDescent="0.35">
      <c r="B31" s="7"/>
      <c r="C31" s="7"/>
      <c r="D31" s="7"/>
      <c r="E31" s="12"/>
      <c r="G31" s="12"/>
      <c r="I31" s="12"/>
      <c r="K31" s="12"/>
    </row>
    <row r="32" spans="1:11" x14ac:dyDescent="0.35">
      <c r="B32" s="7"/>
      <c r="C32" s="7"/>
      <c r="D32" s="7" t="s">
        <v>73</v>
      </c>
      <c r="E32" s="12">
        <v>180.9</v>
      </c>
      <c r="G32" s="12"/>
      <c r="I32" s="12"/>
      <c r="K32" s="12"/>
    </row>
    <row r="33" spans="2:11" x14ac:dyDescent="0.35">
      <c r="B33" s="7"/>
      <c r="C33" s="7"/>
      <c r="D33" s="7"/>
      <c r="E33" s="12"/>
      <c r="G33" s="12"/>
      <c r="I33" s="12"/>
      <c r="K33" s="12"/>
    </row>
    <row r="34" spans="2:11" x14ac:dyDescent="0.35">
      <c r="B34" s="7"/>
      <c r="C34" s="7"/>
      <c r="D34" s="7"/>
      <c r="E34" s="12"/>
      <c r="G34" s="12"/>
      <c r="I34" s="12"/>
      <c r="K34" s="12"/>
    </row>
    <row r="35" spans="2:11" x14ac:dyDescent="0.35">
      <c r="B35" s="7"/>
      <c r="C35" s="7"/>
      <c r="D35" s="7"/>
      <c r="E35" s="12"/>
      <c r="G35" s="12"/>
      <c r="I35" s="12"/>
      <c r="K35" s="12"/>
    </row>
    <row r="36" spans="2:11" x14ac:dyDescent="0.35">
      <c r="E36" s="8"/>
      <c r="G36" s="8"/>
      <c r="I36" s="8"/>
      <c r="K36" s="8"/>
    </row>
    <row r="37" spans="2:11" x14ac:dyDescent="0.35">
      <c r="E37" s="8"/>
      <c r="G37" s="8"/>
      <c r="I37" s="8"/>
      <c r="K37" s="8"/>
    </row>
    <row r="38" spans="2:11" x14ac:dyDescent="0.35">
      <c r="E38" s="8"/>
      <c r="G38" s="8"/>
      <c r="I38" s="8"/>
      <c r="K38" s="8"/>
    </row>
    <row r="39" spans="2:11" x14ac:dyDescent="0.35">
      <c r="E39" s="8"/>
      <c r="G39" s="8"/>
      <c r="I39" s="8"/>
      <c r="K39" s="8"/>
    </row>
    <row r="40" spans="2:11" x14ac:dyDescent="0.35">
      <c r="E40" s="8"/>
      <c r="G40" s="8"/>
      <c r="I40" s="8"/>
      <c r="K40" s="8"/>
    </row>
    <row r="41" spans="2:11" x14ac:dyDescent="0.35">
      <c r="E41" s="8"/>
      <c r="G41" s="8"/>
      <c r="I41" s="8"/>
      <c r="K41" s="8"/>
    </row>
    <row r="42" spans="2:11" x14ac:dyDescent="0.35">
      <c r="E42" s="8"/>
      <c r="G42" s="8"/>
      <c r="I42" s="8"/>
      <c r="K42" s="8"/>
    </row>
    <row r="43" spans="2:11" x14ac:dyDescent="0.35">
      <c r="E43" s="8"/>
      <c r="G43" s="8"/>
      <c r="I43" s="8"/>
      <c r="K43" s="8"/>
    </row>
    <row r="44" spans="2:11" x14ac:dyDescent="0.35">
      <c r="E44" s="8"/>
      <c r="G44" s="8"/>
      <c r="I44" s="8"/>
      <c r="K44" s="8"/>
    </row>
    <row r="45" spans="2:11" x14ac:dyDescent="0.35">
      <c r="E45" s="8"/>
      <c r="G45" s="8"/>
      <c r="I45" s="8"/>
      <c r="K45" s="8"/>
    </row>
    <row r="46" spans="2:11" x14ac:dyDescent="0.35">
      <c r="E46" s="8"/>
      <c r="G46" s="8"/>
      <c r="I46" s="8"/>
      <c r="K46" s="8"/>
    </row>
    <row r="47" spans="2:11" x14ac:dyDescent="0.35">
      <c r="E47" s="8"/>
      <c r="G47" s="8"/>
      <c r="I47" s="8"/>
      <c r="K47" s="8"/>
    </row>
    <row r="48" spans="2:11" x14ac:dyDescent="0.35">
      <c r="E48" s="8"/>
      <c r="G48" s="8"/>
      <c r="I48" s="8"/>
      <c r="K48" s="8"/>
    </row>
    <row r="49" spans="5:11" x14ac:dyDescent="0.35">
      <c r="E49" s="8"/>
      <c r="G49" s="8"/>
      <c r="I49" s="8"/>
      <c r="K49" s="8"/>
    </row>
    <row r="50" spans="5:11" x14ac:dyDescent="0.35">
      <c r="E50" s="8"/>
      <c r="G50" s="8"/>
      <c r="I50" s="8"/>
      <c r="K50" s="8"/>
    </row>
    <row r="51" spans="5:11" x14ac:dyDescent="0.35">
      <c r="E51" s="8"/>
      <c r="G51" s="8"/>
      <c r="I51" s="8"/>
      <c r="K51" s="8"/>
    </row>
    <row r="52" spans="5:11" x14ac:dyDescent="0.35">
      <c r="E52" s="8"/>
      <c r="G52" s="8"/>
      <c r="I52" s="8"/>
      <c r="K52" s="8"/>
    </row>
    <row r="53" spans="5:11" x14ac:dyDescent="0.35">
      <c r="E53" s="8"/>
      <c r="G53" s="8"/>
      <c r="I53" s="8"/>
      <c r="K53" s="8"/>
    </row>
    <row r="54" spans="5:11" x14ac:dyDescent="0.35">
      <c r="E54" s="8"/>
      <c r="G54" s="8"/>
      <c r="I54" s="8"/>
      <c r="K54" s="8"/>
    </row>
    <row r="55" spans="5:11" x14ac:dyDescent="0.35">
      <c r="E55" s="8"/>
      <c r="G55" s="8"/>
      <c r="I55" s="8"/>
      <c r="K55" s="8"/>
    </row>
    <row r="56" spans="5:11" x14ac:dyDescent="0.35">
      <c r="E56" s="8"/>
      <c r="G56" s="8"/>
      <c r="I56" s="8"/>
      <c r="K56" s="8"/>
    </row>
    <row r="57" spans="5:11" x14ac:dyDescent="0.35">
      <c r="E57" s="8"/>
      <c r="G57" s="8"/>
      <c r="I57" s="8"/>
      <c r="K57" s="8"/>
    </row>
    <row r="58" spans="5:11" x14ac:dyDescent="0.35">
      <c r="E58" s="8"/>
      <c r="G58" s="8"/>
      <c r="I58" s="8"/>
      <c r="K58" s="8"/>
    </row>
    <row r="59" spans="5:11" x14ac:dyDescent="0.35">
      <c r="E59" s="8"/>
      <c r="G59" s="8"/>
      <c r="I59" s="8"/>
      <c r="K59" s="8"/>
    </row>
    <row r="60" spans="5:11" x14ac:dyDescent="0.35">
      <c r="E60" s="8"/>
      <c r="G60" s="8"/>
      <c r="I60" s="8"/>
      <c r="K60" s="8"/>
    </row>
    <row r="61" spans="5:11" x14ac:dyDescent="0.35">
      <c r="E61" s="8"/>
      <c r="G61" s="8"/>
      <c r="I61" s="8"/>
      <c r="K61" s="8"/>
    </row>
    <row r="62" spans="5:11" x14ac:dyDescent="0.35">
      <c r="E62" s="8"/>
      <c r="G62" s="8"/>
      <c r="I62" s="8"/>
      <c r="K62" s="8"/>
    </row>
    <row r="63" spans="5:11" x14ac:dyDescent="0.35">
      <c r="E63" s="8"/>
      <c r="G63" s="8"/>
      <c r="I63" s="8"/>
      <c r="K63" s="8"/>
    </row>
    <row r="64" spans="5:11" x14ac:dyDescent="0.35">
      <c r="E64" s="8"/>
      <c r="G64" s="8"/>
      <c r="I64" s="8"/>
      <c r="K64" s="8"/>
    </row>
    <row r="65" spans="5:11" x14ac:dyDescent="0.35">
      <c r="E65" s="8"/>
      <c r="G65" s="8"/>
      <c r="I65" s="8"/>
      <c r="K65" s="8"/>
    </row>
    <row r="66" spans="5:11" x14ac:dyDescent="0.35">
      <c r="E66" s="8"/>
      <c r="G66" s="8"/>
      <c r="I66" s="8"/>
      <c r="K66" s="8"/>
    </row>
    <row r="67" spans="5:11" x14ac:dyDescent="0.35">
      <c r="E67" s="8"/>
      <c r="G67" s="8"/>
      <c r="I67" s="8"/>
      <c r="K67" s="8"/>
    </row>
    <row r="68" spans="5:11" x14ac:dyDescent="0.35">
      <c r="E68" s="8"/>
      <c r="G68" s="8"/>
      <c r="I68" s="8"/>
      <c r="K68" s="8"/>
    </row>
    <row r="69" spans="5:11" x14ac:dyDescent="0.35">
      <c r="E69" s="8"/>
      <c r="G69" s="8"/>
      <c r="I69" s="8"/>
      <c r="K69" s="8"/>
    </row>
    <row r="70" spans="5:11" x14ac:dyDescent="0.35">
      <c r="E70" s="8"/>
      <c r="G70" s="8"/>
      <c r="I70" s="8"/>
      <c r="K70" s="8"/>
    </row>
    <row r="71" spans="5:11" x14ac:dyDescent="0.35">
      <c r="E71" s="8"/>
      <c r="G71" s="8"/>
      <c r="I71" s="8"/>
      <c r="K71" s="8"/>
    </row>
    <row r="72" spans="5:11" x14ac:dyDescent="0.35">
      <c r="E72" s="8"/>
      <c r="G72" s="8"/>
      <c r="I72" s="8"/>
      <c r="K72" s="8"/>
    </row>
    <row r="73" spans="5:11" x14ac:dyDescent="0.35">
      <c r="E73" s="8"/>
      <c r="G73" s="8"/>
      <c r="I73" s="8"/>
      <c r="K73" s="8"/>
    </row>
    <row r="74" spans="5:11" x14ac:dyDescent="0.35">
      <c r="E74" s="8"/>
      <c r="G74" s="8"/>
      <c r="I74" s="8"/>
      <c r="K74" s="8"/>
    </row>
    <row r="75" spans="5:11" x14ac:dyDescent="0.35">
      <c r="E75" s="8"/>
      <c r="G75" s="8"/>
      <c r="I75" s="8"/>
      <c r="K75" s="8"/>
    </row>
    <row r="76" spans="5:11" x14ac:dyDescent="0.35">
      <c r="E76" s="8"/>
      <c r="G76" s="8"/>
      <c r="I76" s="8"/>
      <c r="K76" s="8"/>
    </row>
    <row r="77" spans="5:11" x14ac:dyDescent="0.35">
      <c r="E77" s="8"/>
      <c r="G77" s="8"/>
      <c r="I77" s="8"/>
      <c r="K77" s="8"/>
    </row>
    <row r="78" spans="5:11" x14ac:dyDescent="0.35">
      <c r="E78" s="8"/>
      <c r="G78" s="8"/>
      <c r="I78" s="8"/>
      <c r="K78" s="8"/>
    </row>
    <row r="79" spans="5:11" x14ac:dyDescent="0.35">
      <c r="E79" s="8"/>
      <c r="G79" s="8"/>
      <c r="I79" s="8"/>
      <c r="K79" s="8"/>
    </row>
    <row r="80" spans="5:11" x14ac:dyDescent="0.35">
      <c r="E80" s="8"/>
      <c r="G80" s="8"/>
      <c r="I80" s="8"/>
      <c r="K80" s="8"/>
    </row>
    <row r="81" spans="5:11" x14ac:dyDescent="0.35">
      <c r="E81" s="8"/>
      <c r="G81" s="8"/>
      <c r="I81" s="8"/>
      <c r="K81" s="8"/>
    </row>
    <row r="82" spans="5:11" x14ac:dyDescent="0.35">
      <c r="E82" s="8"/>
      <c r="G82" s="8"/>
      <c r="I82" s="8"/>
      <c r="K82" s="8"/>
    </row>
    <row r="83" spans="5:11" x14ac:dyDescent="0.35">
      <c r="E83" s="8"/>
      <c r="G83" s="8"/>
      <c r="I83" s="8"/>
      <c r="K83" s="8"/>
    </row>
    <row r="84" spans="5:11" x14ac:dyDescent="0.35">
      <c r="E84" s="8"/>
      <c r="G84" s="8"/>
      <c r="I84" s="8"/>
      <c r="K84" s="8"/>
    </row>
    <row r="85" spans="5:11" x14ac:dyDescent="0.35">
      <c r="E85" s="8"/>
      <c r="G85" s="8"/>
      <c r="I85" s="8"/>
      <c r="K85" s="8"/>
    </row>
    <row r="86" spans="5:11" x14ac:dyDescent="0.35">
      <c r="E86" s="8"/>
      <c r="G86" s="8"/>
      <c r="I86" s="8"/>
      <c r="K86" s="8"/>
    </row>
    <row r="87" spans="5:11" x14ac:dyDescent="0.35">
      <c r="E87" s="8"/>
      <c r="G87" s="8"/>
      <c r="I87" s="8"/>
      <c r="K87" s="8"/>
    </row>
    <row r="88" spans="5:11" x14ac:dyDescent="0.35">
      <c r="E88" s="8"/>
      <c r="G88" s="8"/>
      <c r="I88" s="8"/>
      <c r="K88" s="8"/>
    </row>
    <row r="89" spans="5:11" x14ac:dyDescent="0.35">
      <c r="E89" s="8"/>
      <c r="G89" s="8"/>
      <c r="I89" s="8"/>
      <c r="K89" s="8"/>
    </row>
    <row r="90" spans="5:11" x14ac:dyDescent="0.35">
      <c r="E90" s="8"/>
      <c r="G90" s="8"/>
      <c r="I90" s="8"/>
      <c r="K90" s="8"/>
    </row>
    <row r="91" spans="5:11" x14ac:dyDescent="0.35">
      <c r="E91" s="8"/>
      <c r="G91" s="8"/>
      <c r="I91" s="8"/>
      <c r="K91" s="8"/>
    </row>
    <row r="92" spans="5:11" x14ac:dyDescent="0.35">
      <c r="E92" s="8"/>
      <c r="G92" s="8"/>
      <c r="I92" s="8"/>
      <c r="K92" s="8"/>
    </row>
    <row r="93" spans="5:11" x14ac:dyDescent="0.35">
      <c r="E93" s="8"/>
      <c r="G93" s="8"/>
      <c r="I93" s="8"/>
      <c r="K93" s="8"/>
    </row>
    <row r="94" spans="5:11" x14ac:dyDescent="0.35">
      <c r="E94" s="8"/>
      <c r="G94" s="8"/>
      <c r="I94" s="8"/>
      <c r="K94" s="8"/>
    </row>
    <row r="95" spans="5:11" x14ac:dyDescent="0.35">
      <c r="E95" s="8"/>
      <c r="G95" s="8"/>
      <c r="I95" s="8"/>
      <c r="K95" s="8"/>
    </row>
    <row r="96" spans="5:11" x14ac:dyDescent="0.35">
      <c r="E96" s="8"/>
      <c r="G96" s="8"/>
      <c r="I96" s="8"/>
      <c r="K96" s="8"/>
    </row>
    <row r="97" spans="5:11" x14ac:dyDescent="0.35">
      <c r="E97" s="8"/>
      <c r="G97" s="8"/>
      <c r="I97" s="8"/>
      <c r="K97" s="8"/>
    </row>
    <row r="98" spans="5:11" x14ac:dyDescent="0.35">
      <c r="E98" s="8"/>
      <c r="G98" s="8"/>
      <c r="I98" s="8"/>
      <c r="K98" s="8"/>
    </row>
    <row r="99" spans="5:11" x14ac:dyDescent="0.35">
      <c r="E99" s="8"/>
      <c r="G99" s="8"/>
      <c r="I99" s="8"/>
      <c r="K99" s="8"/>
    </row>
    <row r="100" spans="5:11" x14ac:dyDescent="0.35">
      <c r="E100" s="8"/>
      <c r="G100" s="8"/>
      <c r="I100" s="8"/>
      <c r="K100" s="8"/>
    </row>
    <row r="101" spans="5:11" x14ac:dyDescent="0.35">
      <c r="E101" s="8"/>
      <c r="G101" s="8"/>
      <c r="I101" s="8"/>
      <c r="K101" s="8"/>
    </row>
    <row r="102" spans="5:11" x14ac:dyDescent="0.35">
      <c r="E102" s="8"/>
      <c r="G102" s="8"/>
      <c r="I102" s="8"/>
      <c r="K102" s="8"/>
    </row>
    <row r="103" spans="5:11" x14ac:dyDescent="0.35">
      <c r="E103" s="8"/>
      <c r="G103" s="8"/>
      <c r="I103" s="8"/>
      <c r="K103" s="8"/>
    </row>
    <row r="104" spans="5:11" x14ac:dyDescent="0.35">
      <c r="E104" s="8"/>
      <c r="G104" s="8"/>
      <c r="I104" s="8"/>
      <c r="K104" s="8"/>
    </row>
    <row r="105" spans="5:11" x14ac:dyDescent="0.35">
      <c r="E105" s="8"/>
      <c r="G105" s="8"/>
      <c r="I105" s="8"/>
      <c r="K105" s="8"/>
    </row>
    <row r="106" spans="5:11" x14ac:dyDescent="0.35">
      <c r="E106" s="8"/>
      <c r="G106" s="8"/>
      <c r="I106" s="8"/>
      <c r="K106" s="8"/>
    </row>
    <row r="107" spans="5:11" x14ac:dyDescent="0.35">
      <c r="E107" s="8"/>
      <c r="G107" s="8"/>
      <c r="I107" s="8"/>
      <c r="K107" s="8"/>
    </row>
    <row r="108" spans="5:11" x14ac:dyDescent="0.35">
      <c r="E108" s="8"/>
      <c r="G108" s="8"/>
      <c r="I108" s="8"/>
      <c r="K108" s="8"/>
    </row>
    <row r="109" spans="5:11" x14ac:dyDescent="0.35">
      <c r="E109" s="8"/>
      <c r="G109" s="8"/>
      <c r="I109" s="8"/>
      <c r="K109" s="8"/>
    </row>
    <row r="110" spans="5:11" x14ac:dyDescent="0.35">
      <c r="E110" s="8"/>
      <c r="G110" s="8"/>
      <c r="I110" s="8"/>
      <c r="K110" s="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113"/>
  <sheetViews>
    <sheetView workbookViewId="0">
      <selection activeCell="Y5" sqref="Y5"/>
    </sheetView>
  </sheetViews>
  <sheetFormatPr defaultRowHeight="14.5" x14ac:dyDescent="0.35"/>
  <cols>
    <col min="1" max="1" width="31.54296875" bestFit="1" customWidth="1"/>
    <col min="2" max="9" width="9.1796875" hidden="1" customWidth="1"/>
    <col min="10" max="10" width="9.81640625" hidden="1" customWidth="1"/>
    <col min="11" max="12" width="9.1796875" hidden="1" customWidth="1"/>
    <col min="13" max="13" width="9.81640625" hidden="1" customWidth="1"/>
    <col min="14" max="15" width="0" hidden="1" customWidth="1"/>
    <col min="16" max="16" width="9.81640625" hidden="1" customWidth="1"/>
    <col min="17" max="21" width="0" hidden="1" customWidth="1"/>
    <col min="22" max="22" width="9.81640625" bestFit="1" customWidth="1"/>
    <col min="25" max="25" width="9.81640625" bestFit="1" customWidth="1"/>
  </cols>
  <sheetData>
    <row r="1" spans="1:25" x14ac:dyDescent="0.35">
      <c r="A1" s="4"/>
      <c r="B1" s="4">
        <v>43343</v>
      </c>
      <c r="E1" s="4">
        <v>43357</v>
      </c>
      <c r="G1" s="4">
        <v>43371</v>
      </c>
      <c r="H1" s="4"/>
      <c r="J1" s="4">
        <v>43385</v>
      </c>
      <c r="K1" s="4"/>
      <c r="M1" s="4">
        <v>43399</v>
      </c>
      <c r="N1" s="4"/>
      <c r="P1" s="4">
        <v>43413</v>
      </c>
      <c r="Q1" s="4"/>
      <c r="S1" s="4">
        <v>43427</v>
      </c>
      <c r="T1" s="4"/>
      <c r="V1" s="4">
        <v>43441</v>
      </c>
      <c r="W1" s="4"/>
      <c r="Y1" s="4">
        <v>43455</v>
      </c>
    </row>
    <row r="2" spans="1:25" x14ac:dyDescent="0.35">
      <c r="A2" t="s">
        <v>75</v>
      </c>
      <c r="B2" s="12">
        <v>0</v>
      </c>
      <c r="E2" s="12">
        <v>156</v>
      </c>
      <c r="G2" s="12">
        <v>0</v>
      </c>
      <c r="H2" s="12"/>
      <c r="J2" s="12">
        <v>0</v>
      </c>
      <c r="K2" s="12"/>
      <c r="M2" s="12">
        <v>0</v>
      </c>
      <c r="N2" s="12"/>
      <c r="P2" s="12">
        <v>0</v>
      </c>
      <c r="Q2" s="12"/>
      <c r="S2" s="12">
        <v>0</v>
      </c>
      <c r="T2" s="12"/>
      <c r="V2" s="12">
        <v>63</v>
      </c>
      <c r="W2" s="12"/>
      <c r="Y2" s="12">
        <v>0</v>
      </c>
    </row>
    <row r="3" spans="1:25" x14ac:dyDescent="0.35">
      <c r="A3" t="s">
        <v>5</v>
      </c>
      <c r="B3" s="12">
        <v>0</v>
      </c>
      <c r="E3" s="12">
        <v>0</v>
      </c>
      <c r="G3" s="12">
        <v>0</v>
      </c>
      <c r="H3" s="12"/>
      <c r="J3" s="12">
        <v>0</v>
      </c>
      <c r="K3" s="12"/>
      <c r="M3" s="12">
        <v>0</v>
      </c>
      <c r="N3" s="12"/>
      <c r="P3" s="12">
        <v>0</v>
      </c>
      <c r="Q3" s="12"/>
      <c r="S3" s="12">
        <v>0</v>
      </c>
      <c r="T3" s="12"/>
      <c r="V3" s="12">
        <v>0</v>
      </c>
      <c r="W3" s="12"/>
      <c r="Y3" s="12">
        <v>25</v>
      </c>
    </row>
    <row r="4" spans="1:25" x14ac:dyDescent="0.35">
      <c r="A4" t="s">
        <v>77</v>
      </c>
      <c r="B4" s="12">
        <v>0</v>
      </c>
      <c r="E4" s="12">
        <v>50</v>
      </c>
      <c r="G4" s="12">
        <v>0</v>
      </c>
      <c r="H4" s="12"/>
      <c r="J4" s="12">
        <v>0</v>
      </c>
      <c r="K4" s="12"/>
      <c r="M4" s="12">
        <v>0</v>
      </c>
      <c r="N4" s="12"/>
      <c r="P4" s="12">
        <v>0</v>
      </c>
      <c r="Q4" s="12"/>
      <c r="S4" s="12">
        <v>0</v>
      </c>
      <c r="T4" s="12"/>
      <c r="V4" s="12">
        <v>0</v>
      </c>
      <c r="W4" s="12"/>
      <c r="Y4" s="12">
        <v>0</v>
      </c>
    </row>
    <row r="5" spans="1:25" x14ac:dyDescent="0.35">
      <c r="A5" t="s">
        <v>80</v>
      </c>
      <c r="B5" s="12">
        <v>41</v>
      </c>
      <c r="E5" s="12">
        <v>0</v>
      </c>
      <c r="G5" s="12">
        <v>0</v>
      </c>
      <c r="H5" s="12"/>
      <c r="J5" s="12">
        <v>0</v>
      </c>
      <c r="K5" s="12"/>
      <c r="M5" s="12">
        <v>0</v>
      </c>
      <c r="N5" s="12"/>
      <c r="P5" s="12">
        <v>0</v>
      </c>
      <c r="Q5" s="12"/>
      <c r="S5" s="12">
        <v>0</v>
      </c>
      <c r="T5" s="12"/>
      <c r="V5" s="12">
        <v>0</v>
      </c>
      <c r="W5" s="12"/>
      <c r="Y5" s="12">
        <v>25</v>
      </c>
    </row>
    <row r="6" spans="1:25" x14ac:dyDescent="0.35">
      <c r="A6" t="s">
        <v>78</v>
      </c>
      <c r="B6" s="12">
        <v>0</v>
      </c>
      <c r="E6" s="12">
        <v>213</v>
      </c>
      <c r="G6" s="12">
        <v>0</v>
      </c>
      <c r="H6" s="12"/>
      <c r="J6" s="12">
        <v>0</v>
      </c>
      <c r="K6" s="12"/>
      <c r="M6" s="12">
        <v>0</v>
      </c>
      <c r="N6" s="12"/>
      <c r="P6" s="12">
        <v>0</v>
      </c>
      <c r="Q6" s="12"/>
      <c r="S6" s="12">
        <v>0</v>
      </c>
      <c r="T6" s="12"/>
      <c r="V6" s="12">
        <v>220</v>
      </c>
      <c r="W6" s="12"/>
      <c r="Y6" s="12">
        <v>0</v>
      </c>
    </row>
    <row r="7" spans="1:25" x14ac:dyDescent="0.35">
      <c r="A7" t="s">
        <v>79</v>
      </c>
      <c r="B7" s="17">
        <v>56</v>
      </c>
      <c r="E7" s="12">
        <v>0</v>
      </c>
      <c r="G7" s="12">
        <v>0</v>
      </c>
      <c r="H7" s="12"/>
      <c r="J7" s="12">
        <v>0</v>
      </c>
      <c r="K7" s="12"/>
      <c r="M7" s="12">
        <v>0</v>
      </c>
      <c r="N7" s="12"/>
      <c r="P7" s="12">
        <v>0</v>
      </c>
      <c r="Q7" s="12"/>
      <c r="S7" s="12">
        <v>56</v>
      </c>
      <c r="T7" s="12"/>
      <c r="V7" s="12">
        <v>0</v>
      </c>
      <c r="W7" s="12"/>
      <c r="Y7" s="12">
        <v>56</v>
      </c>
    </row>
    <row r="8" spans="1:25" x14ac:dyDescent="0.35">
      <c r="A8" t="s">
        <v>14</v>
      </c>
      <c r="B8" s="12">
        <v>147</v>
      </c>
      <c r="E8" s="12">
        <v>0</v>
      </c>
      <c r="G8" s="12">
        <v>0</v>
      </c>
      <c r="H8" s="12"/>
      <c r="J8" s="12">
        <v>0</v>
      </c>
      <c r="K8" s="12"/>
      <c r="M8" s="12">
        <v>0</v>
      </c>
      <c r="N8" s="12"/>
      <c r="P8" s="12">
        <v>0</v>
      </c>
      <c r="Q8" s="12"/>
      <c r="S8" s="12">
        <v>0</v>
      </c>
      <c r="T8" s="12"/>
      <c r="V8" s="12">
        <v>0</v>
      </c>
      <c r="W8" s="12"/>
      <c r="Y8" s="12">
        <v>0</v>
      </c>
    </row>
    <row r="9" spans="1:25" x14ac:dyDescent="0.35">
      <c r="A9" t="s">
        <v>30</v>
      </c>
      <c r="B9" s="12">
        <v>0</v>
      </c>
      <c r="E9" s="12">
        <v>0</v>
      </c>
      <c r="G9" s="12">
        <v>0</v>
      </c>
      <c r="H9" s="12"/>
      <c r="J9" s="12">
        <v>0</v>
      </c>
      <c r="K9" s="12"/>
      <c r="M9" s="12">
        <v>0</v>
      </c>
      <c r="N9" s="12"/>
      <c r="P9" s="12">
        <v>0</v>
      </c>
      <c r="Q9" s="12"/>
      <c r="S9" s="12">
        <v>0</v>
      </c>
      <c r="T9" s="12"/>
      <c r="V9" s="12">
        <v>0</v>
      </c>
      <c r="W9" s="12"/>
      <c r="Y9" s="12">
        <v>0</v>
      </c>
    </row>
    <row r="10" spans="1:25" x14ac:dyDescent="0.35">
      <c r="A10" t="s">
        <v>61</v>
      </c>
      <c r="B10" s="12">
        <v>25</v>
      </c>
      <c r="C10" s="12"/>
      <c r="D10" s="12"/>
      <c r="E10" s="12">
        <v>25</v>
      </c>
      <c r="G10" s="12">
        <v>0</v>
      </c>
      <c r="H10" s="12"/>
      <c r="J10" s="12">
        <v>0</v>
      </c>
      <c r="K10" s="12"/>
      <c r="M10" s="12">
        <v>0</v>
      </c>
      <c r="N10" s="12"/>
      <c r="P10" s="12">
        <v>0</v>
      </c>
      <c r="Q10" s="12"/>
      <c r="S10" s="12">
        <v>0</v>
      </c>
      <c r="T10" s="12"/>
      <c r="V10" s="12">
        <v>0</v>
      </c>
      <c r="W10" s="12"/>
      <c r="Y10" s="12">
        <v>25</v>
      </c>
    </row>
    <row r="11" spans="1:25" x14ac:dyDescent="0.35">
      <c r="A11" t="s">
        <v>0</v>
      </c>
      <c r="B11" s="12">
        <v>500</v>
      </c>
      <c r="E11" s="12">
        <v>300</v>
      </c>
      <c r="G11" s="12">
        <v>0</v>
      </c>
      <c r="H11" s="12"/>
      <c r="J11" s="12">
        <v>0</v>
      </c>
      <c r="K11" s="12"/>
      <c r="M11" s="12">
        <v>0</v>
      </c>
      <c r="N11" s="12"/>
      <c r="P11" s="12">
        <v>520</v>
      </c>
      <c r="Q11" s="12"/>
      <c r="S11" s="12">
        <v>0</v>
      </c>
      <c r="T11" s="12"/>
      <c r="V11" s="12">
        <v>520</v>
      </c>
      <c r="W11" s="12"/>
      <c r="Y11" s="12">
        <v>520</v>
      </c>
    </row>
    <row r="12" spans="1:25" x14ac:dyDescent="0.35">
      <c r="A12" t="s">
        <v>2</v>
      </c>
      <c r="B12" s="12">
        <v>150</v>
      </c>
      <c r="E12" s="12">
        <v>0</v>
      </c>
      <c r="G12" s="12">
        <v>0</v>
      </c>
      <c r="H12" s="12"/>
      <c r="J12" s="12">
        <v>0</v>
      </c>
      <c r="K12" s="12"/>
      <c r="M12" s="12">
        <v>0</v>
      </c>
      <c r="N12" s="12"/>
      <c r="P12" s="12">
        <v>0</v>
      </c>
      <c r="Q12" s="12"/>
      <c r="S12" s="12">
        <v>0</v>
      </c>
      <c r="T12" s="12"/>
      <c r="V12" s="12">
        <v>69</v>
      </c>
      <c r="W12" s="12"/>
      <c r="Y12" s="12">
        <v>124</v>
      </c>
    </row>
    <row r="13" spans="1:25" x14ac:dyDescent="0.35">
      <c r="A13" t="s">
        <v>83</v>
      </c>
      <c r="B13" s="12"/>
      <c r="E13" s="12"/>
      <c r="G13" s="12"/>
      <c r="H13" s="12"/>
      <c r="J13" s="12">
        <v>99.51</v>
      </c>
      <c r="K13" s="12"/>
      <c r="M13" s="12">
        <v>121.28</v>
      </c>
      <c r="N13" s="12"/>
      <c r="P13" s="12">
        <v>0</v>
      </c>
      <c r="Q13" s="12"/>
      <c r="S13" s="12">
        <v>0</v>
      </c>
      <c r="T13" s="12"/>
      <c r="V13" s="12"/>
      <c r="W13" s="12"/>
      <c r="Y13" s="12"/>
    </row>
    <row r="14" spans="1:25" x14ac:dyDescent="0.35">
      <c r="B14" s="12"/>
      <c r="E14" s="12"/>
      <c r="G14" s="12"/>
      <c r="H14" s="12"/>
      <c r="J14" s="12"/>
      <c r="K14" s="12"/>
      <c r="M14" s="12"/>
      <c r="N14" s="12"/>
      <c r="P14" s="12"/>
      <c r="Q14" s="12"/>
      <c r="S14" s="12"/>
      <c r="T14" s="12"/>
      <c r="V14" s="12"/>
      <c r="W14" s="12"/>
      <c r="Y14" s="12"/>
    </row>
    <row r="15" spans="1:25" x14ac:dyDescent="0.35">
      <c r="A15" t="s">
        <v>27</v>
      </c>
      <c r="B15" s="12">
        <f>SUM(B2:B14)</f>
        <v>919</v>
      </c>
      <c r="E15" s="12">
        <f>SUM(E2:E14)</f>
        <v>744</v>
      </c>
      <c r="G15" s="12">
        <f>SUM(G2:G14)</f>
        <v>0</v>
      </c>
      <c r="H15" s="12"/>
      <c r="J15" s="12">
        <f>SUM(J2:J14)</f>
        <v>99.51</v>
      </c>
      <c r="K15" s="12"/>
      <c r="M15" s="12">
        <f>SUM(M2:M14)</f>
        <v>121.28</v>
      </c>
      <c r="N15" s="12"/>
      <c r="P15" s="12">
        <f>SUM(P2:P14)</f>
        <v>520</v>
      </c>
      <c r="Q15" s="12"/>
      <c r="S15" s="12">
        <f>SUM(S2:S14)</f>
        <v>56</v>
      </c>
      <c r="T15" s="12"/>
      <c r="V15" s="12">
        <f>SUM(V2:V14)</f>
        <v>872</v>
      </c>
      <c r="W15" s="12"/>
      <c r="Y15" s="12">
        <f>SUM(Y2:Y14)</f>
        <v>775</v>
      </c>
    </row>
    <row r="16" spans="1:25" x14ac:dyDescent="0.35">
      <c r="B16" s="12"/>
      <c r="E16" s="12"/>
      <c r="G16" s="12"/>
      <c r="H16" s="12"/>
      <c r="J16" s="12"/>
      <c r="K16" s="12"/>
      <c r="M16" s="12"/>
      <c r="N16" s="12"/>
      <c r="P16" s="12"/>
      <c r="Q16" s="12"/>
      <c r="S16" s="12"/>
      <c r="T16" s="12"/>
      <c r="V16" s="12"/>
      <c r="W16" s="12"/>
      <c r="Y16" s="12"/>
    </row>
    <row r="17" spans="1:25" x14ac:dyDescent="0.35">
      <c r="A17" t="s">
        <v>8</v>
      </c>
      <c r="B17" s="12">
        <v>1425</v>
      </c>
      <c r="E17" s="12">
        <v>1425</v>
      </c>
      <c r="G17" s="12">
        <v>1425</v>
      </c>
      <c r="H17" s="12"/>
      <c r="J17" s="12">
        <v>1479.42</v>
      </c>
      <c r="K17" s="12"/>
      <c r="L17" s="12"/>
      <c r="M17" s="12">
        <v>1528</v>
      </c>
      <c r="N17" s="12"/>
      <c r="P17" s="12">
        <v>1528</v>
      </c>
      <c r="Q17" s="12"/>
      <c r="S17" s="12">
        <v>1528</v>
      </c>
      <c r="T17" s="12"/>
      <c r="V17" s="12">
        <v>1528</v>
      </c>
      <c r="W17" s="12"/>
      <c r="Y17" s="12">
        <v>1528</v>
      </c>
    </row>
    <row r="18" spans="1:25" x14ac:dyDescent="0.35">
      <c r="B18" s="12"/>
      <c r="E18" s="12"/>
      <c r="G18" s="12"/>
      <c r="H18" s="12"/>
      <c r="J18" s="12"/>
      <c r="K18" s="12"/>
      <c r="M18" s="12"/>
      <c r="N18" s="12"/>
      <c r="P18" s="12"/>
      <c r="Q18" s="12"/>
      <c r="S18" s="12"/>
      <c r="T18" s="12"/>
      <c r="V18" s="12"/>
      <c r="W18" s="12"/>
      <c r="Y18" s="12"/>
    </row>
    <row r="19" spans="1:25" x14ac:dyDescent="0.35">
      <c r="A19" t="s">
        <v>82</v>
      </c>
      <c r="B19" s="12"/>
      <c r="E19" s="12"/>
      <c r="G19" s="12"/>
      <c r="H19" s="12"/>
      <c r="J19" s="12">
        <v>300</v>
      </c>
      <c r="K19" s="12"/>
      <c r="M19" s="12">
        <v>300</v>
      </c>
      <c r="N19" s="12"/>
      <c r="P19" s="12">
        <v>200</v>
      </c>
      <c r="Q19" s="12"/>
      <c r="S19" s="12"/>
      <c r="T19" s="12"/>
      <c r="V19" s="12">
        <v>400</v>
      </c>
      <c r="W19" s="12"/>
      <c r="Y19" s="12"/>
    </row>
    <row r="20" spans="1:25" x14ac:dyDescent="0.35">
      <c r="B20" s="12"/>
      <c r="E20" s="12"/>
      <c r="G20" s="12"/>
      <c r="H20" s="12"/>
      <c r="J20" s="12"/>
      <c r="K20" s="12"/>
      <c r="M20" s="12"/>
      <c r="N20" s="12"/>
      <c r="P20" s="12"/>
      <c r="Q20" s="12"/>
      <c r="S20" s="12"/>
      <c r="T20" s="12"/>
      <c r="V20" s="12"/>
      <c r="W20" s="12"/>
      <c r="Y20" s="12"/>
    </row>
    <row r="21" spans="1:25" x14ac:dyDescent="0.35">
      <c r="A21" t="s">
        <v>28</v>
      </c>
      <c r="B21" s="12">
        <f>(B17-B15)</f>
        <v>506</v>
      </c>
      <c r="E21" s="12">
        <f>(E17-E15)</f>
        <v>681</v>
      </c>
      <c r="G21" s="12">
        <f>(G17-G15)</f>
        <v>1425</v>
      </c>
      <c r="H21" s="12"/>
      <c r="J21" s="12">
        <f>((J17+J19)-J15)</f>
        <v>1679.91</v>
      </c>
      <c r="K21" s="12"/>
      <c r="L21" s="12"/>
      <c r="M21" s="12">
        <f t="shared" ref="M21:Y21" si="0">((M17+M19)-M15)</f>
        <v>1706.72</v>
      </c>
      <c r="N21" s="12"/>
      <c r="O21" s="12"/>
      <c r="P21" s="12">
        <f t="shared" si="0"/>
        <v>1208</v>
      </c>
      <c r="Q21" s="12"/>
      <c r="R21" s="12"/>
      <c r="S21" s="12">
        <f t="shared" si="0"/>
        <v>1472</v>
      </c>
      <c r="T21" s="12"/>
      <c r="U21" s="12"/>
      <c r="V21" s="12">
        <f t="shared" si="0"/>
        <v>1056</v>
      </c>
      <c r="W21" s="12"/>
      <c r="X21" s="12"/>
      <c r="Y21" s="12">
        <f t="shared" si="0"/>
        <v>753</v>
      </c>
    </row>
    <row r="22" spans="1:25" x14ac:dyDescent="0.35">
      <c r="B22" s="12"/>
      <c r="E22" s="12"/>
      <c r="G22" s="12"/>
      <c r="H22" s="12"/>
      <c r="J22" s="12"/>
      <c r="K22" s="12"/>
      <c r="M22" s="12"/>
      <c r="N22" s="12"/>
      <c r="P22" s="12"/>
      <c r="Q22" s="12"/>
      <c r="S22" s="12"/>
      <c r="T22" s="12"/>
      <c r="V22" s="12"/>
      <c r="W22" s="12"/>
      <c r="Y22" s="12"/>
    </row>
    <row r="23" spans="1:25" x14ac:dyDescent="0.35">
      <c r="B23" s="12"/>
      <c r="E23" s="12"/>
      <c r="G23" s="12"/>
      <c r="H23" s="12"/>
      <c r="J23" s="12"/>
      <c r="K23" s="12"/>
      <c r="M23" s="12"/>
      <c r="N23" s="12"/>
      <c r="P23" s="12"/>
      <c r="Q23" s="12"/>
      <c r="S23" s="12"/>
      <c r="T23" s="12"/>
      <c r="V23" s="12"/>
      <c r="W23" s="12"/>
      <c r="Y23" s="12"/>
    </row>
    <row r="24" spans="1:25" x14ac:dyDescent="0.35">
      <c r="A24" t="s">
        <v>81</v>
      </c>
      <c r="B24" s="12"/>
      <c r="E24" s="12"/>
      <c r="G24" s="12">
        <v>109.29</v>
      </c>
      <c r="H24" s="12"/>
      <c r="J24" s="12">
        <v>405.98</v>
      </c>
      <c r="K24" s="12"/>
      <c r="M24" s="12">
        <v>224.8</v>
      </c>
      <c r="N24" s="12"/>
      <c r="P24" s="12">
        <v>895.27</v>
      </c>
      <c r="Q24" s="12"/>
      <c r="S24" s="12">
        <v>1422.62</v>
      </c>
      <c r="T24" s="12"/>
      <c r="V24" s="12">
        <v>719.39</v>
      </c>
      <c r="W24" s="12"/>
      <c r="Y24" s="12"/>
    </row>
    <row r="25" spans="1:25" x14ac:dyDescent="0.35">
      <c r="B25" s="12"/>
      <c r="E25" s="12"/>
      <c r="G25" s="12"/>
      <c r="H25" s="12"/>
      <c r="J25" s="12"/>
      <c r="K25" s="12"/>
      <c r="M25" s="12"/>
      <c r="N25" s="12"/>
      <c r="P25" s="12"/>
      <c r="Q25" s="12"/>
      <c r="S25" s="12"/>
      <c r="T25" s="12"/>
      <c r="V25" s="12"/>
      <c r="W25" s="12"/>
      <c r="Y25" s="12"/>
    </row>
    <row r="26" spans="1:25" x14ac:dyDescent="0.35">
      <c r="A26" t="s">
        <v>28</v>
      </c>
      <c r="B26" s="12"/>
      <c r="E26" s="12"/>
      <c r="G26" s="12">
        <f>(G24-G15)</f>
        <v>109.29</v>
      </c>
      <c r="H26" s="12"/>
      <c r="J26" s="12">
        <f>(J24-J15)</f>
        <v>306.47000000000003</v>
      </c>
      <c r="K26" s="12"/>
      <c r="L26" s="12"/>
      <c r="M26" s="12">
        <f t="shared" ref="M26:Y26" si="1">(M24-M15)</f>
        <v>103.52000000000001</v>
      </c>
      <c r="N26" s="12"/>
      <c r="O26" s="12"/>
      <c r="P26" s="12">
        <f t="shared" si="1"/>
        <v>375.27</v>
      </c>
      <c r="Q26" s="12"/>
      <c r="R26" s="12"/>
      <c r="S26" s="12">
        <f t="shared" si="1"/>
        <v>1366.62</v>
      </c>
      <c r="T26" s="12"/>
      <c r="U26" s="12"/>
      <c r="V26" s="12">
        <f t="shared" si="1"/>
        <v>-152.61000000000001</v>
      </c>
      <c r="W26" s="12"/>
      <c r="X26" s="12"/>
      <c r="Y26" s="12">
        <f t="shared" si="1"/>
        <v>-775</v>
      </c>
    </row>
    <row r="27" spans="1:25" x14ac:dyDescent="0.35">
      <c r="B27" s="12"/>
      <c r="E27" s="12"/>
      <c r="G27" s="12"/>
      <c r="H27" s="12"/>
      <c r="J27" s="12"/>
      <c r="K27" s="12"/>
      <c r="M27" s="12"/>
      <c r="N27" s="12"/>
      <c r="P27" s="12"/>
      <c r="Q27" s="12"/>
      <c r="S27" s="12"/>
      <c r="T27" s="12"/>
      <c r="V27" s="12"/>
      <c r="W27" s="12"/>
      <c r="Y27" s="12"/>
    </row>
    <row r="28" spans="1:25" x14ac:dyDescent="0.35">
      <c r="B28" s="12"/>
      <c r="E28" s="12"/>
      <c r="G28" s="12"/>
      <c r="H28" s="12"/>
      <c r="J28" s="12"/>
      <c r="K28" s="12"/>
      <c r="M28" s="12"/>
      <c r="N28" s="12"/>
      <c r="P28" s="12"/>
      <c r="Q28" s="12"/>
      <c r="S28" s="12"/>
      <c r="T28" s="12"/>
      <c r="V28" s="12"/>
      <c r="W28" s="12"/>
      <c r="Y28" s="12"/>
    </row>
    <row r="29" spans="1:25" x14ac:dyDescent="0.35">
      <c r="A29" t="s">
        <v>76</v>
      </c>
      <c r="B29" s="12"/>
      <c r="E29" s="12"/>
      <c r="G29" s="12"/>
      <c r="H29" s="12"/>
      <c r="J29" s="12"/>
      <c r="K29" s="12"/>
      <c r="M29" s="12"/>
      <c r="N29" s="12"/>
      <c r="P29" s="12"/>
      <c r="Q29" s="12"/>
      <c r="S29" s="12"/>
      <c r="T29" s="12"/>
      <c r="V29" s="12"/>
      <c r="W29" s="12"/>
      <c r="Y29" s="12"/>
    </row>
    <row r="30" spans="1:25" x14ac:dyDescent="0.35">
      <c r="A30" s="12"/>
      <c r="C30" s="12"/>
    </row>
    <row r="31" spans="1:25" x14ac:dyDescent="0.35">
      <c r="A31" s="12"/>
      <c r="C31" s="12"/>
    </row>
    <row r="32" spans="1:25" x14ac:dyDescent="0.35">
      <c r="A32" s="12"/>
      <c r="C32" s="12"/>
    </row>
    <row r="33" spans="1:25" x14ac:dyDescent="0.35">
      <c r="A33" s="12"/>
      <c r="C33" s="12"/>
    </row>
    <row r="34" spans="1:25" x14ac:dyDescent="0.35">
      <c r="A34" s="12"/>
      <c r="C34" s="12"/>
    </row>
    <row r="35" spans="1:25" x14ac:dyDescent="0.35">
      <c r="A35" s="12"/>
      <c r="C35" s="12"/>
    </row>
    <row r="36" spans="1:25" x14ac:dyDescent="0.35">
      <c r="B36" s="12"/>
      <c r="E36" s="12"/>
      <c r="G36" s="12"/>
      <c r="H36" s="12"/>
      <c r="J36" s="12"/>
      <c r="K36" s="12"/>
      <c r="M36" s="12"/>
      <c r="N36" s="12"/>
      <c r="P36" s="12"/>
      <c r="Q36" s="12"/>
      <c r="S36" s="12"/>
      <c r="T36" s="12"/>
      <c r="V36" s="12"/>
      <c r="W36" s="12"/>
      <c r="Y36" s="12"/>
    </row>
    <row r="37" spans="1:25" x14ac:dyDescent="0.35">
      <c r="B37" s="12"/>
      <c r="E37" s="12"/>
      <c r="G37" s="12"/>
      <c r="H37" s="12"/>
      <c r="J37" s="12"/>
      <c r="K37" s="12"/>
      <c r="M37" s="12"/>
      <c r="N37" s="12"/>
      <c r="P37" s="12"/>
      <c r="Q37" s="12"/>
      <c r="S37" s="12"/>
      <c r="T37" s="12"/>
      <c r="V37" s="12"/>
      <c r="W37" s="12"/>
      <c r="Y37" s="12"/>
    </row>
    <row r="38" spans="1:25" x14ac:dyDescent="0.35">
      <c r="B38" s="12"/>
      <c r="E38" s="12"/>
      <c r="G38" s="12"/>
      <c r="H38" s="12"/>
      <c r="J38" s="12"/>
      <c r="K38" s="12"/>
      <c r="M38" s="12"/>
      <c r="N38" s="12"/>
      <c r="P38" s="12"/>
      <c r="Q38" s="12"/>
      <c r="S38" s="12"/>
      <c r="T38" s="12"/>
      <c r="V38" s="12"/>
      <c r="W38" s="12"/>
      <c r="Y38" s="12"/>
    </row>
    <row r="39" spans="1:25" x14ac:dyDescent="0.35">
      <c r="B39" s="8"/>
      <c r="E39" s="8"/>
      <c r="G39" s="8"/>
      <c r="H39" s="8"/>
      <c r="J39" s="8"/>
      <c r="K39" s="8"/>
      <c r="M39" s="8"/>
      <c r="N39" s="8"/>
      <c r="P39" s="8"/>
      <c r="Q39" s="8"/>
      <c r="S39" s="8"/>
      <c r="T39" s="8"/>
      <c r="V39" s="8"/>
      <c r="W39" s="8"/>
      <c r="Y39" s="8"/>
    </row>
    <row r="40" spans="1:25" x14ac:dyDescent="0.35">
      <c r="B40" s="8"/>
      <c r="E40" s="8"/>
      <c r="G40" s="8"/>
      <c r="H40" s="8"/>
      <c r="J40" s="8"/>
      <c r="K40" s="8"/>
      <c r="M40" s="8"/>
      <c r="N40" s="8"/>
      <c r="P40" s="8"/>
      <c r="Q40" s="8"/>
      <c r="S40" s="8"/>
      <c r="T40" s="8"/>
      <c r="V40" s="8"/>
      <c r="W40" s="8"/>
      <c r="Y40" s="8"/>
    </row>
    <row r="41" spans="1:25" x14ac:dyDescent="0.35">
      <c r="B41" s="8"/>
      <c r="E41" s="8"/>
      <c r="G41" s="8"/>
      <c r="H41" s="8"/>
      <c r="J41" s="8"/>
      <c r="K41" s="8"/>
      <c r="M41" s="8"/>
      <c r="N41" s="8"/>
      <c r="P41" s="8"/>
      <c r="Q41" s="8"/>
      <c r="S41" s="8"/>
      <c r="T41" s="8"/>
      <c r="V41" s="8"/>
      <c r="W41" s="8"/>
      <c r="Y41" s="8"/>
    </row>
    <row r="42" spans="1:25" x14ac:dyDescent="0.35">
      <c r="B42" s="8"/>
      <c r="E42" s="8"/>
      <c r="G42" s="8"/>
      <c r="H42" s="8"/>
      <c r="J42" s="8"/>
      <c r="K42" s="8"/>
      <c r="M42" s="8"/>
      <c r="N42" s="8"/>
      <c r="P42" s="8"/>
      <c r="Q42" s="8"/>
      <c r="S42" s="8"/>
      <c r="T42" s="8"/>
      <c r="V42" s="8"/>
      <c r="W42" s="8"/>
      <c r="Y42" s="8"/>
    </row>
    <row r="43" spans="1:25" x14ac:dyDescent="0.35">
      <c r="B43" s="8"/>
      <c r="E43" s="8"/>
      <c r="G43" s="8"/>
      <c r="H43" s="8"/>
      <c r="J43" s="8"/>
      <c r="K43" s="8"/>
      <c r="M43" s="8"/>
      <c r="N43" s="8"/>
      <c r="P43" s="8"/>
      <c r="Q43" s="8"/>
      <c r="S43" s="8"/>
      <c r="T43" s="8"/>
      <c r="V43" s="8"/>
      <c r="W43" s="8"/>
      <c r="Y43" s="8"/>
    </row>
    <row r="44" spans="1:25" x14ac:dyDescent="0.35">
      <c r="B44" s="8"/>
      <c r="E44" s="8"/>
      <c r="G44" s="8"/>
      <c r="H44" s="8"/>
      <c r="J44" s="8"/>
      <c r="K44" s="8"/>
      <c r="M44" s="8"/>
      <c r="N44" s="8"/>
      <c r="P44" s="8"/>
      <c r="Q44" s="8"/>
      <c r="S44" s="8"/>
      <c r="T44" s="8"/>
      <c r="V44" s="8"/>
      <c r="W44" s="8"/>
      <c r="Y44" s="8"/>
    </row>
    <row r="45" spans="1:25" x14ac:dyDescent="0.35">
      <c r="B45" s="8"/>
      <c r="E45" s="8"/>
      <c r="G45" s="8"/>
      <c r="H45" s="8"/>
      <c r="J45" s="8"/>
      <c r="K45" s="8"/>
      <c r="M45" s="8"/>
      <c r="N45" s="8"/>
      <c r="P45" s="8"/>
      <c r="Q45" s="8"/>
      <c r="S45" s="8"/>
      <c r="T45" s="8"/>
      <c r="V45" s="8"/>
      <c r="W45" s="8"/>
      <c r="Y45" s="8"/>
    </row>
    <row r="46" spans="1:25" x14ac:dyDescent="0.35">
      <c r="B46" s="8"/>
      <c r="E46" s="8"/>
      <c r="G46" s="8"/>
      <c r="H46" s="8"/>
      <c r="J46" s="8"/>
      <c r="K46" s="8"/>
      <c r="M46" s="8"/>
      <c r="N46" s="8"/>
      <c r="P46" s="8"/>
      <c r="Q46" s="8"/>
      <c r="S46" s="8"/>
      <c r="T46" s="8"/>
      <c r="V46" s="8"/>
      <c r="W46" s="8"/>
      <c r="Y46" s="8"/>
    </row>
    <row r="47" spans="1:25" x14ac:dyDescent="0.35">
      <c r="B47" s="8"/>
      <c r="E47" s="8"/>
      <c r="G47" s="8"/>
      <c r="H47" s="8"/>
      <c r="J47" s="8"/>
      <c r="K47" s="8"/>
      <c r="M47" s="8"/>
      <c r="N47" s="8"/>
      <c r="P47" s="8"/>
      <c r="Q47" s="8"/>
      <c r="S47" s="8"/>
      <c r="T47" s="8"/>
      <c r="V47" s="8"/>
      <c r="W47" s="8"/>
      <c r="Y47" s="8"/>
    </row>
    <row r="48" spans="1:25" x14ac:dyDescent="0.35">
      <c r="B48" s="8"/>
      <c r="E48" s="8"/>
      <c r="G48" s="8"/>
      <c r="H48" s="8"/>
      <c r="J48" s="8"/>
      <c r="K48" s="8"/>
      <c r="M48" s="8"/>
      <c r="N48" s="8"/>
      <c r="P48" s="8"/>
      <c r="Q48" s="8"/>
      <c r="S48" s="8"/>
      <c r="T48" s="8"/>
      <c r="V48" s="8"/>
      <c r="W48" s="8"/>
      <c r="Y48" s="8"/>
    </row>
    <row r="49" spans="2:25" x14ac:dyDescent="0.35">
      <c r="B49" s="8"/>
      <c r="E49" s="8"/>
      <c r="G49" s="8"/>
      <c r="H49" s="8"/>
      <c r="J49" s="8"/>
      <c r="K49" s="8"/>
      <c r="M49" s="8"/>
      <c r="N49" s="8"/>
      <c r="P49" s="8"/>
      <c r="Q49" s="8"/>
      <c r="S49" s="8"/>
      <c r="T49" s="8"/>
      <c r="V49" s="8"/>
      <c r="W49" s="8"/>
      <c r="Y49" s="8"/>
    </row>
    <row r="50" spans="2:25" x14ac:dyDescent="0.35">
      <c r="B50" s="8"/>
      <c r="E50" s="8"/>
      <c r="G50" s="8"/>
      <c r="H50" s="8"/>
      <c r="J50" s="8"/>
      <c r="K50" s="8"/>
      <c r="M50" s="8"/>
      <c r="N50" s="8"/>
      <c r="P50" s="8"/>
      <c r="Q50" s="8"/>
      <c r="S50" s="8"/>
      <c r="T50" s="8"/>
      <c r="V50" s="8"/>
      <c r="W50" s="8"/>
      <c r="Y50" s="8"/>
    </row>
    <row r="51" spans="2:25" x14ac:dyDescent="0.35">
      <c r="B51" s="8"/>
      <c r="E51" s="8"/>
      <c r="G51" s="8"/>
      <c r="H51" s="8"/>
      <c r="J51" s="8"/>
      <c r="K51" s="8"/>
      <c r="M51" s="8"/>
      <c r="N51" s="8"/>
      <c r="P51" s="8"/>
      <c r="Q51" s="8"/>
      <c r="S51" s="8"/>
      <c r="T51" s="8"/>
      <c r="V51" s="8"/>
      <c r="W51" s="8"/>
      <c r="Y51" s="8"/>
    </row>
    <row r="52" spans="2:25" x14ac:dyDescent="0.35">
      <c r="B52" s="8"/>
      <c r="E52" s="8"/>
      <c r="G52" s="8"/>
      <c r="H52" s="8"/>
      <c r="J52" s="8"/>
      <c r="K52" s="8"/>
      <c r="M52" s="8"/>
      <c r="N52" s="8"/>
      <c r="P52" s="8"/>
      <c r="Q52" s="8"/>
      <c r="S52" s="8"/>
      <c r="T52" s="8"/>
      <c r="V52" s="8"/>
      <c r="W52" s="8"/>
      <c r="Y52" s="8"/>
    </row>
    <row r="53" spans="2:25" x14ac:dyDescent="0.35">
      <c r="B53" s="8"/>
      <c r="E53" s="8"/>
      <c r="G53" s="8"/>
      <c r="H53" s="8"/>
      <c r="J53" s="8"/>
      <c r="K53" s="8"/>
      <c r="M53" s="8"/>
      <c r="N53" s="8"/>
      <c r="P53" s="8"/>
      <c r="Q53" s="8"/>
      <c r="S53" s="8"/>
      <c r="T53" s="8"/>
      <c r="V53" s="8"/>
      <c r="W53" s="8"/>
      <c r="Y53" s="8"/>
    </row>
    <row r="54" spans="2:25" x14ac:dyDescent="0.35">
      <c r="B54" s="8"/>
      <c r="E54" s="8"/>
      <c r="G54" s="8"/>
      <c r="H54" s="8"/>
      <c r="J54" s="8"/>
      <c r="K54" s="8"/>
      <c r="M54" s="8"/>
      <c r="N54" s="8"/>
      <c r="P54" s="8"/>
      <c r="Q54" s="8"/>
      <c r="S54" s="8"/>
      <c r="T54" s="8"/>
      <c r="V54" s="8"/>
      <c r="W54" s="8"/>
      <c r="Y54" s="8"/>
    </row>
    <row r="55" spans="2:25" x14ac:dyDescent="0.35">
      <c r="B55" s="8"/>
      <c r="E55" s="8"/>
      <c r="G55" s="8"/>
      <c r="H55" s="8"/>
      <c r="J55" s="8"/>
      <c r="K55" s="8"/>
      <c r="M55" s="8"/>
      <c r="N55" s="8"/>
      <c r="P55" s="8"/>
      <c r="Q55" s="8"/>
      <c r="S55" s="8"/>
      <c r="T55" s="8"/>
      <c r="V55" s="8"/>
      <c r="W55" s="8"/>
      <c r="Y55" s="8"/>
    </row>
    <row r="56" spans="2:25" x14ac:dyDescent="0.35">
      <c r="B56" s="8"/>
      <c r="E56" s="8"/>
      <c r="G56" s="8"/>
      <c r="H56" s="8"/>
      <c r="J56" s="8"/>
      <c r="K56" s="8"/>
      <c r="M56" s="8"/>
      <c r="N56" s="8"/>
      <c r="P56" s="8"/>
      <c r="Q56" s="8"/>
      <c r="S56" s="8"/>
      <c r="T56" s="8"/>
      <c r="V56" s="8"/>
      <c r="W56" s="8"/>
      <c r="Y56" s="8"/>
    </row>
    <row r="57" spans="2:25" x14ac:dyDescent="0.35">
      <c r="B57" s="8"/>
      <c r="E57" s="8"/>
      <c r="G57" s="8"/>
      <c r="H57" s="8"/>
      <c r="J57" s="8"/>
      <c r="K57" s="8"/>
      <c r="M57" s="8"/>
      <c r="N57" s="8"/>
      <c r="P57" s="8"/>
      <c r="Q57" s="8"/>
      <c r="S57" s="8"/>
      <c r="T57" s="8"/>
      <c r="V57" s="8"/>
      <c r="W57" s="8"/>
      <c r="Y57" s="8"/>
    </row>
    <row r="58" spans="2:25" x14ac:dyDescent="0.35">
      <c r="B58" s="8"/>
      <c r="E58" s="8"/>
      <c r="G58" s="8"/>
      <c r="H58" s="8"/>
      <c r="J58" s="8"/>
      <c r="K58" s="8"/>
      <c r="M58" s="8"/>
      <c r="N58" s="8"/>
      <c r="P58" s="8"/>
      <c r="Q58" s="8"/>
      <c r="S58" s="8"/>
      <c r="T58" s="8"/>
      <c r="V58" s="8"/>
      <c r="W58" s="8"/>
      <c r="Y58" s="8"/>
    </row>
    <row r="59" spans="2:25" x14ac:dyDescent="0.35">
      <c r="B59" s="8"/>
      <c r="E59" s="8"/>
      <c r="G59" s="8"/>
      <c r="H59" s="8"/>
      <c r="J59" s="8"/>
      <c r="K59" s="8"/>
      <c r="M59" s="8"/>
      <c r="N59" s="8"/>
      <c r="P59" s="8"/>
      <c r="Q59" s="8"/>
      <c r="S59" s="8"/>
      <c r="T59" s="8"/>
      <c r="V59" s="8"/>
      <c r="W59" s="8"/>
      <c r="Y59" s="8"/>
    </row>
    <row r="60" spans="2:25" x14ac:dyDescent="0.35">
      <c r="B60" s="8"/>
      <c r="E60" s="8"/>
      <c r="G60" s="8"/>
      <c r="H60" s="8"/>
      <c r="J60" s="8"/>
      <c r="K60" s="8"/>
      <c r="M60" s="8"/>
      <c r="N60" s="8"/>
      <c r="P60" s="8"/>
      <c r="Q60" s="8"/>
      <c r="S60" s="8"/>
      <c r="T60" s="8"/>
      <c r="V60" s="8"/>
      <c r="W60" s="8"/>
      <c r="Y60" s="8"/>
    </row>
    <row r="61" spans="2:25" x14ac:dyDescent="0.35">
      <c r="B61" s="8"/>
      <c r="E61" s="8"/>
      <c r="G61" s="8"/>
      <c r="H61" s="8"/>
      <c r="J61" s="8"/>
      <c r="K61" s="8"/>
      <c r="M61" s="8"/>
      <c r="N61" s="8"/>
      <c r="P61" s="8"/>
      <c r="Q61" s="8"/>
      <c r="S61" s="8"/>
      <c r="T61" s="8"/>
      <c r="V61" s="8"/>
      <c r="W61" s="8"/>
      <c r="Y61" s="8"/>
    </row>
    <row r="62" spans="2:25" x14ac:dyDescent="0.35">
      <c r="B62" s="8"/>
      <c r="E62" s="8"/>
      <c r="G62" s="8"/>
      <c r="H62" s="8"/>
      <c r="J62" s="8"/>
      <c r="K62" s="8"/>
      <c r="M62" s="8"/>
      <c r="N62" s="8"/>
      <c r="P62" s="8"/>
      <c r="Q62" s="8"/>
      <c r="S62" s="8"/>
      <c r="T62" s="8"/>
      <c r="V62" s="8"/>
      <c r="W62" s="8"/>
      <c r="Y62" s="8"/>
    </row>
    <row r="63" spans="2:25" x14ac:dyDescent="0.35">
      <c r="B63" s="8"/>
      <c r="E63" s="8"/>
      <c r="G63" s="8"/>
      <c r="H63" s="8"/>
      <c r="J63" s="8"/>
      <c r="K63" s="8"/>
      <c r="M63" s="8"/>
      <c r="N63" s="8"/>
      <c r="P63" s="8"/>
      <c r="Q63" s="8"/>
      <c r="S63" s="8"/>
      <c r="T63" s="8"/>
      <c r="V63" s="8"/>
      <c r="W63" s="8"/>
      <c r="Y63" s="8"/>
    </row>
    <row r="64" spans="2:25" x14ac:dyDescent="0.35">
      <c r="B64" s="8"/>
      <c r="E64" s="8"/>
      <c r="G64" s="8"/>
      <c r="H64" s="8"/>
      <c r="J64" s="8"/>
      <c r="K64" s="8"/>
      <c r="M64" s="8"/>
      <c r="N64" s="8"/>
      <c r="P64" s="8"/>
      <c r="Q64" s="8"/>
      <c r="S64" s="8"/>
      <c r="T64" s="8"/>
      <c r="V64" s="8"/>
      <c r="W64" s="8"/>
      <c r="Y64" s="8"/>
    </row>
    <row r="65" spans="2:25" x14ac:dyDescent="0.35">
      <c r="B65" s="8"/>
      <c r="E65" s="8"/>
      <c r="G65" s="8"/>
      <c r="H65" s="8"/>
      <c r="J65" s="8"/>
      <c r="K65" s="8"/>
      <c r="M65" s="8"/>
      <c r="N65" s="8"/>
      <c r="P65" s="8"/>
      <c r="Q65" s="8"/>
      <c r="S65" s="8"/>
      <c r="T65" s="8"/>
      <c r="V65" s="8"/>
      <c r="W65" s="8"/>
      <c r="Y65" s="8"/>
    </row>
    <row r="66" spans="2:25" x14ac:dyDescent="0.35">
      <c r="B66" s="8"/>
      <c r="E66" s="8"/>
      <c r="G66" s="8"/>
      <c r="H66" s="8"/>
      <c r="J66" s="8"/>
      <c r="K66" s="8"/>
      <c r="M66" s="8"/>
      <c r="N66" s="8"/>
      <c r="P66" s="8"/>
      <c r="Q66" s="8"/>
      <c r="S66" s="8"/>
      <c r="T66" s="8"/>
      <c r="V66" s="8"/>
      <c r="W66" s="8"/>
      <c r="Y66" s="8"/>
    </row>
    <row r="67" spans="2:25" x14ac:dyDescent="0.35">
      <c r="B67" s="8"/>
      <c r="E67" s="8"/>
      <c r="G67" s="8"/>
      <c r="H67" s="8"/>
      <c r="J67" s="8"/>
      <c r="K67" s="8"/>
      <c r="M67" s="8"/>
      <c r="N67" s="8"/>
      <c r="P67" s="8"/>
      <c r="Q67" s="8"/>
      <c r="S67" s="8"/>
      <c r="T67" s="8"/>
      <c r="V67" s="8"/>
      <c r="W67" s="8"/>
      <c r="Y67" s="8"/>
    </row>
    <row r="68" spans="2:25" x14ac:dyDescent="0.35">
      <c r="B68" s="8"/>
      <c r="E68" s="8"/>
      <c r="G68" s="8"/>
      <c r="H68" s="8"/>
      <c r="J68" s="8"/>
      <c r="K68" s="8"/>
      <c r="M68" s="8"/>
      <c r="N68" s="8"/>
      <c r="P68" s="8"/>
      <c r="Q68" s="8"/>
      <c r="S68" s="8"/>
      <c r="T68" s="8"/>
      <c r="V68" s="8"/>
      <c r="W68" s="8"/>
      <c r="Y68" s="8"/>
    </row>
    <row r="69" spans="2:25" x14ac:dyDescent="0.35">
      <c r="B69" s="8"/>
      <c r="E69" s="8"/>
      <c r="G69" s="8"/>
      <c r="H69" s="8"/>
      <c r="J69" s="8"/>
      <c r="K69" s="8"/>
      <c r="M69" s="8"/>
      <c r="N69" s="8"/>
      <c r="P69" s="8"/>
      <c r="Q69" s="8"/>
      <c r="S69" s="8"/>
      <c r="T69" s="8"/>
      <c r="V69" s="8"/>
      <c r="W69" s="8"/>
      <c r="Y69" s="8"/>
    </row>
    <row r="70" spans="2:25" x14ac:dyDescent="0.35">
      <c r="B70" s="8"/>
      <c r="E70" s="8"/>
      <c r="G70" s="8"/>
      <c r="H70" s="8"/>
      <c r="J70" s="8"/>
      <c r="K70" s="8"/>
      <c r="M70" s="8"/>
      <c r="N70" s="8"/>
      <c r="P70" s="8"/>
      <c r="Q70" s="8"/>
      <c r="S70" s="8"/>
      <c r="T70" s="8"/>
      <c r="V70" s="8"/>
      <c r="W70" s="8"/>
      <c r="Y70" s="8"/>
    </row>
    <row r="71" spans="2:25" x14ac:dyDescent="0.35">
      <c r="B71" s="8"/>
      <c r="E71" s="8"/>
      <c r="G71" s="8"/>
      <c r="H71" s="8"/>
      <c r="J71" s="8"/>
      <c r="K71" s="8"/>
      <c r="M71" s="8"/>
      <c r="N71" s="8"/>
      <c r="P71" s="8"/>
      <c r="Q71" s="8"/>
      <c r="S71" s="8"/>
      <c r="T71" s="8"/>
      <c r="V71" s="8"/>
      <c r="W71" s="8"/>
      <c r="Y71" s="8"/>
    </row>
    <row r="72" spans="2:25" x14ac:dyDescent="0.35">
      <c r="B72" s="8"/>
      <c r="E72" s="8"/>
      <c r="G72" s="8"/>
      <c r="H72" s="8"/>
      <c r="J72" s="8"/>
      <c r="K72" s="8"/>
      <c r="M72" s="8"/>
      <c r="N72" s="8"/>
      <c r="P72" s="8"/>
      <c r="Q72" s="8"/>
      <c r="S72" s="8"/>
      <c r="T72" s="8"/>
      <c r="V72" s="8"/>
      <c r="W72" s="8"/>
      <c r="Y72" s="8"/>
    </row>
    <row r="73" spans="2:25" x14ac:dyDescent="0.35">
      <c r="B73" s="8"/>
      <c r="E73" s="8"/>
      <c r="G73" s="8"/>
      <c r="H73" s="8"/>
      <c r="J73" s="8"/>
      <c r="K73" s="8"/>
      <c r="M73" s="8"/>
      <c r="N73" s="8"/>
      <c r="P73" s="8"/>
      <c r="Q73" s="8"/>
      <c r="S73" s="8"/>
      <c r="T73" s="8"/>
      <c r="V73" s="8"/>
      <c r="W73" s="8"/>
      <c r="Y73" s="8"/>
    </row>
    <row r="74" spans="2:25" x14ac:dyDescent="0.35">
      <c r="B74" s="8"/>
      <c r="E74" s="8"/>
      <c r="G74" s="8"/>
      <c r="H74" s="8"/>
      <c r="J74" s="8"/>
      <c r="K74" s="8"/>
      <c r="M74" s="8"/>
      <c r="N74" s="8"/>
      <c r="P74" s="8"/>
      <c r="Q74" s="8"/>
      <c r="S74" s="8"/>
      <c r="T74" s="8"/>
      <c r="V74" s="8"/>
      <c r="W74" s="8"/>
      <c r="Y74" s="8"/>
    </row>
    <row r="75" spans="2:25" x14ac:dyDescent="0.35">
      <c r="B75" s="8"/>
      <c r="E75" s="8"/>
      <c r="G75" s="8"/>
      <c r="H75" s="8"/>
      <c r="J75" s="8"/>
      <c r="K75" s="8"/>
      <c r="M75" s="8"/>
      <c r="N75" s="8"/>
      <c r="P75" s="8"/>
      <c r="Q75" s="8"/>
      <c r="S75" s="8"/>
      <c r="T75" s="8"/>
      <c r="V75" s="8"/>
      <c r="W75" s="8"/>
      <c r="Y75" s="8"/>
    </row>
    <row r="76" spans="2:25" x14ac:dyDescent="0.35">
      <c r="B76" s="8"/>
      <c r="E76" s="8"/>
      <c r="G76" s="8"/>
      <c r="H76" s="8"/>
      <c r="J76" s="8"/>
      <c r="K76" s="8"/>
      <c r="M76" s="8"/>
      <c r="N76" s="8"/>
      <c r="P76" s="8"/>
      <c r="Q76" s="8"/>
      <c r="S76" s="8"/>
      <c r="T76" s="8"/>
      <c r="V76" s="8"/>
      <c r="W76" s="8"/>
      <c r="Y76" s="8"/>
    </row>
    <row r="77" spans="2:25" x14ac:dyDescent="0.35">
      <c r="B77" s="8"/>
      <c r="E77" s="8"/>
      <c r="G77" s="8"/>
      <c r="H77" s="8"/>
      <c r="J77" s="8"/>
      <c r="K77" s="8"/>
      <c r="M77" s="8"/>
      <c r="N77" s="8"/>
      <c r="P77" s="8"/>
      <c r="Q77" s="8"/>
      <c r="S77" s="8"/>
      <c r="T77" s="8"/>
      <c r="V77" s="8"/>
      <c r="W77" s="8"/>
      <c r="Y77" s="8"/>
    </row>
    <row r="78" spans="2:25" x14ac:dyDescent="0.35">
      <c r="B78" s="8"/>
      <c r="E78" s="8"/>
      <c r="G78" s="8"/>
      <c r="H78" s="8"/>
      <c r="J78" s="8"/>
      <c r="K78" s="8"/>
      <c r="M78" s="8"/>
      <c r="N78" s="8"/>
      <c r="P78" s="8"/>
      <c r="Q78" s="8"/>
      <c r="S78" s="8"/>
      <c r="T78" s="8"/>
      <c r="V78" s="8"/>
      <c r="W78" s="8"/>
      <c r="Y78" s="8"/>
    </row>
    <row r="79" spans="2:25" x14ac:dyDescent="0.35">
      <c r="B79" s="8"/>
      <c r="E79" s="8"/>
      <c r="G79" s="8"/>
      <c r="H79" s="8"/>
      <c r="J79" s="8"/>
      <c r="K79" s="8"/>
      <c r="M79" s="8"/>
      <c r="N79" s="8"/>
      <c r="P79" s="8"/>
      <c r="Q79" s="8"/>
      <c r="S79" s="8"/>
      <c r="T79" s="8"/>
      <c r="V79" s="8"/>
      <c r="W79" s="8"/>
      <c r="Y79" s="8"/>
    </row>
    <row r="80" spans="2:25" x14ac:dyDescent="0.35">
      <c r="B80" s="8"/>
      <c r="E80" s="8"/>
      <c r="G80" s="8"/>
      <c r="H80" s="8"/>
      <c r="J80" s="8"/>
      <c r="K80" s="8"/>
      <c r="M80" s="8"/>
      <c r="N80" s="8"/>
      <c r="P80" s="8"/>
      <c r="Q80" s="8"/>
      <c r="S80" s="8"/>
      <c r="T80" s="8"/>
      <c r="V80" s="8"/>
      <c r="W80" s="8"/>
      <c r="Y80" s="8"/>
    </row>
    <row r="81" spans="2:25" x14ac:dyDescent="0.35">
      <c r="B81" s="8"/>
      <c r="E81" s="8"/>
      <c r="G81" s="8"/>
      <c r="H81" s="8"/>
      <c r="J81" s="8"/>
      <c r="K81" s="8"/>
      <c r="M81" s="8"/>
      <c r="N81" s="8"/>
      <c r="P81" s="8"/>
      <c r="Q81" s="8"/>
      <c r="S81" s="8"/>
      <c r="T81" s="8"/>
      <c r="V81" s="8"/>
      <c r="W81" s="8"/>
      <c r="Y81" s="8"/>
    </row>
    <row r="82" spans="2:25" x14ac:dyDescent="0.35">
      <c r="B82" s="8"/>
      <c r="E82" s="8"/>
      <c r="G82" s="8"/>
      <c r="H82" s="8"/>
      <c r="J82" s="8"/>
      <c r="K82" s="8"/>
      <c r="M82" s="8"/>
      <c r="N82" s="8"/>
      <c r="P82" s="8"/>
      <c r="Q82" s="8"/>
      <c r="S82" s="8"/>
      <c r="T82" s="8"/>
      <c r="V82" s="8"/>
      <c r="W82" s="8"/>
      <c r="Y82" s="8"/>
    </row>
    <row r="83" spans="2:25" x14ac:dyDescent="0.35">
      <c r="B83" s="8"/>
      <c r="E83" s="8"/>
      <c r="G83" s="8"/>
      <c r="H83" s="8"/>
      <c r="J83" s="8"/>
      <c r="K83" s="8"/>
      <c r="M83" s="8"/>
      <c r="N83" s="8"/>
      <c r="P83" s="8"/>
      <c r="Q83" s="8"/>
      <c r="S83" s="8"/>
      <c r="T83" s="8"/>
      <c r="V83" s="8"/>
      <c r="W83" s="8"/>
      <c r="Y83" s="8"/>
    </row>
    <row r="84" spans="2:25" x14ac:dyDescent="0.35">
      <c r="B84" s="8"/>
      <c r="E84" s="8"/>
      <c r="G84" s="8"/>
      <c r="H84" s="8"/>
      <c r="J84" s="8"/>
      <c r="K84" s="8"/>
      <c r="M84" s="8"/>
      <c r="N84" s="8"/>
      <c r="P84" s="8"/>
      <c r="Q84" s="8"/>
      <c r="S84" s="8"/>
      <c r="T84" s="8"/>
      <c r="V84" s="8"/>
      <c r="W84" s="8"/>
      <c r="Y84" s="8"/>
    </row>
    <row r="85" spans="2:25" x14ac:dyDescent="0.35">
      <c r="B85" s="8"/>
      <c r="E85" s="8"/>
      <c r="G85" s="8"/>
      <c r="H85" s="8"/>
      <c r="J85" s="8"/>
      <c r="K85" s="8"/>
      <c r="M85" s="8"/>
      <c r="N85" s="8"/>
      <c r="P85" s="8"/>
      <c r="Q85" s="8"/>
      <c r="S85" s="8"/>
      <c r="T85" s="8"/>
      <c r="V85" s="8"/>
      <c r="W85" s="8"/>
      <c r="Y85" s="8"/>
    </row>
    <row r="86" spans="2:25" x14ac:dyDescent="0.35">
      <c r="B86" s="8"/>
      <c r="E86" s="8"/>
      <c r="G86" s="8"/>
      <c r="H86" s="8"/>
      <c r="J86" s="8"/>
      <c r="K86" s="8"/>
      <c r="M86" s="8"/>
      <c r="N86" s="8"/>
      <c r="P86" s="8"/>
      <c r="Q86" s="8"/>
      <c r="S86" s="8"/>
      <c r="T86" s="8"/>
      <c r="V86" s="8"/>
      <c r="W86" s="8"/>
      <c r="Y86" s="8"/>
    </row>
    <row r="87" spans="2:25" x14ac:dyDescent="0.35">
      <c r="B87" s="8"/>
      <c r="E87" s="8"/>
      <c r="G87" s="8"/>
      <c r="H87" s="8"/>
      <c r="J87" s="8"/>
      <c r="K87" s="8"/>
      <c r="M87" s="8"/>
      <c r="N87" s="8"/>
      <c r="P87" s="8"/>
      <c r="Q87" s="8"/>
      <c r="S87" s="8"/>
      <c r="T87" s="8"/>
      <c r="V87" s="8"/>
      <c r="W87" s="8"/>
      <c r="Y87" s="8"/>
    </row>
    <row r="88" spans="2:25" x14ac:dyDescent="0.35">
      <c r="B88" s="8"/>
      <c r="E88" s="8"/>
      <c r="G88" s="8"/>
      <c r="H88" s="8"/>
      <c r="J88" s="8"/>
      <c r="K88" s="8"/>
      <c r="M88" s="8"/>
      <c r="N88" s="8"/>
      <c r="P88" s="8"/>
      <c r="Q88" s="8"/>
      <c r="S88" s="8"/>
      <c r="T88" s="8"/>
      <c r="V88" s="8"/>
      <c r="W88" s="8"/>
      <c r="Y88" s="8"/>
    </row>
    <row r="89" spans="2:25" x14ac:dyDescent="0.35">
      <c r="B89" s="8"/>
      <c r="E89" s="8"/>
      <c r="G89" s="8"/>
      <c r="H89" s="8"/>
      <c r="J89" s="8"/>
      <c r="K89" s="8"/>
      <c r="M89" s="8"/>
      <c r="N89" s="8"/>
      <c r="P89" s="8"/>
      <c r="Q89" s="8"/>
      <c r="S89" s="8"/>
      <c r="T89" s="8"/>
      <c r="V89" s="8"/>
      <c r="W89" s="8"/>
      <c r="Y89" s="8"/>
    </row>
    <row r="90" spans="2:25" x14ac:dyDescent="0.35">
      <c r="B90" s="8"/>
      <c r="E90" s="8"/>
      <c r="G90" s="8"/>
      <c r="H90" s="8"/>
      <c r="J90" s="8"/>
      <c r="K90" s="8"/>
      <c r="M90" s="8"/>
      <c r="N90" s="8"/>
      <c r="P90" s="8"/>
      <c r="Q90" s="8"/>
      <c r="S90" s="8"/>
      <c r="T90" s="8"/>
      <c r="V90" s="8"/>
      <c r="W90" s="8"/>
      <c r="Y90" s="8"/>
    </row>
    <row r="91" spans="2:25" x14ac:dyDescent="0.35">
      <c r="B91" s="8"/>
      <c r="E91" s="8"/>
      <c r="G91" s="8"/>
      <c r="H91" s="8"/>
      <c r="J91" s="8"/>
      <c r="K91" s="8"/>
      <c r="M91" s="8"/>
      <c r="N91" s="8"/>
      <c r="P91" s="8"/>
      <c r="Q91" s="8"/>
      <c r="S91" s="8"/>
      <c r="T91" s="8"/>
      <c r="V91" s="8"/>
      <c r="W91" s="8"/>
      <c r="Y91" s="8"/>
    </row>
    <row r="92" spans="2:25" x14ac:dyDescent="0.35">
      <c r="B92" s="8"/>
      <c r="E92" s="8"/>
      <c r="G92" s="8"/>
      <c r="H92" s="8"/>
      <c r="J92" s="8"/>
      <c r="K92" s="8"/>
      <c r="M92" s="8"/>
      <c r="N92" s="8"/>
      <c r="P92" s="8"/>
      <c r="Q92" s="8"/>
      <c r="S92" s="8"/>
      <c r="T92" s="8"/>
      <c r="V92" s="8"/>
      <c r="W92" s="8"/>
      <c r="Y92" s="8"/>
    </row>
    <row r="93" spans="2:25" x14ac:dyDescent="0.35">
      <c r="B93" s="8"/>
      <c r="E93" s="8"/>
      <c r="G93" s="8"/>
      <c r="H93" s="8"/>
      <c r="J93" s="8"/>
      <c r="K93" s="8"/>
      <c r="M93" s="8"/>
      <c r="N93" s="8"/>
      <c r="P93" s="8"/>
      <c r="Q93" s="8"/>
      <c r="S93" s="8"/>
      <c r="T93" s="8"/>
      <c r="V93" s="8"/>
      <c r="W93" s="8"/>
      <c r="Y93" s="8"/>
    </row>
    <row r="94" spans="2:25" x14ac:dyDescent="0.35">
      <c r="B94" s="8"/>
      <c r="E94" s="8"/>
      <c r="G94" s="8"/>
      <c r="H94" s="8"/>
      <c r="J94" s="8"/>
      <c r="K94" s="8"/>
      <c r="M94" s="8"/>
      <c r="N94" s="8"/>
      <c r="P94" s="8"/>
      <c r="Q94" s="8"/>
      <c r="S94" s="8"/>
      <c r="T94" s="8"/>
      <c r="V94" s="8"/>
      <c r="W94" s="8"/>
      <c r="Y94" s="8"/>
    </row>
    <row r="95" spans="2:25" x14ac:dyDescent="0.35">
      <c r="B95" s="8"/>
      <c r="E95" s="8"/>
      <c r="G95" s="8"/>
      <c r="H95" s="8"/>
      <c r="J95" s="8"/>
      <c r="K95" s="8"/>
      <c r="M95" s="8"/>
      <c r="N95" s="8"/>
      <c r="P95" s="8"/>
      <c r="Q95" s="8"/>
      <c r="S95" s="8"/>
      <c r="T95" s="8"/>
      <c r="V95" s="8"/>
      <c r="W95" s="8"/>
      <c r="Y95" s="8"/>
    </row>
    <row r="96" spans="2:25" x14ac:dyDescent="0.35">
      <c r="B96" s="8"/>
      <c r="E96" s="8"/>
      <c r="G96" s="8"/>
      <c r="H96" s="8"/>
      <c r="J96" s="8"/>
      <c r="K96" s="8"/>
      <c r="M96" s="8"/>
      <c r="N96" s="8"/>
      <c r="P96" s="8"/>
      <c r="Q96" s="8"/>
      <c r="S96" s="8"/>
      <c r="T96" s="8"/>
      <c r="V96" s="8"/>
      <c r="W96" s="8"/>
      <c r="Y96" s="8"/>
    </row>
    <row r="97" spans="2:25" x14ac:dyDescent="0.35">
      <c r="B97" s="8"/>
      <c r="E97" s="8"/>
      <c r="G97" s="8"/>
      <c r="H97" s="8"/>
      <c r="J97" s="8"/>
      <c r="K97" s="8"/>
      <c r="M97" s="8"/>
      <c r="N97" s="8"/>
      <c r="P97" s="8"/>
      <c r="Q97" s="8"/>
      <c r="S97" s="8"/>
      <c r="T97" s="8"/>
      <c r="V97" s="8"/>
      <c r="W97" s="8"/>
      <c r="Y97" s="8"/>
    </row>
    <row r="98" spans="2:25" x14ac:dyDescent="0.35">
      <c r="B98" s="8"/>
      <c r="E98" s="8"/>
      <c r="G98" s="8"/>
      <c r="H98" s="8"/>
      <c r="J98" s="8"/>
      <c r="K98" s="8"/>
      <c r="M98" s="8"/>
      <c r="N98" s="8"/>
      <c r="P98" s="8"/>
      <c r="Q98" s="8"/>
      <c r="S98" s="8"/>
      <c r="T98" s="8"/>
      <c r="V98" s="8"/>
      <c r="W98" s="8"/>
      <c r="Y98" s="8"/>
    </row>
    <row r="99" spans="2:25" x14ac:dyDescent="0.35">
      <c r="B99" s="8"/>
      <c r="E99" s="8"/>
      <c r="G99" s="8"/>
      <c r="H99" s="8"/>
      <c r="J99" s="8"/>
      <c r="K99" s="8"/>
      <c r="M99" s="8"/>
      <c r="N99" s="8"/>
      <c r="P99" s="8"/>
      <c r="Q99" s="8"/>
      <c r="S99" s="8"/>
      <c r="T99" s="8"/>
      <c r="V99" s="8"/>
      <c r="W99" s="8"/>
      <c r="Y99" s="8"/>
    </row>
    <row r="100" spans="2:25" x14ac:dyDescent="0.35">
      <c r="B100" s="8"/>
      <c r="E100" s="8"/>
      <c r="G100" s="8"/>
      <c r="H100" s="8"/>
      <c r="J100" s="8"/>
      <c r="K100" s="8"/>
      <c r="M100" s="8"/>
      <c r="N100" s="8"/>
      <c r="P100" s="8"/>
      <c r="Q100" s="8"/>
      <c r="S100" s="8"/>
      <c r="T100" s="8"/>
      <c r="V100" s="8"/>
      <c r="W100" s="8"/>
      <c r="Y100" s="8"/>
    </row>
    <row r="101" spans="2:25" x14ac:dyDescent="0.35">
      <c r="B101" s="8"/>
      <c r="E101" s="8"/>
      <c r="G101" s="8"/>
      <c r="H101" s="8"/>
      <c r="J101" s="8"/>
      <c r="K101" s="8"/>
      <c r="M101" s="8"/>
      <c r="N101" s="8"/>
      <c r="P101" s="8"/>
      <c r="Q101" s="8"/>
      <c r="S101" s="8"/>
      <c r="T101" s="8"/>
      <c r="V101" s="8"/>
      <c r="W101" s="8"/>
      <c r="Y101" s="8"/>
    </row>
    <row r="102" spans="2:25" x14ac:dyDescent="0.35">
      <c r="B102" s="8"/>
      <c r="E102" s="8"/>
      <c r="G102" s="8"/>
      <c r="H102" s="8"/>
      <c r="J102" s="8"/>
      <c r="K102" s="8"/>
      <c r="M102" s="8"/>
      <c r="N102" s="8"/>
      <c r="P102" s="8"/>
      <c r="Q102" s="8"/>
      <c r="S102" s="8"/>
      <c r="T102" s="8"/>
      <c r="V102" s="8"/>
      <c r="W102" s="8"/>
      <c r="Y102" s="8"/>
    </row>
    <row r="103" spans="2:25" x14ac:dyDescent="0.35">
      <c r="B103" s="8"/>
      <c r="E103" s="8"/>
      <c r="G103" s="8"/>
      <c r="H103" s="8"/>
      <c r="J103" s="8"/>
      <c r="K103" s="8"/>
      <c r="M103" s="8"/>
      <c r="N103" s="8"/>
      <c r="P103" s="8"/>
      <c r="Q103" s="8"/>
      <c r="S103" s="8"/>
      <c r="T103" s="8"/>
      <c r="V103" s="8"/>
      <c r="W103" s="8"/>
      <c r="Y103" s="8"/>
    </row>
    <row r="104" spans="2:25" x14ac:dyDescent="0.35">
      <c r="B104" s="8"/>
      <c r="E104" s="8"/>
      <c r="G104" s="8"/>
      <c r="H104" s="8"/>
      <c r="J104" s="8"/>
      <c r="K104" s="8"/>
      <c r="M104" s="8"/>
      <c r="N104" s="8"/>
      <c r="P104" s="8"/>
      <c r="Q104" s="8"/>
      <c r="S104" s="8"/>
      <c r="T104" s="8"/>
      <c r="V104" s="8"/>
      <c r="W104" s="8"/>
      <c r="Y104" s="8"/>
    </row>
    <row r="105" spans="2:25" x14ac:dyDescent="0.35">
      <c r="B105" s="8"/>
      <c r="E105" s="8"/>
      <c r="G105" s="8"/>
      <c r="H105" s="8"/>
      <c r="J105" s="8"/>
      <c r="K105" s="8"/>
      <c r="M105" s="8"/>
      <c r="N105" s="8"/>
      <c r="P105" s="8"/>
      <c r="Q105" s="8"/>
      <c r="S105" s="8"/>
      <c r="T105" s="8"/>
      <c r="V105" s="8"/>
      <c r="W105" s="8"/>
      <c r="Y105" s="8"/>
    </row>
    <row r="106" spans="2:25" x14ac:dyDescent="0.35">
      <c r="B106" s="8"/>
      <c r="E106" s="8"/>
      <c r="G106" s="8"/>
      <c r="H106" s="8"/>
      <c r="J106" s="8"/>
      <c r="K106" s="8"/>
      <c r="M106" s="8"/>
      <c r="N106" s="8"/>
      <c r="P106" s="8"/>
      <c r="Q106" s="8"/>
      <c r="S106" s="8"/>
      <c r="T106" s="8"/>
      <c r="V106" s="8"/>
      <c r="W106" s="8"/>
      <c r="Y106" s="8"/>
    </row>
    <row r="107" spans="2:25" x14ac:dyDescent="0.35">
      <c r="B107" s="8"/>
      <c r="E107" s="8"/>
      <c r="G107" s="8"/>
      <c r="H107" s="8"/>
      <c r="J107" s="8"/>
      <c r="K107" s="8"/>
      <c r="M107" s="8"/>
      <c r="N107" s="8"/>
      <c r="P107" s="8"/>
      <c r="Q107" s="8"/>
      <c r="S107" s="8"/>
      <c r="T107" s="8"/>
      <c r="V107" s="8"/>
      <c r="W107" s="8"/>
      <c r="Y107" s="8"/>
    </row>
    <row r="108" spans="2:25" x14ac:dyDescent="0.35">
      <c r="B108" s="8"/>
      <c r="E108" s="8"/>
      <c r="G108" s="8"/>
      <c r="H108" s="8"/>
      <c r="J108" s="8"/>
      <c r="K108" s="8"/>
      <c r="M108" s="8"/>
      <c r="N108" s="8"/>
      <c r="P108" s="8"/>
      <c r="Q108" s="8"/>
      <c r="S108" s="8"/>
      <c r="T108" s="8"/>
      <c r="V108" s="8"/>
      <c r="W108" s="8"/>
      <c r="Y108" s="8"/>
    </row>
    <row r="109" spans="2:25" x14ac:dyDescent="0.35">
      <c r="B109" s="8"/>
      <c r="E109" s="8"/>
      <c r="G109" s="8"/>
      <c r="H109" s="8"/>
      <c r="J109" s="8"/>
      <c r="K109" s="8"/>
      <c r="M109" s="8"/>
      <c r="N109" s="8"/>
      <c r="P109" s="8"/>
      <c r="Q109" s="8"/>
      <c r="S109" s="8"/>
      <c r="T109" s="8"/>
      <c r="V109" s="8"/>
      <c r="W109" s="8"/>
      <c r="Y109" s="8"/>
    </row>
    <row r="110" spans="2:25" x14ac:dyDescent="0.35">
      <c r="B110" s="8"/>
      <c r="E110" s="8"/>
      <c r="G110" s="8"/>
      <c r="H110" s="8"/>
      <c r="J110" s="8"/>
      <c r="K110" s="8"/>
      <c r="M110" s="8"/>
      <c r="N110" s="8"/>
      <c r="P110" s="8"/>
      <c r="Q110" s="8"/>
      <c r="S110" s="8"/>
      <c r="T110" s="8"/>
      <c r="V110" s="8"/>
      <c r="W110" s="8"/>
      <c r="Y110" s="8"/>
    </row>
    <row r="111" spans="2:25" x14ac:dyDescent="0.35">
      <c r="B111" s="8"/>
      <c r="E111" s="8"/>
      <c r="G111" s="8"/>
      <c r="H111" s="8"/>
      <c r="J111" s="8"/>
      <c r="K111" s="8"/>
      <c r="M111" s="8"/>
      <c r="N111" s="8"/>
      <c r="P111" s="8"/>
      <c r="Q111" s="8"/>
      <c r="S111" s="8"/>
      <c r="T111" s="8"/>
      <c r="V111" s="8"/>
      <c r="W111" s="8"/>
      <c r="Y111" s="8"/>
    </row>
    <row r="112" spans="2:25" x14ac:dyDescent="0.35">
      <c r="B112" s="8"/>
      <c r="E112" s="8"/>
      <c r="G112" s="8"/>
      <c r="H112" s="8"/>
      <c r="J112" s="8"/>
      <c r="K112" s="8"/>
      <c r="M112" s="8"/>
      <c r="N112" s="8"/>
      <c r="P112" s="8"/>
      <c r="Q112" s="8"/>
      <c r="S112" s="8"/>
      <c r="T112" s="8"/>
      <c r="V112" s="8"/>
      <c r="W112" s="8"/>
      <c r="Y112" s="8"/>
    </row>
    <row r="113" spans="2:25" x14ac:dyDescent="0.35">
      <c r="B113" s="8"/>
      <c r="E113" s="8"/>
      <c r="G113" s="8"/>
      <c r="H113" s="8"/>
      <c r="J113" s="8"/>
      <c r="K113" s="8"/>
      <c r="M113" s="8"/>
      <c r="N113" s="8"/>
      <c r="P113" s="8"/>
      <c r="Q113" s="8"/>
      <c r="S113" s="8"/>
      <c r="T113" s="8"/>
      <c r="V113" s="8"/>
      <c r="W113" s="8"/>
      <c r="Y113" s="8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L116"/>
  <sheetViews>
    <sheetView workbookViewId="0">
      <selection activeCell="AE22" sqref="AE22"/>
    </sheetView>
  </sheetViews>
  <sheetFormatPr defaultRowHeight="14.5" x14ac:dyDescent="0.35"/>
  <cols>
    <col min="1" max="1" width="31.54296875" bestFit="1" customWidth="1"/>
    <col min="2" max="2" width="9.81640625" hidden="1" customWidth="1"/>
    <col min="3" max="3" width="9.1796875" hidden="1" customWidth="1"/>
    <col min="4" max="4" width="9.81640625" hidden="1" customWidth="1"/>
    <col min="5" max="5" width="9.1796875" hidden="1" customWidth="1"/>
    <col min="6" max="6" width="10.1796875" hidden="1" customWidth="1"/>
    <col min="7" max="7" width="9.1796875" hidden="1" customWidth="1"/>
    <col min="8" max="8" width="9.81640625" hidden="1" customWidth="1"/>
    <col min="9" max="9" width="9.1796875" hidden="1" customWidth="1"/>
    <col min="10" max="10" width="9.81640625" hidden="1" customWidth="1"/>
    <col min="11" max="11" width="9.1796875" hidden="1" customWidth="1"/>
    <col min="12" max="12" width="9.81640625" hidden="1" customWidth="1"/>
    <col min="13" max="13" width="9.1796875" hidden="1" customWidth="1"/>
    <col min="14" max="14" width="9.81640625" hidden="1" customWidth="1"/>
    <col min="15" max="15" width="9.1796875" hidden="1" customWidth="1"/>
    <col min="16" max="16" width="9.81640625" hidden="1" customWidth="1"/>
    <col min="17" max="17" width="9.1796875" hidden="1" customWidth="1"/>
    <col min="18" max="18" width="9.81640625" hidden="1" customWidth="1"/>
    <col min="19" max="19" width="9.1796875" hidden="1" customWidth="1"/>
    <col min="20" max="20" width="9.81640625" hidden="1" customWidth="1"/>
    <col min="21" max="21" width="9.1796875" hidden="1" customWidth="1"/>
    <col min="22" max="22" width="10.54296875" hidden="1" customWidth="1"/>
    <col min="23" max="23" width="9.1796875" hidden="1" customWidth="1"/>
    <col min="24" max="24" width="9.81640625" hidden="1" customWidth="1"/>
    <col min="25" max="25" width="0" hidden="1" customWidth="1"/>
    <col min="26" max="26" width="9.81640625" hidden="1" customWidth="1"/>
    <col min="27" max="27" width="0" hidden="1" customWidth="1"/>
    <col min="28" max="28" width="9.81640625" hidden="1" customWidth="1"/>
    <col min="29" max="29" width="0" hidden="1" customWidth="1"/>
    <col min="30" max="30" width="9.81640625" bestFit="1" customWidth="1"/>
    <col min="32" max="32" width="9.81640625" bestFit="1" customWidth="1"/>
    <col min="34" max="34" width="9.81640625" bestFit="1" customWidth="1"/>
  </cols>
  <sheetData>
    <row r="1" spans="1:38" x14ac:dyDescent="0.35">
      <c r="A1" s="4"/>
      <c r="B1" s="4">
        <v>43455</v>
      </c>
      <c r="D1" s="4">
        <v>43469</v>
      </c>
      <c r="F1" s="4">
        <v>43483</v>
      </c>
      <c r="H1" s="4">
        <v>43497</v>
      </c>
      <c r="J1" s="4">
        <v>43511</v>
      </c>
      <c r="L1" s="4">
        <v>43525</v>
      </c>
      <c r="N1" s="4">
        <v>43539</v>
      </c>
      <c r="P1" s="4">
        <v>43553</v>
      </c>
      <c r="R1" s="4">
        <v>43567</v>
      </c>
      <c r="T1" s="4">
        <v>43581</v>
      </c>
      <c r="V1" s="4">
        <v>43595</v>
      </c>
      <c r="X1" s="4">
        <v>43609</v>
      </c>
      <c r="Z1" s="4">
        <v>43623</v>
      </c>
      <c r="AB1" s="4">
        <v>43637</v>
      </c>
      <c r="AD1" s="4">
        <v>43651</v>
      </c>
      <c r="AF1" s="4">
        <v>43665</v>
      </c>
      <c r="AH1" s="4">
        <v>43679</v>
      </c>
      <c r="AJ1" s="4">
        <v>43693</v>
      </c>
      <c r="AL1" s="4">
        <v>43707</v>
      </c>
    </row>
    <row r="2" spans="1:38" x14ac:dyDescent="0.35">
      <c r="A2" t="s">
        <v>75</v>
      </c>
      <c r="B2" s="12">
        <v>0</v>
      </c>
      <c r="D2" s="12">
        <v>0</v>
      </c>
      <c r="F2" s="12">
        <v>0</v>
      </c>
      <c r="H2" s="12">
        <v>0</v>
      </c>
      <c r="J2" s="12">
        <v>0</v>
      </c>
      <c r="L2" s="12">
        <v>0</v>
      </c>
      <c r="N2" s="12">
        <v>0</v>
      </c>
      <c r="P2" s="12">
        <v>0</v>
      </c>
      <c r="R2" s="12">
        <v>0</v>
      </c>
      <c r="T2" s="12">
        <v>0</v>
      </c>
      <c r="V2" s="12">
        <v>0</v>
      </c>
      <c r="X2" s="12">
        <v>0</v>
      </c>
      <c r="Z2" s="12">
        <v>96</v>
      </c>
      <c r="AB2" s="12">
        <v>0</v>
      </c>
      <c r="AD2" s="12">
        <v>0</v>
      </c>
      <c r="AF2" s="12">
        <v>0</v>
      </c>
      <c r="AH2" s="12">
        <v>0</v>
      </c>
      <c r="AJ2" s="12">
        <v>0</v>
      </c>
      <c r="AL2" s="12">
        <v>0</v>
      </c>
    </row>
    <row r="3" spans="1:38" x14ac:dyDescent="0.35">
      <c r="A3" t="s">
        <v>5</v>
      </c>
      <c r="B3" s="12">
        <v>0</v>
      </c>
      <c r="D3" s="12">
        <v>0</v>
      </c>
      <c r="F3" s="12">
        <v>0</v>
      </c>
      <c r="H3" s="12">
        <v>0</v>
      </c>
      <c r="J3" s="12">
        <v>0</v>
      </c>
      <c r="L3" s="12">
        <v>0</v>
      </c>
      <c r="N3" s="12">
        <v>0</v>
      </c>
      <c r="P3" s="12">
        <v>0</v>
      </c>
      <c r="R3" s="12">
        <v>0</v>
      </c>
      <c r="T3" s="12">
        <v>0</v>
      </c>
      <c r="V3" s="12">
        <v>0</v>
      </c>
      <c r="X3" s="12">
        <v>0</v>
      </c>
      <c r="Z3" s="12">
        <v>0</v>
      </c>
      <c r="AB3" s="12">
        <v>0</v>
      </c>
      <c r="AD3" s="12">
        <v>0</v>
      </c>
      <c r="AF3" s="12">
        <v>0</v>
      </c>
      <c r="AH3" s="12">
        <v>0</v>
      </c>
      <c r="AJ3" s="12">
        <v>0</v>
      </c>
      <c r="AL3" s="12">
        <v>0</v>
      </c>
    </row>
    <row r="4" spans="1:38" x14ac:dyDescent="0.35">
      <c r="A4" t="s">
        <v>77</v>
      </c>
      <c r="B4" s="12">
        <v>0</v>
      </c>
      <c r="D4" s="12">
        <v>0</v>
      </c>
      <c r="F4" s="12">
        <v>0</v>
      </c>
      <c r="H4" s="12">
        <v>0</v>
      </c>
      <c r="J4" s="12">
        <v>0</v>
      </c>
      <c r="L4" s="12">
        <v>0</v>
      </c>
      <c r="N4" s="12">
        <v>0</v>
      </c>
      <c r="P4" s="12">
        <v>0</v>
      </c>
      <c r="R4" s="12">
        <v>0</v>
      </c>
      <c r="T4" s="12">
        <v>0</v>
      </c>
      <c r="V4" s="12">
        <v>0</v>
      </c>
      <c r="X4" s="12">
        <v>0</v>
      </c>
      <c r="Z4" s="12">
        <v>0</v>
      </c>
      <c r="AB4" s="12">
        <v>0</v>
      </c>
      <c r="AD4" s="12">
        <v>50</v>
      </c>
      <c r="AF4" s="12">
        <v>0</v>
      </c>
      <c r="AH4" s="12">
        <v>0</v>
      </c>
      <c r="AJ4" s="12">
        <v>50</v>
      </c>
      <c r="AL4" s="12">
        <v>0</v>
      </c>
    </row>
    <row r="5" spans="1:38" x14ac:dyDescent="0.35">
      <c r="A5" t="s">
        <v>80</v>
      </c>
      <c r="B5" s="12">
        <v>0</v>
      </c>
      <c r="D5" s="12">
        <v>0</v>
      </c>
      <c r="F5" s="12">
        <v>0</v>
      </c>
      <c r="H5" s="12">
        <v>0</v>
      </c>
      <c r="J5" s="12">
        <v>0</v>
      </c>
      <c r="L5" s="12">
        <v>0</v>
      </c>
      <c r="N5" s="12">
        <v>0</v>
      </c>
      <c r="P5" s="12">
        <v>0</v>
      </c>
      <c r="R5" s="12">
        <v>0</v>
      </c>
      <c r="T5" s="12">
        <v>0</v>
      </c>
      <c r="V5" s="12">
        <v>0</v>
      </c>
      <c r="X5" s="12">
        <v>0</v>
      </c>
      <c r="Z5" s="12">
        <v>0</v>
      </c>
      <c r="AB5" s="12">
        <v>0</v>
      </c>
      <c r="AD5" s="12">
        <v>0</v>
      </c>
      <c r="AF5" s="12">
        <v>0</v>
      </c>
      <c r="AH5" s="12">
        <v>0</v>
      </c>
      <c r="AJ5" s="12">
        <v>0</v>
      </c>
      <c r="AL5" s="12">
        <v>0</v>
      </c>
    </row>
    <row r="6" spans="1:38" x14ac:dyDescent="0.35">
      <c r="A6" t="s">
        <v>78</v>
      </c>
      <c r="B6" s="12">
        <v>0</v>
      </c>
      <c r="D6" s="12">
        <v>0</v>
      </c>
      <c r="F6" s="12">
        <v>0</v>
      </c>
      <c r="H6" s="12">
        <v>0</v>
      </c>
      <c r="J6" s="12">
        <v>0</v>
      </c>
      <c r="L6" s="12">
        <v>110</v>
      </c>
      <c r="N6" s="12">
        <v>0</v>
      </c>
      <c r="P6" s="12">
        <v>110</v>
      </c>
      <c r="R6" s="12">
        <v>0</v>
      </c>
      <c r="T6" s="12">
        <v>110</v>
      </c>
      <c r="V6" s="12">
        <v>0</v>
      </c>
      <c r="X6" s="12">
        <v>110</v>
      </c>
      <c r="Z6" s="12">
        <v>0</v>
      </c>
      <c r="AB6" s="12">
        <v>0</v>
      </c>
      <c r="AD6" s="12">
        <v>110</v>
      </c>
      <c r="AF6" s="12">
        <v>220</v>
      </c>
      <c r="AH6" s="12">
        <v>110</v>
      </c>
      <c r="AJ6" s="12">
        <v>220</v>
      </c>
      <c r="AL6" s="12">
        <v>110</v>
      </c>
    </row>
    <row r="7" spans="1:38" x14ac:dyDescent="0.35">
      <c r="A7" t="s">
        <v>79</v>
      </c>
      <c r="B7" s="12">
        <v>0</v>
      </c>
      <c r="D7" s="12">
        <v>0</v>
      </c>
      <c r="F7" s="12">
        <v>0</v>
      </c>
      <c r="H7" s="12">
        <v>0</v>
      </c>
      <c r="J7" s="12">
        <v>0</v>
      </c>
      <c r="L7" s="12">
        <v>0</v>
      </c>
      <c r="N7" s="12">
        <v>0</v>
      </c>
      <c r="P7" s="12">
        <v>0</v>
      </c>
      <c r="R7" s="12">
        <v>0</v>
      </c>
      <c r="T7" s="12">
        <v>0</v>
      </c>
      <c r="V7" s="12">
        <v>0</v>
      </c>
      <c r="X7" s="12">
        <v>0</v>
      </c>
      <c r="Z7" s="12">
        <v>0</v>
      </c>
      <c r="AB7" s="12">
        <v>0</v>
      </c>
      <c r="AD7" s="12">
        <v>0</v>
      </c>
      <c r="AF7" s="12">
        <v>0</v>
      </c>
      <c r="AH7" s="12">
        <v>54</v>
      </c>
      <c r="AJ7" s="12">
        <v>0</v>
      </c>
      <c r="AL7" s="12">
        <v>54</v>
      </c>
    </row>
    <row r="8" spans="1:38" x14ac:dyDescent="0.35">
      <c r="A8" t="s">
        <v>14</v>
      </c>
      <c r="B8" s="12">
        <v>0</v>
      </c>
      <c r="D8" s="12">
        <v>0</v>
      </c>
      <c r="F8" s="12">
        <v>0</v>
      </c>
      <c r="H8" s="12">
        <v>0</v>
      </c>
      <c r="J8" s="12">
        <v>0</v>
      </c>
      <c r="L8" s="12">
        <v>0</v>
      </c>
      <c r="N8" s="12">
        <v>0</v>
      </c>
      <c r="P8" s="12">
        <v>0</v>
      </c>
      <c r="R8" s="12">
        <v>0</v>
      </c>
      <c r="T8" s="12">
        <v>75</v>
      </c>
      <c r="V8" s="12">
        <v>0</v>
      </c>
      <c r="X8" s="12">
        <v>75</v>
      </c>
      <c r="Z8" s="12">
        <v>0</v>
      </c>
      <c r="AB8" s="12">
        <v>74</v>
      </c>
      <c r="AD8" s="12">
        <v>0</v>
      </c>
      <c r="AF8" s="12">
        <v>74</v>
      </c>
      <c r="AH8" s="12">
        <v>147</v>
      </c>
      <c r="AJ8" s="12">
        <v>74</v>
      </c>
      <c r="AL8" s="12">
        <v>147</v>
      </c>
    </row>
    <row r="9" spans="1:38" x14ac:dyDescent="0.35">
      <c r="A9" t="s">
        <v>30</v>
      </c>
      <c r="B9" s="12">
        <v>0</v>
      </c>
      <c r="D9" s="12">
        <v>0</v>
      </c>
      <c r="F9" s="12">
        <v>0</v>
      </c>
      <c r="H9" s="12">
        <v>0</v>
      </c>
      <c r="J9" s="12">
        <v>0</v>
      </c>
      <c r="L9" s="12">
        <v>0</v>
      </c>
      <c r="N9" s="12">
        <v>0</v>
      </c>
      <c r="P9" s="12">
        <v>123</v>
      </c>
      <c r="R9" s="12">
        <v>0</v>
      </c>
      <c r="T9" s="12">
        <v>123</v>
      </c>
      <c r="V9" s="12">
        <v>0</v>
      </c>
      <c r="X9" s="12">
        <v>123</v>
      </c>
      <c r="Z9" s="12">
        <v>0</v>
      </c>
      <c r="AB9" s="12">
        <v>0</v>
      </c>
      <c r="AD9" s="12">
        <v>0</v>
      </c>
      <c r="AF9" s="12">
        <v>0</v>
      </c>
      <c r="AH9" s="12">
        <v>0</v>
      </c>
      <c r="AJ9" s="12">
        <v>0</v>
      </c>
      <c r="AL9" s="12">
        <v>0</v>
      </c>
    </row>
    <row r="10" spans="1:38" x14ac:dyDescent="0.35">
      <c r="A10" t="s">
        <v>61</v>
      </c>
      <c r="B10" s="12">
        <v>0</v>
      </c>
      <c r="D10" s="12">
        <v>0</v>
      </c>
      <c r="F10" s="12">
        <v>0</v>
      </c>
      <c r="H10" s="12">
        <v>0</v>
      </c>
      <c r="J10" s="12">
        <v>0</v>
      </c>
      <c r="L10" s="12">
        <v>0</v>
      </c>
      <c r="N10" s="12">
        <v>0</v>
      </c>
      <c r="P10" s="12">
        <v>0</v>
      </c>
      <c r="R10" s="12">
        <v>0</v>
      </c>
      <c r="T10" s="12">
        <v>0</v>
      </c>
      <c r="V10" s="12">
        <v>0</v>
      </c>
      <c r="X10" s="12">
        <v>0</v>
      </c>
      <c r="Z10" s="12">
        <v>0</v>
      </c>
      <c r="AB10" s="12">
        <v>0</v>
      </c>
      <c r="AD10" s="12">
        <v>0</v>
      </c>
      <c r="AF10" s="12">
        <v>0</v>
      </c>
      <c r="AH10" s="12">
        <v>0</v>
      </c>
      <c r="AJ10" s="12">
        <v>0</v>
      </c>
      <c r="AL10" s="12">
        <v>0</v>
      </c>
    </row>
    <row r="11" spans="1:38" x14ac:dyDescent="0.35">
      <c r="A11" t="s">
        <v>0</v>
      </c>
      <c r="B11" s="12">
        <v>1035</v>
      </c>
      <c r="D11" s="12">
        <v>520</v>
      </c>
      <c r="F11" s="12">
        <v>1036</v>
      </c>
      <c r="H11" s="12">
        <v>0</v>
      </c>
      <c r="J11" s="12">
        <v>520</v>
      </c>
      <c r="L11" s="12">
        <v>0</v>
      </c>
      <c r="N11" s="12">
        <v>520</v>
      </c>
      <c r="P11" s="12">
        <v>0</v>
      </c>
      <c r="R11" s="12">
        <v>520</v>
      </c>
      <c r="T11" s="12">
        <v>0</v>
      </c>
      <c r="V11" s="12">
        <v>520</v>
      </c>
      <c r="X11" s="12">
        <v>0</v>
      </c>
      <c r="Z11" s="12">
        <v>518</v>
      </c>
      <c r="AB11" s="12">
        <v>1036</v>
      </c>
      <c r="AD11" s="12">
        <v>518</v>
      </c>
      <c r="AF11" s="12">
        <v>1036</v>
      </c>
      <c r="AH11" s="12">
        <v>346</v>
      </c>
      <c r="AJ11" s="12">
        <v>346</v>
      </c>
      <c r="AL11" s="12">
        <v>1036</v>
      </c>
    </row>
    <row r="12" spans="1:38" x14ac:dyDescent="0.35">
      <c r="A12" t="s">
        <v>2</v>
      </c>
      <c r="B12" s="12">
        <v>0</v>
      </c>
      <c r="D12" s="12">
        <v>0</v>
      </c>
      <c r="F12" s="12">
        <v>0</v>
      </c>
      <c r="H12" s="12">
        <v>0</v>
      </c>
      <c r="J12" s="12">
        <v>0</v>
      </c>
      <c r="L12" s="12">
        <v>0</v>
      </c>
      <c r="N12" s="12">
        <v>0</v>
      </c>
      <c r="P12" s="12">
        <v>0</v>
      </c>
      <c r="R12" s="12">
        <v>0</v>
      </c>
      <c r="T12" s="12">
        <v>0</v>
      </c>
      <c r="V12" s="12">
        <v>0</v>
      </c>
      <c r="X12" s="12">
        <v>0</v>
      </c>
      <c r="Z12" s="12">
        <v>0</v>
      </c>
      <c r="AB12" s="12">
        <v>0</v>
      </c>
      <c r="AD12" s="12">
        <v>0</v>
      </c>
      <c r="AF12" s="12">
        <v>0</v>
      </c>
      <c r="AH12" s="12">
        <v>0</v>
      </c>
      <c r="AJ12" s="12">
        <v>0</v>
      </c>
      <c r="AL12" s="12">
        <v>0</v>
      </c>
    </row>
    <row r="13" spans="1:38" x14ac:dyDescent="0.35">
      <c r="A13" t="s">
        <v>83</v>
      </c>
      <c r="B13" s="12">
        <v>0</v>
      </c>
      <c r="D13" s="12">
        <v>23</v>
      </c>
      <c r="F13" s="12">
        <v>18</v>
      </c>
      <c r="H13" s="12">
        <v>0</v>
      </c>
      <c r="J13" s="12">
        <v>0</v>
      </c>
      <c r="L13" s="12">
        <v>0</v>
      </c>
      <c r="N13" s="12">
        <v>71</v>
      </c>
      <c r="P13" s="12">
        <v>33</v>
      </c>
      <c r="R13" s="12">
        <v>43</v>
      </c>
      <c r="T13" s="12">
        <v>23</v>
      </c>
      <c r="V13" s="12">
        <v>29</v>
      </c>
      <c r="X13" s="12">
        <v>0</v>
      </c>
      <c r="Z13" s="12">
        <v>0</v>
      </c>
      <c r="AB13" s="12">
        <v>0</v>
      </c>
      <c r="AD13" s="12">
        <v>0</v>
      </c>
      <c r="AF13" s="12">
        <v>0</v>
      </c>
      <c r="AH13" s="12">
        <v>0</v>
      </c>
      <c r="AJ13" s="12">
        <v>0</v>
      </c>
      <c r="AL13" s="12">
        <v>0</v>
      </c>
    </row>
    <row r="14" spans="1:38" x14ac:dyDescent="0.35">
      <c r="A14" t="s">
        <v>47</v>
      </c>
      <c r="B14" s="12">
        <v>0</v>
      </c>
      <c r="D14" s="12">
        <v>0</v>
      </c>
      <c r="F14" s="12">
        <v>0</v>
      </c>
      <c r="H14" s="12">
        <v>0</v>
      </c>
      <c r="J14" s="12">
        <v>0</v>
      </c>
      <c r="L14" s="12">
        <v>0</v>
      </c>
      <c r="N14" s="12">
        <v>0</v>
      </c>
      <c r="P14" s="12">
        <v>300</v>
      </c>
      <c r="R14" s="12">
        <v>0</v>
      </c>
      <c r="T14" s="12">
        <v>0</v>
      </c>
      <c r="V14" s="12">
        <v>0</v>
      </c>
      <c r="X14" s="12">
        <v>0</v>
      </c>
      <c r="Z14" s="12">
        <v>0</v>
      </c>
      <c r="AB14" s="12">
        <v>0</v>
      </c>
      <c r="AD14" s="12">
        <v>0</v>
      </c>
      <c r="AF14" s="12">
        <v>100</v>
      </c>
      <c r="AH14" s="12">
        <v>100</v>
      </c>
      <c r="AJ14" s="12">
        <v>100</v>
      </c>
      <c r="AL14" s="12">
        <v>100</v>
      </c>
    </row>
    <row r="15" spans="1:38" x14ac:dyDescent="0.35">
      <c r="B15" s="12"/>
      <c r="D15" s="12"/>
      <c r="F15" s="12"/>
      <c r="H15" s="12"/>
      <c r="J15" s="12"/>
      <c r="L15" s="12"/>
      <c r="N15" s="12"/>
      <c r="P15" s="12"/>
      <c r="R15" s="12"/>
      <c r="T15" s="12"/>
      <c r="V15" s="12"/>
      <c r="X15" s="12"/>
      <c r="Z15" s="12"/>
      <c r="AB15" s="12"/>
      <c r="AD15" s="12"/>
      <c r="AF15" s="12"/>
      <c r="AH15" s="12"/>
      <c r="AJ15" s="12"/>
      <c r="AL15" s="12"/>
    </row>
    <row r="16" spans="1:38" s="18" customFormat="1" x14ac:dyDescent="0.35">
      <c r="B16" s="19"/>
      <c r="D16" s="19"/>
      <c r="F16" s="19"/>
      <c r="H16" s="19"/>
      <c r="J16" s="19"/>
      <c r="L16" s="19"/>
      <c r="N16" s="19"/>
      <c r="P16" s="19"/>
      <c r="R16" s="19"/>
      <c r="T16" s="19"/>
      <c r="V16" s="19"/>
      <c r="X16" s="19"/>
      <c r="Z16" s="19"/>
      <c r="AB16" s="19"/>
      <c r="AD16" s="19"/>
      <c r="AF16" s="19"/>
      <c r="AH16" s="19"/>
      <c r="AJ16" s="19"/>
      <c r="AL16" s="19"/>
    </row>
    <row r="17" spans="1:38" x14ac:dyDescent="0.35">
      <c r="B17" s="12"/>
      <c r="D17" s="12"/>
      <c r="F17" s="12"/>
      <c r="H17" s="12"/>
      <c r="J17" s="12"/>
      <c r="L17" s="12"/>
      <c r="N17" s="12"/>
      <c r="P17" s="12"/>
      <c r="R17" s="12"/>
      <c r="T17" s="12"/>
      <c r="V17" s="12"/>
      <c r="X17" s="12"/>
      <c r="Z17" s="12"/>
      <c r="AB17" s="12"/>
      <c r="AD17" s="12"/>
      <c r="AF17" s="12"/>
      <c r="AH17" s="12"/>
      <c r="AJ17" s="12"/>
      <c r="AL17" s="12"/>
    </row>
    <row r="18" spans="1:38" x14ac:dyDescent="0.35">
      <c r="A18" t="s">
        <v>27</v>
      </c>
      <c r="B18" s="12">
        <f>SUM(B2:B17)</f>
        <v>1035</v>
      </c>
      <c r="D18" s="12">
        <f>SUM(D2:D17)</f>
        <v>543</v>
      </c>
      <c r="F18" s="12">
        <f>SUM(F2:F17)</f>
        <v>1054</v>
      </c>
      <c r="H18" s="12">
        <f>SUM(H2:H17)</f>
        <v>0</v>
      </c>
      <c r="J18" s="12">
        <f>SUM(J2:J17)</f>
        <v>520</v>
      </c>
      <c r="L18" s="12">
        <f>SUM(L2:L17)</f>
        <v>110</v>
      </c>
      <c r="N18" s="12">
        <f>SUM(N2:N17)</f>
        <v>591</v>
      </c>
      <c r="P18" s="12">
        <f>SUM(P2:P17)</f>
        <v>566</v>
      </c>
      <c r="R18" s="12">
        <f>SUM(R2:R17)</f>
        <v>563</v>
      </c>
      <c r="T18" s="12">
        <f>SUM(T2:T17)</f>
        <v>331</v>
      </c>
      <c r="V18" s="12">
        <f>SUM(V2:V17)</f>
        <v>549</v>
      </c>
      <c r="X18" s="12">
        <f>SUM(X2:X17)</f>
        <v>308</v>
      </c>
      <c r="Z18" s="12">
        <f>SUM(Z2:Z17)</f>
        <v>614</v>
      </c>
      <c r="AB18" s="12">
        <f>SUM(AB2:AB17)</f>
        <v>1110</v>
      </c>
      <c r="AD18" s="12">
        <f>SUM(AD2:AD17)</f>
        <v>678</v>
      </c>
      <c r="AF18" s="12">
        <f>SUM(AF2:AF17)</f>
        <v>1430</v>
      </c>
      <c r="AH18" s="12">
        <f>SUM(AH2:AH17)</f>
        <v>757</v>
      </c>
      <c r="AJ18" s="12">
        <f>SUM(AJ2:AJ17)</f>
        <v>790</v>
      </c>
      <c r="AL18" s="12">
        <f>SUM(AL2:AL17)</f>
        <v>1447</v>
      </c>
    </row>
    <row r="19" spans="1:38" x14ac:dyDescent="0.35">
      <c r="B19" s="12"/>
      <c r="D19" s="12"/>
      <c r="F19" s="12"/>
      <c r="H19" s="12"/>
      <c r="J19" s="12"/>
      <c r="L19" s="12"/>
      <c r="N19" s="12"/>
      <c r="P19" s="12"/>
      <c r="R19" s="12"/>
      <c r="T19" s="12"/>
      <c r="V19" s="12"/>
      <c r="X19" s="12"/>
      <c r="Z19" s="12"/>
      <c r="AB19" s="12"/>
      <c r="AD19" s="12"/>
      <c r="AF19" s="12"/>
      <c r="AH19" s="12"/>
      <c r="AJ19" s="12"/>
      <c r="AL19" s="12"/>
    </row>
    <row r="20" spans="1:38" x14ac:dyDescent="0.35">
      <c r="A20" t="s">
        <v>8</v>
      </c>
      <c r="B20" s="12">
        <v>1528</v>
      </c>
      <c r="D20" s="12">
        <v>1528</v>
      </c>
      <c r="F20" s="12">
        <v>1528</v>
      </c>
      <c r="H20" s="12">
        <v>1528</v>
      </c>
      <c r="J20" s="12">
        <v>1528</v>
      </c>
      <c r="L20" s="12">
        <v>1581</v>
      </c>
      <c r="N20" s="12">
        <v>1581.04</v>
      </c>
      <c r="P20" s="12">
        <v>1559.58</v>
      </c>
      <c r="R20" s="12">
        <v>1585.87</v>
      </c>
      <c r="T20" s="12">
        <v>1631.23</v>
      </c>
      <c r="V20" s="12">
        <v>1631.23</v>
      </c>
      <c r="X20" s="12">
        <v>1631.23</v>
      </c>
      <c r="Z20" s="12">
        <v>1609.04</v>
      </c>
      <c r="AB20" s="12">
        <v>1609.04</v>
      </c>
      <c r="AD20" s="12">
        <v>1609.04</v>
      </c>
      <c r="AF20" s="12">
        <v>1553</v>
      </c>
      <c r="AH20" s="12">
        <v>1553</v>
      </c>
      <c r="AJ20" s="12">
        <v>1553</v>
      </c>
      <c r="AL20" s="12">
        <v>1553</v>
      </c>
    </row>
    <row r="21" spans="1:38" x14ac:dyDescent="0.35">
      <c r="B21" s="12"/>
      <c r="D21" s="12"/>
      <c r="F21" s="12"/>
      <c r="H21" s="12"/>
      <c r="J21" s="12"/>
      <c r="L21" s="12"/>
      <c r="N21" s="12"/>
      <c r="P21" s="12"/>
      <c r="R21" s="12"/>
      <c r="T21" s="12"/>
      <c r="V21" s="12"/>
      <c r="X21" s="12"/>
      <c r="Z21" s="12"/>
      <c r="AB21" s="12"/>
      <c r="AD21" s="12"/>
      <c r="AF21" s="12"/>
      <c r="AH21" s="12"/>
      <c r="AJ21" s="12"/>
      <c r="AL21" s="12"/>
    </row>
    <row r="22" spans="1:38" x14ac:dyDescent="0.35">
      <c r="A22" t="s">
        <v>82</v>
      </c>
      <c r="B22" s="12"/>
      <c r="D22" s="12"/>
      <c r="F22" s="12">
        <v>0</v>
      </c>
      <c r="H22" s="12"/>
      <c r="J22" s="12"/>
      <c r="L22" s="12">
        <v>566</v>
      </c>
      <c r="N22" s="12"/>
      <c r="P22" s="12"/>
      <c r="R22" s="12"/>
      <c r="T22" s="12"/>
      <c r="V22" s="12"/>
      <c r="X22" s="12"/>
      <c r="Z22" s="12"/>
      <c r="AB22" s="12"/>
      <c r="AD22" s="12"/>
      <c r="AF22" s="12"/>
      <c r="AH22" s="12"/>
      <c r="AJ22" s="12"/>
      <c r="AL22" s="12"/>
    </row>
    <row r="23" spans="1:38" x14ac:dyDescent="0.35">
      <c r="B23" s="12"/>
      <c r="D23" s="12"/>
      <c r="F23" s="12"/>
      <c r="H23" s="12"/>
      <c r="J23" s="12"/>
      <c r="L23" s="12"/>
      <c r="N23" s="12"/>
      <c r="P23" s="12"/>
      <c r="R23" s="12"/>
      <c r="T23" s="12"/>
      <c r="V23" s="12"/>
      <c r="X23" s="12"/>
      <c r="Z23" s="12"/>
      <c r="AB23" s="12"/>
      <c r="AD23" s="12"/>
      <c r="AF23" s="12"/>
      <c r="AH23" s="12"/>
      <c r="AJ23" s="12"/>
      <c r="AL23" s="12"/>
    </row>
    <row r="24" spans="1:38" x14ac:dyDescent="0.35">
      <c r="A24" t="s">
        <v>28</v>
      </c>
      <c r="B24" s="12">
        <f t="shared" ref="B24:D24" si="0">((B20+B22)-B18)</f>
        <v>493</v>
      </c>
      <c r="D24" s="12">
        <f t="shared" si="0"/>
        <v>985</v>
      </c>
      <c r="F24" s="12">
        <f t="shared" ref="F24" si="1">((F20+F22)-F18)</f>
        <v>474</v>
      </c>
      <c r="H24" s="12">
        <f t="shared" ref="H24" si="2">((H20+H22)-H18)</f>
        <v>1528</v>
      </c>
      <c r="J24" s="12">
        <f t="shared" ref="J24" si="3">((J20+J22)-J18)</f>
        <v>1008</v>
      </c>
      <c r="L24" s="12">
        <f t="shared" ref="L24" si="4">((L20+L22)-L18)</f>
        <v>2037</v>
      </c>
      <c r="N24" s="12">
        <f t="shared" ref="N24" si="5">((N20+N22)-N18)</f>
        <v>990.04</v>
      </c>
      <c r="P24" s="12">
        <f t="shared" ref="P24" si="6">((P20+P22)-P18)</f>
        <v>993.57999999999993</v>
      </c>
      <c r="R24" s="12">
        <f t="shared" ref="R24" si="7">((R20+R22)-R18)</f>
        <v>1022.8699999999999</v>
      </c>
      <c r="T24" s="12">
        <f t="shared" ref="T24" si="8">((T20+T22)-T18)</f>
        <v>1300.23</v>
      </c>
      <c r="V24" s="12">
        <f t="shared" ref="V24" si="9">((V20+V22)-V18)</f>
        <v>1082.23</v>
      </c>
      <c r="X24" s="12">
        <f t="shared" ref="X24" si="10">((X20+X22)-X18)</f>
        <v>1323.23</v>
      </c>
      <c r="Z24" s="12">
        <f t="shared" ref="Z24:AB24" si="11">((Z20+Z22)-Z18)</f>
        <v>995.04</v>
      </c>
      <c r="AB24" s="12">
        <f t="shared" si="11"/>
        <v>499.03999999999996</v>
      </c>
      <c r="AD24" s="12">
        <f t="shared" ref="AD24:AF24" si="12">((AD20+AD22)-AD18)</f>
        <v>931.04</v>
      </c>
      <c r="AF24" s="12">
        <f t="shared" si="12"/>
        <v>123</v>
      </c>
      <c r="AH24" s="12">
        <f t="shared" ref="AH24:AJ24" si="13">((AH20+AH22)-AH18)</f>
        <v>796</v>
      </c>
      <c r="AJ24" s="12">
        <f t="shared" si="13"/>
        <v>763</v>
      </c>
      <c r="AL24" s="12">
        <f t="shared" ref="AL24" si="14">((AL20+AL22)-AL18)</f>
        <v>106</v>
      </c>
    </row>
    <row r="25" spans="1:38" x14ac:dyDescent="0.35">
      <c r="B25" s="12"/>
      <c r="D25" s="12"/>
      <c r="F25" s="12"/>
      <c r="H25" s="12"/>
      <c r="J25" s="12"/>
      <c r="L25" s="12"/>
      <c r="N25" s="12"/>
      <c r="P25" s="12"/>
      <c r="R25" s="12"/>
      <c r="T25" s="12"/>
      <c r="V25" s="12"/>
      <c r="X25" s="12"/>
      <c r="Z25" s="12"/>
      <c r="AB25" s="12"/>
      <c r="AD25" s="12"/>
      <c r="AF25" s="12"/>
      <c r="AH25" s="12"/>
      <c r="AJ25" s="12"/>
      <c r="AL25" s="12"/>
    </row>
    <row r="26" spans="1:38" x14ac:dyDescent="0.35">
      <c r="B26" s="12"/>
      <c r="D26" s="12"/>
      <c r="F26" s="12"/>
      <c r="H26" s="12"/>
      <c r="J26" s="12"/>
      <c r="L26" s="12"/>
      <c r="N26" s="12"/>
      <c r="P26" s="12"/>
      <c r="R26" s="12"/>
      <c r="T26" s="12"/>
      <c r="V26" s="12"/>
      <c r="X26" s="12"/>
      <c r="Z26" s="12"/>
      <c r="AB26" s="12"/>
      <c r="AD26" s="12"/>
      <c r="AF26" s="12"/>
      <c r="AH26" s="12"/>
      <c r="AJ26" s="12"/>
      <c r="AL26" s="12"/>
    </row>
    <row r="27" spans="1:38" x14ac:dyDescent="0.35">
      <c r="A27" t="s">
        <v>81</v>
      </c>
      <c r="B27" s="12">
        <v>1408.1</v>
      </c>
      <c r="D27" s="12">
        <v>270</v>
      </c>
      <c r="F27" s="12">
        <v>1091.4100000000001</v>
      </c>
      <c r="H27" s="12">
        <v>139.94999999999999</v>
      </c>
      <c r="J27" s="12">
        <v>451.79</v>
      </c>
      <c r="L27" s="12">
        <v>132.08000000000001</v>
      </c>
      <c r="N27" s="12">
        <v>748.64</v>
      </c>
      <c r="P27" s="12">
        <v>507.95</v>
      </c>
      <c r="R27" s="12">
        <v>271.5</v>
      </c>
      <c r="T27" s="12">
        <v>216.73</v>
      </c>
      <c r="V27" s="12">
        <v>1695.3</v>
      </c>
      <c r="X27" s="12">
        <v>854.61</v>
      </c>
      <c r="Z27" s="12">
        <v>914.43</v>
      </c>
      <c r="AB27" s="12">
        <v>1352.11</v>
      </c>
      <c r="AD27" s="12">
        <v>1786.98</v>
      </c>
      <c r="AF27" s="12"/>
      <c r="AH27" s="12"/>
      <c r="AJ27" s="12"/>
      <c r="AL27" s="12"/>
    </row>
    <row r="28" spans="1:38" x14ac:dyDescent="0.35">
      <c r="B28" s="12"/>
      <c r="D28" s="12"/>
      <c r="F28" s="12"/>
      <c r="H28" s="12"/>
      <c r="J28" s="12"/>
      <c r="L28" s="12"/>
      <c r="N28" s="12"/>
      <c r="P28" s="12"/>
      <c r="R28" s="12"/>
      <c r="T28" s="12"/>
      <c r="V28" s="12"/>
      <c r="X28" s="12"/>
      <c r="Z28" s="12"/>
      <c r="AB28" s="12"/>
      <c r="AD28" s="12"/>
      <c r="AF28" s="12"/>
      <c r="AH28" s="12"/>
      <c r="AJ28" s="12"/>
      <c r="AL28" s="12"/>
    </row>
    <row r="29" spans="1:38" x14ac:dyDescent="0.35">
      <c r="A29" t="s">
        <v>28</v>
      </c>
      <c r="B29" s="12">
        <f t="shared" ref="B29:D29" si="15">(B27-B18)</f>
        <v>373.09999999999991</v>
      </c>
      <c r="D29" s="12">
        <f t="shared" si="15"/>
        <v>-273</v>
      </c>
      <c r="F29" s="12">
        <f t="shared" ref="F29" si="16">(F27-F18)</f>
        <v>37.410000000000082</v>
      </c>
      <c r="H29" s="12">
        <f t="shared" ref="H29" si="17">(H27-H18)</f>
        <v>139.94999999999999</v>
      </c>
      <c r="J29" s="12">
        <f t="shared" ref="J29" si="18">(J27-J18)</f>
        <v>-68.20999999999998</v>
      </c>
      <c r="L29" s="12">
        <f t="shared" ref="L29" si="19">(L27-L18)</f>
        <v>22.080000000000013</v>
      </c>
      <c r="N29" s="12">
        <f t="shared" ref="N29" si="20">(N27-N18)</f>
        <v>157.63999999999999</v>
      </c>
      <c r="P29" s="12">
        <f t="shared" ref="P29" si="21">(P27-P18)</f>
        <v>-58.050000000000011</v>
      </c>
      <c r="R29" s="12">
        <f t="shared" ref="R29" si="22">(R27-R18)</f>
        <v>-291.5</v>
      </c>
      <c r="T29" s="12">
        <f t="shared" ref="T29" si="23">(T27-T18)</f>
        <v>-114.27000000000001</v>
      </c>
      <c r="V29" s="12">
        <f t="shared" ref="V29" si="24">(V27-V18)</f>
        <v>1146.3</v>
      </c>
      <c r="X29" s="12">
        <f t="shared" ref="X29" si="25">(X27-X18)</f>
        <v>546.61</v>
      </c>
      <c r="Z29" s="12">
        <f t="shared" ref="Z29:AB29" si="26">(Z27-Z18)</f>
        <v>300.42999999999995</v>
      </c>
      <c r="AB29" s="12">
        <f t="shared" si="26"/>
        <v>242.1099999999999</v>
      </c>
      <c r="AD29" s="12">
        <f t="shared" ref="AD29:AF29" si="27">(AD27-AD18)</f>
        <v>1108.98</v>
      </c>
      <c r="AF29" s="12">
        <f t="shared" si="27"/>
        <v>-1430</v>
      </c>
      <c r="AH29" s="12">
        <f t="shared" ref="AH29:AJ29" si="28">(AH27-AH18)</f>
        <v>-757</v>
      </c>
      <c r="AJ29" s="12">
        <f t="shared" si="28"/>
        <v>-790</v>
      </c>
      <c r="AL29" s="12">
        <f t="shared" ref="AL29" si="29">(AL27-AL18)</f>
        <v>-1447</v>
      </c>
    </row>
    <row r="30" spans="1:38" x14ac:dyDescent="0.35">
      <c r="B30" s="12"/>
      <c r="D30" s="12"/>
      <c r="F30" s="12"/>
      <c r="H30" s="12"/>
      <c r="J30" s="12"/>
      <c r="L30" s="12"/>
      <c r="N30" s="12"/>
      <c r="P30" s="12"/>
      <c r="R30" s="12"/>
      <c r="T30" s="12"/>
      <c r="V30" s="12"/>
      <c r="X30" s="12"/>
      <c r="Z30" s="12"/>
      <c r="AB30" s="12"/>
      <c r="AD30" s="12"/>
      <c r="AF30" s="12"/>
      <c r="AH30" s="12"/>
    </row>
    <row r="31" spans="1:38" x14ac:dyDescent="0.35">
      <c r="B31" s="12"/>
      <c r="D31" s="12"/>
      <c r="F31" s="12"/>
      <c r="H31" s="12"/>
      <c r="J31" s="12"/>
      <c r="L31" s="12"/>
      <c r="N31" s="12"/>
      <c r="P31" s="12"/>
      <c r="R31" s="12"/>
      <c r="T31" s="12"/>
      <c r="V31" s="12"/>
      <c r="X31" s="12"/>
      <c r="Z31" s="12"/>
      <c r="AB31" s="12"/>
      <c r="AD31" s="12"/>
      <c r="AF31" s="12"/>
      <c r="AH31" s="12"/>
    </row>
    <row r="32" spans="1:38" x14ac:dyDescent="0.35">
      <c r="A32" t="s">
        <v>76</v>
      </c>
      <c r="B32" s="12"/>
      <c r="D32" s="12"/>
      <c r="F32" s="12"/>
      <c r="H32" s="12"/>
      <c r="J32" s="12"/>
      <c r="L32" s="12"/>
      <c r="N32" s="12"/>
      <c r="P32" s="12"/>
      <c r="R32" s="12"/>
      <c r="T32" s="12"/>
      <c r="V32" s="12"/>
      <c r="X32" s="12"/>
      <c r="Z32" s="12"/>
      <c r="AB32" s="12"/>
      <c r="AD32" s="12"/>
      <c r="AF32" s="12"/>
      <c r="AH32" s="12"/>
    </row>
    <row r="33" spans="1:34" x14ac:dyDescent="0.35">
      <c r="A33" s="12"/>
      <c r="V33" s="8">
        <v>2250.19</v>
      </c>
    </row>
    <row r="34" spans="1:34" x14ac:dyDescent="0.35">
      <c r="A34" s="12"/>
      <c r="J34" s="8"/>
    </row>
    <row r="35" spans="1:34" x14ac:dyDescent="0.35">
      <c r="A35" s="12"/>
    </row>
    <row r="36" spans="1:34" x14ac:dyDescent="0.35">
      <c r="A36" s="12"/>
    </row>
    <row r="37" spans="1:34" x14ac:dyDescent="0.35">
      <c r="A37" s="12"/>
    </row>
    <row r="38" spans="1:34" x14ac:dyDescent="0.35">
      <c r="A38" s="12"/>
    </row>
    <row r="39" spans="1:34" x14ac:dyDescent="0.35">
      <c r="B39" s="12"/>
      <c r="D39" s="12"/>
      <c r="F39" s="12"/>
      <c r="H39" s="12"/>
      <c r="J39" s="12"/>
      <c r="L39" s="12"/>
      <c r="N39" s="12"/>
      <c r="P39" s="12"/>
      <c r="R39" s="12"/>
      <c r="T39" s="12"/>
      <c r="V39" s="12"/>
      <c r="X39" s="12"/>
      <c r="Z39" s="12"/>
      <c r="AB39" s="12"/>
      <c r="AD39" s="12"/>
      <c r="AF39" s="12"/>
      <c r="AH39" s="12"/>
    </row>
    <row r="40" spans="1:34" x14ac:dyDescent="0.35">
      <c r="B40" s="12"/>
      <c r="D40" s="12"/>
      <c r="F40" s="12"/>
      <c r="H40" s="12"/>
      <c r="J40" s="12"/>
      <c r="L40" s="12"/>
      <c r="N40" s="12"/>
      <c r="P40" s="12"/>
      <c r="R40" s="12"/>
      <c r="T40" s="12"/>
      <c r="V40" s="12"/>
      <c r="X40" s="12"/>
      <c r="Z40" s="12"/>
      <c r="AB40" s="12"/>
      <c r="AD40" s="12"/>
      <c r="AF40" s="12"/>
      <c r="AH40" s="12"/>
    </row>
    <row r="41" spans="1:34" x14ac:dyDescent="0.35">
      <c r="B41" s="12"/>
      <c r="D41" s="12"/>
      <c r="F41" s="12"/>
      <c r="H41" s="12"/>
      <c r="J41" s="12"/>
      <c r="L41" s="12"/>
      <c r="N41" s="12"/>
      <c r="P41" s="12"/>
      <c r="R41" s="12"/>
      <c r="T41" s="12"/>
      <c r="V41" s="12"/>
      <c r="X41" s="12"/>
      <c r="Z41" s="12"/>
      <c r="AB41" s="12"/>
      <c r="AD41" s="12"/>
      <c r="AF41" s="12"/>
      <c r="AH41" s="12"/>
    </row>
    <row r="42" spans="1:34" x14ac:dyDescent="0.35">
      <c r="B42" s="8"/>
      <c r="D42" s="8"/>
      <c r="F42" s="8"/>
      <c r="H42" s="8"/>
      <c r="J42" s="8"/>
      <c r="L42" s="8"/>
      <c r="N42" s="8"/>
      <c r="P42" s="8"/>
      <c r="R42" s="8"/>
      <c r="T42" s="8"/>
      <c r="V42" s="8"/>
      <c r="X42" s="8"/>
      <c r="Z42" s="8"/>
      <c r="AB42" s="8"/>
      <c r="AD42" s="8"/>
      <c r="AF42" s="8"/>
      <c r="AH42" s="8"/>
    </row>
    <row r="43" spans="1:34" x14ac:dyDescent="0.35">
      <c r="B43" s="8"/>
      <c r="D43" s="8"/>
      <c r="F43" s="8"/>
      <c r="H43" s="8"/>
      <c r="J43" s="8"/>
      <c r="L43" s="8"/>
      <c r="N43" s="8"/>
      <c r="P43" s="8"/>
      <c r="R43" s="8"/>
      <c r="T43" s="8"/>
      <c r="V43" s="8"/>
      <c r="X43" s="8"/>
      <c r="Z43" s="8"/>
      <c r="AB43" s="8"/>
      <c r="AD43" s="8"/>
      <c r="AF43" s="8"/>
      <c r="AH43" s="8"/>
    </row>
    <row r="44" spans="1:34" x14ac:dyDescent="0.35">
      <c r="B44" s="8"/>
      <c r="D44" s="8"/>
      <c r="F44" s="8"/>
      <c r="H44" s="8"/>
      <c r="J44" s="8"/>
      <c r="L44" s="8"/>
      <c r="N44" s="8"/>
      <c r="P44" s="8"/>
      <c r="R44" s="8"/>
      <c r="T44" s="8"/>
      <c r="V44" s="8"/>
      <c r="X44" s="8"/>
      <c r="Z44" s="8"/>
      <c r="AB44" s="8"/>
      <c r="AD44" s="8"/>
      <c r="AF44" s="8"/>
      <c r="AH44" s="8"/>
    </row>
    <row r="45" spans="1:34" x14ac:dyDescent="0.35">
      <c r="B45" s="8"/>
      <c r="D45" s="8"/>
      <c r="F45" s="8"/>
      <c r="H45" s="8"/>
      <c r="J45" s="8"/>
      <c r="L45" s="8"/>
      <c r="N45" s="8"/>
      <c r="P45" s="8"/>
      <c r="R45" s="8"/>
      <c r="T45" s="8"/>
      <c r="V45" s="8"/>
      <c r="X45" s="8"/>
      <c r="Z45" s="8"/>
      <c r="AB45" s="8"/>
      <c r="AD45" s="8"/>
      <c r="AF45" s="8"/>
      <c r="AH45" s="8"/>
    </row>
    <row r="46" spans="1:34" x14ac:dyDescent="0.35">
      <c r="B46" s="8"/>
      <c r="D46" s="8"/>
      <c r="F46" s="8"/>
      <c r="H46" s="8"/>
      <c r="J46" s="8"/>
      <c r="L46" s="8"/>
      <c r="N46" s="8"/>
      <c r="P46" s="8"/>
      <c r="R46" s="8"/>
      <c r="T46" s="8"/>
      <c r="V46" s="8"/>
      <c r="X46" s="8"/>
      <c r="Z46" s="8"/>
      <c r="AB46" s="8"/>
      <c r="AD46" s="8"/>
      <c r="AF46" s="8"/>
      <c r="AH46" s="8"/>
    </row>
    <row r="47" spans="1:34" x14ac:dyDescent="0.35">
      <c r="B47" s="8"/>
      <c r="D47" s="8"/>
      <c r="F47" s="8"/>
      <c r="H47" s="8"/>
      <c r="J47" s="8"/>
      <c r="L47" s="8"/>
      <c r="N47" s="8"/>
      <c r="P47" s="8"/>
      <c r="R47" s="8"/>
      <c r="T47" s="8"/>
      <c r="V47" s="8"/>
      <c r="X47" s="8"/>
      <c r="Z47" s="8"/>
      <c r="AB47" s="8"/>
      <c r="AD47" s="8"/>
      <c r="AF47" s="8"/>
      <c r="AH47" s="8"/>
    </row>
    <row r="48" spans="1:34" x14ac:dyDescent="0.35">
      <c r="B48" s="8"/>
      <c r="D48" s="8"/>
      <c r="F48" s="8"/>
      <c r="H48" s="8"/>
      <c r="J48" s="8"/>
      <c r="L48" s="8"/>
      <c r="N48" s="8"/>
      <c r="P48" s="8"/>
      <c r="R48" s="8"/>
      <c r="T48" s="8"/>
      <c r="V48" s="8"/>
      <c r="X48" s="8"/>
      <c r="Z48" s="8"/>
      <c r="AB48" s="8"/>
      <c r="AD48" s="8"/>
      <c r="AF48" s="8"/>
      <c r="AH48" s="8"/>
    </row>
    <row r="49" spans="2:34" x14ac:dyDescent="0.35">
      <c r="B49" s="8"/>
      <c r="D49" s="8"/>
      <c r="F49" s="8"/>
      <c r="H49" s="8"/>
      <c r="J49" s="8"/>
      <c r="L49" s="8"/>
      <c r="N49" s="8"/>
      <c r="P49" s="8"/>
      <c r="R49" s="8"/>
      <c r="T49" s="8"/>
      <c r="V49" s="8"/>
      <c r="X49" s="8"/>
      <c r="Z49" s="8"/>
      <c r="AB49" s="8"/>
      <c r="AD49" s="8"/>
      <c r="AF49" s="8"/>
      <c r="AH49" s="8"/>
    </row>
    <row r="50" spans="2:34" x14ac:dyDescent="0.35">
      <c r="B50" s="8"/>
      <c r="D50" s="8"/>
      <c r="F50" s="8"/>
      <c r="H50" s="8"/>
      <c r="J50" s="8"/>
      <c r="L50" s="8"/>
      <c r="N50" s="8"/>
      <c r="P50" s="8"/>
      <c r="R50" s="8"/>
      <c r="T50" s="8"/>
      <c r="V50" s="8"/>
      <c r="X50" s="8"/>
      <c r="Z50" s="8"/>
      <c r="AB50" s="8"/>
      <c r="AD50" s="8"/>
      <c r="AF50" s="8"/>
      <c r="AH50" s="8"/>
    </row>
    <row r="51" spans="2:34" x14ac:dyDescent="0.35">
      <c r="B51" s="8"/>
      <c r="D51" s="8"/>
      <c r="F51" s="8"/>
      <c r="H51" s="8"/>
      <c r="J51" s="8"/>
      <c r="L51" s="8"/>
      <c r="N51" s="8"/>
      <c r="P51" s="8"/>
      <c r="R51" s="8"/>
      <c r="T51" s="8"/>
      <c r="V51" s="8"/>
      <c r="X51" s="8"/>
      <c r="Z51" s="8"/>
      <c r="AB51" s="8"/>
      <c r="AD51" s="8"/>
      <c r="AF51" s="8"/>
      <c r="AH51" s="8"/>
    </row>
    <row r="52" spans="2:34" x14ac:dyDescent="0.35">
      <c r="B52" s="8"/>
      <c r="D52" s="8"/>
      <c r="F52" s="8"/>
      <c r="H52" s="8"/>
      <c r="J52" s="8"/>
      <c r="L52" s="8"/>
      <c r="N52" s="8"/>
      <c r="P52" s="8"/>
      <c r="R52" s="8"/>
      <c r="T52" s="8"/>
      <c r="V52" s="8"/>
      <c r="X52" s="8"/>
      <c r="Z52" s="8"/>
      <c r="AB52" s="8"/>
      <c r="AD52" s="8"/>
      <c r="AF52" s="8"/>
      <c r="AH52" s="8"/>
    </row>
    <row r="53" spans="2:34" x14ac:dyDescent="0.35">
      <c r="B53" s="8"/>
      <c r="D53" s="8"/>
      <c r="F53" s="8"/>
      <c r="H53" s="8"/>
      <c r="J53" s="8"/>
      <c r="L53" s="8"/>
      <c r="N53" s="8"/>
      <c r="P53" s="8"/>
      <c r="R53" s="8"/>
      <c r="T53" s="8"/>
      <c r="V53" s="8"/>
      <c r="X53" s="8"/>
      <c r="Z53" s="8"/>
      <c r="AB53" s="8"/>
      <c r="AD53" s="8"/>
      <c r="AF53" s="8"/>
      <c r="AH53" s="8"/>
    </row>
    <row r="54" spans="2:34" x14ac:dyDescent="0.35">
      <c r="B54" s="8"/>
      <c r="D54" s="8"/>
      <c r="F54" s="8"/>
      <c r="H54" s="8"/>
      <c r="J54" s="8"/>
      <c r="L54" s="8"/>
      <c r="N54" s="8"/>
      <c r="P54" s="8"/>
      <c r="R54" s="8"/>
      <c r="T54" s="8"/>
      <c r="V54" s="8"/>
      <c r="X54" s="8"/>
      <c r="Z54" s="8"/>
      <c r="AB54" s="8"/>
      <c r="AD54" s="8"/>
      <c r="AF54" s="8"/>
      <c r="AH54" s="8"/>
    </row>
    <row r="55" spans="2:34" x14ac:dyDescent="0.35">
      <c r="B55" s="8"/>
      <c r="D55" s="8"/>
      <c r="F55" s="8"/>
      <c r="H55" s="8"/>
      <c r="J55" s="8"/>
      <c r="L55" s="8"/>
      <c r="N55" s="8"/>
      <c r="P55" s="8"/>
      <c r="R55" s="8"/>
      <c r="T55" s="8"/>
      <c r="V55" s="8"/>
      <c r="X55" s="8"/>
      <c r="Z55" s="8"/>
      <c r="AB55" s="8"/>
      <c r="AD55" s="8"/>
      <c r="AF55" s="8"/>
      <c r="AH55" s="8"/>
    </row>
    <row r="56" spans="2:34" x14ac:dyDescent="0.35">
      <c r="B56" s="8"/>
      <c r="D56" s="8"/>
      <c r="F56" s="8"/>
      <c r="H56" s="8"/>
      <c r="J56" s="8"/>
      <c r="L56" s="8"/>
      <c r="N56" s="8"/>
      <c r="P56" s="8"/>
      <c r="R56" s="8"/>
      <c r="T56" s="8"/>
      <c r="V56" s="8"/>
      <c r="X56" s="8"/>
      <c r="Z56" s="8"/>
      <c r="AB56" s="8"/>
      <c r="AD56" s="8"/>
      <c r="AF56" s="8"/>
      <c r="AH56" s="8"/>
    </row>
    <row r="57" spans="2:34" x14ac:dyDescent="0.35">
      <c r="B57" s="8"/>
      <c r="D57" s="8"/>
      <c r="F57" s="8"/>
      <c r="H57" s="8"/>
      <c r="J57" s="8"/>
      <c r="L57" s="8"/>
      <c r="N57" s="8"/>
      <c r="P57" s="8"/>
      <c r="R57" s="8"/>
      <c r="T57" s="8"/>
      <c r="V57" s="8"/>
      <c r="X57" s="8"/>
      <c r="Z57" s="8"/>
      <c r="AB57" s="8"/>
      <c r="AD57" s="8"/>
      <c r="AF57" s="8"/>
      <c r="AH57" s="8"/>
    </row>
    <row r="58" spans="2:34" x14ac:dyDescent="0.35">
      <c r="B58" s="8"/>
      <c r="D58" s="8"/>
      <c r="F58" s="8"/>
      <c r="H58" s="8"/>
      <c r="J58" s="8"/>
      <c r="L58" s="8"/>
      <c r="N58" s="8"/>
      <c r="P58" s="8"/>
      <c r="R58" s="8"/>
      <c r="T58" s="8"/>
      <c r="V58" s="8"/>
      <c r="X58" s="8"/>
      <c r="Z58" s="8"/>
      <c r="AB58" s="8"/>
      <c r="AD58" s="8"/>
      <c r="AF58" s="8"/>
      <c r="AH58" s="8"/>
    </row>
    <row r="59" spans="2:34" x14ac:dyDescent="0.35">
      <c r="B59" s="8"/>
      <c r="D59" s="8"/>
      <c r="F59" s="8"/>
      <c r="H59" s="8"/>
      <c r="J59" s="8"/>
      <c r="L59" s="8"/>
      <c r="N59" s="8"/>
      <c r="P59" s="8"/>
      <c r="R59" s="8"/>
      <c r="T59" s="8"/>
      <c r="V59" s="8"/>
      <c r="X59" s="8"/>
      <c r="Z59" s="8"/>
      <c r="AB59" s="8"/>
      <c r="AD59" s="8"/>
      <c r="AF59" s="8"/>
      <c r="AH59" s="8"/>
    </row>
    <row r="60" spans="2:34" x14ac:dyDescent="0.35">
      <c r="B60" s="8"/>
      <c r="D60" s="8"/>
      <c r="F60" s="8"/>
      <c r="H60" s="8"/>
      <c r="J60" s="8"/>
      <c r="L60" s="8"/>
      <c r="N60" s="8"/>
      <c r="P60" s="8"/>
      <c r="R60" s="8"/>
      <c r="T60" s="8"/>
      <c r="V60" s="8"/>
      <c r="X60" s="8"/>
      <c r="Z60" s="8"/>
      <c r="AB60" s="8"/>
      <c r="AD60" s="8"/>
      <c r="AF60" s="8"/>
      <c r="AH60" s="8"/>
    </row>
    <row r="61" spans="2:34" x14ac:dyDescent="0.35">
      <c r="B61" s="8"/>
      <c r="D61" s="8"/>
      <c r="F61" s="8"/>
      <c r="H61" s="8"/>
      <c r="J61" s="8"/>
      <c r="L61" s="8"/>
      <c r="N61" s="8"/>
      <c r="P61" s="8"/>
      <c r="R61" s="8"/>
      <c r="T61" s="8"/>
      <c r="V61" s="8"/>
      <c r="X61" s="8"/>
      <c r="Z61" s="8"/>
      <c r="AB61" s="8"/>
      <c r="AD61" s="8"/>
      <c r="AF61" s="8"/>
      <c r="AH61" s="8"/>
    </row>
    <row r="62" spans="2:34" x14ac:dyDescent="0.35">
      <c r="B62" s="8"/>
      <c r="D62" s="8"/>
      <c r="F62" s="8"/>
      <c r="H62" s="8"/>
      <c r="J62" s="8"/>
      <c r="L62" s="8"/>
      <c r="N62" s="8"/>
      <c r="P62" s="8"/>
      <c r="R62" s="8"/>
      <c r="T62" s="8"/>
      <c r="V62" s="8"/>
      <c r="X62" s="8"/>
      <c r="Z62" s="8"/>
      <c r="AB62" s="8"/>
      <c r="AD62" s="8"/>
      <c r="AF62" s="8"/>
      <c r="AH62" s="8"/>
    </row>
    <row r="63" spans="2:34" x14ac:dyDescent="0.35">
      <c r="B63" s="8"/>
      <c r="D63" s="8"/>
      <c r="F63" s="8"/>
      <c r="H63" s="8"/>
      <c r="J63" s="8"/>
      <c r="L63" s="8"/>
      <c r="N63" s="8"/>
      <c r="P63" s="8"/>
      <c r="R63" s="8"/>
      <c r="T63" s="8"/>
      <c r="V63" s="8"/>
      <c r="X63" s="8"/>
      <c r="Z63" s="8"/>
      <c r="AB63" s="8"/>
      <c r="AD63" s="8"/>
      <c r="AF63" s="8"/>
      <c r="AH63" s="8"/>
    </row>
    <row r="64" spans="2:34" x14ac:dyDescent="0.35">
      <c r="B64" s="8"/>
      <c r="D64" s="8"/>
      <c r="F64" s="8"/>
      <c r="H64" s="8"/>
      <c r="J64" s="8"/>
      <c r="L64" s="8"/>
      <c r="N64" s="8"/>
      <c r="P64" s="8"/>
      <c r="R64" s="8"/>
      <c r="T64" s="8"/>
      <c r="V64" s="8"/>
      <c r="X64" s="8"/>
      <c r="Z64" s="8"/>
      <c r="AB64" s="8"/>
      <c r="AD64" s="8"/>
      <c r="AF64" s="8"/>
      <c r="AH64" s="8"/>
    </row>
    <row r="65" spans="2:34" x14ac:dyDescent="0.35">
      <c r="B65" s="8"/>
      <c r="D65" s="8"/>
      <c r="F65" s="8"/>
      <c r="H65" s="8"/>
      <c r="J65" s="8"/>
      <c r="L65" s="8"/>
      <c r="N65" s="8"/>
      <c r="P65" s="8"/>
      <c r="R65" s="8"/>
      <c r="T65" s="8"/>
      <c r="V65" s="8"/>
      <c r="X65" s="8"/>
      <c r="Z65" s="8"/>
      <c r="AB65" s="8"/>
      <c r="AD65" s="8"/>
      <c r="AF65" s="8"/>
      <c r="AH65" s="8"/>
    </row>
    <row r="66" spans="2:34" x14ac:dyDescent="0.35">
      <c r="B66" s="8"/>
      <c r="D66" s="8"/>
      <c r="F66" s="8"/>
      <c r="H66" s="8"/>
      <c r="J66" s="8"/>
      <c r="L66" s="8"/>
      <c r="N66" s="8"/>
      <c r="P66" s="8"/>
      <c r="R66" s="8"/>
      <c r="T66" s="8"/>
      <c r="V66" s="8"/>
      <c r="X66" s="8"/>
      <c r="Z66" s="8"/>
      <c r="AB66" s="8"/>
      <c r="AD66" s="8"/>
      <c r="AF66" s="8"/>
      <c r="AH66" s="8"/>
    </row>
    <row r="67" spans="2:34" x14ac:dyDescent="0.35">
      <c r="B67" s="8"/>
      <c r="D67" s="8"/>
      <c r="F67" s="8"/>
      <c r="H67" s="8"/>
      <c r="J67" s="8"/>
      <c r="L67" s="8"/>
      <c r="N67" s="8"/>
      <c r="P67" s="8"/>
      <c r="R67" s="8"/>
      <c r="T67" s="8"/>
      <c r="V67" s="8"/>
      <c r="X67" s="8"/>
      <c r="Z67" s="8"/>
      <c r="AB67" s="8"/>
      <c r="AD67" s="8"/>
      <c r="AF67" s="8"/>
      <c r="AH67" s="8"/>
    </row>
    <row r="68" spans="2:34" x14ac:dyDescent="0.35">
      <c r="B68" s="8"/>
      <c r="D68" s="8"/>
      <c r="F68" s="8"/>
      <c r="H68" s="8"/>
      <c r="J68" s="8"/>
      <c r="L68" s="8"/>
      <c r="N68" s="8"/>
      <c r="P68" s="8"/>
      <c r="R68" s="8"/>
      <c r="T68" s="8"/>
      <c r="V68" s="8"/>
      <c r="X68" s="8"/>
      <c r="Z68" s="8"/>
      <c r="AB68" s="8"/>
      <c r="AD68" s="8"/>
      <c r="AF68" s="8"/>
      <c r="AH68" s="8"/>
    </row>
    <row r="69" spans="2:34" x14ac:dyDescent="0.35">
      <c r="B69" s="8"/>
      <c r="D69" s="8"/>
      <c r="F69" s="8"/>
      <c r="H69" s="8"/>
      <c r="J69" s="8"/>
      <c r="L69" s="8"/>
      <c r="N69" s="8"/>
      <c r="P69" s="8"/>
      <c r="R69" s="8"/>
      <c r="T69" s="8"/>
      <c r="V69" s="8"/>
      <c r="X69" s="8"/>
      <c r="Z69" s="8"/>
      <c r="AB69" s="8"/>
      <c r="AD69" s="8"/>
      <c r="AF69" s="8"/>
      <c r="AH69" s="8"/>
    </row>
    <row r="70" spans="2:34" x14ac:dyDescent="0.35">
      <c r="B70" s="8"/>
      <c r="D70" s="8"/>
      <c r="F70" s="8"/>
      <c r="H70" s="8"/>
      <c r="J70" s="8"/>
      <c r="L70" s="8"/>
      <c r="N70" s="8"/>
      <c r="P70" s="8"/>
      <c r="R70" s="8"/>
      <c r="T70" s="8"/>
      <c r="V70" s="8"/>
      <c r="X70" s="8"/>
      <c r="Z70" s="8"/>
      <c r="AB70" s="8"/>
      <c r="AD70" s="8"/>
      <c r="AF70" s="8"/>
      <c r="AH70" s="8"/>
    </row>
    <row r="71" spans="2:34" x14ac:dyDescent="0.35">
      <c r="B71" s="8"/>
      <c r="D71" s="8"/>
      <c r="F71" s="8"/>
      <c r="H71" s="8"/>
      <c r="J71" s="8"/>
      <c r="L71" s="8"/>
      <c r="N71" s="8"/>
      <c r="P71" s="8"/>
      <c r="R71" s="8"/>
      <c r="T71" s="8"/>
      <c r="V71" s="8"/>
      <c r="X71" s="8"/>
      <c r="Z71" s="8"/>
      <c r="AB71" s="8"/>
      <c r="AD71" s="8"/>
      <c r="AF71" s="8"/>
      <c r="AH71" s="8"/>
    </row>
    <row r="72" spans="2:34" x14ac:dyDescent="0.35">
      <c r="B72" s="8"/>
      <c r="D72" s="8"/>
      <c r="F72" s="8"/>
      <c r="H72" s="8"/>
      <c r="J72" s="8"/>
      <c r="L72" s="8"/>
      <c r="N72" s="8"/>
      <c r="P72" s="8"/>
      <c r="R72" s="8"/>
      <c r="T72" s="8"/>
      <c r="V72" s="8"/>
      <c r="X72" s="8"/>
      <c r="Z72" s="8"/>
      <c r="AB72" s="8"/>
      <c r="AD72" s="8"/>
      <c r="AF72" s="8"/>
      <c r="AH72" s="8"/>
    </row>
    <row r="73" spans="2:34" x14ac:dyDescent="0.35">
      <c r="B73" s="8"/>
      <c r="D73" s="8"/>
      <c r="F73" s="8"/>
      <c r="H73" s="8"/>
      <c r="J73" s="8"/>
      <c r="L73" s="8"/>
      <c r="N73" s="8"/>
      <c r="P73" s="8"/>
      <c r="R73" s="8"/>
      <c r="T73" s="8"/>
      <c r="V73" s="8"/>
      <c r="X73" s="8"/>
      <c r="Z73" s="8"/>
      <c r="AB73" s="8"/>
      <c r="AD73" s="8"/>
      <c r="AF73" s="8"/>
      <c r="AH73" s="8"/>
    </row>
    <row r="74" spans="2:34" x14ac:dyDescent="0.35">
      <c r="B74" s="8"/>
      <c r="D74" s="8"/>
      <c r="F74" s="8"/>
      <c r="H74" s="8"/>
      <c r="J74" s="8"/>
      <c r="L74" s="8"/>
      <c r="N74" s="8"/>
      <c r="P74" s="8"/>
      <c r="R74" s="8"/>
      <c r="T74" s="8"/>
      <c r="V74" s="8"/>
      <c r="X74" s="8"/>
      <c r="Z74" s="8"/>
      <c r="AB74" s="8"/>
      <c r="AD74" s="8"/>
      <c r="AF74" s="8"/>
      <c r="AH74" s="8"/>
    </row>
    <row r="75" spans="2:34" x14ac:dyDescent="0.35">
      <c r="B75" s="8"/>
      <c r="D75" s="8"/>
      <c r="F75" s="8"/>
      <c r="H75" s="8"/>
      <c r="J75" s="8"/>
      <c r="L75" s="8"/>
      <c r="N75" s="8"/>
      <c r="P75" s="8"/>
      <c r="R75" s="8"/>
      <c r="T75" s="8"/>
      <c r="V75" s="8"/>
      <c r="X75" s="8"/>
      <c r="Z75" s="8"/>
      <c r="AB75" s="8"/>
      <c r="AD75" s="8"/>
      <c r="AF75" s="8"/>
      <c r="AH75" s="8"/>
    </row>
    <row r="76" spans="2:34" x14ac:dyDescent="0.35">
      <c r="B76" s="8"/>
      <c r="D76" s="8"/>
      <c r="F76" s="8"/>
      <c r="H76" s="8"/>
      <c r="J76" s="8"/>
      <c r="L76" s="8"/>
      <c r="N76" s="8"/>
      <c r="P76" s="8"/>
      <c r="R76" s="8"/>
      <c r="T76" s="8"/>
      <c r="V76" s="8"/>
      <c r="X76" s="8"/>
      <c r="Z76" s="8"/>
      <c r="AB76" s="8"/>
      <c r="AD76" s="8"/>
      <c r="AF76" s="8"/>
      <c r="AH76" s="8"/>
    </row>
    <row r="77" spans="2:34" x14ac:dyDescent="0.35">
      <c r="B77" s="8"/>
      <c r="D77" s="8"/>
      <c r="F77" s="8"/>
      <c r="H77" s="8"/>
      <c r="J77" s="8"/>
      <c r="L77" s="8"/>
      <c r="N77" s="8"/>
      <c r="P77" s="8"/>
      <c r="R77" s="8"/>
      <c r="T77" s="8"/>
      <c r="V77" s="8"/>
      <c r="X77" s="8"/>
      <c r="Z77" s="8"/>
      <c r="AB77" s="8"/>
      <c r="AD77" s="8"/>
      <c r="AF77" s="8"/>
      <c r="AH77" s="8"/>
    </row>
    <row r="78" spans="2:34" x14ac:dyDescent="0.35">
      <c r="B78" s="8"/>
      <c r="D78" s="8"/>
      <c r="F78" s="8"/>
      <c r="H78" s="8"/>
      <c r="J78" s="8"/>
      <c r="L78" s="8"/>
      <c r="N78" s="8"/>
      <c r="P78" s="8"/>
      <c r="R78" s="8"/>
      <c r="T78" s="8"/>
      <c r="V78" s="8"/>
      <c r="X78" s="8"/>
      <c r="Z78" s="8"/>
      <c r="AB78" s="8"/>
      <c r="AD78" s="8"/>
      <c r="AF78" s="8"/>
      <c r="AH78" s="8"/>
    </row>
    <row r="79" spans="2:34" x14ac:dyDescent="0.35">
      <c r="B79" s="8"/>
      <c r="D79" s="8"/>
      <c r="F79" s="8"/>
      <c r="H79" s="8"/>
      <c r="J79" s="8"/>
      <c r="L79" s="8"/>
      <c r="N79" s="8"/>
      <c r="P79" s="8"/>
      <c r="R79" s="8"/>
      <c r="T79" s="8"/>
      <c r="V79" s="8"/>
      <c r="X79" s="8"/>
      <c r="Z79" s="8"/>
      <c r="AB79" s="8"/>
      <c r="AD79" s="8"/>
      <c r="AF79" s="8"/>
      <c r="AH79" s="8"/>
    </row>
    <row r="80" spans="2:34" x14ac:dyDescent="0.35">
      <c r="B80" s="8"/>
      <c r="D80" s="8"/>
      <c r="F80" s="8"/>
      <c r="H80" s="8"/>
      <c r="J80" s="8"/>
      <c r="L80" s="8"/>
      <c r="N80" s="8"/>
      <c r="P80" s="8"/>
      <c r="R80" s="8"/>
      <c r="T80" s="8"/>
      <c r="V80" s="8"/>
      <c r="X80" s="8"/>
      <c r="Z80" s="8"/>
      <c r="AB80" s="8"/>
      <c r="AD80" s="8"/>
      <c r="AF80" s="8"/>
      <c r="AH80" s="8"/>
    </row>
    <row r="81" spans="2:34" x14ac:dyDescent="0.35">
      <c r="B81" s="8"/>
      <c r="D81" s="8"/>
      <c r="F81" s="8"/>
      <c r="H81" s="8"/>
      <c r="J81" s="8"/>
      <c r="L81" s="8"/>
      <c r="N81" s="8"/>
      <c r="P81" s="8"/>
      <c r="R81" s="8"/>
      <c r="T81" s="8"/>
      <c r="V81" s="8"/>
      <c r="X81" s="8"/>
      <c r="Z81" s="8"/>
      <c r="AB81" s="8"/>
      <c r="AD81" s="8"/>
      <c r="AF81" s="8"/>
      <c r="AH81" s="8"/>
    </row>
    <row r="82" spans="2:34" x14ac:dyDescent="0.35">
      <c r="B82" s="8"/>
      <c r="D82" s="8"/>
      <c r="F82" s="8"/>
      <c r="H82" s="8"/>
      <c r="J82" s="8"/>
      <c r="L82" s="8"/>
      <c r="N82" s="8"/>
      <c r="P82" s="8"/>
      <c r="R82" s="8"/>
      <c r="T82" s="8"/>
      <c r="V82" s="8"/>
      <c r="X82" s="8"/>
      <c r="Z82" s="8"/>
      <c r="AB82" s="8"/>
      <c r="AD82" s="8"/>
      <c r="AF82" s="8"/>
      <c r="AH82" s="8"/>
    </row>
    <row r="83" spans="2:34" x14ac:dyDescent="0.35">
      <c r="B83" s="8"/>
      <c r="D83" s="8"/>
      <c r="F83" s="8"/>
      <c r="H83" s="8"/>
      <c r="J83" s="8"/>
      <c r="L83" s="8"/>
      <c r="N83" s="8"/>
      <c r="P83" s="8"/>
      <c r="R83" s="8"/>
      <c r="T83" s="8"/>
      <c r="V83" s="8"/>
      <c r="X83" s="8"/>
      <c r="Z83" s="8"/>
      <c r="AB83" s="8"/>
      <c r="AD83" s="8"/>
      <c r="AF83" s="8"/>
      <c r="AH83" s="8"/>
    </row>
    <row r="84" spans="2:34" x14ac:dyDescent="0.35">
      <c r="B84" s="8"/>
      <c r="D84" s="8"/>
      <c r="F84" s="8"/>
      <c r="H84" s="8"/>
      <c r="J84" s="8"/>
      <c r="L84" s="8"/>
      <c r="N84" s="8"/>
      <c r="P84" s="8"/>
      <c r="R84" s="8"/>
      <c r="T84" s="8"/>
      <c r="V84" s="8"/>
      <c r="X84" s="8"/>
      <c r="Z84" s="8"/>
      <c r="AB84" s="8"/>
      <c r="AD84" s="8"/>
      <c r="AF84" s="8"/>
      <c r="AH84" s="8"/>
    </row>
    <row r="85" spans="2:34" x14ac:dyDescent="0.35">
      <c r="B85" s="8"/>
      <c r="D85" s="8"/>
      <c r="F85" s="8"/>
      <c r="H85" s="8"/>
      <c r="J85" s="8"/>
      <c r="L85" s="8"/>
      <c r="N85" s="8"/>
      <c r="P85" s="8"/>
      <c r="R85" s="8"/>
      <c r="T85" s="8"/>
      <c r="V85" s="8"/>
      <c r="X85" s="8"/>
      <c r="Z85" s="8"/>
      <c r="AB85" s="8"/>
      <c r="AD85" s="8"/>
      <c r="AF85" s="8"/>
      <c r="AH85" s="8"/>
    </row>
    <row r="86" spans="2:34" x14ac:dyDescent="0.35">
      <c r="B86" s="8"/>
      <c r="D86" s="8"/>
      <c r="F86" s="8"/>
      <c r="H86" s="8"/>
      <c r="J86" s="8"/>
      <c r="L86" s="8"/>
      <c r="N86" s="8"/>
      <c r="P86" s="8"/>
      <c r="R86" s="8"/>
      <c r="T86" s="8"/>
      <c r="V86" s="8"/>
      <c r="X86" s="8"/>
      <c r="Z86" s="8"/>
      <c r="AB86" s="8"/>
      <c r="AD86" s="8"/>
      <c r="AF86" s="8"/>
      <c r="AH86" s="8"/>
    </row>
    <row r="87" spans="2:34" x14ac:dyDescent="0.35">
      <c r="B87" s="8"/>
      <c r="D87" s="8"/>
      <c r="F87" s="8"/>
      <c r="H87" s="8"/>
      <c r="J87" s="8"/>
      <c r="L87" s="8"/>
      <c r="N87" s="8"/>
      <c r="P87" s="8"/>
      <c r="R87" s="8"/>
      <c r="T87" s="8"/>
      <c r="V87" s="8"/>
      <c r="X87" s="8"/>
      <c r="Z87" s="8"/>
      <c r="AB87" s="8"/>
      <c r="AD87" s="8"/>
      <c r="AF87" s="8"/>
      <c r="AH87" s="8"/>
    </row>
    <row r="88" spans="2:34" x14ac:dyDescent="0.35">
      <c r="B88" s="8"/>
      <c r="D88" s="8"/>
      <c r="F88" s="8"/>
      <c r="H88" s="8"/>
      <c r="J88" s="8"/>
      <c r="L88" s="8"/>
      <c r="N88" s="8"/>
      <c r="P88" s="8"/>
      <c r="R88" s="8"/>
      <c r="T88" s="8"/>
      <c r="V88" s="8"/>
      <c r="X88" s="8"/>
      <c r="Z88" s="8"/>
      <c r="AB88" s="8"/>
      <c r="AD88" s="8"/>
      <c r="AF88" s="8"/>
      <c r="AH88" s="8"/>
    </row>
    <row r="89" spans="2:34" x14ac:dyDescent="0.35">
      <c r="B89" s="8"/>
      <c r="D89" s="8"/>
      <c r="F89" s="8"/>
      <c r="H89" s="8"/>
      <c r="J89" s="8"/>
      <c r="L89" s="8"/>
      <c r="N89" s="8"/>
      <c r="P89" s="8"/>
      <c r="R89" s="8"/>
      <c r="T89" s="8"/>
      <c r="V89" s="8"/>
      <c r="X89" s="8"/>
      <c r="Z89" s="8"/>
      <c r="AB89" s="8"/>
      <c r="AD89" s="8"/>
      <c r="AF89" s="8"/>
      <c r="AH89" s="8"/>
    </row>
    <row r="90" spans="2:34" x14ac:dyDescent="0.35">
      <c r="B90" s="8"/>
      <c r="D90" s="8"/>
      <c r="F90" s="8"/>
      <c r="H90" s="8"/>
      <c r="J90" s="8"/>
      <c r="L90" s="8"/>
      <c r="N90" s="8"/>
      <c r="P90" s="8"/>
      <c r="R90" s="8"/>
      <c r="T90" s="8"/>
      <c r="V90" s="8"/>
      <c r="X90" s="8"/>
      <c r="Z90" s="8"/>
      <c r="AB90" s="8"/>
      <c r="AD90" s="8"/>
      <c r="AF90" s="8"/>
      <c r="AH90" s="8"/>
    </row>
    <row r="91" spans="2:34" x14ac:dyDescent="0.35">
      <c r="B91" s="8"/>
      <c r="D91" s="8"/>
      <c r="F91" s="8"/>
      <c r="H91" s="8"/>
      <c r="J91" s="8"/>
      <c r="L91" s="8"/>
      <c r="N91" s="8"/>
      <c r="P91" s="8"/>
      <c r="R91" s="8"/>
      <c r="T91" s="8"/>
      <c r="V91" s="8"/>
      <c r="X91" s="8"/>
      <c r="Z91" s="8"/>
      <c r="AB91" s="8"/>
      <c r="AD91" s="8"/>
      <c r="AF91" s="8"/>
      <c r="AH91" s="8"/>
    </row>
    <row r="92" spans="2:34" x14ac:dyDescent="0.35">
      <c r="B92" s="8"/>
      <c r="D92" s="8"/>
      <c r="F92" s="8"/>
      <c r="H92" s="8"/>
      <c r="J92" s="8"/>
      <c r="L92" s="8"/>
      <c r="N92" s="8"/>
      <c r="P92" s="8"/>
      <c r="R92" s="8"/>
      <c r="T92" s="8"/>
      <c r="V92" s="8"/>
      <c r="X92" s="8"/>
      <c r="Z92" s="8"/>
      <c r="AB92" s="8"/>
      <c r="AD92" s="8"/>
      <c r="AF92" s="8"/>
      <c r="AH92" s="8"/>
    </row>
    <row r="93" spans="2:34" x14ac:dyDescent="0.35">
      <c r="B93" s="8"/>
      <c r="D93" s="8"/>
      <c r="F93" s="8"/>
      <c r="H93" s="8"/>
      <c r="J93" s="8"/>
      <c r="L93" s="8"/>
      <c r="N93" s="8"/>
      <c r="P93" s="8"/>
      <c r="R93" s="8"/>
      <c r="T93" s="8"/>
      <c r="V93" s="8"/>
      <c r="X93" s="8"/>
      <c r="Z93" s="8"/>
      <c r="AB93" s="8"/>
      <c r="AD93" s="8"/>
      <c r="AF93" s="8"/>
      <c r="AH93" s="8"/>
    </row>
    <row r="94" spans="2:34" x14ac:dyDescent="0.35">
      <c r="B94" s="8"/>
      <c r="D94" s="8"/>
      <c r="F94" s="8"/>
      <c r="H94" s="8"/>
      <c r="J94" s="8"/>
      <c r="L94" s="8"/>
      <c r="N94" s="8"/>
      <c r="P94" s="8"/>
      <c r="R94" s="8"/>
      <c r="T94" s="8"/>
      <c r="V94" s="8"/>
      <c r="X94" s="8"/>
      <c r="Z94" s="8"/>
      <c r="AB94" s="8"/>
      <c r="AD94" s="8"/>
      <c r="AF94" s="8"/>
      <c r="AH94" s="8"/>
    </row>
    <row r="95" spans="2:34" x14ac:dyDescent="0.35">
      <c r="B95" s="8"/>
      <c r="D95" s="8"/>
      <c r="F95" s="8"/>
      <c r="H95" s="8"/>
      <c r="J95" s="8"/>
      <c r="L95" s="8"/>
      <c r="N95" s="8"/>
      <c r="P95" s="8"/>
      <c r="R95" s="8"/>
      <c r="T95" s="8"/>
      <c r="V95" s="8"/>
      <c r="X95" s="8"/>
      <c r="Z95" s="8"/>
      <c r="AB95" s="8"/>
      <c r="AD95" s="8"/>
      <c r="AF95" s="8"/>
      <c r="AH95" s="8"/>
    </row>
    <row r="96" spans="2:34" x14ac:dyDescent="0.35">
      <c r="B96" s="8"/>
      <c r="D96" s="8"/>
      <c r="F96" s="8"/>
      <c r="H96" s="8"/>
      <c r="J96" s="8"/>
      <c r="L96" s="8"/>
      <c r="N96" s="8"/>
      <c r="P96" s="8"/>
      <c r="R96" s="8"/>
      <c r="T96" s="8"/>
      <c r="V96" s="8"/>
      <c r="X96" s="8"/>
      <c r="Z96" s="8"/>
      <c r="AB96" s="8"/>
      <c r="AD96" s="8"/>
      <c r="AF96" s="8"/>
      <c r="AH96" s="8"/>
    </row>
    <row r="97" spans="2:34" x14ac:dyDescent="0.35">
      <c r="B97" s="8"/>
      <c r="D97" s="8"/>
      <c r="F97" s="8"/>
      <c r="H97" s="8"/>
      <c r="J97" s="8"/>
      <c r="L97" s="8"/>
      <c r="N97" s="8"/>
      <c r="P97" s="8"/>
      <c r="R97" s="8"/>
      <c r="T97" s="8"/>
      <c r="V97" s="8"/>
      <c r="X97" s="8"/>
      <c r="Z97" s="8"/>
      <c r="AB97" s="8"/>
      <c r="AD97" s="8"/>
      <c r="AF97" s="8"/>
      <c r="AH97" s="8"/>
    </row>
    <row r="98" spans="2:34" x14ac:dyDescent="0.35">
      <c r="B98" s="8"/>
      <c r="D98" s="8"/>
      <c r="F98" s="8"/>
      <c r="H98" s="8"/>
      <c r="J98" s="8"/>
      <c r="L98" s="8"/>
      <c r="N98" s="8"/>
      <c r="P98" s="8"/>
      <c r="R98" s="8"/>
      <c r="T98" s="8"/>
      <c r="V98" s="8"/>
      <c r="X98" s="8"/>
      <c r="Z98" s="8"/>
      <c r="AB98" s="8"/>
      <c r="AD98" s="8"/>
      <c r="AF98" s="8"/>
      <c r="AH98" s="8"/>
    </row>
    <row r="99" spans="2:34" x14ac:dyDescent="0.35">
      <c r="B99" s="8"/>
      <c r="D99" s="8"/>
      <c r="F99" s="8"/>
      <c r="H99" s="8"/>
      <c r="J99" s="8"/>
      <c r="L99" s="8"/>
      <c r="N99" s="8"/>
      <c r="P99" s="8"/>
      <c r="R99" s="8"/>
      <c r="T99" s="8"/>
      <c r="V99" s="8"/>
      <c r="X99" s="8"/>
      <c r="Z99" s="8"/>
      <c r="AB99" s="8"/>
      <c r="AD99" s="8"/>
      <c r="AF99" s="8"/>
      <c r="AH99" s="8"/>
    </row>
    <row r="100" spans="2:34" x14ac:dyDescent="0.35">
      <c r="B100" s="8"/>
      <c r="D100" s="8"/>
      <c r="F100" s="8"/>
      <c r="H100" s="8"/>
      <c r="J100" s="8"/>
      <c r="L100" s="8"/>
      <c r="N100" s="8"/>
      <c r="P100" s="8"/>
      <c r="R100" s="8"/>
      <c r="T100" s="8"/>
      <c r="V100" s="8"/>
      <c r="X100" s="8"/>
      <c r="Z100" s="8"/>
      <c r="AB100" s="8"/>
      <c r="AD100" s="8"/>
      <c r="AF100" s="8"/>
      <c r="AH100" s="8"/>
    </row>
    <row r="101" spans="2:34" x14ac:dyDescent="0.35">
      <c r="B101" s="8"/>
      <c r="D101" s="8"/>
      <c r="F101" s="8"/>
      <c r="H101" s="8"/>
      <c r="J101" s="8"/>
      <c r="L101" s="8"/>
      <c r="N101" s="8"/>
      <c r="P101" s="8"/>
      <c r="R101" s="8"/>
      <c r="T101" s="8"/>
      <c r="V101" s="8"/>
      <c r="X101" s="8"/>
      <c r="Z101" s="8"/>
      <c r="AB101" s="8"/>
      <c r="AD101" s="8"/>
      <c r="AF101" s="8"/>
      <c r="AH101" s="8"/>
    </row>
    <row r="102" spans="2:34" x14ac:dyDescent="0.35">
      <c r="B102" s="8"/>
      <c r="D102" s="8"/>
      <c r="F102" s="8"/>
      <c r="H102" s="8"/>
      <c r="J102" s="8"/>
      <c r="L102" s="8"/>
      <c r="N102" s="8"/>
      <c r="P102" s="8"/>
      <c r="R102" s="8"/>
      <c r="T102" s="8"/>
      <c r="V102" s="8"/>
      <c r="X102" s="8"/>
      <c r="Z102" s="8"/>
      <c r="AB102" s="8"/>
      <c r="AD102" s="8"/>
      <c r="AF102" s="8"/>
      <c r="AH102" s="8"/>
    </row>
    <row r="103" spans="2:34" x14ac:dyDescent="0.35">
      <c r="B103" s="8"/>
      <c r="D103" s="8"/>
      <c r="F103" s="8"/>
      <c r="H103" s="8"/>
      <c r="J103" s="8"/>
      <c r="L103" s="8"/>
      <c r="N103" s="8"/>
      <c r="P103" s="8"/>
      <c r="R103" s="8"/>
      <c r="T103" s="8"/>
      <c r="V103" s="8"/>
      <c r="X103" s="8"/>
      <c r="Z103" s="8"/>
      <c r="AB103" s="8"/>
      <c r="AD103" s="8"/>
      <c r="AF103" s="8"/>
      <c r="AH103" s="8"/>
    </row>
    <row r="104" spans="2:34" x14ac:dyDescent="0.35">
      <c r="B104" s="8"/>
      <c r="D104" s="8"/>
      <c r="F104" s="8"/>
      <c r="H104" s="8"/>
      <c r="J104" s="8"/>
      <c r="L104" s="8"/>
      <c r="N104" s="8"/>
      <c r="P104" s="8"/>
      <c r="R104" s="8"/>
      <c r="T104" s="8"/>
      <c r="V104" s="8"/>
      <c r="X104" s="8"/>
      <c r="Z104" s="8"/>
      <c r="AB104" s="8"/>
      <c r="AD104" s="8"/>
      <c r="AF104" s="8"/>
      <c r="AH104" s="8"/>
    </row>
    <row r="105" spans="2:34" x14ac:dyDescent="0.35">
      <c r="B105" s="8"/>
      <c r="D105" s="8"/>
      <c r="F105" s="8"/>
      <c r="H105" s="8"/>
      <c r="J105" s="8"/>
      <c r="L105" s="8"/>
      <c r="N105" s="8"/>
      <c r="P105" s="8"/>
      <c r="R105" s="8"/>
      <c r="T105" s="8"/>
      <c r="V105" s="8"/>
      <c r="X105" s="8"/>
      <c r="Z105" s="8"/>
      <c r="AB105" s="8"/>
      <c r="AD105" s="8"/>
      <c r="AF105" s="8"/>
      <c r="AH105" s="8"/>
    </row>
    <row r="106" spans="2:34" x14ac:dyDescent="0.35">
      <c r="B106" s="8"/>
      <c r="D106" s="8"/>
      <c r="F106" s="8"/>
      <c r="H106" s="8"/>
      <c r="J106" s="8"/>
      <c r="L106" s="8"/>
      <c r="N106" s="8"/>
      <c r="P106" s="8"/>
      <c r="R106" s="8"/>
      <c r="T106" s="8"/>
      <c r="V106" s="8"/>
      <c r="X106" s="8"/>
      <c r="Z106" s="8"/>
      <c r="AB106" s="8"/>
      <c r="AD106" s="8"/>
      <c r="AF106" s="8"/>
      <c r="AH106" s="8"/>
    </row>
    <row r="107" spans="2:34" x14ac:dyDescent="0.35">
      <c r="B107" s="8"/>
      <c r="D107" s="8"/>
      <c r="F107" s="8"/>
      <c r="H107" s="8"/>
      <c r="J107" s="8"/>
      <c r="L107" s="8"/>
      <c r="N107" s="8"/>
      <c r="P107" s="8"/>
      <c r="R107" s="8"/>
      <c r="T107" s="8"/>
      <c r="V107" s="8"/>
      <c r="X107" s="8"/>
      <c r="Z107" s="8"/>
      <c r="AB107" s="8"/>
      <c r="AD107" s="8"/>
      <c r="AF107" s="8"/>
      <c r="AH107" s="8"/>
    </row>
    <row r="108" spans="2:34" x14ac:dyDescent="0.35">
      <c r="B108" s="8"/>
      <c r="D108" s="8"/>
      <c r="F108" s="8"/>
      <c r="H108" s="8"/>
      <c r="J108" s="8"/>
      <c r="L108" s="8"/>
      <c r="N108" s="8"/>
      <c r="P108" s="8"/>
      <c r="R108" s="8"/>
      <c r="T108" s="8"/>
      <c r="V108" s="8"/>
      <c r="X108" s="8"/>
      <c r="Z108" s="8"/>
      <c r="AB108" s="8"/>
      <c r="AD108" s="8"/>
      <c r="AF108" s="8"/>
      <c r="AH108" s="8"/>
    </row>
    <row r="109" spans="2:34" x14ac:dyDescent="0.35">
      <c r="B109" s="8"/>
      <c r="D109" s="8"/>
      <c r="F109" s="8"/>
      <c r="H109" s="8"/>
      <c r="J109" s="8"/>
      <c r="L109" s="8"/>
      <c r="N109" s="8"/>
      <c r="P109" s="8"/>
      <c r="R109" s="8"/>
      <c r="T109" s="8"/>
      <c r="V109" s="8"/>
      <c r="X109" s="8"/>
      <c r="Z109" s="8"/>
      <c r="AB109" s="8"/>
      <c r="AD109" s="8"/>
      <c r="AF109" s="8"/>
      <c r="AH109" s="8"/>
    </row>
    <row r="110" spans="2:34" x14ac:dyDescent="0.35">
      <c r="B110" s="8"/>
      <c r="D110" s="8"/>
      <c r="F110" s="8"/>
      <c r="H110" s="8"/>
      <c r="J110" s="8"/>
      <c r="L110" s="8"/>
      <c r="N110" s="8"/>
      <c r="P110" s="8"/>
      <c r="R110" s="8"/>
      <c r="T110" s="8"/>
      <c r="V110" s="8"/>
      <c r="X110" s="8"/>
      <c r="Z110" s="8"/>
      <c r="AB110" s="8"/>
      <c r="AD110" s="8"/>
      <c r="AF110" s="8"/>
      <c r="AH110" s="8"/>
    </row>
    <row r="111" spans="2:34" x14ac:dyDescent="0.35">
      <c r="B111" s="8"/>
      <c r="D111" s="8"/>
      <c r="F111" s="8"/>
      <c r="H111" s="8"/>
      <c r="J111" s="8"/>
      <c r="L111" s="8"/>
      <c r="N111" s="8"/>
      <c r="P111" s="8"/>
      <c r="R111" s="8"/>
      <c r="T111" s="8"/>
      <c r="V111" s="8"/>
      <c r="X111" s="8"/>
      <c r="Z111" s="8"/>
      <c r="AB111" s="8"/>
      <c r="AD111" s="8"/>
      <c r="AF111" s="8"/>
      <c r="AH111" s="8"/>
    </row>
    <row r="112" spans="2:34" x14ac:dyDescent="0.35">
      <c r="B112" s="8"/>
      <c r="D112" s="8"/>
      <c r="F112" s="8"/>
      <c r="H112" s="8"/>
      <c r="J112" s="8"/>
      <c r="L112" s="8"/>
      <c r="N112" s="8"/>
      <c r="P112" s="8"/>
      <c r="R112" s="8"/>
      <c r="T112" s="8"/>
      <c r="V112" s="8"/>
      <c r="X112" s="8"/>
      <c r="Z112" s="8"/>
      <c r="AB112" s="8"/>
      <c r="AD112" s="8"/>
      <c r="AF112" s="8"/>
      <c r="AH112" s="8"/>
    </row>
    <row r="113" spans="2:34" x14ac:dyDescent="0.35">
      <c r="B113" s="8"/>
      <c r="D113" s="8"/>
      <c r="F113" s="8"/>
      <c r="H113" s="8"/>
      <c r="J113" s="8"/>
      <c r="L113" s="8"/>
      <c r="N113" s="8"/>
      <c r="P113" s="8"/>
      <c r="R113" s="8"/>
      <c r="T113" s="8"/>
      <c r="V113" s="8"/>
      <c r="X113" s="8"/>
      <c r="Z113" s="8"/>
      <c r="AB113" s="8"/>
      <c r="AD113" s="8"/>
      <c r="AF113" s="8"/>
      <c r="AH113" s="8"/>
    </row>
    <row r="114" spans="2:34" x14ac:dyDescent="0.35">
      <c r="B114" s="8"/>
      <c r="D114" s="8"/>
      <c r="F114" s="8"/>
      <c r="H114" s="8"/>
      <c r="J114" s="8"/>
      <c r="L114" s="8"/>
      <c r="N114" s="8"/>
      <c r="P114" s="8"/>
      <c r="R114" s="8"/>
      <c r="T114" s="8"/>
      <c r="V114" s="8"/>
      <c r="X114" s="8"/>
      <c r="Z114" s="8"/>
      <c r="AB114" s="8"/>
      <c r="AD114" s="8"/>
      <c r="AF114" s="8"/>
      <c r="AH114" s="8"/>
    </row>
    <row r="115" spans="2:34" x14ac:dyDescent="0.35">
      <c r="B115" s="8"/>
      <c r="D115" s="8"/>
      <c r="F115" s="8"/>
      <c r="H115" s="8"/>
      <c r="J115" s="8"/>
      <c r="L115" s="8"/>
      <c r="N115" s="8"/>
      <c r="P115" s="8"/>
      <c r="R115" s="8"/>
      <c r="T115" s="8"/>
      <c r="V115" s="8"/>
      <c r="X115" s="8"/>
      <c r="Z115" s="8"/>
      <c r="AB115" s="8"/>
      <c r="AD115" s="8"/>
      <c r="AF115" s="8"/>
      <c r="AH115" s="8"/>
    </row>
    <row r="116" spans="2:34" x14ac:dyDescent="0.35">
      <c r="B116" s="8"/>
      <c r="D116" s="8"/>
      <c r="F116" s="8"/>
      <c r="H116" s="8"/>
      <c r="J116" s="8"/>
      <c r="L116" s="8"/>
      <c r="N116" s="8"/>
      <c r="P116" s="8"/>
      <c r="R116" s="8"/>
      <c r="T116" s="8"/>
      <c r="V116" s="8"/>
      <c r="X116" s="8"/>
      <c r="Z116" s="8"/>
      <c r="AB116" s="8"/>
      <c r="AD116" s="8"/>
      <c r="AF116" s="8"/>
      <c r="AH116" s="8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P72"/>
  <sheetViews>
    <sheetView tabSelected="1" workbookViewId="0">
      <selection activeCell="H38" sqref="H38"/>
    </sheetView>
  </sheetViews>
  <sheetFormatPr defaultRowHeight="14.5" x14ac:dyDescent="0.35"/>
  <cols>
    <col min="1" max="1" width="29.26953125" bestFit="1" customWidth="1"/>
    <col min="2" max="2" width="15.453125" style="8" bestFit="1" customWidth="1"/>
    <col min="3" max="3" width="14.54296875" style="8" customWidth="1"/>
    <col min="4" max="4" width="17.7265625" bestFit="1" customWidth="1"/>
    <col min="5" max="5" width="17.54296875" style="28" bestFit="1" customWidth="1"/>
    <col min="6" max="6" width="12.26953125" bestFit="1" customWidth="1"/>
    <col min="8" max="8" width="15.7265625" bestFit="1" customWidth="1"/>
    <col min="9" max="9" width="9.1796875" bestFit="1" customWidth="1"/>
    <col min="10" max="10" width="16.81640625" bestFit="1" customWidth="1"/>
    <col min="12" max="12" width="11" bestFit="1" customWidth="1"/>
    <col min="13" max="13" width="11.1796875" bestFit="1" customWidth="1"/>
    <col min="14" max="14" width="10.54296875" bestFit="1" customWidth="1"/>
    <col min="15" max="15" width="8" bestFit="1" customWidth="1"/>
    <col min="16" max="16" width="10.54296875" bestFit="1" customWidth="1"/>
  </cols>
  <sheetData>
    <row r="2" spans="1:16" x14ac:dyDescent="0.35">
      <c r="A2" t="s">
        <v>133</v>
      </c>
    </row>
    <row r="4" spans="1:16" x14ac:dyDescent="0.35">
      <c r="A4" s="27" t="s">
        <v>134</v>
      </c>
      <c r="H4" t="s">
        <v>156</v>
      </c>
      <c r="I4" t="s">
        <v>44</v>
      </c>
    </row>
    <row r="5" spans="1:16" x14ac:dyDescent="0.35">
      <c r="A5" t="s">
        <v>0</v>
      </c>
      <c r="B5" s="8">
        <v>1776</v>
      </c>
      <c r="E5" s="36"/>
      <c r="F5" s="9">
        <f>B5/2</f>
        <v>888</v>
      </c>
      <c r="H5" s="9">
        <v>0</v>
      </c>
      <c r="I5" s="7"/>
    </row>
    <row r="6" spans="1:16" x14ac:dyDescent="0.35">
      <c r="A6" t="s">
        <v>135</v>
      </c>
      <c r="B6" s="8">
        <v>26</v>
      </c>
      <c r="E6" s="36"/>
      <c r="F6" s="9">
        <f t="shared" ref="F6:F15" si="0">B6/2</f>
        <v>13</v>
      </c>
      <c r="H6" s="9">
        <v>26</v>
      </c>
      <c r="I6" s="7"/>
    </row>
    <row r="7" spans="1:16" x14ac:dyDescent="0.35">
      <c r="A7" t="s">
        <v>136</v>
      </c>
      <c r="B7" s="8">
        <v>138</v>
      </c>
      <c r="E7" s="36"/>
      <c r="F7" s="9">
        <f t="shared" si="0"/>
        <v>69</v>
      </c>
      <c r="H7" s="9">
        <v>69</v>
      </c>
      <c r="I7" s="7"/>
    </row>
    <row r="8" spans="1:16" x14ac:dyDescent="0.35">
      <c r="A8" t="s">
        <v>137</v>
      </c>
      <c r="B8" s="8">
        <v>56</v>
      </c>
      <c r="E8" s="36"/>
      <c r="F8" s="9">
        <f t="shared" si="0"/>
        <v>28</v>
      </c>
      <c r="H8" s="9">
        <v>0</v>
      </c>
      <c r="I8" s="7"/>
    </row>
    <row r="9" spans="1:16" x14ac:dyDescent="0.35">
      <c r="A9" t="s">
        <v>138</v>
      </c>
      <c r="B9" s="8">
        <v>190</v>
      </c>
      <c r="E9" s="36"/>
      <c r="F9" s="9">
        <f t="shared" si="0"/>
        <v>95</v>
      </c>
      <c r="H9" s="9">
        <v>0</v>
      </c>
      <c r="I9" s="7"/>
      <c r="J9" s="7"/>
    </row>
    <row r="10" spans="1:16" x14ac:dyDescent="0.35">
      <c r="A10" t="s">
        <v>93</v>
      </c>
      <c r="B10" s="8">
        <v>0</v>
      </c>
      <c r="E10" s="36"/>
      <c r="F10" s="9">
        <f t="shared" si="0"/>
        <v>0</v>
      </c>
      <c r="H10" s="9">
        <v>0</v>
      </c>
      <c r="I10" s="7"/>
      <c r="J10" s="7"/>
    </row>
    <row r="11" spans="1:16" x14ac:dyDescent="0.35">
      <c r="A11" t="s">
        <v>30</v>
      </c>
      <c r="B11" s="9">
        <v>0</v>
      </c>
      <c r="E11" s="36"/>
      <c r="F11" s="9">
        <f t="shared" si="0"/>
        <v>0</v>
      </c>
      <c r="H11" s="9">
        <v>0</v>
      </c>
      <c r="I11" s="7"/>
      <c r="J11" s="7"/>
    </row>
    <row r="12" spans="1:16" x14ac:dyDescent="0.35">
      <c r="A12" t="s">
        <v>158</v>
      </c>
      <c r="B12" s="8">
        <v>203</v>
      </c>
      <c r="E12" s="36"/>
      <c r="F12" s="9">
        <v>29</v>
      </c>
      <c r="H12" s="9">
        <v>0</v>
      </c>
      <c r="I12" s="7"/>
      <c r="J12" s="7"/>
      <c r="L12" s="35"/>
    </row>
    <row r="13" spans="1:16" x14ac:dyDescent="0.35">
      <c r="A13" t="s">
        <v>159</v>
      </c>
      <c r="B13" s="8">
        <v>715</v>
      </c>
      <c r="E13" s="36"/>
      <c r="F13" s="9">
        <v>30</v>
      </c>
      <c r="H13" s="9">
        <v>0</v>
      </c>
      <c r="I13" s="7"/>
      <c r="J13" s="7"/>
      <c r="L13" s="8"/>
      <c r="M13" s="8"/>
      <c r="N13" s="8"/>
      <c r="O13" s="8"/>
      <c r="P13" s="8"/>
    </row>
    <row r="14" spans="1:16" x14ac:dyDescent="0.35">
      <c r="A14" t="s">
        <v>160</v>
      </c>
      <c r="B14" s="8">
        <v>75</v>
      </c>
      <c r="E14" s="36"/>
      <c r="F14" s="9">
        <v>25</v>
      </c>
      <c r="H14" s="9">
        <v>0</v>
      </c>
      <c r="I14" s="7"/>
      <c r="J14" s="7"/>
      <c r="P14" s="9"/>
    </row>
    <row r="15" spans="1:16" x14ac:dyDescent="0.35">
      <c r="A15" t="s">
        <v>139</v>
      </c>
      <c r="B15" s="8">
        <v>209</v>
      </c>
      <c r="E15" s="36"/>
      <c r="F15" s="9">
        <f t="shared" si="0"/>
        <v>104.5</v>
      </c>
      <c r="H15" s="9">
        <v>105</v>
      </c>
      <c r="I15" s="35"/>
      <c r="J15" s="7"/>
      <c r="L15" s="8"/>
      <c r="P15" s="8"/>
    </row>
    <row r="16" spans="1:16" x14ac:dyDescent="0.35">
      <c r="E16" s="36"/>
      <c r="H16" s="9"/>
      <c r="I16" s="7"/>
      <c r="J16" s="7"/>
    </row>
    <row r="17" spans="1:10" x14ac:dyDescent="0.35">
      <c r="H17" s="9"/>
      <c r="I17" s="7"/>
      <c r="J17" s="7"/>
    </row>
    <row r="18" spans="1:10" x14ac:dyDescent="0.35">
      <c r="A18" t="s">
        <v>7</v>
      </c>
      <c r="B18" s="8">
        <f>SUM(B5:B17)</f>
        <v>3388</v>
      </c>
      <c r="D18" t="s">
        <v>145</v>
      </c>
      <c r="E18" s="29">
        <f>B45-B18</f>
        <v>-98</v>
      </c>
      <c r="H18" s="9"/>
      <c r="I18" s="7"/>
      <c r="J18" s="7"/>
    </row>
    <row r="19" spans="1:10" x14ac:dyDescent="0.35">
      <c r="H19" s="9"/>
      <c r="J19" s="7"/>
    </row>
    <row r="20" spans="1:10" x14ac:dyDescent="0.35">
      <c r="A20" s="27" t="s">
        <v>140</v>
      </c>
      <c r="H20" s="9"/>
      <c r="J20" s="7"/>
    </row>
    <row r="21" spans="1:10" x14ac:dyDescent="0.35">
      <c r="A21" t="s">
        <v>115</v>
      </c>
      <c r="B21" s="8">
        <v>12</v>
      </c>
      <c r="F21" s="9">
        <f>B21/2</f>
        <v>6</v>
      </c>
      <c r="H21" s="9">
        <v>0</v>
      </c>
    </row>
    <row r="22" spans="1:10" x14ac:dyDescent="0.35">
      <c r="A22" t="s">
        <v>125</v>
      </c>
      <c r="B22" s="8">
        <v>12</v>
      </c>
      <c r="F22" s="9">
        <f t="shared" ref="F22:F25" si="1">B22/2</f>
        <v>6</v>
      </c>
      <c r="H22" s="9">
        <v>0</v>
      </c>
    </row>
    <row r="23" spans="1:10" x14ac:dyDescent="0.35">
      <c r="A23" s="33" t="s">
        <v>148</v>
      </c>
      <c r="B23" s="8">
        <v>100</v>
      </c>
      <c r="F23" s="9">
        <f t="shared" si="1"/>
        <v>50</v>
      </c>
      <c r="H23" s="9">
        <v>0</v>
      </c>
    </row>
    <row r="24" spans="1:10" x14ac:dyDescent="0.35">
      <c r="A24" s="33" t="s">
        <v>149</v>
      </c>
      <c r="B24" s="8">
        <v>30</v>
      </c>
      <c r="F24" s="9">
        <f t="shared" si="1"/>
        <v>15</v>
      </c>
      <c r="H24" s="9">
        <v>0</v>
      </c>
    </row>
    <row r="25" spans="1:10" x14ac:dyDescent="0.35">
      <c r="A25" s="33" t="s">
        <v>150</v>
      </c>
      <c r="B25" s="8">
        <v>100</v>
      </c>
      <c r="F25" s="9">
        <f t="shared" si="1"/>
        <v>50</v>
      </c>
      <c r="H25" s="9">
        <v>0</v>
      </c>
    </row>
    <row r="26" spans="1:10" x14ac:dyDescent="0.35">
      <c r="H26" s="9"/>
    </row>
    <row r="27" spans="1:10" x14ac:dyDescent="0.35">
      <c r="H27" s="9"/>
    </row>
    <row r="28" spans="1:10" x14ac:dyDescent="0.35">
      <c r="H28" s="9"/>
    </row>
    <row r="29" spans="1:10" x14ac:dyDescent="0.35">
      <c r="A29" t="s">
        <v>7</v>
      </c>
      <c r="B29" s="8">
        <f>SUM(B21:B26)</f>
        <v>254</v>
      </c>
      <c r="D29" t="s">
        <v>145</v>
      </c>
      <c r="E29" s="8">
        <f>(E18-B29)</f>
        <v>-352</v>
      </c>
      <c r="H29" s="9"/>
    </row>
    <row r="30" spans="1:10" x14ac:dyDescent="0.35">
      <c r="H30" s="9"/>
    </row>
    <row r="31" spans="1:10" x14ac:dyDescent="0.35">
      <c r="H31" s="9"/>
    </row>
    <row r="32" spans="1:10" x14ac:dyDescent="0.35">
      <c r="A32" s="27" t="s">
        <v>141</v>
      </c>
      <c r="H32" s="9"/>
    </row>
    <row r="33" spans="1:12" x14ac:dyDescent="0.35">
      <c r="A33" s="33" t="s">
        <v>142</v>
      </c>
      <c r="B33" s="8">
        <v>400</v>
      </c>
      <c r="F33" s="9">
        <f>B33/2</f>
        <v>200</v>
      </c>
      <c r="H33" s="9">
        <v>100</v>
      </c>
    </row>
    <row r="34" spans="1:12" x14ac:dyDescent="0.35">
      <c r="A34" s="33" t="s">
        <v>143</v>
      </c>
      <c r="B34" s="8">
        <v>60</v>
      </c>
      <c r="F34" s="9">
        <f t="shared" ref="F34:F40" si="2">B34/2</f>
        <v>30</v>
      </c>
      <c r="H34" s="9">
        <v>0</v>
      </c>
    </row>
    <row r="35" spans="1:12" x14ac:dyDescent="0.35">
      <c r="A35" s="33" t="s">
        <v>98</v>
      </c>
      <c r="B35" s="8">
        <v>60</v>
      </c>
      <c r="F35" s="9">
        <f t="shared" si="2"/>
        <v>30</v>
      </c>
      <c r="H35" s="9">
        <v>0</v>
      </c>
    </row>
    <row r="36" spans="1:12" x14ac:dyDescent="0.35">
      <c r="A36" s="33" t="s">
        <v>147</v>
      </c>
      <c r="B36" s="8">
        <v>26</v>
      </c>
      <c r="F36" s="9">
        <f t="shared" si="2"/>
        <v>13</v>
      </c>
      <c r="H36" s="9">
        <v>0</v>
      </c>
    </row>
    <row r="37" spans="1:12" x14ac:dyDescent="0.35">
      <c r="A37" s="33" t="s">
        <v>151</v>
      </c>
      <c r="B37" s="8">
        <v>50</v>
      </c>
      <c r="F37" s="9">
        <f t="shared" si="2"/>
        <v>25</v>
      </c>
      <c r="H37" s="9">
        <v>20</v>
      </c>
      <c r="I37" s="9"/>
    </row>
    <row r="38" spans="1:12" x14ac:dyDescent="0.35">
      <c r="A38" s="33" t="s">
        <v>152</v>
      </c>
      <c r="B38" s="8">
        <v>20</v>
      </c>
      <c r="F38" s="9">
        <f t="shared" si="2"/>
        <v>10</v>
      </c>
      <c r="H38" s="9">
        <v>0</v>
      </c>
      <c r="I38" s="9"/>
    </row>
    <row r="39" spans="1:12" x14ac:dyDescent="0.35">
      <c r="A39" s="33" t="s">
        <v>157</v>
      </c>
      <c r="F39" s="9">
        <f t="shared" si="2"/>
        <v>0</v>
      </c>
      <c r="H39" s="9">
        <v>22</v>
      </c>
      <c r="I39" s="9"/>
      <c r="J39" s="9"/>
      <c r="K39" s="9"/>
      <c r="L39" s="9"/>
    </row>
    <row r="40" spans="1:12" x14ac:dyDescent="0.35">
      <c r="A40" s="33" t="s">
        <v>47</v>
      </c>
      <c r="F40" s="9">
        <f t="shared" si="2"/>
        <v>0</v>
      </c>
      <c r="H40" s="9">
        <v>0</v>
      </c>
      <c r="I40" s="9"/>
    </row>
    <row r="41" spans="1:12" x14ac:dyDescent="0.35">
      <c r="H41" s="9"/>
      <c r="I41" s="9"/>
    </row>
    <row r="42" spans="1:12" x14ac:dyDescent="0.35">
      <c r="A42" t="s">
        <v>7</v>
      </c>
      <c r="B42" s="8">
        <f>SUM(B33:B41)</f>
        <v>616</v>
      </c>
      <c r="D42" s="33" t="s">
        <v>154</v>
      </c>
      <c r="E42" s="29"/>
      <c r="F42" s="9">
        <f>SUM(F23:F38)</f>
        <v>423</v>
      </c>
      <c r="G42" s="9"/>
      <c r="H42" s="9"/>
      <c r="I42" s="9"/>
    </row>
    <row r="43" spans="1:12" x14ac:dyDescent="0.35">
      <c r="H43" s="9"/>
      <c r="I43" s="9"/>
    </row>
    <row r="44" spans="1:12" x14ac:dyDescent="0.35">
      <c r="H44" s="9"/>
      <c r="I44" s="9"/>
    </row>
    <row r="45" spans="1:12" x14ac:dyDescent="0.35">
      <c r="A45" t="s">
        <v>144</v>
      </c>
      <c r="B45" s="8">
        <f>C45*2</f>
        <v>3290</v>
      </c>
      <c r="C45" s="12">
        <v>1645</v>
      </c>
      <c r="H45" s="9"/>
      <c r="I45" s="9"/>
    </row>
    <row r="46" spans="1:12" x14ac:dyDescent="0.35">
      <c r="H46" s="9"/>
    </row>
    <row r="47" spans="1:12" x14ac:dyDescent="0.35">
      <c r="A47" t="s">
        <v>146</v>
      </c>
      <c r="B47" s="8">
        <f>SUM(B18,B29,B42)</f>
        <v>4258</v>
      </c>
      <c r="F47" s="9">
        <f>SUM(F5:F40)</f>
        <v>1716.5</v>
      </c>
      <c r="G47" s="9"/>
      <c r="H47" s="9">
        <f>SUM(H5:H40)</f>
        <v>342</v>
      </c>
    </row>
    <row r="48" spans="1:12" ht="19.5" x14ac:dyDescent="0.45">
      <c r="A48" s="30" t="s">
        <v>145</v>
      </c>
      <c r="B48" s="31">
        <f>E29-B42</f>
        <v>-968</v>
      </c>
      <c r="C48" s="31"/>
      <c r="F48" s="9">
        <f>C45-F47</f>
        <v>-71.5</v>
      </c>
      <c r="H48" s="9"/>
    </row>
    <row r="49" spans="1:8" x14ac:dyDescent="0.35">
      <c r="H49" s="9"/>
    </row>
    <row r="50" spans="1:8" x14ac:dyDescent="0.35">
      <c r="H50" s="9"/>
    </row>
    <row r="51" spans="1:8" ht="19.5" x14ac:dyDescent="0.45">
      <c r="A51" t="s">
        <v>153</v>
      </c>
      <c r="E51" s="28" t="s">
        <v>62</v>
      </c>
      <c r="F51" s="12">
        <v>328</v>
      </c>
      <c r="H51" s="34">
        <f>F51-H47</f>
        <v>-14</v>
      </c>
    </row>
    <row r="52" spans="1:8" x14ac:dyDescent="0.35">
      <c r="A52" s="27" t="s">
        <v>134</v>
      </c>
      <c r="B52" s="32">
        <f>B18/B45</f>
        <v>1.0297872340425531</v>
      </c>
      <c r="C52" s="32"/>
      <c r="F52" s="12"/>
    </row>
    <row r="53" spans="1:8" x14ac:dyDescent="0.35">
      <c r="A53" s="27" t="s">
        <v>140</v>
      </c>
      <c r="B53" s="32">
        <f>B29/B45</f>
        <v>7.7203647416413376E-2</v>
      </c>
      <c r="C53" s="32"/>
      <c r="F53" s="12"/>
      <c r="H53" s="9"/>
    </row>
    <row r="54" spans="1:8" x14ac:dyDescent="0.35">
      <c r="A54" s="27" t="s">
        <v>141</v>
      </c>
      <c r="B54" s="32">
        <f>B42/B45</f>
        <v>0.18723404255319148</v>
      </c>
      <c r="C54" s="32"/>
      <c r="F54" s="12"/>
      <c r="H54" s="9"/>
    </row>
    <row r="55" spans="1:8" x14ac:dyDescent="0.35">
      <c r="A55" s="27" t="s">
        <v>9</v>
      </c>
      <c r="B55" s="32">
        <f>B48/B45</f>
        <v>-0.29422492401215805</v>
      </c>
      <c r="C55" s="32"/>
      <c r="F55" s="12"/>
      <c r="H55" s="9"/>
    </row>
    <row r="56" spans="1:8" x14ac:dyDescent="0.35">
      <c r="F56" s="12"/>
      <c r="G56" s="7"/>
      <c r="H56" s="9"/>
    </row>
    <row r="57" spans="1:8" x14ac:dyDescent="0.35">
      <c r="F57" s="12"/>
      <c r="G57" s="7"/>
      <c r="H57" s="9"/>
    </row>
    <row r="58" spans="1:8" x14ac:dyDescent="0.35">
      <c r="F58" s="12"/>
      <c r="G58" s="7"/>
      <c r="H58" s="9"/>
    </row>
    <row r="59" spans="1:8" x14ac:dyDescent="0.35">
      <c r="F59" s="12"/>
      <c r="G59" s="7"/>
      <c r="H59" s="9"/>
    </row>
    <row r="60" spans="1:8" x14ac:dyDescent="0.35">
      <c r="F60" s="12"/>
      <c r="G60" s="7"/>
      <c r="H60" s="9"/>
    </row>
    <row r="61" spans="1:8" x14ac:dyDescent="0.35">
      <c r="F61" s="12"/>
      <c r="G61" s="7"/>
    </row>
    <row r="62" spans="1:8" x14ac:dyDescent="0.35">
      <c r="F62" s="12"/>
    </row>
    <row r="63" spans="1:8" x14ac:dyDescent="0.35">
      <c r="F63" s="12"/>
    </row>
    <row r="64" spans="1:8" x14ac:dyDescent="0.35">
      <c r="F64" s="12"/>
    </row>
    <row r="65" spans="6:6" x14ac:dyDescent="0.35">
      <c r="F65" s="12"/>
    </row>
    <row r="66" spans="6:6" x14ac:dyDescent="0.35">
      <c r="F66" s="12"/>
    </row>
    <row r="67" spans="6:6" x14ac:dyDescent="0.35">
      <c r="F67" s="12"/>
    </row>
    <row r="68" spans="6:6" x14ac:dyDescent="0.35">
      <c r="F68" s="12"/>
    </row>
    <row r="69" spans="6:6" x14ac:dyDescent="0.35">
      <c r="F69" s="12"/>
    </row>
    <row r="70" spans="6:6" x14ac:dyDescent="0.35">
      <c r="F70" s="12"/>
    </row>
    <row r="71" spans="6:6" x14ac:dyDescent="0.35">
      <c r="F71" s="12"/>
    </row>
    <row r="72" spans="6:6" x14ac:dyDescent="0.35">
      <c r="F7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topLeftCell="A10" workbookViewId="0">
      <selection activeCell="F38" sqref="F38"/>
    </sheetView>
  </sheetViews>
  <sheetFormatPr defaultRowHeight="14.5" x14ac:dyDescent="0.35"/>
  <cols>
    <col min="2" max="2" width="9.1796875" style="7"/>
    <col min="4" max="4" width="19.54296875" bestFit="1" customWidth="1"/>
    <col min="5" max="5" width="10.54296875" bestFit="1" customWidth="1"/>
    <col min="7" max="7" width="10.54296875" style="8" bestFit="1" customWidth="1"/>
  </cols>
  <sheetData>
    <row r="1" spans="1:5" x14ac:dyDescent="0.35">
      <c r="A1" s="4">
        <v>42839</v>
      </c>
      <c r="E1" s="4">
        <v>42853</v>
      </c>
    </row>
    <row r="2" spans="1:5" x14ac:dyDescent="0.35">
      <c r="A2" t="s">
        <v>16</v>
      </c>
      <c r="B2" s="7">
        <v>79</v>
      </c>
      <c r="E2" s="8">
        <v>0</v>
      </c>
    </row>
    <row r="3" spans="1:5" x14ac:dyDescent="0.35">
      <c r="A3" t="s">
        <v>5</v>
      </c>
      <c r="B3" s="7">
        <v>100</v>
      </c>
      <c r="E3" s="8">
        <v>50</v>
      </c>
    </row>
    <row r="4" spans="1:5" x14ac:dyDescent="0.35">
      <c r="A4" t="s">
        <v>4</v>
      </c>
      <c r="B4" s="7">
        <v>50</v>
      </c>
      <c r="E4" s="8">
        <v>0</v>
      </c>
    </row>
    <row r="5" spans="1:5" x14ac:dyDescent="0.35">
      <c r="A5" t="s">
        <v>26</v>
      </c>
      <c r="B5" s="7">
        <v>25</v>
      </c>
      <c r="E5" s="8">
        <v>0</v>
      </c>
    </row>
    <row r="6" spans="1:5" x14ac:dyDescent="0.35">
      <c r="A6" t="s">
        <v>29</v>
      </c>
      <c r="B6" s="7">
        <f>C6+D6</f>
        <v>212.57</v>
      </c>
      <c r="C6" s="7">
        <v>192.99</v>
      </c>
      <c r="D6" s="7">
        <v>19.579999999999998</v>
      </c>
      <c r="E6" s="8">
        <v>0</v>
      </c>
    </row>
    <row r="7" spans="1:5" x14ac:dyDescent="0.35">
      <c r="A7" t="s">
        <v>13</v>
      </c>
      <c r="B7" s="7">
        <v>0</v>
      </c>
      <c r="C7" s="7">
        <v>47</v>
      </c>
      <c r="D7" s="7"/>
      <c r="E7" s="8">
        <v>66</v>
      </c>
    </row>
    <row r="8" spans="1:5" x14ac:dyDescent="0.35">
      <c r="A8" t="s">
        <v>14</v>
      </c>
      <c r="B8" s="7">
        <v>0</v>
      </c>
      <c r="C8" s="7">
        <v>147</v>
      </c>
      <c r="D8" s="7"/>
      <c r="E8" s="8">
        <v>147</v>
      </c>
    </row>
    <row r="9" spans="1:5" x14ac:dyDescent="0.35">
      <c r="A9" t="s">
        <v>30</v>
      </c>
      <c r="B9" s="7">
        <v>0</v>
      </c>
      <c r="C9" s="7">
        <v>316</v>
      </c>
      <c r="D9" s="7"/>
      <c r="E9" s="8"/>
    </row>
    <row r="10" spans="1:5" x14ac:dyDescent="0.35">
      <c r="A10" t="s">
        <v>12</v>
      </c>
      <c r="B10" s="7">
        <v>140</v>
      </c>
      <c r="C10" s="7"/>
      <c r="D10" s="7"/>
      <c r="E10" s="8">
        <v>0</v>
      </c>
    </row>
    <row r="11" spans="1:5" x14ac:dyDescent="0.35">
      <c r="A11" t="s">
        <v>31</v>
      </c>
      <c r="B11" s="7">
        <v>225</v>
      </c>
      <c r="C11" s="7"/>
      <c r="D11" s="7"/>
      <c r="E11" s="8">
        <v>0</v>
      </c>
    </row>
    <row r="12" spans="1:5" x14ac:dyDescent="0.35">
      <c r="A12" t="s">
        <v>32</v>
      </c>
      <c r="B12" s="7">
        <v>0</v>
      </c>
      <c r="C12" s="7">
        <v>50</v>
      </c>
      <c r="D12" s="7"/>
      <c r="E12" s="8">
        <v>50</v>
      </c>
    </row>
    <row r="13" spans="1:5" x14ac:dyDescent="0.35">
      <c r="A13" t="s">
        <v>0</v>
      </c>
      <c r="B13" s="7">
        <v>0</v>
      </c>
      <c r="C13" s="7"/>
      <c r="D13" s="7"/>
      <c r="E13" s="8">
        <v>833</v>
      </c>
    </row>
    <row r="14" spans="1:5" x14ac:dyDescent="0.35">
      <c r="A14" t="s">
        <v>2</v>
      </c>
      <c r="B14" s="7">
        <v>67</v>
      </c>
      <c r="E14" s="8"/>
    </row>
    <row r="15" spans="1:5" x14ac:dyDescent="0.35">
      <c r="E15" s="8"/>
    </row>
    <row r="16" spans="1:5" x14ac:dyDescent="0.35">
      <c r="E16" s="8"/>
    </row>
    <row r="17" spans="1:5" x14ac:dyDescent="0.35">
      <c r="A17" t="s">
        <v>27</v>
      </c>
      <c r="B17" s="7">
        <f>SUM(B2:B14)</f>
        <v>898.56999999999994</v>
      </c>
      <c r="D17" t="s">
        <v>27</v>
      </c>
      <c r="E17" s="8">
        <f>SUM(E2:E14)</f>
        <v>1146</v>
      </c>
    </row>
    <row r="18" spans="1:5" x14ac:dyDescent="0.35">
      <c r="E18" s="8"/>
    </row>
    <row r="19" spans="1:5" x14ac:dyDescent="0.35">
      <c r="A19" t="s">
        <v>8</v>
      </c>
      <c r="B19" s="7">
        <v>1312</v>
      </c>
      <c r="D19" t="s">
        <v>8</v>
      </c>
      <c r="E19" s="8">
        <v>1320</v>
      </c>
    </row>
    <row r="20" spans="1:5" x14ac:dyDescent="0.35">
      <c r="E20" s="8"/>
    </row>
    <row r="21" spans="1:5" x14ac:dyDescent="0.35">
      <c r="A21" t="s">
        <v>28</v>
      </c>
      <c r="B21" s="7">
        <f>(B19-B17)</f>
        <v>413.43000000000006</v>
      </c>
      <c r="D21" t="s">
        <v>28</v>
      </c>
      <c r="E21" s="8">
        <f>E19-E17</f>
        <v>174</v>
      </c>
    </row>
    <row r="23" spans="1:5" x14ac:dyDescent="0.35">
      <c r="D23" t="s">
        <v>33</v>
      </c>
      <c r="E23" s="8"/>
    </row>
    <row r="24" spans="1:5" x14ac:dyDescent="0.35">
      <c r="D24" t="s">
        <v>34</v>
      </c>
      <c r="E24" s="8">
        <v>1830</v>
      </c>
    </row>
    <row r="25" spans="1:5" x14ac:dyDescent="0.35">
      <c r="E25" s="9">
        <f>SUM(E7:E14)</f>
        <v>1096</v>
      </c>
    </row>
    <row r="27" spans="1:5" x14ac:dyDescent="0.35">
      <c r="D27" t="s">
        <v>35</v>
      </c>
      <c r="E27" s="9">
        <f>E24-E25</f>
        <v>734</v>
      </c>
    </row>
    <row r="28" spans="1:5" x14ac:dyDescent="0.35">
      <c r="E28" s="8"/>
    </row>
    <row r="29" spans="1:5" x14ac:dyDescent="0.35">
      <c r="D29" t="s">
        <v>36</v>
      </c>
      <c r="E29" s="8">
        <v>1100</v>
      </c>
    </row>
    <row r="30" spans="1:5" x14ac:dyDescent="0.35">
      <c r="D30" t="s">
        <v>37</v>
      </c>
      <c r="E30" s="8">
        <v>1985</v>
      </c>
    </row>
    <row r="31" spans="1:5" x14ac:dyDescent="0.35">
      <c r="E31" s="8"/>
    </row>
    <row r="32" spans="1:5" x14ac:dyDescent="0.35">
      <c r="D32" t="s">
        <v>38</v>
      </c>
      <c r="E32" s="8">
        <v>972</v>
      </c>
    </row>
    <row r="33" spans="4:5" x14ac:dyDescent="0.35">
      <c r="D33" t="s">
        <v>39</v>
      </c>
      <c r="E33" s="8">
        <v>140</v>
      </c>
    </row>
    <row r="34" spans="4:5" x14ac:dyDescent="0.35">
      <c r="E34" s="8">
        <f>SUM(E32:E33)</f>
        <v>1112</v>
      </c>
    </row>
    <row r="35" spans="4:5" x14ac:dyDescent="0.35">
      <c r="D35" t="s">
        <v>40</v>
      </c>
      <c r="E35" s="8">
        <f>E30-E34</f>
        <v>873</v>
      </c>
    </row>
    <row r="36" spans="4:5" x14ac:dyDescent="0.35">
      <c r="E36" s="8"/>
    </row>
    <row r="37" spans="4:5" x14ac:dyDescent="0.35">
      <c r="D37" t="s">
        <v>41</v>
      </c>
      <c r="E37" s="8">
        <v>420</v>
      </c>
    </row>
    <row r="38" spans="4:5" x14ac:dyDescent="0.35">
      <c r="E38" s="8"/>
    </row>
    <row r="39" spans="4:5" x14ac:dyDescent="0.35">
      <c r="D39" t="s">
        <v>40</v>
      </c>
      <c r="E39" s="8">
        <f>E35-E37</f>
        <v>453</v>
      </c>
    </row>
    <row r="40" spans="4:5" x14ac:dyDescent="0.35">
      <c r="E40" s="8"/>
    </row>
    <row r="41" spans="4:5" x14ac:dyDescent="0.35">
      <c r="E41" s="8"/>
    </row>
    <row r="42" spans="4:5" x14ac:dyDescent="0.35">
      <c r="E42" s="8"/>
    </row>
    <row r="43" spans="4:5" x14ac:dyDescent="0.35">
      <c r="E43" s="8"/>
    </row>
    <row r="44" spans="4:5" x14ac:dyDescent="0.35">
      <c r="E44" s="8"/>
    </row>
    <row r="45" spans="4:5" x14ac:dyDescent="0.35">
      <c r="E45" s="8"/>
    </row>
    <row r="46" spans="4:5" x14ac:dyDescent="0.35">
      <c r="E46" s="8"/>
    </row>
    <row r="47" spans="4:5" x14ac:dyDescent="0.35">
      <c r="E47" s="8"/>
    </row>
    <row r="48" spans="4:5" x14ac:dyDescent="0.35">
      <c r="E48" s="8"/>
    </row>
    <row r="49" spans="5:5" x14ac:dyDescent="0.35">
      <c r="E49" s="8"/>
    </row>
    <row r="50" spans="5:5" x14ac:dyDescent="0.35">
      <c r="E50" s="8"/>
    </row>
    <row r="51" spans="5:5" x14ac:dyDescent="0.35">
      <c r="E51" s="8"/>
    </row>
    <row r="52" spans="5:5" x14ac:dyDescent="0.35">
      <c r="E52" s="8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9"/>
  <sheetViews>
    <sheetView workbookViewId="0"/>
  </sheetViews>
  <sheetFormatPr defaultRowHeight="14.5" x14ac:dyDescent="0.35"/>
  <cols>
    <col min="1" max="1" width="21.7265625" bestFit="1" customWidth="1"/>
    <col min="2" max="2" width="10.54296875" bestFit="1" customWidth="1"/>
    <col min="4" max="4" width="10.54296875" bestFit="1" customWidth="1"/>
    <col min="5" max="5" width="13.81640625" bestFit="1" customWidth="1"/>
  </cols>
  <sheetData>
    <row r="1" spans="1:5" x14ac:dyDescent="0.35">
      <c r="A1" t="s">
        <v>88</v>
      </c>
      <c r="B1" t="s">
        <v>89</v>
      </c>
    </row>
    <row r="2" spans="1:5" ht="15" thickBot="1" x14ac:dyDescent="0.4">
      <c r="A2" s="20" t="s">
        <v>47</v>
      </c>
      <c r="B2" s="8">
        <v>40</v>
      </c>
    </row>
    <row r="3" spans="1:5" ht="15.5" thickTop="1" thickBot="1" x14ac:dyDescent="0.4">
      <c r="A3" s="22" t="s">
        <v>90</v>
      </c>
      <c r="B3" s="8">
        <v>60</v>
      </c>
      <c r="D3" s="26">
        <v>2017.81</v>
      </c>
      <c r="E3" t="s">
        <v>63</v>
      </c>
    </row>
    <row r="4" spans="1:5" ht="15.5" thickTop="1" thickBot="1" x14ac:dyDescent="0.4">
      <c r="A4" s="22" t="s">
        <v>91</v>
      </c>
      <c r="B4" s="8">
        <v>28.28</v>
      </c>
      <c r="D4" s="25">
        <v>513.99</v>
      </c>
      <c r="E4" t="s">
        <v>132</v>
      </c>
    </row>
    <row r="5" spans="1:5" ht="15.5" thickTop="1" thickBot="1" x14ac:dyDescent="0.4">
      <c r="A5" s="22" t="s">
        <v>92</v>
      </c>
      <c r="B5" s="8">
        <v>5.66</v>
      </c>
      <c r="D5" s="24">
        <v>758.11</v>
      </c>
      <c r="E5" t="s">
        <v>131</v>
      </c>
    </row>
    <row r="6" spans="1:5" ht="15.5" thickTop="1" thickBot="1" x14ac:dyDescent="0.4">
      <c r="A6" s="21" t="s">
        <v>93</v>
      </c>
      <c r="B6" s="8">
        <v>146.79</v>
      </c>
    </row>
    <row r="7" spans="1:5" ht="15.5" thickTop="1" thickBot="1" x14ac:dyDescent="0.4">
      <c r="A7" s="22" t="s">
        <v>26</v>
      </c>
      <c r="B7" s="8">
        <v>72.709999999999994</v>
      </c>
    </row>
    <row r="8" spans="1:5" ht="15" thickTop="1" x14ac:dyDescent="0.35">
      <c r="A8" s="20" t="s">
        <v>47</v>
      </c>
      <c r="B8" s="8">
        <v>375</v>
      </c>
    </row>
    <row r="9" spans="1:5" x14ac:dyDescent="0.35">
      <c r="A9" s="21" t="s">
        <v>0</v>
      </c>
      <c r="B9" s="8">
        <v>1035.3</v>
      </c>
    </row>
    <row r="10" spans="1:5" x14ac:dyDescent="0.35">
      <c r="A10" s="23" t="s">
        <v>94</v>
      </c>
      <c r="B10" s="8">
        <v>1.61</v>
      </c>
    </row>
    <row r="11" spans="1:5" x14ac:dyDescent="0.35">
      <c r="A11" s="23" t="s">
        <v>95</v>
      </c>
      <c r="B11" s="8">
        <v>43.8</v>
      </c>
      <c r="D11" s="8"/>
    </row>
    <row r="12" spans="1:5" x14ac:dyDescent="0.35">
      <c r="A12" s="23" t="s">
        <v>96</v>
      </c>
      <c r="B12" s="8">
        <v>8.61</v>
      </c>
      <c r="D12" s="8"/>
    </row>
    <row r="13" spans="1:5" x14ac:dyDescent="0.35">
      <c r="A13" s="21" t="s">
        <v>55</v>
      </c>
      <c r="B13" s="8">
        <v>55.78</v>
      </c>
      <c r="D13" s="8"/>
    </row>
    <row r="14" spans="1:5" ht="15" thickBot="1" x14ac:dyDescent="0.4">
      <c r="A14" s="23" t="s">
        <v>94</v>
      </c>
      <c r="B14" s="8">
        <v>3.54</v>
      </c>
      <c r="D14" s="8"/>
    </row>
    <row r="15" spans="1:5" ht="15.5" thickTop="1" thickBot="1" x14ac:dyDescent="0.4">
      <c r="A15" s="22" t="s">
        <v>26</v>
      </c>
      <c r="B15" s="8">
        <v>19.93</v>
      </c>
      <c r="D15" s="8"/>
    </row>
    <row r="16" spans="1:5" ht="15" thickTop="1" x14ac:dyDescent="0.35">
      <c r="A16" s="21" t="s">
        <v>97</v>
      </c>
      <c r="B16" s="8">
        <v>14</v>
      </c>
      <c r="D16" s="8"/>
    </row>
    <row r="17" spans="1:4" x14ac:dyDescent="0.35">
      <c r="A17" s="23" t="s">
        <v>94</v>
      </c>
      <c r="B17" s="8">
        <v>1.61</v>
      </c>
      <c r="D17" s="8"/>
    </row>
    <row r="18" spans="1:4" x14ac:dyDescent="0.35">
      <c r="A18" s="23" t="s">
        <v>99</v>
      </c>
      <c r="B18" s="8">
        <v>2.38</v>
      </c>
    </row>
    <row r="19" spans="1:4" x14ac:dyDescent="0.35">
      <c r="A19" s="23" t="s">
        <v>94</v>
      </c>
      <c r="B19" s="8">
        <v>6.06</v>
      </c>
    </row>
    <row r="20" spans="1:4" x14ac:dyDescent="0.35">
      <c r="A20" s="23" t="s">
        <v>100</v>
      </c>
      <c r="B20" s="8">
        <v>7.36</v>
      </c>
    </row>
    <row r="21" spans="1:4" x14ac:dyDescent="0.35">
      <c r="A21" s="23" t="s">
        <v>101</v>
      </c>
      <c r="B21" s="8">
        <v>10.68</v>
      </c>
    </row>
    <row r="22" spans="1:4" ht="15" thickBot="1" x14ac:dyDescent="0.4">
      <c r="A22" s="23" t="s">
        <v>102</v>
      </c>
      <c r="B22" s="8">
        <v>17.489999999999998</v>
      </c>
    </row>
    <row r="23" spans="1:4" ht="15.5" thickTop="1" thickBot="1" x14ac:dyDescent="0.4">
      <c r="A23" s="22" t="s">
        <v>98</v>
      </c>
      <c r="B23" s="8">
        <v>22.02</v>
      </c>
    </row>
    <row r="24" spans="1:4" ht="15.5" thickTop="1" thickBot="1" x14ac:dyDescent="0.4">
      <c r="A24" s="22" t="s">
        <v>103</v>
      </c>
      <c r="B24" s="8">
        <v>22.8</v>
      </c>
    </row>
    <row r="25" spans="1:4" ht="15.5" thickTop="1" thickBot="1" x14ac:dyDescent="0.4">
      <c r="A25" s="22" t="s">
        <v>98</v>
      </c>
      <c r="B25" s="8">
        <v>22.95</v>
      </c>
    </row>
    <row r="26" spans="1:4" ht="15" thickTop="1" x14ac:dyDescent="0.35">
      <c r="A26" s="23" t="s">
        <v>104</v>
      </c>
      <c r="B26" s="8">
        <v>70.16</v>
      </c>
    </row>
    <row r="27" spans="1:4" x14ac:dyDescent="0.35">
      <c r="A27" s="23" t="s">
        <v>105</v>
      </c>
      <c r="B27" s="8">
        <v>97.17</v>
      </c>
    </row>
    <row r="28" spans="1:4" x14ac:dyDescent="0.35">
      <c r="A28" s="20" t="s">
        <v>47</v>
      </c>
      <c r="B28" s="8">
        <v>585</v>
      </c>
    </row>
    <row r="29" spans="1:4" x14ac:dyDescent="0.35">
      <c r="A29" s="23" t="s">
        <v>94</v>
      </c>
      <c r="B29" s="8">
        <v>7.42</v>
      </c>
    </row>
    <row r="30" spans="1:4" x14ac:dyDescent="0.35">
      <c r="A30" s="23" t="s">
        <v>130</v>
      </c>
      <c r="B30" s="8">
        <v>10.32</v>
      </c>
    </row>
    <row r="31" spans="1:4" x14ac:dyDescent="0.35">
      <c r="A31" s="23" t="s">
        <v>129</v>
      </c>
      <c r="B31" s="8">
        <v>13.24</v>
      </c>
    </row>
    <row r="32" spans="1:4" ht="15" thickBot="1" x14ac:dyDescent="0.4">
      <c r="A32" s="23" t="s">
        <v>128</v>
      </c>
      <c r="B32" s="8">
        <v>15.2</v>
      </c>
    </row>
    <row r="33" spans="1:2" ht="15.5" thickTop="1" thickBot="1" x14ac:dyDescent="0.4">
      <c r="A33" s="22" t="s">
        <v>127</v>
      </c>
      <c r="B33" s="8">
        <v>26.71</v>
      </c>
    </row>
    <row r="34" spans="1:2" ht="15" thickTop="1" x14ac:dyDescent="0.35">
      <c r="A34" s="23" t="s">
        <v>114</v>
      </c>
      <c r="B34" s="8">
        <v>26.75</v>
      </c>
    </row>
    <row r="35" spans="1:2" x14ac:dyDescent="0.35">
      <c r="A35" s="23" t="s">
        <v>94</v>
      </c>
      <c r="B35" s="8">
        <v>4.07</v>
      </c>
    </row>
    <row r="36" spans="1:2" x14ac:dyDescent="0.35">
      <c r="A36" s="23" t="s">
        <v>94</v>
      </c>
      <c r="B36" s="8">
        <v>5.05</v>
      </c>
    </row>
    <row r="37" spans="1:2" x14ac:dyDescent="0.35">
      <c r="A37" s="23" t="s">
        <v>126</v>
      </c>
      <c r="B37" s="8">
        <v>21.71</v>
      </c>
    </row>
    <row r="38" spans="1:2" x14ac:dyDescent="0.35">
      <c r="A38" s="23" t="s">
        <v>94</v>
      </c>
      <c r="B38" s="8">
        <v>1.99</v>
      </c>
    </row>
    <row r="39" spans="1:2" ht="15" thickBot="1" x14ac:dyDescent="0.4">
      <c r="A39" s="21" t="s">
        <v>125</v>
      </c>
      <c r="B39" s="8">
        <v>10.91</v>
      </c>
    </row>
    <row r="40" spans="1:2" ht="15.5" thickTop="1" thickBot="1" x14ac:dyDescent="0.4">
      <c r="A40" s="22" t="s">
        <v>124</v>
      </c>
      <c r="B40" s="8">
        <v>44.17</v>
      </c>
    </row>
    <row r="41" spans="1:2" ht="15" thickTop="1" x14ac:dyDescent="0.35">
      <c r="A41" s="20" t="s">
        <v>47</v>
      </c>
      <c r="B41" s="8">
        <v>40</v>
      </c>
    </row>
    <row r="42" spans="1:2" x14ac:dyDescent="0.35">
      <c r="A42" s="23" t="s">
        <v>94</v>
      </c>
      <c r="B42" s="8">
        <v>1.61</v>
      </c>
    </row>
    <row r="43" spans="1:2" x14ac:dyDescent="0.35">
      <c r="A43" s="23" t="s">
        <v>105</v>
      </c>
      <c r="B43" s="8">
        <v>2.79</v>
      </c>
    </row>
    <row r="44" spans="1:2" x14ac:dyDescent="0.35">
      <c r="A44" s="23" t="s">
        <v>94</v>
      </c>
      <c r="B44" s="8">
        <v>5.72</v>
      </c>
    </row>
    <row r="45" spans="1:2" ht="15" thickBot="1" x14ac:dyDescent="0.4">
      <c r="A45" s="23" t="s">
        <v>123</v>
      </c>
      <c r="B45" s="8">
        <v>6.9</v>
      </c>
    </row>
    <row r="46" spans="1:2" ht="15.5" thickTop="1" thickBot="1" x14ac:dyDescent="0.4">
      <c r="A46" s="22" t="s">
        <v>98</v>
      </c>
      <c r="B46" s="8">
        <v>23.37</v>
      </c>
    </row>
    <row r="47" spans="1:2" ht="15" thickTop="1" x14ac:dyDescent="0.35">
      <c r="A47" s="23" t="s">
        <v>122</v>
      </c>
      <c r="B47" s="8">
        <v>26.27</v>
      </c>
    </row>
    <row r="48" spans="1:2" x14ac:dyDescent="0.35">
      <c r="A48" s="23" t="s">
        <v>121</v>
      </c>
      <c r="B48" s="8">
        <v>36</v>
      </c>
    </row>
    <row r="49" spans="1:2" x14ac:dyDescent="0.35">
      <c r="A49" s="23" t="s">
        <v>104</v>
      </c>
      <c r="B49" s="8">
        <v>80.33</v>
      </c>
    </row>
    <row r="50" spans="1:2" ht="15" thickBot="1" x14ac:dyDescent="0.4">
      <c r="A50" s="21" t="s">
        <v>106</v>
      </c>
      <c r="B50" s="8">
        <v>50</v>
      </c>
    </row>
    <row r="51" spans="1:2" ht="15.5" thickTop="1" thickBot="1" x14ac:dyDescent="0.4">
      <c r="A51" s="22" t="s">
        <v>120</v>
      </c>
      <c r="B51" s="8">
        <v>5</v>
      </c>
    </row>
    <row r="52" spans="1:2" ht="15" thickTop="1" x14ac:dyDescent="0.35">
      <c r="A52" s="23" t="s">
        <v>105</v>
      </c>
      <c r="B52" s="8">
        <v>63.09</v>
      </c>
    </row>
    <row r="53" spans="1:2" x14ac:dyDescent="0.35">
      <c r="A53" s="21" t="s">
        <v>16</v>
      </c>
      <c r="B53" s="8">
        <v>63.59</v>
      </c>
    </row>
    <row r="54" spans="1:2" ht="15" thickBot="1" x14ac:dyDescent="0.4">
      <c r="A54" s="21" t="s">
        <v>30</v>
      </c>
      <c r="B54" s="8">
        <v>244.42</v>
      </c>
    </row>
    <row r="55" spans="1:2" ht="15.5" thickTop="1" thickBot="1" x14ac:dyDescent="0.4">
      <c r="A55" s="22" t="s">
        <v>119</v>
      </c>
      <c r="B55" s="8">
        <v>4.34</v>
      </c>
    </row>
    <row r="56" spans="1:2" ht="15.5" thickTop="1" thickBot="1" x14ac:dyDescent="0.4">
      <c r="A56" s="22" t="s">
        <v>92</v>
      </c>
      <c r="B56" s="8">
        <v>10</v>
      </c>
    </row>
    <row r="57" spans="1:2" ht="15" thickTop="1" x14ac:dyDescent="0.35">
      <c r="A57" s="23" t="s">
        <v>118</v>
      </c>
      <c r="B57" s="8">
        <v>11.84</v>
      </c>
    </row>
    <row r="58" spans="1:2" ht="15" thickBot="1" x14ac:dyDescent="0.4">
      <c r="A58" s="23" t="s">
        <v>117</v>
      </c>
      <c r="B58" s="8">
        <v>19.45</v>
      </c>
    </row>
    <row r="59" spans="1:2" ht="15.5" thickTop="1" thickBot="1" x14ac:dyDescent="0.4">
      <c r="A59" s="22" t="s">
        <v>116</v>
      </c>
      <c r="B59" s="8">
        <v>20</v>
      </c>
    </row>
    <row r="60" spans="1:2" ht="15" thickTop="1" x14ac:dyDescent="0.35">
      <c r="A60" s="21" t="s">
        <v>107</v>
      </c>
      <c r="B60" s="8">
        <v>21.33</v>
      </c>
    </row>
    <row r="61" spans="1:2" x14ac:dyDescent="0.35">
      <c r="A61" s="21" t="s">
        <v>108</v>
      </c>
      <c r="B61" s="8">
        <v>199</v>
      </c>
    </row>
    <row r="62" spans="1:2" x14ac:dyDescent="0.35">
      <c r="A62" s="21" t="s">
        <v>115</v>
      </c>
      <c r="B62" s="8">
        <v>11.85</v>
      </c>
    </row>
    <row r="63" spans="1:2" ht="15" thickBot="1" x14ac:dyDescent="0.4">
      <c r="A63" s="23" t="s">
        <v>114</v>
      </c>
      <c r="B63" s="8">
        <v>22.97</v>
      </c>
    </row>
    <row r="64" spans="1:2" ht="15.5" thickTop="1" thickBot="1" x14ac:dyDescent="0.4">
      <c r="A64" s="22" t="s">
        <v>92</v>
      </c>
      <c r="B64" s="8">
        <v>24.49</v>
      </c>
    </row>
    <row r="65" spans="1:2" ht="15" thickTop="1" x14ac:dyDescent="0.35">
      <c r="A65" s="21" t="s">
        <v>2</v>
      </c>
      <c r="B65" s="8">
        <v>164.84</v>
      </c>
    </row>
    <row r="66" spans="1:2" x14ac:dyDescent="0.35">
      <c r="A66" s="23" t="s">
        <v>94</v>
      </c>
      <c r="B66" s="8">
        <v>1.1000000000000001</v>
      </c>
    </row>
    <row r="67" spans="1:2" ht="15" thickBot="1" x14ac:dyDescent="0.4">
      <c r="A67" s="23" t="s">
        <v>94</v>
      </c>
      <c r="B67" s="8">
        <v>4.87</v>
      </c>
    </row>
    <row r="68" spans="1:2" ht="15.5" thickTop="1" thickBot="1" x14ac:dyDescent="0.4">
      <c r="A68" s="22" t="s">
        <v>113</v>
      </c>
      <c r="B68" s="8">
        <v>35.56</v>
      </c>
    </row>
    <row r="69" spans="1:2" ht="15" thickTop="1" x14ac:dyDescent="0.35">
      <c r="A69" s="23" t="s">
        <v>112</v>
      </c>
      <c r="B69" s="8">
        <v>8.52</v>
      </c>
    </row>
    <row r="70" spans="1:2" x14ac:dyDescent="0.35">
      <c r="A70" s="23" t="s">
        <v>94</v>
      </c>
      <c r="B70" s="8">
        <v>4.83</v>
      </c>
    </row>
    <row r="71" spans="1:2" x14ac:dyDescent="0.35">
      <c r="A71" s="23" t="s">
        <v>102</v>
      </c>
      <c r="B71" s="8">
        <v>7.23</v>
      </c>
    </row>
    <row r="72" spans="1:2" x14ac:dyDescent="0.35">
      <c r="A72" s="23" t="s">
        <v>105</v>
      </c>
      <c r="B72" s="8">
        <v>10.76</v>
      </c>
    </row>
    <row r="73" spans="1:2" ht="15" thickBot="1" x14ac:dyDescent="0.4">
      <c r="A73" s="23" t="s">
        <v>94</v>
      </c>
      <c r="B73" s="8">
        <v>3.44</v>
      </c>
    </row>
    <row r="74" spans="1:2" ht="15.5" thickTop="1" thickBot="1" x14ac:dyDescent="0.4">
      <c r="A74" s="22" t="s">
        <v>111</v>
      </c>
      <c r="B74" s="8">
        <v>10</v>
      </c>
    </row>
    <row r="75" spans="1:2" ht="15" thickTop="1" x14ac:dyDescent="0.35">
      <c r="A75" s="23" t="s">
        <v>104</v>
      </c>
      <c r="B75" s="8">
        <v>63.1</v>
      </c>
    </row>
    <row r="76" spans="1:2" ht="15" thickBot="1" x14ac:dyDescent="0.4">
      <c r="A76" s="23" t="s">
        <v>94</v>
      </c>
      <c r="B76" s="8">
        <v>1.07</v>
      </c>
    </row>
    <row r="77" spans="1:2" ht="15.5" thickTop="1" thickBot="1" x14ac:dyDescent="0.4">
      <c r="A77" s="22" t="s">
        <v>110</v>
      </c>
      <c r="B77" s="8">
        <v>5.5</v>
      </c>
    </row>
    <row r="78" spans="1:2" ht="15.5" thickTop="1" thickBot="1" x14ac:dyDescent="0.4">
      <c r="A78" s="22" t="s">
        <v>109</v>
      </c>
      <c r="B78" s="8">
        <v>50.5</v>
      </c>
    </row>
    <row r="79" spans="1:2" ht="15" thickTop="1" x14ac:dyDescent="0.35">
      <c r="A79" s="20" t="s">
        <v>47</v>
      </c>
      <c r="B79" s="8">
        <v>40</v>
      </c>
    </row>
  </sheetData>
  <autoFilter ref="A1:B79" xr:uid="{00000000-0009-0000-0000-000013000000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2"/>
  <sheetViews>
    <sheetView workbookViewId="0">
      <selection activeCell="A9" sqref="A9"/>
    </sheetView>
  </sheetViews>
  <sheetFormatPr defaultRowHeight="14.5" x14ac:dyDescent="0.35"/>
  <cols>
    <col min="1" max="1" width="10" bestFit="1" customWidth="1"/>
    <col min="2" max="2" width="10" style="10" bestFit="1" customWidth="1"/>
    <col min="3" max="3" width="33.54296875" bestFit="1" customWidth="1"/>
  </cols>
  <sheetData>
    <row r="1" spans="1:3" x14ac:dyDescent="0.35">
      <c r="A1" t="s">
        <v>49</v>
      </c>
      <c r="B1" s="10" t="s">
        <v>52</v>
      </c>
      <c r="C1" t="s">
        <v>51</v>
      </c>
    </row>
    <row r="2" spans="1:3" x14ac:dyDescent="0.35">
      <c r="A2" s="4">
        <v>43156</v>
      </c>
      <c r="B2" s="10">
        <v>2</v>
      </c>
      <c r="C2" t="s">
        <v>65</v>
      </c>
    </row>
    <row r="3" spans="1:3" x14ac:dyDescent="0.35">
      <c r="A3" s="4">
        <v>43542</v>
      </c>
      <c r="B3" s="10">
        <v>1</v>
      </c>
      <c r="C3" t="s">
        <v>85</v>
      </c>
    </row>
    <row r="4" spans="1:3" x14ac:dyDescent="0.35">
      <c r="A4" s="4">
        <v>43599</v>
      </c>
      <c r="B4" s="10">
        <v>1</v>
      </c>
      <c r="C4" t="s">
        <v>86</v>
      </c>
    </row>
    <row r="5" spans="1:3" x14ac:dyDescent="0.35">
      <c r="A5" s="4">
        <v>43606</v>
      </c>
      <c r="B5" s="10">
        <v>1</v>
      </c>
      <c r="C5" t="s">
        <v>87</v>
      </c>
    </row>
    <row r="6" spans="1:3" x14ac:dyDescent="0.35">
      <c r="A6" s="4">
        <v>43609</v>
      </c>
      <c r="B6" s="10">
        <v>1</v>
      </c>
      <c r="C6" t="s">
        <v>84</v>
      </c>
    </row>
    <row r="7" spans="1:3" x14ac:dyDescent="0.35">
      <c r="A7" s="4">
        <v>43630</v>
      </c>
      <c r="B7" s="10">
        <v>1</v>
      </c>
      <c r="C7" t="s">
        <v>155</v>
      </c>
    </row>
    <row r="8" spans="1:3" x14ac:dyDescent="0.35">
      <c r="A8" s="4"/>
    </row>
    <row r="9" spans="1:3" x14ac:dyDescent="0.35">
      <c r="A9" s="4"/>
    </row>
    <row r="11" spans="1:3" x14ac:dyDescent="0.35">
      <c r="A11" s="4"/>
    </row>
    <row r="18" spans="1:2" x14ac:dyDescent="0.35">
      <c r="A18" t="s">
        <v>50</v>
      </c>
      <c r="B18" s="10">
        <f>SUM(B2:B16)</f>
        <v>7</v>
      </c>
    </row>
    <row r="20" spans="1:2" x14ac:dyDescent="0.35">
      <c r="A20" t="s">
        <v>53</v>
      </c>
      <c r="B20" s="10">
        <v>20</v>
      </c>
    </row>
    <row r="22" spans="1:2" x14ac:dyDescent="0.35">
      <c r="A22" t="s">
        <v>44</v>
      </c>
      <c r="B22" s="11">
        <f>B20-B18</f>
        <v>13</v>
      </c>
    </row>
  </sheetData>
  <conditionalFormatting sqref="B22">
    <cfRule type="cellIs" dxfId="0" priority="1" operator="lessThan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workbookViewId="0">
      <selection activeCell="G19" sqref="G19"/>
    </sheetView>
  </sheetViews>
  <sheetFormatPr defaultRowHeight="14.5" x14ac:dyDescent="0.35"/>
  <cols>
    <col min="1" max="1" width="24.179687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</cols>
  <sheetData>
    <row r="1" spans="1:6" x14ac:dyDescent="0.35">
      <c r="A1" s="4">
        <v>42867</v>
      </c>
      <c r="F1" s="4"/>
    </row>
    <row r="2" spans="1:6" x14ac:dyDescent="0.35">
      <c r="A2" t="s">
        <v>16</v>
      </c>
      <c r="B2" s="7">
        <v>82</v>
      </c>
      <c r="F2" s="8">
        <v>0</v>
      </c>
    </row>
    <row r="3" spans="1:6" x14ac:dyDescent="0.35">
      <c r="A3" t="s">
        <v>5</v>
      </c>
      <c r="B3" s="7">
        <v>100</v>
      </c>
      <c r="F3" s="8">
        <v>0</v>
      </c>
    </row>
    <row r="4" spans="1:6" x14ac:dyDescent="0.35">
      <c r="A4" t="s">
        <v>4</v>
      </c>
      <c r="B4" s="7">
        <v>50</v>
      </c>
      <c r="F4" s="8">
        <v>0</v>
      </c>
    </row>
    <row r="5" spans="1:6" x14ac:dyDescent="0.35">
      <c r="A5" t="s">
        <v>26</v>
      </c>
      <c r="B5" s="7">
        <v>100</v>
      </c>
      <c r="F5" s="8">
        <v>0</v>
      </c>
    </row>
    <row r="6" spans="1:6" x14ac:dyDescent="0.35">
      <c r="A6" t="s">
        <v>29</v>
      </c>
      <c r="B6" s="7">
        <f>C6+D6</f>
        <v>212.57</v>
      </c>
      <c r="C6" s="7">
        <v>192.99</v>
      </c>
      <c r="D6" s="7">
        <v>19.579999999999998</v>
      </c>
      <c r="E6" s="7"/>
      <c r="F6" s="8">
        <v>0</v>
      </c>
    </row>
    <row r="7" spans="1:6" x14ac:dyDescent="0.35">
      <c r="A7" t="s">
        <v>13</v>
      </c>
      <c r="B7" s="7">
        <v>66</v>
      </c>
      <c r="C7" s="7">
        <v>47</v>
      </c>
      <c r="D7" s="7"/>
      <c r="E7" s="7"/>
      <c r="F7" s="8">
        <v>0</v>
      </c>
    </row>
    <row r="8" spans="1:6" x14ac:dyDescent="0.35">
      <c r="A8" t="s">
        <v>14</v>
      </c>
      <c r="B8" s="7">
        <v>147</v>
      </c>
      <c r="C8" s="7"/>
      <c r="D8" s="7"/>
      <c r="E8" s="7"/>
      <c r="F8" s="8"/>
    </row>
    <row r="9" spans="1:6" x14ac:dyDescent="0.35">
      <c r="A9" t="s">
        <v>30</v>
      </c>
      <c r="B9" s="7">
        <v>316</v>
      </c>
      <c r="C9" s="7">
        <v>316</v>
      </c>
      <c r="D9" s="7"/>
      <c r="E9" s="7"/>
      <c r="F9" s="8"/>
    </row>
    <row r="10" spans="1:6" x14ac:dyDescent="0.35">
      <c r="A10" t="s">
        <v>12</v>
      </c>
      <c r="B10" s="7">
        <v>0</v>
      </c>
      <c r="C10" s="7"/>
      <c r="D10" s="7"/>
      <c r="E10" s="7"/>
      <c r="F10" s="8"/>
    </row>
    <row r="11" spans="1:6" x14ac:dyDescent="0.35">
      <c r="A11" t="s">
        <v>32</v>
      </c>
      <c r="B11" s="7">
        <v>0</v>
      </c>
      <c r="C11" s="7">
        <v>50</v>
      </c>
      <c r="D11" s="7"/>
      <c r="E11" s="7"/>
      <c r="F11" s="8">
        <v>50</v>
      </c>
    </row>
    <row r="12" spans="1:6" x14ac:dyDescent="0.35">
      <c r="A12" t="s">
        <v>0</v>
      </c>
      <c r="B12" s="7">
        <v>0</v>
      </c>
      <c r="C12" s="7"/>
      <c r="D12" s="7"/>
      <c r="E12" s="7"/>
      <c r="F12" s="8">
        <v>833</v>
      </c>
    </row>
    <row r="13" spans="1:6" x14ac:dyDescent="0.35">
      <c r="A13" t="s">
        <v>2</v>
      </c>
      <c r="B13" s="7">
        <v>67</v>
      </c>
      <c r="F13" s="8"/>
    </row>
    <row r="14" spans="1:6" x14ac:dyDescent="0.35">
      <c r="F14" s="8"/>
    </row>
    <row r="15" spans="1:6" x14ac:dyDescent="0.35">
      <c r="F15" s="8"/>
    </row>
    <row r="16" spans="1:6" x14ac:dyDescent="0.35">
      <c r="A16" t="s">
        <v>27</v>
      </c>
      <c r="B16" s="7">
        <f>SUM(B2:B13)</f>
        <v>1140.57</v>
      </c>
      <c r="D16" t="s">
        <v>27</v>
      </c>
      <c r="F16" s="8">
        <f>SUM(F2:F13)</f>
        <v>883</v>
      </c>
    </row>
    <row r="17" spans="1:6" x14ac:dyDescent="0.35">
      <c r="F17" s="8"/>
    </row>
    <row r="18" spans="1:6" x14ac:dyDescent="0.35">
      <c r="A18" t="s">
        <v>8</v>
      </c>
      <c r="B18" s="7">
        <v>2061</v>
      </c>
      <c r="C18" t="s">
        <v>42</v>
      </c>
      <c r="D18" t="s">
        <v>8</v>
      </c>
      <c r="F18" s="8"/>
    </row>
    <row r="19" spans="1:6" x14ac:dyDescent="0.35">
      <c r="F19" s="8"/>
    </row>
    <row r="20" spans="1:6" x14ac:dyDescent="0.35">
      <c r="A20" t="s">
        <v>28</v>
      </c>
      <c r="B20" s="7">
        <f>(B18-B16)</f>
        <v>920.43000000000006</v>
      </c>
      <c r="D20" t="s">
        <v>28</v>
      </c>
      <c r="F20" s="8"/>
    </row>
    <row r="23" spans="1:6" x14ac:dyDescent="0.35">
      <c r="A23" t="s">
        <v>43</v>
      </c>
    </row>
    <row r="24" spans="1:6" x14ac:dyDescent="0.35">
      <c r="A24" t="s">
        <v>44</v>
      </c>
      <c r="B24" s="7">
        <v>1136.5899999999999</v>
      </c>
    </row>
    <row r="26" spans="1:6" x14ac:dyDescent="0.35">
      <c r="A26" t="s">
        <v>45</v>
      </c>
      <c r="B26" s="7">
        <f>SUM(B2,B3,B4,B5,B6)</f>
        <v>544.56999999999994</v>
      </c>
    </row>
    <row r="28" spans="1:6" x14ac:dyDescent="0.35">
      <c r="A28" t="s">
        <v>46</v>
      </c>
      <c r="B28" s="7">
        <f>B24-B26</f>
        <v>592.02</v>
      </c>
    </row>
    <row r="30" spans="1:6" x14ac:dyDescent="0.35">
      <c r="A30" t="s">
        <v>47</v>
      </c>
      <c r="B30" s="7">
        <v>180</v>
      </c>
    </row>
    <row r="32" spans="1:6" ht="29" x14ac:dyDescent="0.35">
      <c r="A32" t="s">
        <v>46</v>
      </c>
      <c r="B32" s="7">
        <f>B28-B30</f>
        <v>412.02</v>
      </c>
      <c r="C32" s="6" t="s">
        <v>48</v>
      </c>
    </row>
    <row r="34" spans="2:2" x14ac:dyDescent="0.35">
      <c r="B34" s="7">
        <v>345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workbookViewId="0">
      <selection activeCell="O30" sqref="O30"/>
    </sheetView>
  </sheetViews>
  <sheetFormatPr defaultRowHeight="14.5" x14ac:dyDescent="0.35"/>
  <cols>
    <col min="1" max="1" width="24.179687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8" max="8" width="9.7265625" customWidth="1"/>
    <col min="9" max="9" width="10.54296875" bestFit="1" customWidth="1"/>
    <col min="10" max="10" width="9.1796875" style="7"/>
  </cols>
  <sheetData>
    <row r="1" spans="1:10" x14ac:dyDescent="0.35">
      <c r="A1" s="4">
        <v>42881</v>
      </c>
      <c r="E1" s="4">
        <v>42895</v>
      </c>
      <c r="H1" s="4">
        <v>42909</v>
      </c>
    </row>
    <row r="2" spans="1:10" x14ac:dyDescent="0.35">
      <c r="A2" t="s">
        <v>16</v>
      </c>
      <c r="B2" s="7">
        <v>0</v>
      </c>
      <c r="C2" s="8">
        <v>82</v>
      </c>
      <c r="F2" s="8">
        <v>112</v>
      </c>
      <c r="I2" s="8">
        <v>0</v>
      </c>
    </row>
    <row r="3" spans="1:10" x14ac:dyDescent="0.35">
      <c r="A3" t="s">
        <v>5</v>
      </c>
      <c r="B3" s="7">
        <v>0</v>
      </c>
      <c r="C3" s="8">
        <v>100</v>
      </c>
      <c r="F3" s="8">
        <v>100</v>
      </c>
      <c r="I3" s="8">
        <v>0</v>
      </c>
    </row>
    <row r="4" spans="1:10" x14ac:dyDescent="0.35">
      <c r="A4" t="s">
        <v>4</v>
      </c>
      <c r="B4" s="7">
        <v>50</v>
      </c>
      <c r="C4" s="8">
        <v>50</v>
      </c>
      <c r="F4" s="8">
        <v>17</v>
      </c>
      <c r="I4" s="8">
        <v>50</v>
      </c>
    </row>
    <row r="5" spans="1:10" x14ac:dyDescent="0.35">
      <c r="A5" t="s">
        <v>26</v>
      </c>
      <c r="B5" s="7">
        <v>0</v>
      </c>
      <c r="C5" s="8">
        <v>100</v>
      </c>
      <c r="F5" s="8">
        <v>0</v>
      </c>
      <c r="I5" s="8">
        <v>0</v>
      </c>
    </row>
    <row r="6" spans="1:10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10" x14ac:dyDescent="0.35">
      <c r="A7" t="s">
        <v>13</v>
      </c>
      <c r="B7" s="7">
        <v>47</v>
      </c>
      <c r="C7" s="8">
        <v>47</v>
      </c>
      <c r="D7" s="7"/>
      <c r="E7" s="7"/>
      <c r="F7" s="8">
        <v>66</v>
      </c>
      <c r="H7" s="7"/>
      <c r="I7" s="8">
        <v>0</v>
      </c>
    </row>
    <row r="8" spans="1:10" x14ac:dyDescent="0.3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10" x14ac:dyDescent="0.35">
      <c r="A9" t="s">
        <v>30</v>
      </c>
      <c r="B9" s="7">
        <v>0</v>
      </c>
      <c r="C9" s="8">
        <v>316</v>
      </c>
      <c r="D9" s="7"/>
      <c r="E9" s="7"/>
      <c r="F9" s="8">
        <v>316</v>
      </c>
      <c r="H9" s="7"/>
      <c r="I9" s="8">
        <v>0</v>
      </c>
    </row>
    <row r="10" spans="1:10" x14ac:dyDescent="0.35">
      <c r="A10" t="s">
        <v>12</v>
      </c>
      <c r="B10" s="7">
        <v>0</v>
      </c>
      <c r="C10" s="8">
        <v>145</v>
      </c>
      <c r="D10" s="7"/>
      <c r="E10" s="7"/>
      <c r="F10" s="8">
        <v>131</v>
      </c>
      <c r="H10" s="7"/>
      <c r="I10" s="8">
        <v>0</v>
      </c>
    </row>
    <row r="11" spans="1:10" x14ac:dyDescent="0.35">
      <c r="A11" t="s">
        <v>32</v>
      </c>
      <c r="B11" s="7">
        <v>0</v>
      </c>
      <c r="C11" s="8">
        <v>50</v>
      </c>
      <c r="D11" s="7"/>
      <c r="E11" s="7"/>
      <c r="F11" s="8">
        <v>50</v>
      </c>
      <c r="H11" s="7"/>
      <c r="I11" s="8">
        <v>63</v>
      </c>
      <c r="J11" t="s">
        <v>54</v>
      </c>
    </row>
    <row r="12" spans="1:10" x14ac:dyDescent="0.35">
      <c r="A12" t="s">
        <v>0</v>
      </c>
      <c r="B12" s="7">
        <v>853</v>
      </c>
      <c r="C12" s="8"/>
      <c r="D12" s="7"/>
      <c r="E12" s="7"/>
      <c r="F12" s="8">
        <v>0</v>
      </c>
      <c r="H12" s="7"/>
      <c r="I12" s="8">
        <v>853</v>
      </c>
    </row>
    <row r="13" spans="1:10" x14ac:dyDescent="0.35">
      <c r="A13" t="s">
        <v>2</v>
      </c>
      <c r="B13" s="7">
        <v>0</v>
      </c>
      <c r="C13" s="8"/>
      <c r="F13" s="7">
        <v>100</v>
      </c>
      <c r="I13" s="8">
        <v>80</v>
      </c>
    </row>
    <row r="14" spans="1:10" x14ac:dyDescent="0.35">
      <c r="F14" s="8"/>
      <c r="I14" s="8"/>
    </row>
    <row r="15" spans="1:10" x14ac:dyDescent="0.35">
      <c r="F15" s="8"/>
      <c r="I15" s="8"/>
    </row>
    <row r="16" spans="1:10" x14ac:dyDescent="0.35">
      <c r="A16" t="s">
        <v>27</v>
      </c>
      <c r="B16" s="7">
        <f>SUM(B2:B13)</f>
        <v>950</v>
      </c>
      <c r="E16" t="s">
        <v>27</v>
      </c>
      <c r="F16" s="8">
        <f>SUM(F2:F13)</f>
        <v>1251.57</v>
      </c>
      <c r="H16" t="s">
        <v>27</v>
      </c>
      <c r="I16" s="8">
        <f>SUM(I2:I13)</f>
        <v>1046</v>
      </c>
    </row>
    <row r="17" spans="1:10" x14ac:dyDescent="0.35">
      <c r="F17" s="8"/>
      <c r="I17" s="8"/>
    </row>
    <row r="18" spans="1:10" x14ac:dyDescent="0.35">
      <c r="A18" t="s">
        <v>8</v>
      </c>
      <c r="B18" s="7">
        <v>1339</v>
      </c>
      <c r="E18" t="s">
        <v>8</v>
      </c>
      <c r="F18" s="8">
        <v>1339</v>
      </c>
      <c r="H18" t="s">
        <v>8</v>
      </c>
      <c r="I18" s="8">
        <v>1339</v>
      </c>
      <c r="J18" s="7">
        <v>1538</v>
      </c>
    </row>
    <row r="19" spans="1:10" x14ac:dyDescent="0.35">
      <c r="F19" s="8"/>
      <c r="I19" s="8"/>
    </row>
    <row r="20" spans="1:10" x14ac:dyDescent="0.35">
      <c r="A20" t="s">
        <v>28</v>
      </c>
      <c r="B20" s="7">
        <f>(B18-B16)</f>
        <v>389</v>
      </c>
      <c r="E20" t="s">
        <v>28</v>
      </c>
      <c r="F20" s="12">
        <f>(F18-F16)</f>
        <v>87.430000000000064</v>
      </c>
      <c r="H20" t="s">
        <v>28</v>
      </c>
      <c r="I20" s="12">
        <f>(I18-I16)</f>
        <v>293</v>
      </c>
    </row>
    <row r="32" spans="1:10" x14ac:dyDescent="0.35">
      <c r="C32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"/>
  <sheetViews>
    <sheetView workbookViewId="0">
      <selection activeCell="K11" sqref="K11"/>
    </sheetView>
  </sheetViews>
  <sheetFormatPr defaultRowHeight="14.5" x14ac:dyDescent="0.35"/>
  <cols>
    <col min="1" max="1" width="24.179687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</cols>
  <sheetData>
    <row r="1" spans="1:6" x14ac:dyDescent="0.35">
      <c r="A1" s="4">
        <v>42923</v>
      </c>
      <c r="E1" s="4">
        <v>42937</v>
      </c>
    </row>
    <row r="2" spans="1:6" x14ac:dyDescent="0.35">
      <c r="A2" t="s">
        <v>16</v>
      </c>
      <c r="B2" s="7">
        <v>130</v>
      </c>
      <c r="C2" s="8">
        <v>82</v>
      </c>
      <c r="F2" s="8">
        <v>0</v>
      </c>
    </row>
    <row r="3" spans="1:6" x14ac:dyDescent="0.35">
      <c r="A3" t="s">
        <v>5</v>
      </c>
      <c r="B3" s="7">
        <v>77.010000000000005</v>
      </c>
      <c r="C3" s="8">
        <v>100</v>
      </c>
      <c r="F3" s="8">
        <v>0</v>
      </c>
    </row>
    <row r="4" spans="1:6" x14ac:dyDescent="0.35">
      <c r="A4" t="s">
        <v>4</v>
      </c>
      <c r="B4" s="7">
        <v>50</v>
      </c>
      <c r="C4" s="8">
        <v>50</v>
      </c>
      <c r="F4" s="8">
        <v>0</v>
      </c>
    </row>
    <row r="5" spans="1:6" x14ac:dyDescent="0.35">
      <c r="A5" t="s">
        <v>26</v>
      </c>
      <c r="B5" s="7">
        <v>0</v>
      </c>
      <c r="C5" s="8">
        <v>100</v>
      </c>
      <c r="F5" s="8">
        <v>0</v>
      </c>
    </row>
    <row r="6" spans="1:6" x14ac:dyDescent="0.3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/>
    </row>
    <row r="7" spans="1:6" x14ac:dyDescent="0.35">
      <c r="A7" t="s">
        <v>55</v>
      </c>
      <c r="B7" s="7">
        <v>48</v>
      </c>
      <c r="C7" s="8">
        <v>48</v>
      </c>
      <c r="D7" s="7"/>
      <c r="E7" s="7"/>
      <c r="F7" s="8">
        <v>0</v>
      </c>
    </row>
    <row r="8" spans="1:6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</row>
    <row r="9" spans="1:6" x14ac:dyDescent="0.35">
      <c r="A9" t="s">
        <v>30</v>
      </c>
      <c r="B9" s="7">
        <v>319</v>
      </c>
      <c r="C9" s="8">
        <v>316</v>
      </c>
      <c r="D9" s="7"/>
      <c r="E9" s="7"/>
      <c r="F9" s="8">
        <v>0</v>
      </c>
    </row>
    <row r="10" spans="1:6" x14ac:dyDescent="0.35">
      <c r="A10" t="s">
        <v>12</v>
      </c>
      <c r="B10" s="7">
        <v>130</v>
      </c>
      <c r="C10" s="8">
        <v>145</v>
      </c>
      <c r="D10" s="7"/>
      <c r="E10" s="7"/>
      <c r="F10" s="8">
        <v>0</v>
      </c>
    </row>
    <row r="11" spans="1:6" x14ac:dyDescent="0.35">
      <c r="A11" t="s">
        <v>32</v>
      </c>
      <c r="B11" s="7">
        <v>50</v>
      </c>
      <c r="C11" s="8">
        <v>50</v>
      </c>
      <c r="D11" s="7"/>
      <c r="E11" s="7"/>
      <c r="F11" s="8">
        <v>0</v>
      </c>
    </row>
    <row r="12" spans="1:6" x14ac:dyDescent="0.35">
      <c r="A12" t="s">
        <v>0</v>
      </c>
      <c r="B12" s="7">
        <v>0</v>
      </c>
      <c r="C12" s="8"/>
      <c r="D12" s="7">
        <v>853</v>
      </c>
      <c r="E12" s="7"/>
      <c r="F12" s="8">
        <v>853</v>
      </c>
    </row>
    <row r="13" spans="1:6" x14ac:dyDescent="0.35">
      <c r="A13" t="s">
        <v>2</v>
      </c>
      <c r="B13" s="7">
        <v>0</v>
      </c>
      <c r="C13" s="8"/>
      <c r="F13" s="7">
        <v>67</v>
      </c>
    </row>
    <row r="14" spans="1:6" x14ac:dyDescent="0.35">
      <c r="F14" s="8"/>
    </row>
    <row r="15" spans="1:6" x14ac:dyDescent="0.35">
      <c r="F15" s="8"/>
    </row>
    <row r="16" spans="1:6" x14ac:dyDescent="0.35">
      <c r="A16" t="s">
        <v>27</v>
      </c>
      <c r="B16" s="7">
        <f>SUM(B2:B13)</f>
        <v>1163.58</v>
      </c>
      <c r="E16" t="s">
        <v>27</v>
      </c>
      <c r="F16" s="8">
        <f>SUM(F2:F13)</f>
        <v>920</v>
      </c>
    </row>
    <row r="17" spans="1:6" x14ac:dyDescent="0.35">
      <c r="F17" s="8"/>
    </row>
    <row r="18" spans="1:6" x14ac:dyDescent="0.35">
      <c r="A18" t="s">
        <v>8</v>
      </c>
      <c r="B18" s="7">
        <v>1339</v>
      </c>
      <c r="E18" t="s">
        <v>8</v>
      </c>
      <c r="F18" s="8">
        <v>1339</v>
      </c>
    </row>
    <row r="19" spans="1:6" x14ac:dyDescent="0.35">
      <c r="F19" s="8"/>
    </row>
    <row r="20" spans="1:6" x14ac:dyDescent="0.35">
      <c r="A20" t="s">
        <v>28</v>
      </c>
      <c r="B20" s="7">
        <f>(B18-B16)</f>
        <v>175.42000000000007</v>
      </c>
      <c r="E20" t="s">
        <v>28</v>
      </c>
      <c r="F20" s="12">
        <f>(F18-F16)</f>
        <v>419</v>
      </c>
    </row>
    <row r="32" spans="1:6" x14ac:dyDescent="0.35">
      <c r="C32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>
      <selection activeCell="A24" sqref="A24"/>
    </sheetView>
  </sheetViews>
  <sheetFormatPr defaultRowHeight="14.5" x14ac:dyDescent="0.35"/>
  <cols>
    <col min="1" max="1" width="24.179687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</cols>
  <sheetData>
    <row r="1" spans="1:6" x14ac:dyDescent="0.35">
      <c r="A1" s="4">
        <v>42951</v>
      </c>
      <c r="E1" s="4">
        <v>42965</v>
      </c>
    </row>
    <row r="2" spans="1:6" x14ac:dyDescent="0.35">
      <c r="A2" t="s">
        <v>16</v>
      </c>
      <c r="B2" s="7">
        <v>139.21</v>
      </c>
      <c r="C2" s="8">
        <v>82</v>
      </c>
      <c r="F2" s="8">
        <v>0</v>
      </c>
    </row>
    <row r="3" spans="1:6" x14ac:dyDescent="0.35">
      <c r="A3" t="s">
        <v>5</v>
      </c>
      <c r="B3" s="7">
        <v>25</v>
      </c>
      <c r="C3" s="8">
        <v>100</v>
      </c>
      <c r="F3" s="8">
        <v>0</v>
      </c>
    </row>
    <row r="4" spans="1:6" x14ac:dyDescent="0.35">
      <c r="A4" t="s">
        <v>4</v>
      </c>
      <c r="B4" s="7">
        <v>50</v>
      </c>
      <c r="C4" s="8">
        <v>50</v>
      </c>
      <c r="F4" s="8">
        <v>0</v>
      </c>
    </row>
    <row r="5" spans="1:6" x14ac:dyDescent="0.35">
      <c r="A5" t="s">
        <v>26</v>
      </c>
      <c r="B5" s="7">
        <v>0</v>
      </c>
      <c r="C5" s="8">
        <v>100</v>
      </c>
      <c r="F5" s="8">
        <v>0</v>
      </c>
    </row>
    <row r="6" spans="1:6" x14ac:dyDescent="0.3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>
        <v>212.57</v>
      </c>
    </row>
    <row r="7" spans="1:6" x14ac:dyDescent="0.35">
      <c r="A7" t="s">
        <v>55</v>
      </c>
      <c r="B7" s="7">
        <v>54</v>
      </c>
      <c r="C7" s="8">
        <v>48</v>
      </c>
      <c r="D7" s="7"/>
      <c r="E7" s="7"/>
      <c r="F7" s="8">
        <v>0</v>
      </c>
    </row>
    <row r="8" spans="1:6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</row>
    <row r="9" spans="1:6" x14ac:dyDescent="0.35">
      <c r="A9" t="s">
        <v>30</v>
      </c>
      <c r="B9" s="7">
        <v>319</v>
      </c>
      <c r="C9" s="8">
        <v>316</v>
      </c>
      <c r="D9" s="7"/>
      <c r="E9" s="7"/>
      <c r="F9" s="8">
        <v>0</v>
      </c>
    </row>
    <row r="10" spans="1:6" x14ac:dyDescent="0.35">
      <c r="A10" t="s">
        <v>12</v>
      </c>
      <c r="B10" s="7">
        <v>128</v>
      </c>
      <c r="C10" s="8">
        <v>145</v>
      </c>
      <c r="D10" s="7"/>
      <c r="E10" s="7"/>
      <c r="F10" s="8">
        <v>0</v>
      </c>
    </row>
    <row r="11" spans="1:6" x14ac:dyDescent="0.35">
      <c r="A11" t="s">
        <v>32</v>
      </c>
      <c r="B11" s="7">
        <v>50</v>
      </c>
      <c r="C11" s="8">
        <v>50</v>
      </c>
      <c r="D11" s="7"/>
      <c r="E11" s="7"/>
      <c r="F11" s="8">
        <v>0</v>
      </c>
    </row>
    <row r="12" spans="1:6" x14ac:dyDescent="0.35">
      <c r="A12" t="s">
        <v>0</v>
      </c>
      <c r="B12" s="7">
        <v>0</v>
      </c>
      <c r="C12" s="8"/>
      <c r="D12" s="7">
        <v>853</v>
      </c>
      <c r="E12" s="7"/>
      <c r="F12" s="8">
        <v>853</v>
      </c>
    </row>
    <row r="13" spans="1:6" x14ac:dyDescent="0.35">
      <c r="A13" t="s">
        <v>2</v>
      </c>
      <c r="B13" s="7">
        <v>0</v>
      </c>
      <c r="C13" s="8"/>
      <c r="F13" s="7">
        <v>67</v>
      </c>
    </row>
    <row r="14" spans="1:6" x14ac:dyDescent="0.35">
      <c r="F14" s="8"/>
    </row>
    <row r="15" spans="1:6" x14ac:dyDescent="0.35">
      <c r="F15" s="8"/>
    </row>
    <row r="16" spans="1:6" x14ac:dyDescent="0.35">
      <c r="A16" t="s">
        <v>27</v>
      </c>
      <c r="B16" s="7">
        <f>SUM(B2:B13)</f>
        <v>1124.78</v>
      </c>
      <c r="E16" t="s">
        <v>27</v>
      </c>
      <c r="F16" s="8">
        <f>SUM(F2:F13)</f>
        <v>1132.57</v>
      </c>
    </row>
    <row r="17" spans="1:6" x14ac:dyDescent="0.35">
      <c r="F17" s="8"/>
    </row>
    <row r="18" spans="1:6" x14ac:dyDescent="0.35">
      <c r="A18" t="s">
        <v>8</v>
      </c>
      <c r="B18" s="7">
        <v>1339</v>
      </c>
      <c r="E18" t="s">
        <v>8</v>
      </c>
      <c r="F18" s="8">
        <v>1339</v>
      </c>
    </row>
    <row r="19" spans="1:6" x14ac:dyDescent="0.35">
      <c r="F19" s="8"/>
    </row>
    <row r="20" spans="1:6" x14ac:dyDescent="0.35">
      <c r="A20" t="s">
        <v>28</v>
      </c>
      <c r="B20" s="7">
        <f>(B18-B16)</f>
        <v>214.22000000000003</v>
      </c>
      <c r="E20" t="s">
        <v>28</v>
      </c>
      <c r="F20" s="12">
        <f>(F18-F16)</f>
        <v>206.43000000000006</v>
      </c>
    </row>
    <row r="32" spans="1:6" x14ac:dyDescent="0.35">
      <c r="C32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workbookViewId="0">
      <selection activeCell="K13" sqref="K13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8" max="8" width="9.1796875" style="10"/>
    <col min="9" max="9" width="10.54296875" bestFit="1" customWidth="1"/>
    <col min="11" max="11" width="28.26953125" bestFit="1" customWidth="1"/>
  </cols>
  <sheetData>
    <row r="1" spans="1:11" x14ac:dyDescent="0.35">
      <c r="A1" s="4">
        <v>42979</v>
      </c>
      <c r="E1" s="4">
        <v>42993</v>
      </c>
      <c r="H1" s="13"/>
      <c r="K1" t="s">
        <v>60</v>
      </c>
    </row>
    <row r="2" spans="1:11" x14ac:dyDescent="0.35">
      <c r="A2" t="s">
        <v>16</v>
      </c>
      <c r="B2" s="7">
        <v>133</v>
      </c>
      <c r="C2" s="8">
        <v>82</v>
      </c>
      <c r="F2" s="8">
        <v>0</v>
      </c>
      <c r="I2" s="8"/>
      <c r="K2" s="15">
        <v>160</v>
      </c>
    </row>
    <row r="3" spans="1:11" x14ac:dyDescent="0.35">
      <c r="A3" t="s">
        <v>5</v>
      </c>
      <c r="B3" s="7">
        <v>25</v>
      </c>
      <c r="C3" s="8">
        <v>100</v>
      </c>
      <c r="F3" s="8">
        <v>50</v>
      </c>
      <c r="H3" s="10" t="s">
        <v>59</v>
      </c>
      <c r="I3" s="8"/>
    </row>
    <row r="4" spans="1:11" x14ac:dyDescent="0.35">
      <c r="A4" t="s">
        <v>4</v>
      </c>
      <c r="B4" s="7">
        <v>0</v>
      </c>
      <c r="C4" s="8">
        <v>50</v>
      </c>
      <c r="F4" s="8">
        <v>50</v>
      </c>
      <c r="H4" s="10" t="s">
        <v>59</v>
      </c>
      <c r="I4" s="8"/>
    </row>
    <row r="5" spans="1:11" x14ac:dyDescent="0.35">
      <c r="A5" t="s">
        <v>26</v>
      </c>
      <c r="B5" s="7">
        <v>0</v>
      </c>
      <c r="C5" s="8">
        <v>100</v>
      </c>
      <c r="F5" s="8">
        <v>25</v>
      </c>
      <c r="H5" s="10" t="s">
        <v>59</v>
      </c>
      <c r="I5" s="8"/>
    </row>
    <row r="6" spans="1:11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14"/>
      <c r="I6" s="8">
        <v>212.57</v>
      </c>
    </row>
    <row r="7" spans="1:11" x14ac:dyDescent="0.35">
      <c r="A7" t="s">
        <v>55</v>
      </c>
      <c r="B7" s="7">
        <v>42</v>
      </c>
      <c r="C7" s="8">
        <v>48</v>
      </c>
      <c r="D7" s="7"/>
      <c r="E7" s="7"/>
      <c r="F7" s="8">
        <v>0</v>
      </c>
      <c r="H7" s="14"/>
      <c r="I7" s="8"/>
    </row>
    <row r="8" spans="1:11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14"/>
      <c r="I8" s="8"/>
    </row>
    <row r="9" spans="1:11" x14ac:dyDescent="0.35">
      <c r="A9" t="s">
        <v>30</v>
      </c>
      <c r="B9" s="7">
        <v>319</v>
      </c>
      <c r="C9" s="8">
        <v>316</v>
      </c>
      <c r="D9" s="7"/>
      <c r="E9" s="7"/>
      <c r="F9" s="8">
        <v>0</v>
      </c>
      <c r="H9" s="14"/>
      <c r="I9" s="8"/>
    </row>
    <row r="10" spans="1:11" x14ac:dyDescent="0.35">
      <c r="A10" t="s">
        <v>12</v>
      </c>
      <c r="B10" s="7">
        <v>135</v>
      </c>
      <c r="C10" s="8">
        <v>145</v>
      </c>
      <c r="D10" s="7"/>
      <c r="E10" s="7"/>
      <c r="F10" s="8">
        <v>0</v>
      </c>
      <c r="H10" s="14"/>
      <c r="I10" s="8"/>
    </row>
    <row r="11" spans="1:11" x14ac:dyDescent="0.35">
      <c r="A11" t="s">
        <v>32</v>
      </c>
      <c r="B11" s="7">
        <v>18</v>
      </c>
      <c r="C11" s="8">
        <v>50</v>
      </c>
      <c r="D11" s="7"/>
      <c r="E11" s="7"/>
      <c r="F11" s="8">
        <v>0</v>
      </c>
      <c r="H11" s="14"/>
      <c r="I11" s="8"/>
    </row>
    <row r="12" spans="1:11" x14ac:dyDescent="0.35">
      <c r="A12" t="s">
        <v>0</v>
      </c>
      <c r="B12" s="7">
        <v>475</v>
      </c>
      <c r="C12" s="8"/>
      <c r="D12" s="7">
        <v>853</v>
      </c>
      <c r="E12" s="7"/>
      <c r="F12" s="8">
        <v>400</v>
      </c>
      <c r="H12" s="14"/>
      <c r="I12" s="8">
        <v>400</v>
      </c>
    </row>
    <row r="13" spans="1:11" x14ac:dyDescent="0.35">
      <c r="A13" t="s">
        <v>2</v>
      </c>
      <c r="B13" s="7">
        <v>0</v>
      </c>
      <c r="C13" s="8"/>
      <c r="F13" s="7">
        <v>67</v>
      </c>
      <c r="H13" s="10" t="s">
        <v>59</v>
      </c>
      <c r="I13" s="7"/>
    </row>
    <row r="14" spans="1:11" x14ac:dyDescent="0.35">
      <c r="F14" s="8"/>
      <c r="I14" s="8"/>
    </row>
    <row r="15" spans="1:11" x14ac:dyDescent="0.35">
      <c r="F15" s="8"/>
      <c r="I15" s="8"/>
    </row>
    <row r="16" spans="1:11" x14ac:dyDescent="0.35">
      <c r="A16" t="s">
        <v>27</v>
      </c>
      <c r="B16" s="7">
        <f>SUM(B2:B13)</f>
        <v>1294</v>
      </c>
      <c r="E16" t="s">
        <v>27</v>
      </c>
      <c r="F16" s="8">
        <f>SUM(F2:F13)</f>
        <v>804.56999999999994</v>
      </c>
      <c r="I16" s="8"/>
    </row>
    <row r="17" spans="1:9" x14ac:dyDescent="0.35">
      <c r="F17" s="8"/>
      <c r="I17" s="8"/>
    </row>
    <row r="18" spans="1:9" x14ac:dyDescent="0.35">
      <c r="A18" t="s">
        <v>8</v>
      </c>
      <c r="B18" s="7">
        <v>1339</v>
      </c>
      <c r="E18" t="s">
        <v>8</v>
      </c>
      <c r="F18" s="8">
        <v>1339</v>
      </c>
      <c r="I18" s="8"/>
    </row>
    <row r="19" spans="1:9" x14ac:dyDescent="0.35">
      <c r="F19" s="8"/>
      <c r="I19" s="8"/>
    </row>
    <row r="20" spans="1:9" x14ac:dyDescent="0.35">
      <c r="A20" t="s">
        <v>28</v>
      </c>
      <c r="B20" s="7">
        <f>(B18-B16)</f>
        <v>45</v>
      </c>
      <c r="E20" t="s">
        <v>28</v>
      </c>
      <c r="F20" s="12">
        <f>(F18-F16)</f>
        <v>534.43000000000006</v>
      </c>
      <c r="I20" s="12"/>
    </row>
    <row r="22" spans="1:9" x14ac:dyDescent="0.35">
      <c r="A22" t="s">
        <v>56</v>
      </c>
      <c r="B22" s="7">
        <v>400</v>
      </c>
    </row>
    <row r="24" spans="1:9" x14ac:dyDescent="0.35">
      <c r="A24" t="s">
        <v>57</v>
      </c>
      <c r="B24" s="7">
        <f>(B18+B22)-B16</f>
        <v>445</v>
      </c>
    </row>
    <row r="28" spans="1:9" x14ac:dyDescent="0.35">
      <c r="A28" t="s">
        <v>58</v>
      </c>
      <c r="B28" s="7">
        <f>1710-B16</f>
        <v>416</v>
      </c>
    </row>
    <row r="32" spans="1:9" x14ac:dyDescent="0.35">
      <c r="C32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workbookViewId="0">
      <selection activeCell="G3" sqref="G3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9" x14ac:dyDescent="0.35">
      <c r="A1" s="4">
        <v>43007</v>
      </c>
      <c r="E1" s="4">
        <v>43021</v>
      </c>
      <c r="H1" s="4"/>
    </row>
    <row r="2" spans="1:9" x14ac:dyDescent="0.35">
      <c r="A2" t="s">
        <v>16</v>
      </c>
      <c r="B2" s="7">
        <v>0</v>
      </c>
      <c r="C2" s="8">
        <v>120</v>
      </c>
      <c r="F2" s="8">
        <v>139</v>
      </c>
      <c r="G2" t="s">
        <v>17</v>
      </c>
      <c r="I2" s="8"/>
    </row>
    <row r="3" spans="1:9" x14ac:dyDescent="0.35">
      <c r="A3" t="s">
        <v>5</v>
      </c>
      <c r="B3" s="7">
        <v>25</v>
      </c>
      <c r="C3" s="8">
        <v>100</v>
      </c>
      <c r="F3" s="8">
        <v>0</v>
      </c>
      <c r="I3" s="8"/>
    </row>
    <row r="4" spans="1:9" x14ac:dyDescent="0.35">
      <c r="A4" t="s">
        <v>4</v>
      </c>
      <c r="B4" s="7">
        <v>0</v>
      </c>
      <c r="C4" s="8">
        <v>50</v>
      </c>
      <c r="F4" s="8">
        <v>50</v>
      </c>
      <c r="G4" t="s">
        <v>17</v>
      </c>
      <c r="I4" s="8"/>
    </row>
    <row r="5" spans="1:9" x14ac:dyDescent="0.35">
      <c r="A5" t="s">
        <v>26</v>
      </c>
      <c r="B5" s="7">
        <v>0</v>
      </c>
      <c r="C5" s="8">
        <v>100</v>
      </c>
      <c r="F5" s="8">
        <v>100</v>
      </c>
      <c r="G5" t="s">
        <v>17</v>
      </c>
      <c r="I5" s="8"/>
    </row>
    <row r="6" spans="1:9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G6" t="s">
        <v>17</v>
      </c>
      <c r="H6" s="7"/>
      <c r="I6" s="8"/>
    </row>
    <row r="7" spans="1:9" x14ac:dyDescent="0.35">
      <c r="A7" t="s">
        <v>55</v>
      </c>
      <c r="B7" s="7">
        <v>42</v>
      </c>
      <c r="C7" s="8">
        <v>42</v>
      </c>
      <c r="D7" s="7"/>
      <c r="E7" s="7"/>
      <c r="F7" s="8">
        <v>0</v>
      </c>
      <c r="H7" s="7"/>
      <c r="I7" s="8"/>
    </row>
    <row r="8" spans="1:9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/>
    </row>
    <row r="9" spans="1:9" x14ac:dyDescent="0.35">
      <c r="A9" t="s">
        <v>30</v>
      </c>
      <c r="B9" s="7">
        <v>0</v>
      </c>
      <c r="C9" s="8">
        <v>319</v>
      </c>
      <c r="D9" s="7"/>
      <c r="E9" s="7"/>
      <c r="F9" s="8">
        <v>319</v>
      </c>
      <c r="G9" t="s">
        <v>17</v>
      </c>
      <c r="H9" s="7"/>
      <c r="I9" s="8"/>
    </row>
    <row r="10" spans="1:9" x14ac:dyDescent="0.35">
      <c r="A10" t="s">
        <v>12</v>
      </c>
      <c r="B10" s="7">
        <v>140</v>
      </c>
      <c r="C10" s="8">
        <v>145</v>
      </c>
      <c r="D10" s="7"/>
      <c r="E10" s="7"/>
      <c r="F10" s="8">
        <v>0</v>
      </c>
      <c r="H10" s="7"/>
      <c r="I10" s="8"/>
    </row>
    <row r="11" spans="1:9" x14ac:dyDescent="0.35">
      <c r="A11" t="s">
        <v>0</v>
      </c>
      <c r="B11" s="7">
        <v>885</v>
      </c>
      <c r="C11" s="8"/>
      <c r="D11" s="7">
        <v>853</v>
      </c>
      <c r="E11" s="7"/>
      <c r="F11" s="8">
        <v>0</v>
      </c>
      <c r="H11" s="7"/>
      <c r="I11" s="8"/>
    </row>
    <row r="12" spans="1:9" x14ac:dyDescent="0.35">
      <c r="A12" t="s">
        <v>2</v>
      </c>
      <c r="B12" s="7">
        <v>0</v>
      </c>
      <c r="C12" s="8"/>
      <c r="F12" s="7">
        <v>82</v>
      </c>
      <c r="G12" t="s">
        <v>17</v>
      </c>
      <c r="I12" s="7"/>
    </row>
    <row r="13" spans="1:9" x14ac:dyDescent="0.35">
      <c r="F13" s="8"/>
      <c r="I13" s="8"/>
    </row>
    <row r="14" spans="1:9" x14ac:dyDescent="0.35">
      <c r="F14" s="8"/>
      <c r="I14" s="8"/>
    </row>
    <row r="15" spans="1:9" x14ac:dyDescent="0.35">
      <c r="A15" t="s">
        <v>27</v>
      </c>
      <c r="B15" s="7">
        <f>SUM(B2:B12)</f>
        <v>1239</v>
      </c>
      <c r="E15" t="s">
        <v>27</v>
      </c>
      <c r="F15" s="8">
        <f>SUM(F2:F12)</f>
        <v>902.56999999999994</v>
      </c>
      <c r="I15" s="8"/>
    </row>
    <row r="16" spans="1:9" x14ac:dyDescent="0.35">
      <c r="F16" s="8"/>
      <c r="I16" s="8"/>
    </row>
    <row r="17" spans="1:9" x14ac:dyDescent="0.35">
      <c r="A17" t="s">
        <v>8</v>
      </c>
      <c r="B17" s="7">
        <v>1300</v>
      </c>
      <c r="E17" t="s">
        <v>8</v>
      </c>
      <c r="F17" s="8">
        <v>1300</v>
      </c>
      <c r="I17" s="8"/>
    </row>
    <row r="18" spans="1:9" x14ac:dyDescent="0.35">
      <c r="F18" s="8"/>
      <c r="I18" s="8"/>
    </row>
    <row r="19" spans="1:9" x14ac:dyDescent="0.35">
      <c r="A19" t="s">
        <v>28</v>
      </c>
      <c r="B19" s="7">
        <f>(B17-B15)</f>
        <v>61</v>
      </c>
      <c r="E19" t="s">
        <v>28</v>
      </c>
      <c r="F19" s="12">
        <f>(F17-F15)</f>
        <v>397.43000000000006</v>
      </c>
      <c r="I19" s="12"/>
    </row>
    <row r="31" spans="1:9" x14ac:dyDescent="0.35">
      <c r="C31" s="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9" x14ac:dyDescent="0.35">
      <c r="A1" s="4">
        <v>43035</v>
      </c>
      <c r="E1" s="4">
        <v>43049</v>
      </c>
      <c r="H1" s="4"/>
    </row>
    <row r="2" spans="1:9" x14ac:dyDescent="0.35">
      <c r="A2" t="s">
        <v>16</v>
      </c>
      <c r="B2" s="7">
        <v>0</v>
      </c>
      <c r="C2" s="8">
        <v>120</v>
      </c>
      <c r="F2" s="8">
        <v>112</v>
      </c>
      <c r="I2" s="8"/>
    </row>
    <row r="3" spans="1:9" x14ac:dyDescent="0.35">
      <c r="A3" t="s">
        <v>5</v>
      </c>
      <c r="B3" s="7">
        <v>0</v>
      </c>
      <c r="C3" s="8">
        <v>100</v>
      </c>
      <c r="F3" s="8">
        <v>0</v>
      </c>
      <c r="I3" s="8"/>
    </row>
    <row r="4" spans="1:9" x14ac:dyDescent="0.35">
      <c r="A4" t="s">
        <v>4</v>
      </c>
      <c r="B4" s="7">
        <v>0</v>
      </c>
      <c r="C4" s="8">
        <v>50</v>
      </c>
      <c r="F4" s="8">
        <v>50</v>
      </c>
      <c r="I4" s="8"/>
    </row>
    <row r="5" spans="1:9" x14ac:dyDescent="0.35">
      <c r="A5" t="s">
        <v>26</v>
      </c>
      <c r="B5" s="7">
        <v>0</v>
      </c>
      <c r="C5" s="8">
        <v>100</v>
      </c>
      <c r="F5" s="8">
        <v>0</v>
      </c>
      <c r="I5" s="8"/>
    </row>
    <row r="6" spans="1:9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/>
    </row>
    <row r="7" spans="1:9" x14ac:dyDescent="0.35">
      <c r="A7" t="s">
        <v>55</v>
      </c>
      <c r="B7" s="7">
        <v>42</v>
      </c>
      <c r="C7" s="8">
        <v>42</v>
      </c>
      <c r="D7" s="7"/>
      <c r="E7" s="7"/>
      <c r="F7" s="8">
        <v>0</v>
      </c>
      <c r="H7" s="7"/>
      <c r="I7" s="8"/>
    </row>
    <row r="8" spans="1:9" x14ac:dyDescent="0.3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/>
    </row>
    <row r="9" spans="1:9" x14ac:dyDescent="0.35">
      <c r="A9" t="s">
        <v>30</v>
      </c>
      <c r="B9" s="7">
        <v>0</v>
      </c>
      <c r="C9" s="8">
        <v>319</v>
      </c>
      <c r="D9" s="7"/>
      <c r="E9" s="7"/>
      <c r="F9" s="8">
        <v>319</v>
      </c>
      <c r="H9" s="7"/>
      <c r="I9" s="8"/>
    </row>
    <row r="10" spans="1:9" x14ac:dyDescent="0.35">
      <c r="A10" t="s">
        <v>12</v>
      </c>
      <c r="B10" s="7">
        <v>142</v>
      </c>
      <c r="C10" s="8">
        <v>145</v>
      </c>
      <c r="D10" s="7"/>
      <c r="E10" s="7"/>
      <c r="F10" s="8">
        <v>0</v>
      </c>
      <c r="H10" s="7"/>
      <c r="I10" s="8"/>
    </row>
    <row r="11" spans="1:9" x14ac:dyDescent="0.35">
      <c r="A11" t="s">
        <v>61</v>
      </c>
      <c r="B11" s="7">
        <v>25</v>
      </c>
      <c r="C11" s="8">
        <v>25</v>
      </c>
      <c r="D11" s="7"/>
      <c r="E11" s="7"/>
      <c r="F11" s="8">
        <v>0</v>
      </c>
      <c r="H11" s="7"/>
      <c r="I11" s="8"/>
    </row>
    <row r="12" spans="1:9" x14ac:dyDescent="0.35">
      <c r="A12" t="s">
        <v>0</v>
      </c>
      <c r="B12" s="7">
        <v>456</v>
      </c>
      <c r="C12" s="8"/>
      <c r="D12" s="7">
        <v>853</v>
      </c>
      <c r="E12" s="7"/>
      <c r="F12" s="8">
        <v>0</v>
      </c>
      <c r="H12" s="7"/>
      <c r="I12" s="8"/>
    </row>
    <row r="13" spans="1:9" x14ac:dyDescent="0.35">
      <c r="A13" t="s">
        <v>2</v>
      </c>
      <c r="B13" s="7">
        <v>0</v>
      </c>
      <c r="C13" s="8"/>
      <c r="F13" s="7">
        <v>67</v>
      </c>
      <c r="I13" s="7"/>
    </row>
    <row r="14" spans="1:9" x14ac:dyDescent="0.35">
      <c r="F14" s="8"/>
      <c r="I14" s="8"/>
    </row>
    <row r="15" spans="1:9" x14ac:dyDescent="0.35">
      <c r="F15" s="8"/>
      <c r="I15" s="8"/>
    </row>
    <row r="16" spans="1:9" x14ac:dyDescent="0.35">
      <c r="A16" t="s">
        <v>27</v>
      </c>
      <c r="B16" s="7">
        <f>SUM(B2:B13)</f>
        <v>665</v>
      </c>
      <c r="E16" t="s">
        <v>27</v>
      </c>
      <c r="F16" s="8">
        <f>SUM(F2:F13)</f>
        <v>907.56999999999994</v>
      </c>
      <c r="I16" s="8"/>
    </row>
    <row r="17" spans="1:9" x14ac:dyDescent="0.35">
      <c r="F17" s="8"/>
      <c r="I17" s="8"/>
    </row>
    <row r="18" spans="1:9" x14ac:dyDescent="0.35">
      <c r="A18" t="s">
        <v>8</v>
      </c>
      <c r="B18" s="7">
        <v>1300</v>
      </c>
      <c r="E18" t="s">
        <v>8</v>
      </c>
      <c r="F18" s="8">
        <v>1300</v>
      </c>
      <c r="I18" s="8"/>
    </row>
    <row r="19" spans="1:9" x14ac:dyDescent="0.35">
      <c r="F19" s="8"/>
      <c r="I19" s="8"/>
    </row>
    <row r="20" spans="1:9" x14ac:dyDescent="0.35">
      <c r="A20" t="s">
        <v>28</v>
      </c>
      <c r="B20" s="7">
        <f>(B18-B16)</f>
        <v>635</v>
      </c>
      <c r="E20" t="s">
        <v>28</v>
      </c>
      <c r="F20" s="12">
        <f>(F18-F16)</f>
        <v>392.43000000000006</v>
      </c>
      <c r="I20" s="12"/>
    </row>
    <row r="32" spans="1:9" x14ac:dyDescent="0.35">
      <c r="C3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March 2017</vt:lpstr>
      <vt:lpstr>April 2017</vt:lpstr>
      <vt:lpstr>May 2017</vt:lpstr>
      <vt:lpstr>June 2017</vt:lpstr>
      <vt:lpstr>July 2017</vt:lpstr>
      <vt:lpstr>Aug 2017</vt:lpstr>
      <vt:lpstr>Sep 2017</vt:lpstr>
      <vt:lpstr>Oct 2017</vt:lpstr>
      <vt:lpstr>Nov 2017</vt:lpstr>
      <vt:lpstr>Dec 2017</vt:lpstr>
      <vt:lpstr>Jan 2018</vt:lpstr>
      <vt:lpstr>Feb 2018</vt:lpstr>
      <vt:lpstr>Mar 2018</vt:lpstr>
      <vt:lpstr>Apr 2018</vt:lpstr>
      <vt:lpstr>May 2018</vt:lpstr>
      <vt:lpstr>June 2018</vt:lpstr>
      <vt:lpstr>Fall 2018</vt:lpstr>
      <vt:lpstr>Summer 2019</vt:lpstr>
      <vt:lpstr>Monthly Budget</vt:lpstr>
      <vt:lpstr>March Budget Review</vt:lpstr>
      <vt:lpstr>TFV</vt:lpstr>
    </vt:vector>
  </TitlesOfParts>
  <Company>eBay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Reichhard, Robert</dc:creator>
  <cp:lastModifiedBy>Reichhard, Robert</cp:lastModifiedBy>
  <dcterms:created xsi:type="dcterms:W3CDTF">2017-03-13T23:23:09Z</dcterms:created>
  <dcterms:modified xsi:type="dcterms:W3CDTF">2023-07-07T21:16:15Z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e46e17-1b9c-4901-b382-12ac302b209d_Enabled">
    <vt:lpwstr>true</vt:lpwstr>
  </property>
  <property fmtid="{D5CDD505-2E9C-101B-9397-08002B2CF9AE}" pid="3" name="MSIP_Label_d5e46e17-1b9c-4901-b382-12ac302b209d_SetDate">
    <vt:lpwstr>2023-05-26T13:40:22Z</vt:lpwstr>
  </property>
  <property fmtid="{D5CDD505-2E9C-101B-9397-08002B2CF9AE}" pid="4" name="MSIP_Label_d5e46e17-1b9c-4901-b382-12ac302b209d_Method">
    <vt:lpwstr>Standard</vt:lpwstr>
  </property>
  <property fmtid="{D5CDD505-2E9C-101B-9397-08002B2CF9AE}" pid="5" name="MSIP_Label_d5e46e17-1b9c-4901-b382-12ac302b209d_Name">
    <vt:lpwstr>Class 3 Confidential Data</vt:lpwstr>
  </property>
  <property fmtid="{D5CDD505-2E9C-101B-9397-08002B2CF9AE}" pid="6" name="MSIP_Label_d5e46e17-1b9c-4901-b382-12ac302b209d_SiteId">
    <vt:lpwstr>fb007914-6020-4374-977e-21bac5f3f4c8</vt:lpwstr>
  </property>
  <property fmtid="{D5CDD505-2E9C-101B-9397-08002B2CF9AE}" pid="7" name="MSIP_Label_d5e46e17-1b9c-4901-b382-12ac302b209d_ActionId">
    <vt:lpwstr>a5091da1-9f57-4f31-a0a3-ec63a246d09e</vt:lpwstr>
  </property>
  <property fmtid="{D5CDD505-2E9C-101B-9397-08002B2CF9AE}" pid="8" name="MSIP_Label_d5e46e17-1b9c-4901-b382-12ac302b209d_ContentBits">
    <vt:lpwstr>0</vt:lpwstr>
  </property>
</Properties>
</file>