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filterPrivacy="1"/>
  <xr:revisionPtr revIDLastSave="0" documentId="13_ncr:1_{28445777-D592-4C60-B7BC-91072BAD0AFA}" xr6:coauthVersionLast="36" xr6:coauthVersionMax="36" xr10:uidLastSave="{00000000-0000-0000-0000-000000000000}"/>
  <bookViews>
    <workbookView xWindow="0" yWindow="0" windowWidth="22266" windowHeight="12648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0" i="1" l="1"/>
  <c r="K69" i="1"/>
  <c r="J69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54" i="1"/>
  <c r="M50" i="1"/>
  <c r="M41" i="1"/>
  <c r="M42" i="1"/>
  <c r="M43" i="1"/>
  <c r="M44" i="1"/>
  <c r="M45" i="1"/>
  <c r="M46" i="1"/>
  <c r="M47" i="1"/>
  <c r="M48" i="1"/>
  <c r="M49" i="1"/>
  <c r="M40" i="1"/>
  <c r="D44" i="1"/>
  <c r="D43" i="1"/>
  <c r="J28" i="1"/>
  <c r="I30" i="1"/>
  <c r="B34" i="1"/>
  <c r="B32" i="1"/>
  <c r="B28" i="1"/>
  <c r="B31" i="1"/>
  <c r="B29" i="1"/>
  <c r="N13" i="1" l="1"/>
  <c r="K13" i="1"/>
  <c r="M10" i="1"/>
  <c r="M9" i="1"/>
  <c r="D14" i="1"/>
  <c r="F9" i="1"/>
  <c r="C9" i="1"/>
</calcChain>
</file>

<file path=xl/sharedStrings.xml><?xml version="1.0" encoding="utf-8"?>
<sst xmlns="http://schemas.openxmlformats.org/spreadsheetml/2006/main" count="34" uniqueCount="32">
  <si>
    <t>за 10ч</t>
  </si>
  <si>
    <t>за еще 15</t>
  </si>
  <si>
    <t>минут</t>
  </si>
  <si>
    <t>120ч=</t>
  </si>
  <si>
    <t>e=</t>
  </si>
  <si>
    <t>P(X&gt;t(240))</t>
  </si>
  <si>
    <t>P(Y&gt;t(120))</t>
  </si>
  <si>
    <t>оно округляет, я по этим формулам должна получить значения в красной рамке</t>
  </si>
  <si>
    <t>P(X&gt;t(240))=</t>
  </si>
  <si>
    <t>P(Y&gt;t(120))=</t>
  </si>
  <si>
    <t>Вероятность:</t>
  </si>
  <si>
    <r>
      <t xml:space="preserve">число очень мальенькое и грубо говоря вероятность примерно равна </t>
    </r>
    <r>
      <rPr>
        <sz val="11"/>
        <color rgb="FFFF0000"/>
        <rFont val="Calibri"/>
        <family val="2"/>
        <charset val="204"/>
        <scheme val="minor"/>
      </rPr>
      <t>нулю</t>
    </r>
  </si>
  <si>
    <t>P=</t>
  </si>
  <si>
    <t>интенсивность отказов=</t>
  </si>
  <si>
    <t>коэфициент готовности=</t>
  </si>
  <si>
    <t>функция готовности=</t>
  </si>
  <si>
    <t>№</t>
  </si>
  <si>
    <t>t1</t>
  </si>
  <si>
    <t>t2</t>
  </si>
  <si>
    <t>n(t)</t>
  </si>
  <si>
    <t>Наработка на отказ</t>
  </si>
  <si>
    <t xml:space="preserve">    Общая наработка на отказ=</t>
  </si>
  <si>
    <t>n1</t>
  </si>
  <si>
    <t>n2</t>
  </si>
  <si>
    <t>n3</t>
  </si>
  <si>
    <t>t3</t>
  </si>
  <si>
    <t>n4</t>
  </si>
  <si>
    <t>t4</t>
  </si>
  <si>
    <t>номер</t>
  </si>
  <si>
    <t>t(Общ)</t>
  </si>
  <si>
    <t>n(Общ)</t>
  </si>
  <si>
    <t>t/n=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</si>
</sst>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1" fillId="0" borderId="10" xfId="0" applyFont="1" applyBorder="1"/>
    <xf numFmtId="0" fontId="1" fillId="0" borderId="11" xfId="0" applyFont="1" applyBorder="1"/>
    <xf numFmtId="0" fontId="0" fillId="0" borderId="0" xfId="0" applyBorder="1" applyAlignment="1">
      <alignment horizontal="left" vertical="top"/>
    </xf>
    <xf numFmtId="0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12" xfId="0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0" fillId="0" borderId="4" xfId="0" applyBorder="1" applyAlignment="1">
      <alignment horizontal="right"/>
    </xf>
    <xf numFmtId="0" fontId="0" fillId="0" borderId="21" xfId="0" applyBorder="1"/>
    <xf numFmtId="0" fontId="0" fillId="0" borderId="4" xfId="0" applyBorder="1" applyAlignment="1">
      <alignment horizontal="left" vertical="top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2" xfId="0" applyBorder="1" applyAlignment="1">
      <alignment horizontal="right"/>
    </xf>
    <xf numFmtId="0" fontId="0" fillId="0" borderId="23" xfId="0" applyBorder="1"/>
    <xf numFmtId="0" fontId="0" fillId="0" borderId="12" xfId="0" applyBorder="1" applyAlignment="1">
      <alignment wrapText="1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wrapText="1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wrapText="1"/>
    </xf>
    <xf numFmtId="0" fontId="0" fillId="0" borderId="3" xfId="0" applyBorder="1" applyAlignment="1"/>
    <xf numFmtId="0" fontId="0" fillId="0" borderId="24" xfId="0" applyBorder="1" applyAlignment="1">
      <alignment wrapText="1"/>
    </xf>
    <xf numFmtId="0" fontId="0" fillId="0" borderId="25" xfId="0" applyBorder="1"/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26" xfId="0" applyBorder="1"/>
    <xf numFmtId="0" fontId="0" fillId="2" borderId="0" xfId="0" applyFill="1" applyBorder="1" applyAlignment="1">
      <alignment horizontal="center" vertical="center"/>
    </xf>
    <xf numFmtId="0" fontId="0" fillId="0" borderId="7" xfId="0" applyFill="1" applyBorder="1"/>
    <xf numFmtId="0" fontId="0" fillId="0" borderId="2" xfId="0" applyBorder="1" applyAlignment="1"/>
    <xf numFmtId="0" fontId="0" fillId="0" borderId="9" xfId="0" applyFill="1" applyBorder="1"/>
    <xf numFmtId="0" fontId="0" fillId="0" borderId="2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/>
    <xf numFmtId="0" fontId="0" fillId="0" borderId="3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77637</xdr:rowOff>
    </xdr:from>
    <xdr:to>
      <xdr:col>4</xdr:col>
      <xdr:colOff>334052</xdr:colOff>
      <xdr:row>4</xdr:row>
      <xdr:rowOff>305828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27C2C45-4405-42DB-B70C-6DAFBDE6AE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7637"/>
          <a:ext cx="4234713" cy="952810"/>
        </a:xfrm>
        <a:prstGeom prst="rect">
          <a:avLst/>
        </a:prstGeom>
      </xdr:spPr>
    </xdr:pic>
    <xdr:clientData/>
  </xdr:twoCellAnchor>
  <xdr:twoCellAnchor editAs="oneCell">
    <xdr:from>
      <xdr:col>0</xdr:col>
      <xdr:colOff>767751</xdr:colOff>
      <xdr:row>7</xdr:row>
      <xdr:rowOff>17253</xdr:rowOff>
    </xdr:from>
    <xdr:to>
      <xdr:col>1</xdr:col>
      <xdr:colOff>950697</xdr:colOff>
      <xdr:row>9</xdr:row>
      <xdr:rowOff>104358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AAB6E126-13F4-49CC-A4E4-450BE2623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7751" y="1552755"/>
          <a:ext cx="1045588" cy="4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414069</xdr:colOff>
      <xdr:row>7</xdr:row>
      <xdr:rowOff>25879</xdr:rowOff>
    </xdr:from>
    <xdr:to>
      <xdr:col>4</xdr:col>
      <xdr:colOff>313882</xdr:colOff>
      <xdr:row>10</xdr:row>
      <xdr:rowOff>65162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B00F6BB8-D5F2-4AD2-895C-5408025AB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7375" y="1561381"/>
          <a:ext cx="676190" cy="6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1173190</xdr:colOff>
      <xdr:row>12</xdr:row>
      <xdr:rowOff>8627</xdr:rowOff>
    </xdr:from>
    <xdr:to>
      <xdr:col>3</xdr:col>
      <xdr:colOff>86213</xdr:colOff>
      <xdr:row>15</xdr:row>
      <xdr:rowOff>38386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3EEE0177-5B3F-47EF-9E47-915CDD560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35832" y="2467155"/>
          <a:ext cx="1238095" cy="5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112144</xdr:colOff>
      <xdr:row>0</xdr:row>
      <xdr:rowOff>25878</xdr:rowOff>
    </xdr:from>
    <xdr:to>
      <xdr:col>15</xdr:col>
      <xdr:colOff>163904</xdr:colOff>
      <xdr:row>6</xdr:row>
      <xdr:rowOff>64454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D3AB2FC1-0918-4249-BDA3-7AE477D9F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60853" y="25878"/>
          <a:ext cx="5564038" cy="1392923"/>
        </a:xfrm>
        <a:prstGeom prst="rect">
          <a:avLst/>
        </a:prstGeom>
      </xdr:spPr>
    </xdr:pic>
    <xdr:clientData/>
  </xdr:twoCellAnchor>
  <xdr:twoCellAnchor editAs="oneCell">
    <xdr:from>
      <xdr:col>8</xdr:col>
      <xdr:colOff>500331</xdr:colOff>
      <xdr:row>7</xdr:row>
      <xdr:rowOff>10380</xdr:rowOff>
    </xdr:from>
    <xdr:to>
      <xdr:col>11</xdr:col>
      <xdr:colOff>341179</xdr:colOff>
      <xdr:row>9</xdr:row>
      <xdr:rowOff>96976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5F30AD62-92B4-4CBD-B56C-A3D7553C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69146" y="1545882"/>
          <a:ext cx="1833552" cy="466158"/>
        </a:xfrm>
        <a:prstGeom prst="rect">
          <a:avLst/>
        </a:prstGeom>
      </xdr:spPr>
    </xdr:pic>
    <xdr:clientData/>
  </xdr:twoCellAnchor>
  <xdr:twoCellAnchor editAs="oneCell">
    <xdr:from>
      <xdr:col>9</xdr:col>
      <xdr:colOff>40394</xdr:colOff>
      <xdr:row>11</xdr:row>
      <xdr:rowOff>8625</xdr:rowOff>
    </xdr:from>
    <xdr:to>
      <xdr:col>9</xdr:col>
      <xdr:colOff>623705</xdr:colOff>
      <xdr:row>13</xdr:row>
      <xdr:rowOff>155276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91963C82-E183-4B8A-9FC3-76C9CAFC3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30311" y="2268746"/>
          <a:ext cx="583311" cy="517586"/>
        </a:xfrm>
        <a:prstGeom prst="rect">
          <a:avLst/>
        </a:prstGeom>
      </xdr:spPr>
    </xdr:pic>
    <xdr:clientData/>
  </xdr:twoCellAnchor>
  <xdr:twoCellAnchor editAs="oneCell">
    <xdr:from>
      <xdr:col>11</xdr:col>
      <xdr:colOff>345058</xdr:colOff>
      <xdr:row>10</xdr:row>
      <xdr:rowOff>181154</xdr:rowOff>
    </xdr:from>
    <xdr:to>
      <xdr:col>12</xdr:col>
      <xdr:colOff>771576</xdr:colOff>
      <xdr:row>13</xdr:row>
      <xdr:rowOff>95731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56942D30-E76D-484C-8744-22D1C2807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77179" y="2260120"/>
          <a:ext cx="1047619" cy="4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138023</xdr:rowOff>
    </xdr:from>
    <xdr:to>
      <xdr:col>4</xdr:col>
      <xdr:colOff>403920</xdr:colOff>
      <xdr:row>22</xdr:row>
      <xdr:rowOff>98311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F1721E44-5D31-49BE-9FAA-08A603436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347049"/>
          <a:ext cx="4304581" cy="1047217"/>
        </a:xfrm>
        <a:prstGeom prst="rect">
          <a:avLst/>
        </a:prstGeom>
      </xdr:spPr>
    </xdr:pic>
    <xdr:clientData/>
  </xdr:twoCellAnchor>
  <xdr:twoCellAnchor editAs="oneCell">
    <xdr:from>
      <xdr:col>0</xdr:col>
      <xdr:colOff>120770</xdr:colOff>
      <xdr:row>22</xdr:row>
      <xdr:rowOff>94889</xdr:rowOff>
    </xdr:from>
    <xdr:to>
      <xdr:col>0</xdr:col>
      <xdr:colOff>520770</xdr:colOff>
      <xdr:row>24</xdr:row>
      <xdr:rowOff>84961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1943327-6F33-4DC5-B99F-FFC5C9CB5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0770" y="4390844"/>
          <a:ext cx="400000" cy="352381"/>
        </a:xfrm>
        <a:prstGeom prst="rect">
          <a:avLst/>
        </a:prstGeom>
      </xdr:spPr>
    </xdr:pic>
    <xdr:clientData/>
  </xdr:twoCellAnchor>
  <xdr:twoCellAnchor editAs="oneCell">
    <xdr:from>
      <xdr:col>7</xdr:col>
      <xdr:colOff>94891</xdr:colOff>
      <xdr:row>16</xdr:row>
      <xdr:rowOff>43073</xdr:rowOff>
    </xdr:from>
    <xdr:to>
      <xdr:col>15</xdr:col>
      <xdr:colOff>87004</xdr:colOff>
      <xdr:row>21</xdr:row>
      <xdr:rowOff>120770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84F96521-D273-48C4-B598-E7FD95313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43600" y="3252099"/>
          <a:ext cx="5504391" cy="9834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97837</xdr:rowOff>
    </xdr:from>
    <xdr:to>
      <xdr:col>6</xdr:col>
      <xdr:colOff>571383</xdr:colOff>
      <xdr:row>39</xdr:row>
      <xdr:rowOff>119247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4AFC47E6-EFC7-4497-99E4-484E14AA7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7128365"/>
          <a:ext cx="5707144" cy="756177"/>
        </a:xfrm>
        <a:prstGeom prst="rect">
          <a:avLst/>
        </a:prstGeom>
      </xdr:spPr>
    </xdr:pic>
    <xdr:clientData/>
  </xdr:twoCellAnchor>
  <xdr:twoCellAnchor editAs="oneCell">
    <xdr:from>
      <xdr:col>7</xdr:col>
      <xdr:colOff>203897</xdr:colOff>
      <xdr:row>31</xdr:row>
      <xdr:rowOff>159570</xdr:rowOff>
    </xdr:from>
    <xdr:to>
      <xdr:col>14</xdr:col>
      <xdr:colOff>605234</xdr:colOff>
      <xdr:row>36</xdr:row>
      <xdr:rowOff>149145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2234D429-0913-4D5A-AF7D-CC4B295A5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759973" y="6433326"/>
          <a:ext cx="5310549" cy="93063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47</xdr:row>
      <xdr:rowOff>20462</xdr:rowOff>
    </xdr:from>
    <xdr:to>
      <xdr:col>6</xdr:col>
      <xdr:colOff>603849</xdr:colOff>
      <xdr:row>51</xdr:row>
      <xdr:rowOff>8626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24343968-382B-4AA9-AFDB-304D4C22E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" y="9595783"/>
          <a:ext cx="5736565" cy="8076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"/>
  <sheetViews>
    <sheetView tabSelected="1" topLeftCell="A43" zoomScaleNormal="100" workbookViewId="0">
      <selection activeCell="P55" sqref="P55"/>
    </sheetView>
  </sheetViews>
  <sheetFormatPr defaultRowHeight="14.3" x14ac:dyDescent="0.25"/>
  <cols>
    <col min="1" max="1" width="12.5" customWidth="1"/>
    <col min="2" max="2" width="16" customWidth="1"/>
    <col min="3" max="3" width="16.625" customWidth="1"/>
    <col min="4" max="4" width="11.25" customWidth="1"/>
    <col min="8" max="8" width="12.125" customWidth="1"/>
    <col min="10" max="10" width="10.875" bestFit="1" customWidth="1"/>
    <col min="13" max="13" width="11.875" bestFit="1" customWidth="1"/>
  </cols>
  <sheetData>
    <row r="1" spans="1:16" x14ac:dyDescent="0.25">
      <c r="A1" s="1"/>
      <c r="B1" s="2"/>
      <c r="C1" s="2"/>
      <c r="D1" s="2"/>
      <c r="E1" s="2"/>
      <c r="F1" s="2"/>
      <c r="G1" s="2"/>
      <c r="H1" s="1"/>
      <c r="I1" s="2"/>
      <c r="J1" s="2"/>
      <c r="K1" s="2"/>
      <c r="L1" s="2"/>
      <c r="M1" s="2"/>
      <c r="N1" s="2"/>
      <c r="O1" s="2"/>
      <c r="P1" s="20"/>
    </row>
    <row r="2" spans="1:16" x14ac:dyDescent="0.25">
      <c r="A2" s="3"/>
      <c r="B2" s="4"/>
      <c r="C2" s="4"/>
      <c r="D2" s="4"/>
      <c r="E2" s="4"/>
      <c r="F2" s="4"/>
      <c r="G2" s="4"/>
      <c r="H2" s="3"/>
      <c r="I2" s="4"/>
      <c r="J2" s="4"/>
      <c r="K2" s="4"/>
      <c r="L2" s="4"/>
      <c r="M2" s="4"/>
      <c r="N2" s="4"/>
      <c r="O2" s="4"/>
      <c r="P2" s="21"/>
    </row>
    <row r="3" spans="1:16" x14ac:dyDescent="0.25">
      <c r="A3" s="3"/>
      <c r="B3" s="4"/>
      <c r="C3" s="4"/>
      <c r="D3" s="4"/>
      <c r="E3" s="4"/>
      <c r="F3" s="4"/>
      <c r="G3" s="4"/>
      <c r="H3" s="3"/>
      <c r="I3" s="4"/>
      <c r="J3" s="4"/>
      <c r="K3" s="4"/>
      <c r="L3" s="4"/>
      <c r="M3" s="4"/>
      <c r="N3" s="4"/>
      <c r="O3" s="4"/>
      <c r="P3" s="21"/>
    </row>
    <row r="4" spans="1:16" x14ac:dyDescent="0.25">
      <c r="A4" s="3"/>
      <c r="B4" s="4"/>
      <c r="C4" s="4"/>
      <c r="D4" s="4"/>
      <c r="E4" s="4"/>
      <c r="F4" s="4"/>
      <c r="G4" s="4"/>
      <c r="H4" s="3"/>
      <c r="I4" s="4"/>
      <c r="J4" s="4"/>
      <c r="K4" s="4"/>
      <c r="L4" s="4"/>
      <c r="M4" s="4"/>
      <c r="N4" s="4"/>
      <c r="O4" s="4"/>
      <c r="P4" s="21"/>
    </row>
    <row r="5" spans="1:16" ht="35.35" customHeight="1" x14ac:dyDescent="0.25">
      <c r="A5" s="3"/>
      <c r="B5" s="4"/>
      <c r="C5" s="4"/>
      <c r="D5" s="4"/>
      <c r="E5" s="4"/>
      <c r="F5" s="4"/>
      <c r="G5" s="4"/>
      <c r="H5" s="3"/>
      <c r="I5" s="4"/>
      <c r="J5" s="4"/>
      <c r="K5" s="4"/>
      <c r="L5" s="4"/>
      <c r="M5" s="4"/>
      <c r="N5" s="4"/>
      <c r="O5" s="4"/>
      <c r="P5" s="21"/>
    </row>
    <row r="6" spans="1:16" x14ac:dyDescent="0.25">
      <c r="A6" s="3"/>
      <c r="B6" s="4">
        <v>2.0000000000000001E-4</v>
      </c>
      <c r="C6" s="4"/>
      <c r="D6" s="4"/>
      <c r="E6" s="4"/>
      <c r="F6" s="4"/>
      <c r="G6" s="4"/>
      <c r="H6" s="3"/>
      <c r="I6" s="4"/>
      <c r="J6" s="4"/>
      <c r="K6" s="4"/>
      <c r="L6" s="4"/>
      <c r="M6" s="4"/>
      <c r="N6" s="4"/>
      <c r="O6" s="4"/>
      <c r="P6" s="21"/>
    </row>
    <row r="7" spans="1:16" x14ac:dyDescent="0.25">
      <c r="A7" s="3"/>
      <c r="B7" s="4">
        <v>0.2</v>
      </c>
      <c r="C7" s="4"/>
      <c r="D7" s="4"/>
      <c r="E7" s="4"/>
      <c r="F7" s="4"/>
      <c r="G7" s="4"/>
      <c r="H7" s="3"/>
      <c r="I7" s="4"/>
      <c r="J7" s="4"/>
      <c r="K7" s="4"/>
      <c r="L7" s="4"/>
      <c r="M7" s="4"/>
      <c r="N7" s="4"/>
      <c r="O7" s="4"/>
      <c r="P7" s="21"/>
    </row>
    <row r="8" spans="1:16" ht="14.95" thickBot="1" x14ac:dyDescent="0.3">
      <c r="A8" s="3"/>
      <c r="B8" s="4"/>
      <c r="C8" s="4"/>
      <c r="D8" s="4"/>
      <c r="E8" s="4"/>
      <c r="F8" s="4"/>
      <c r="G8" s="4"/>
      <c r="H8" s="3">
        <v>5.0000000000000001E-3</v>
      </c>
      <c r="I8" s="4"/>
      <c r="J8" s="4"/>
      <c r="K8" s="4"/>
      <c r="L8" s="4"/>
      <c r="M8" s="4"/>
      <c r="N8" s="4"/>
      <c r="O8" s="4"/>
      <c r="P8" s="21"/>
    </row>
    <row r="9" spans="1:16" ht="14.95" thickBot="1" x14ac:dyDescent="0.3">
      <c r="A9" s="3"/>
      <c r="B9" s="4"/>
      <c r="C9" s="7">
        <f>1/B6</f>
        <v>5000</v>
      </c>
      <c r="D9" s="4"/>
      <c r="E9" s="4"/>
      <c r="F9" s="8">
        <f>1/B7</f>
        <v>5</v>
      </c>
      <c r="G9" s="4"/>
      <c r="H9" s="3">
        <v>2.5</v>
      </c>
      <c r="I9" s="4"/>
      <c r="J9" s="4"/>
      <c r="K9" s="4"/>
      <c r="L9" s="4"/>
      <c r="M9" s="4">
        <f>(H9/(H8+H9))+(H8/(H8+H9))*O9^-(H8+H9)*10</f>
        <v>0.99963424621972841</v>
      </c>
      <c r="N9" s="4" t="s">
        <v>0</v>
      </c>
      <c r="O9" s="4">
        <v>2.71828</v>
      </c>
      <c r="P9" s="21"/>
    </row>
    <row r="10" spans="1:16" x14ac:dyDescent="0.25">
      <c r="A10" s="3"/>
      <c r="B10" s="4"/>
      <c r="C10" s="4"/>
      <c r="D10" s="4"/>
      <c r="E10" s="4"/>
      <c r="F10" s="4"/>
      <c r="G10" s="4"/>
      <c r="H10" s="3">
        <v>1</v>
      </c>
      <c r="I10" s="4"/>
      <c r="J10" s="4"/>
      <c r="K10" s="4"/>
      <c r="L10" s="4"/>
      <c r="M10" s="4">
        <f>((H9/(H8+H9))+(H8/(H8+H9))*O9^-(H8+H9)*25)-1</f>
        <v>2.0796275253687213E-3</v>
      </c>
      <c r="N10" s="4" t="s">
        <v>1</v>
      </c>
      <c r="O10" s="4"/>
      <c r="P10" s="21"/>
    </row>
    <row r="11" spans="1:16" x14ac:dyDescent="0.25">
      <c r="A11" s="3"/>
      <c r="B11" s="4"/>
      <c r="C11" s="4"/>
      <c r="D11" s="4"/>
      <c r="E11" s="4"/>
      <c r="F11" s="4"/>
      <c r="G11" s="4"/>
      <c r="H11" s="3">
        <v>10</v>
      </c>
      <c r="I11" s="4"/>
      <c r="J11" s="4"/>
      <c r="K11" s="4"/>
      <c r="L11" s="4"/>
      <c r="M11" s="4"/>
      <c r="N11" s="4"/>
      <c r="O11" s="4"/>
      <c r="P11" s="21"/>
    </row>
    <row r="12" spans="1:16" x14ac:dyDescent="0.25">
      <c r="A12" s="3"/>
      <c r="B12" s="4"/>
      <c r="C12" s="4"/>
      <c r="D12" s="4"/>
      <c r="E12" s="4"/>
      <c r="F12" s="4"/>
      <c r="G12" s="4"/>
      <c r="H12" s="3">
        <v>15</v>
      </c>
      <c r="I12" s="4"/>
      <c r="J12" s="4"/>
      <c r="K12" s="4"/>
      <c r="L12" s="4"/>
      <c r="M12" s="4"/>
      <c r="N12" s="4"/>
      <c r="O12" s="4"/>
      <c r="P12" s="21"/>
    </row>
    <row r="13" spans="1:16" ht="14.95" thickBot="1" x14ac:dyDescent="0.3">
      <c r="A13" s="3"/>
      <c r="B13" s="4"/>
      <c r="C13" s="4"/>
      <c r="D13" s="4"/>
      <c r="E13" s="4"/>
      <c r="F13" s="4"/>
      <c r="G13" s="4"/>
      <c r="H13" s="3"/>
      <c r="I13" s="4"/>
      <c r="J13" s="4"/>
      <c r="K13" s="15">
        <f>1/H9</f>
        <v>0.4</v>
      </c>
      <c r="L13" s="4"/>
      <c r="M13" s="4"/>
      <c r="N13" s="4">
        <f>1/H8</f>
        <v>200</v>
      </c>
      <c r="O13" s="4"/>
      <c r="P13" s="21"/>
    </row>
    <row r="14" spans="1:16" ht="14.95" thickBot="1" x14ac:dyDescent="0.3">
      <c r="A14" s="3"/>
      <c r="B14" s="4"/>
      <c r="C14" s="4"/>
      <c r="D14" s="8">
        <f>C9/(C9+F9)</f>
        <v>0.99900099900099903</v>
      </c>
      <c r="E14" s="4"/>
      <c r="F14" s="4"/>
      <c r="G14" s="4"/>
      <c r="H14" s="3">
        <v>25</v>
      </c>
      <c r="I14" s="4"/>
      <c r="J14" s="4"/>
      <c r="K14" s="4"/>
      <c r="L14" s="4"/>
      <c r="M14" s="4"/>
      <c r="N14" s="4"/>
      <c r="O14" s="4"/>
      <c r="P14" s="21"/>
    </row>
    <row r="15" spans="1:16" x14ac:dyDescent="0.25">
      <c r="A15" s="3"/>
      <c r="B15" s="4"/>
      <c r="C15" s="4"/>
      <c r="D15" s="4"/>
      <c r="E15" s="4"/>
      <c r="F15" s="4"/>
      <c r="G15" s="4"/>
      <c r="H15" s="3"/>
      <c r="I15" s="4"/>
      <c r="J15" s="4"/>
      <c r="K15" s="4"/>
      <c r="L15" s="4"/>
      <c r="M15" s="4"/>
      <c r="N15" s="4"/>
      <c r="O15" s="4"/>
      <c r="P15" s="21"/>
    </row>
    <row r="16" spans="1:16" ht="14.95" thickBot="1" x14ac:dyDescent="0.3">
      <c r="A16" s="5"/>
      <c r="B16" s="6"/>
      <c r="C16" s="6"/>
      <c r="D16" s="6"/>
      <c r="E16" s="6"/>
      <c r="F16" s="6"/>
      <c r="G16" s="6"/>
      <c r="H16" s="5"/>
      <c r="I16" s="6"/>
      <c r="J16" s="6"/>
      <c r="K16" s="6"/>
      <c r="L16" s="6"/>
      <c r="M16" s="6"/>
      <c r="N16" s="6"/>
      <c r="O16" s="6"/>
      <c r="P16" s="23"/>
    </row>
    <row r="17" spans="1:16" x14ac:dyDescent="0.25">
      <c r="A17" s="1"/>
      <c r="B17" s="2"/>
      <c r="C17" s="2"/>
      <c r="D17" s="2"/>
      <c r="E17" s="2"/>
      <c r="F17" s="2"/>
      <c r="G17" s="20"/>
      <c r="H17" s="1"/>
      <c r="I17" s="2"/>
      <c r="J17" s="2"/>
      <c r="K17" s="2"/>
      <c r="L17" s="2"/>
      <c r="M17" s="2"/>
      <c r="N17" s="2"/>
      <c r="O17" s="2"/>
      <c r="P17" s="20"/>
    </row>
    <row r="18" spans="1:16" x14ac:dyDescent="0.25">
      <c r="A18" s="3"/>
      <c r="B18" s="4"/>
      <c r="C18" s="4"/>
      <c r="D18" s="4"/>
      <c r="E18" s="4"/>
      <c r="F18" s="4"/>
      <c r="G18" s="21"/>
      <c r="H18" s="3"/>
      <c r="I18" s="4"/>
      <c r="J18" s="4"/>
      <c r="K18" s="4"/>
      <c r="L18" s="4"/>
      <c r="M18" s="4"/>
      <c r="N18" s="4"/>
      <c r="O18" s="4"/>
      <c r="P18" s="21"/>
    </row>
    <row r="19" spans="1:16" x14ac:dyDescent="0.25">
      <c r="A19" s="3"/>
      <c r="B19" s="4"/>
      <c r="C19" s="4"/>
      <c r="D19" s="4"/>
      <c r="E19" s="4"/>
      <c r="F19" s="4"/>
      <c r="G19" s="21"/>
      <c r="H19" s="3"/>
      <c r="I19" s="4"/>
      <c r="J19" s="4"/>
      <c r="K19" s="4"/>
      <c r="L19" s="4"/>
      <c r="M19" s="4"/>
      <c r="N19" s="4"/>
      <c r="O19" s="4"/>
      <c r="P19" s="21"/>
    </row>
    <row r="20" spans="1:16" x14ac:dyDescent="0.25">
      <c r="A20" s="3"/>
      <c r="B20" s="4"/>
      <c r="C20" s="4"/>
      <c r="D20" s="4"/>
      <c r="E20" s="4"/>
      <c r="F20" s="4"/>
      <c r="G20" s="21"/>
      <c r="H20" s="3"/>
      <c r="I20" s="4"/>
      <c r="J20" s="4"/>
      <c r="K20" s="4"/>
      <c r="L20" s="4"/>
      <c r="M20" s="4"/>
      <c r="N20" s="4"/>
      <c r="O20" s="4"/>
      <c r="P20" s="21"/>
    </row>
    <row r="21" spans="1:16" x14ac:dyDescent="0.25">
      <c r="A21" s="3"/>
      <c r="B21" s="4"/>
      <c r="C21" s="4"/>
      <c r="D21" s="4"/>
      <c r="E21" s="4"/>
      <c r="F21" s="4"/>
      <c r="G21" s="21"/>
      <c r="H21" s="3"/>
      <c r="I21" s="4"/>
      <c r="J21" s="4"/>
      <c r="K21" s="4"/>
      <c r="L21" s="4"/>
      <c r="M21" s="4"/>
      <c r="N21" s="4"/>
      <c r="O21" s="4"/>
      <c r="P21" s="21"/>
    </row>
    <row r="22" spans="1:16" x14ac:dyDescent="0.25">
      <c r="A22" s="3"/>
      <c r="B22" s="4"/>
      <c r="C22" s="4"/>
      <c r="D22" s="4"/>
      <c r="E22" s="4"/>
      <c r="F22" s="4"/>
      <c r="G22" s="21"/>
      <c r="H22" s="3"/>
      <c r="I22" s="4"/>
      <c r="J22" s="4"/>
      <c r="K22" s="4"/>
      <c r="L22" s="4"/>
      <c r="M22" s="4"/>
      <c r="N22" s="4"/>
      <c r="O22" s="4"/>
      <c r="P22" s="21"/>
    </row>
    <row r="23" spans="1:16" x14ac:dyDescent="0.25">
      <c r="A23" s="3"/>
      <c r="B23" s="4"/>
      <c r="C23" s="4"/>
      <c r="D23" s="4"/>
      <c r="E23" s="4"/>
      <c r="F23" s="4"/>
      <c r="G23" s="21"/>
      <c r="H23" s="3"/>
      <c r="I23" s="4"/>
      <c r="J23" s="4"/>
      <c r="K23" s="4"/>
      <c r="L23" s="4"/>
      <c r="M23" s="4"/>
      <c r="N23" s="4"/>
      <c r="O23" s="4"/>
      <c r="P23" s="21"/>
    </row>
    <row r="24" spans="1:16" x14ac:dyDescent="0.25">
      <c r="A24" s="22" t="s">
        <v>3</v>
      </c>
      <c r="B24" s="13">
        <v>7200</v>
      </c>
      <c r="C24" s="4" t="s">
        <v>2</v>
      </c>
      <c r="D24" s="4"/>
      <c r="E24" s="4"/>
      <c r="F24" s="4"/>
      <c r="G24" s="21"/>
      <c r="H24" s="3">
        <v>100</v>
      </c>
      <c r="I24" s="4"/>
      <c r="J24" s="4"/>
      <c r="K24" s="4"/>
      <c r="L24" s="4"/>
      <c r="M24" s="4"/>
      <c r="N24" s="4"/>
      <c r="O24" s="4"/>
      <c r="P24" s="21"/>
    </row>
    <row r="25" spans="1:16" x14ac:dyDescent="0.25">
      <c r="A25" s="3"/>
      <c r="B25" s="4"/>
      <c r="C25" s="4"/>
      <c r="D25" s="4"/>
      <c r="E25" s="4"/>
      <c r="F25" s="4"/>
      <c r="G25" s="21"/>
      <c r="H25" s="3">
        <v>0.95</v>
      </c>
      <c r="I25" s="4"/>
      <c r="J25" s="4"/>
      <c r="K25" s="4"/>
      <c r="L25" s="4"/>
      <c r="M25" s="4"/>
      <c r="N25" s="4"/>
      <c r="O25" s="4"/>
      <c r="P25" s="21"/>
    </row>
    <row r="26" spans="1:16" x14ac:dyDescent="0.25">
      <c r="A26" s="22" t="s">
        <v>4</v>
      </c>
      <c r="B26" s="13">
        <v>2.7182818283999999</v>
      </c>
      <c r="C26" s="4"/>
      <c r="D26" s="4"/>
      <c r="E26" s="4"/>
      <c r="F26" s="4"/>
      <c r="G26" s="21"/>
      <c r="H26" s="3">
        <v>5</v>
      </c>
      <c r="I26" s="4"/>
      <c r="J26" s="4"/>
      <c r="K26" s="4"/>
      <c r="L26" s="4"/>
      <c r="M26" s="4"/>
      <c r="N26" s="4"/>
      <c r="O26" s="4"/>
      <c r="P26" s="21"/>
    </row>
    <row r="27" spans="1:16" x14ac:dyDescent="0.25">
      <c r="A27" s="3"/>
      <c r="B27" s="4"/>
      <c r="C27" s="4"/>
      <c r="D27" s="4"/>
      <c r="E27" s="4"/>
      <c r="F27" s="4"/>
      <c r="G27" s="21"/>
      <c r="H27" s="24">
        <v>2.7182818283999999</v>
      </c>
      <c r="I27" s="4"/>
      <c r="J27" s="4"/>
      <c r="K27" s="4"/>
      <c r="L27" s="4"/>
      <c r="M27" s="4"/>
      <c r="N27" s="4"/>
      <c r="O27" s="4"/>
      <c r="P27" s="21"/>
    </row>
    <row r="28" spans="1:16" x14ac:dyDescent="0.25">
      <c r="A28" s="3" t="s">
        <v>5</v>
      </c>
      <c r="B28" s="14">
        <f>EXP(-7200*240)</f>
        <v>0</v>
      </c>
      <c r="C28" s="4"/>
      <c r="D28" s="4"/>
      <c r="E28" s="4"/>
      <c r="F28" s="4"/>
      <c r="G28" s="21"/>
      <c r="H28" s="3"/>
      <c r="I28" s="27" t="s">
        <v>12</v>
      </c>
      <c r="J28" s="28">
        <f>H25*H27^(-I30*H24)</f>
        <v>1.9580959421672879E-9</v>
      </c>
      <c r="K28" s="4"/>
      <c r="L28" s="4"/>
      <c r="M28" s="4"/>
      <c r="N28" s="4"/>
      <c r="O28" s="4"/>
      <c r="P28" s="21"/>
    </row>
    <row r="29" spans="1:16" x14ac:dyDescent="0.25">
      <c r="A29" s="3" t="s">
        <v>6</v>
      </c>
      <c r="B29" s="15">
        <f>B26^(-B24*120)</f>
        <v>0</v>
      </c>
      <c r="C29" s="4"/>
      <c r="D29" s="4"/>
      <c r="E29" s="4"/>
      <c r="F29" s="4"/>
      <c r="G29" s="21"/>
      <c r="H29" s="3"/>
      <c r="I29" s="4"/>
      <c r="J29" s="4"/>
      <c r="K29" s="4"/>
      <c r="L29" s="4"/>
      <c r="M29" s="4"/>
      <c r="N29" s="4"/>
      <c r="O29" s="4"/>
      <c r="P29" s="21"/>
    </row>
    <row r="30" spans="1:16" ht="28.55" x14ac:dyDescent="0.25">
      <c r="A30" s="3"/>
      <c r="B30" s="16" t="s">
        <v>7</v>
      </c>
      <c r="C30" s="4"/>
      <c r="D30" s="4"/>
      <c r="E30" s="4"/>
      <c r="F30" s="4"/>
      <c r="G30" s="21"/>
      <c r="H30" s="25" t="s">
        <v>13</v>
      </c>
      <c r="I30" s="15">
        <f>1/5</f>
        <v>0.2</v>
      </c>
      <c r="J30" s="4"/>
      <c r="K30" s="4"/>
      <c r="L30" s="4"/>
      <c r="M30" s="4"/>
      <c r="N30" s="4"/>
      <c r="O30" s="4"/>
      <c r="P30" s="21"/>
    </row>
    <row r="31" spans="1:16" ht="14.95" thickBot="1" x14ac:dyDescent="0.3">
      <c r="A31" s="3" t="s">
        <v>8</v>
      </c>
      <c r="B31" s="11">
        <f>0.00000000113</f>
        <v>1.13E-9</v>
      </c>
      <c r="C31" s="4"/>
      <c r="D31" s="4"/>
      <c r="E31" s="4"/>
      <c r="F31" s="4"/>
      <c r="G31" s="21"/>
      <c r="H31" s="5"/>
      <c r="I31" s="6"/>
      <c r="J31" s="6"/>
      <c r="K31" s="6"/>
      <c r="L31" s="6"/>
      <c r="M31" s="6"/>
      <c r="N31" s="6"/>
      <c r="O31" s="6"/>
      <c r="P31" s="23"/>
    </row>
    <row r="32" spans="1:16" x14ac:dyDescent="0.25">
      <c r="A32" s="3" t="s">
        <v>9</v>
      </c>
      <c r="B32" s="12">
        <f>5.62E-22</f>
        <v>5.6200000000000002E-22</v>
      </c>
      <c r="C32" s="4"/>
      <c r="D32" s="4"/>
      <c r="E32" s="4"/>
      <c r="F32" s="4"/>
      <c r="G32" s="4"/>
      <c r="H32" s="1"/>
      <c r="I32" s="2"/>
      <c r="J32" s="2"/>
      <c r="K32" s="2"/>
      <c r="L32" s="2"/>
      <c r="M32" s="2"/>
      <c r="N32" s="2"/>
      <c r="O32" s="2"/>
      <c r="P32" s="20"/>
    </row>
    <row r="33" spans="1:16" x14ac:dyDescent="0.25">
      <c r="A33" s="3"/>
      <c r="B33" s="4"/>
      <c r="C33" s="4"/>
      <c r="D33" s="4"/>
      <c r="E33" s="4"/>
      <c r="F33" s="4"/>
      <c r="G33" s="4"/>
      <c r="H33" s="3"/>
      <c r="I33" s="4"/>
      <c r="J33" s="4"/>
      <c r="K33" s="4"/>
      <c r="L33" s="4"/>
      <c r="M33" s="4"/>
      <c r="N33" s="4"/>
      <c r="O33" s="4"/>
      <c r="P33" s="21"/>
    </row>
    <row r="34" spans="1:16" x14ac:dyDescent="0.25">
      <c r="A34" s="3" t="s">
        <v>10</v>
      </c>
      <c r="B34" s="4">
        <f>B31*B32</f>
        <v>6.3506000000000008E-31</v>
      </c>
      <c r="C34" s="4"/>
      <c r="D34" s="4"/>
      <c r="E34" s="4"/>
      <c r="F34" s="4"/>
      <c r="G34" s="4"/>
      <c r="H34" s="3"/>
      <c r="I34" s="4"/>
      <c r="J34" s="4"/>
      <c r="K34" s="4"/>
      <c r="L34" s="4"/>
      <c r="M34" s="4"/>
      <c r="N34" s="4"/>
      <c r="O34" s="4"/>
      <c r="P34" s="21"/>
    </row>
    <row r="35" spans="1:16" x14ac:dyDescent="0.25">
      <c r="A35" s="3"/>
      <c r="B35" s="4" t="s">
        <v>11</v>
      </c>
      <c r="C35" s="4"/>
      <c r="D35" s="4"/>
      <c r="E35" s="4"/>
      <c r="F35" s="4"/>
      <c r="G35" s="4"/>
      <c r="H35" s="3"/>
      <c r="I35" s="4"/>
      <c r="J35" s="4"/>
      <c r="K35" s="4"/>
      <c r="L35" s="4"/>
      <c r="M35" s="4"/>
      <c r="N35" s="4"/>
      <c r="O35" s="4"/>
      <c r="P35" s="21"/>
    </row>
    <row r="36" spans="1:16" ht="14.95" thickBot="1" x14ac:dyDescent="0.3">
      <c r="A36" s="5"/>
      <c r="B36" s="6"/>
      <c r="C36" s="6"/>
      <c r="D36" s="6"/>
      <c r="E36" s="6"/>
      <c r="F36" s="6"/>
      <c r="G36" s="6"/>
      <c r="H36" s="3"/>
      <c r="I36" s="4"/>
      <c r="J36" s="4"/>
      <c r="K36" s="4"/>
      <c r="L36" s="4"/>
      <c r="M36" s="4"/>
      <c r="N36" s="4"/>
      <c r="O36" s="4"/>
      <c r="P36" s="21"/>
    </row>
    <row r="37" spans="1:16" x14ac:dyDescent="0.25">
      <c r="A37" s="1"/>
      <c r="B37" s="2"/>
      <c r="C37" s="2"/>
      <c r="D37" s="2"/>
      <c r="E37" s="2"/>
      <c r="F37" s="2"/>
      <c r="G37" s="2"/>
      <c r="H37" s="3"/>
      <c r="I37" s="4"/>
      <c r="J37" s="4"/>
      <c r="K37" s="4"/>
      <c r="L37" s="4"/>
      <c r="M37" s="4"/>
      <c r="N37" s="4"/>
      <c r="O37" s="4"/>
      <c r="P37" s="21"/>
    </row>
    <row r="38" spans="1:16" ht="14.95" thickBot="1" x14ac:dyDescent="0.3">
      <c r="A38" s="3"/>
      <c r="B38" s="4"/>
      <c r="C38" s="4"/>
      <c r="D38" s="4"/>
      <c r="E38" s="4"/>
      <c r="F38" s="4"/>
      <c r="G38" s="4"/>
      <c r="H38" s="3"/>
      <c r="I38" s="4"/>
      <c r="J38" s="4"/>
      <c r="K38" s="4"/>
      <c r="L38" s="4"/>
      <c r="M38" s="4"/>
      <c r="N38" s="4"/>
      <c r="O38" s="4"/>
      <c r="P38" s="21"/>
    </row>
    <row r="39" spans="1:16" ht="28.55" x14ac:dyDescent="0.25">
      <c r="A39" s="3"/>
      <c r="B39" s="4"/>
      <c r="C39" s="4"/>
      <c r="D39" s="4"/>
      <c r="E39" s="4"/>
      <c r="F39" s="4"/>
      <c r="G39" s="4"/>
      <c r="H39" s="3"/>
      <c r="I39" s="1" t="s">
        <v>16</v>
      </c>
      <c r="J39" s="2" t="s">
        <v>17</v>
      </c>
      <c r="K39" s="2" t="s">
        <v>18</v>
      </c>
      <c r="L39" s="2" t="s">
        <v>19</v>
      </c>
      <c r="M39" s="33" t="s">
        <v>20</v>
      </c>
      <c r="N39" s="4"/>
      <c r="O39" s="4"/>
      <c r="P39" s="21"/>
    </row>
    <row r="40" spans="1:16" x14ac:dyDescent="0.25">
      <c r="A40" s="3"/>
      <c r="B40" s="4"/>
      <c r="C40" s="4"/>
      <c r="D40" s="4"/>
      <c r="E40" s="4"/>
      <c r="F40" s="4"/>
      <c r="G40" s="4"/>
      <c r="H40" s="3"/>
      <c r="I40" s="3">
        <v>1</v>
      </c>
      <c r="J40" s="4">
        <v>350</v>
      </c>
      <c r="K40" s="4">
        <v>1280</v>
      </c>
      <c r="L40" s="4">
        <v>15</v>
      </c>
      <c r="M40" s="21">
        <f>(K40-J40)/L40</f>
        <v>62</v>
      </c>
      <c r="N40" s="4"/>
      <c r="O40" s="4"/>
      <c r="P40" s="21"/>
    </row>
    <row r="41" spans="1:16" x14ac:dyDescent="0.25">
      <c r="A41" s="3"/>
      <c r="B41" s="4"/>
      <c r="C41" s="4"/>
      <c r="D41" s="4"/>
      <c r="E41" s="4"/>
      <c r="F41" s="4"/>
      <c r="G41" s="4"/>
      <c r="H41" s="3"/>
      <c r="I41" s="3">
        <v>2</v>
      </c>
      <c r="J41" s="4">
        <v>400</v>
      </c>
      <c r="K41" s="4">
        <v>1600</v>
      </c>
      <c r="L41" s="4">
        <v>3</v>
      </c>
      <c r="M41" s="21">
        <f t="shared" ref="M41:M49" si="0">(K41-J41)/L41</f>
        <v>400</v>
      </c>
      <c r="N41" s="4"/>
      <c r="O41" s="4"/>
      <c r="P41" s="21"/>
    </row>
    <row r="42" spans="1:16" x14ac:dyDescent="0.25">
      <c r="A42" s="3">
        <v>2.1000000000000001E-2</v>
      </c>
      <c r="B42" s="4"/>
      <c r="C42" s="4"/>
      <c r="D42" s="4"/>
      <c r="E42" s="4"/>
      <c r="F42" s="4"/>
      <c r="G42" s="4"/>
      <c r="H42" s="3"/>
      <c r="I42" s="3">
        <v>3</v>
      </c>
      <c r="J42" s="4">
        <v>1000</v>
      </c>
      <c r="K42" s="4">
        <v>6400</v>
      </c>
      <c r="L42" s="4">
        <v>4</v>
      </c>
      <c r="M42" s="21">
        <f t="shared" si="0"/>
        <v>1350</v>
      </c>
      <c r="N42" s="4"/>
      <c r="O42" s="4"/>
      <c r="P42" s="21"/>
    </row>
    <row r="43" spans="1:16" ht="29.25" customHeight="1" x14ac:dyDescent="0.25">
      <c r="A43" s="3">
        <v>10</v>
      </c>
      <c r="B43" s="4"/>
      <c r="C43" s="29" t="s">
        <v>14</v>
      </c>
      <c r="D43" s="30">
        <f>A45^(-A42*A44)</f>
        <v>4.1292494171917639E-7</v>
      </c>
      <c r="E43" s="4"/>
      <c r="F43" s="4"/>
      <c r="G43" s="4"/>
      <c r="H43" s="3"/>
      <c r="I43" s="3">
        <v>4</v>
      </c>
      <c r="J43" s="4">
        <v>770</v>
      </c>
      <c r="K43" s="4">
        <v>4800</v>
      </c>
      <c r="L43" s="4">
        <v>7</v>
      </c>
      <c r="M43" s="21">
        <f t="shared" si="0"/>
        <v>575.71428571428567</v>
      </c>
      <c r="N43" s="4"/>
      <c r="O43" s="4"/>
      <c r="P43" s="21"/>
    </row>
    <row r="44" spans="1:16" ht="27.2" customHeight="1" x14ac:dyDescent="0.25">
      <c r="A44" s="3">
        <v>700</v>
      </c>
      <c r="B44" s="4"/>
      <c r="C44" s="31" t="s">
        <v>15</v>
      </c>
      <c r="D44" s="32">
        <f>1-D43</f>
        <v>0.99999958707505832</v>
      </c>
      <c r="E44" s="4"/>
      <c r="F44" s="4"/>
      <c r="G44" s="4"/>
      <c r="H44" s="3"/>
      <c r="I44" s="3">
        <v>5</v>
      </c>
      <c r="J44" s="4">
        <v>1200</v>
      </c>
      <c r="K44" s="4">
        <v>5558</v>
      </c>
      <c r="L44" s="4">
        <v>2</v>
      </c>
      <c r="M44" s="21">
        <f t="shared" si="0"/>
        <v>2179</v>
      </c>
      <c r="N44" s="4"/>
      <c r="O44" s="4"/>
      <c r="P44" s="21"/>
    </row>
    <row r="45" spans="1:16" x14ac:dyDescent="0.25">
      <c r="A45" s="24">
        <v>2.7182818283999999</v>
      </c>
      <c r="B45" s="4"/>
      <c r="C45" s="4"/>
      <c r="D45" s="4"/>
      <c r="E45" s="4"/>
      <c r="F45" s="4"/>
      <c r="G45" s="4"/>
      <c r="H45" s="3"/>
      <c r="I45" s="3">
        <v>6</v>
      </c>
      <c r="J45" s="4">
        <v>300</v>
      </c>
      <c r="K45" s="4">
        <v>540</v>
      </c>
      <c r="L45" s="4">
        <v>12</v>
      </c>
      <c r="M45" s="21">
        <f t="shared" si="0"/>
        <v>20</v>
      </c>
      <c r="N45" s="4"/>
      <c r="O45" s="4"/>
      <c r="P45" s="21"/>
    </row>
    <row r="46" spans="1:16" ht="14.95" thickBot="1" x14ac:dyDescent="0.3">
      <c r="A46" s="5"/>
      <c r="B46" s="6"/>
      <c r="C46" s="6"/>
      <c r="D46" s="6"/>
      <c r="E46" s="6"/>
      <c r="F46" s="6"/>
      <c r="G46" s="6"/>
      <c r="H46" s="3"/>
      <c r="I46" s="3">
        <v>7</v>
      </c>
      <c r="J46" s="4">
        <v>540</v>
      </c>
      <c r="K46" s="4">
        <v>1200</v>
      </c>
      <c r="L46" s="4">
        <v>5</v>
      </c>
      <c r="M46" s="21">
        <f t="shared" si="0"/>
        <v>132</v>
      </c>
      <c r="N46" s="4"/>
      <c r="O46" s="4"/>
      <c r="P46" s="21"/>
    </row>
    <row r="47" spans="1:16" x14ac:dyDescent="0.25">
      <c r="H47" s="3"/>
      <c r="I47" s="3">
        <v>8</v>
      </c>
      <c r="J47" s="4">
        <v>300</v>
      </c>
      <c r="K47" s="4">
        <v>3200</v>
      </c>
      <c r="L47" s="4">
        <v>8</v>
      </c>
      <c r="M47" s="21">
        <f t="shared" si="0"/>
        <v>362.5</v>
      </c>
      <c r="N47" s="4"/>
      <c r="O47" s="4"/>
      <c r="P47" s="21"/>
    </row>
    <row r="48" spans="1:16" x14ac:dyDescent="0.25">
      <c r="H48" s="3"/>
      <c r="I48" s="3">
        <v>9</v>
      </c>
      <c r="J48" s="4">
        <v>12</v>
      </c>
      <c r="K48" s="4">
        <v>184</v>
      </c>
      <c r="L48" s="4">
        <v>16</v>
      </c>
      <c r="M48" s="21">
        <f t="shared" si="0"/>
        <v>10.75</v>
      </c>
      <c r="N48" s="4"/>
      <c r="O48" s="4"/>
      <c r="P48" s="21"/>
    </row>
    <row r="49" spans="1:16" ht="14.95" thickBot="1" x14ac:dyDescent="0.3">
      <c r="H49" s="3"/>
      <c r="I49" s="5">
        <v>10</v>
      </c>
      <c r="J49" s="6">
        <v>570</v>
      </c>
      <c r="K49" s="6">
        <v>2000</v>
      </c>
      <c r="L49" s="6">
        <v>27</v>
      </c>
      <c r="M49" s="23">
        <f t="shared" si="0"/>
        <v>52.962962962962962</v>
      </c>
      <c r="N49" s="4"/>
      <c r="O49" s="4"/>
      <c r="P49" s="21"/>
    </row>
    <row r="50" spans="1:16" ht="21.1" customHeight="1" thickBot="1" x14ac:dyDescent="0.3">
      <c r="H50" s="3"/>
      <c r="I50" s="43"/>
      <c r="J50" s="34" t="s">
        <v>21</v>
      </c>
      <c r="K50" s="2"/>
      <c r="L50" s="35"/>
      <c r="M50" s="36">
        <f>SUM(M40:M49)</f>
        <v>5144.9272486772488</v>
      </c>
      <c r="N50" s="6"/>
      <c r="O50" s="6"/>
      <c r="P50" s="23"/>
    </row>
    <row r="51" spans="1:16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0"/>
    </row>
    <row r="52" spans="1:16" x14ac:dyDescent="0.25">
      <c r="A52" s="3"/>
      <c r="B52" s="4"/>
      <c r="C52" s="4"/>
      <c r="D52" s="4"/>
      <c r="E52" s="4"/>
      <c r="F52" s="4"/>
      <c r="G52" s="4"/>
      <c r="H52" s="4"/>
      <c r="I52" s="4"/>
      <c r="J52" s="4"/>
      <c r="K52" s="21"/>
    </row>
    <row r="53" spans="1:16" x14ac:dyDescent="0.25">
      <c r="A53" s="10" t="s">
        <v>28</v>
      </c>
      <c r="B53" s="9" t="s">
        <v>22</v>
      </c>
      <c r="C53" s="9" t="s">
        <v>17</v>
      </c>
      <c r="D53" s="9" t="s">
        <v>23</v>
      </c>
      <c r="E53" s="9" t="s">
        <v>18</v>
      </c>
      <c r="F53" s="9" t="s">
        <v>24</v>
      </c>
      <c r="G53" s="9" t="s">
        <v>25</v>
      </c>
      <c r="H53" s="40" t="s">
        <v>26</v>
      </c>
      <c r="I53" s="17" t="s">
        <v>27</v>
      </c>
      <c r="J53" s="42" t="s">
        <v>29</v>
      </c>
      <c r="K53" s="44" t="s">
        <v>30</v>
      </c>
    </row>
    <row r="54" spans="1:16" x14ac:dyDescent="0.25">
      <c r="A54" s="45">
        <v>1</v>
      </c>
      <c r="B54" s="37">
        <v>1</v>
      </c>
      <c r="C54" s="37">
        <v>300</v>
      </c>
      <c r="D54" s="37">
        <v>3</v>
      </c>
      <c r="E54" s="37">
        <v>600</v>
      </c>
      <c r="F54" s="37">
        <v>2</v>
      </c>
      <c r="G54" s="37">
        <v>400</v>
      </c>
      <c r="H54" s="39"/>
      <c r="I54" s="39"/>
      <c r="J54" s="18">
        <f>C54+E54+G54+I54</f>
        <v>1300</v>
      </c>
      <c r="K54" s="21">
        <f>B54+D54+F54+H54</f>
        <v>6</v>
      </c>
    </row>
    <row r="55" spans="1:16" x14ac:dyDescent="0.25">
      <c r="A55" s="46">
        <v>2</v>
      </c>
      <c r="B55" s="26">
        <v>3</v>
      </c>
      <c r="C55" s="26">
        <v>90</v>
      </c>
      <c r="D55" s="26">
        <v>6</v>
      </c>
      <c r="E55" s="26">
        <v>270</v>
      </c>
      <c r="F55" s="26">
        <v>4</v>
      </c>
      <c r="G55" s="26">
        <v>140</v>
      </c>
      <c r="H55" s="26">
        <v>5</v>
      </c>
      <c r="I55" s="26">
        <v>230</v>
      </c>
      <c r="J55" s="18">
        <f t="shared" ref="J55:J68" si="1">C55+E55+G55+I55</f>
        <v>730</v>
      </c>
      <c r="K55" s="21">
        <f t="shared" ref="K55:K68" si="2">B55+D55+F55+H55</f>
        <v>18</v>
      </c>
    </row>
    <row r="56" spans="1:16" x14ac:dyDescent="0.25">
      <c r="A56" s="46">
        <v>3</v>
      </c>
      <c r="B56" s="26">
        <v>12</v>
      </c>
      <c r="C56" s="26">
        <v>960</v>
      </c>
      <c r="D56" s="26">
        <v>15</v>
      </c>
      <c r="E56" s="26">
        <v>1112</v>
      </c>
      <c r="F56" s="26">
        <v>8</v>
      </c>
      <c r="G56" s="26">
        <v>808</v>
      </c>
      <c r="H56" s="26">
        <v>7</v>
      </c>
      <c r="I56" s="26">
        <v>1490</v>
      </c>
      <c r="J56" s="18">
        <f t="shared" si="1"/>
        <v>4370</v>
      </c>
      <c r="K56" s="21">
        <f t="shared" si="2"/>
        <v>42</v>
      </c>
    </row>
    <row r="57" spans="1:16" x14ac:dyDescent="0.25">
      <c r="A57" s="46">
        <v>4</v>
      </c>
      <c r="B57" s="26">
        <v>6</v>
      </c>
      <c r="C57" s="26">
        <v>144</v>
      </c>
      <c r="D57" s="26">
        <v>5</v>
      </c>
      <c r="E57" s="26">
        <v>125</v>
      </c>
      <c r="F57" s="26">
        <v>3</v>
      </c>
      <c r="G57" s="26">
        <v>80</v>
      </c>
      <c r="H57" s="26">
        <v>8</v>
      </c>
      <c r="I57" s="26">
        <v>176</v>
      </c>
      <c r="J57" s="18">
        <f t="shared" si="1"/>
        <v>525</v>
      </c>
      <c r="K57" s="21">
        <f t="shared" si="2"/>
        <v>22</v>
      </c>
    </row>
    <row r="58" spans="1:16" x14ac:dyDescent="0.25">
      <c r="A58" s="46">
        <v>5</v>
      </c>
      <c r="B58" s="26">
        <v>8</v>
      </c>
      <c r="C58" s="26">
        <v>176</v>
      </c>
      <c r="D58" s="26">
        <v>5</v>
      </c>
      <c r="E58" s="26">
        <v>150</v>
      </c>
      <c r="F58" s="26">
        <v>4</v>
      </c>
      <c r="G58" s="26">
        <v>112</v>
      </c>
      <c r="H58" s="26">
        <v>8</v>
      </c>
      <c r="I58" s="26">
        <v>216</v>
      </c>
      <c r="J58" s="18">
        <f t="shared" si="1"/>
        <v>654</v>
      </c>
      <c r="K58" s="21">
        <f t="shared" si="2"/>
        <v>25</v>
      </c>
    </row>
    <row r="59" spans="1:16" x14ac:dyDescent="0.25">
      <c r="A59" s="46">
        <v>6</v>
      </c>
      <c r="B59" s="26">
        <v>6</v>
      </c>
      <c r="C59" s="26">
        <v>144</v>
      </c>
      <c r="D59" s="26">
        <v>5</v>
      </c>
      <c r="E59" s="26">
        <v>125</v>
      </c>
      <c r="F59" s="26">
        <v>3</v>
      </c>
      <c r="G59" s="26">
        <v>80</v>
      </c>
      <c r="H59" s="41"/>
      <c r="I59" s="41"/>
      <c r="J59" s="18">
        <f t="shared" si="1"/>
        <v>349</v>
      </c>
      <c r="K59" s="21">
        <f t="shared" si="2"/>
        <v>14</v>
      </c>
    </row>
    <row r="60" spans="1:16" x14ac:dyDescent="0.25">
      <c r="A60" s="46">
        <v>7</v>
      </c>
      <c r="B60" s="26">
        <v>10</v>
      </c>
      <c r="C60" s="26">
        <v>1020</v>
      </c>
      <c r="D60" s="26">
        <v>18</v>
      </c>
      <c r="E60" s="26">
        <v>2700</v>
      </c>
      <c r="F60" s="26">
        <v>26</v>
      </c>
      <c r="G60" s="26">
        <v>3120</v>
      </c>
      <c r="H60" s="26">
        <v>32</v>
      </c>
      <c r="I60" s="26">
        <v>4000</v>
      </c>
      <c r="J60" s="18">
        <f t="shared" si="1"/>
        <v>10840</v>
      </c>
      <c r="K60" s="21">
        <f t="shared" si="2"/>
        <v>86</v>
      </c>
    </row>
    <row r="61" spans="1:16" x14ac:dyDescent="0.25">
      <c r="A61" s="46">
        <v>8</v>
      </c>
      <c r="B61" s="26">
        <v>32</v>
      </c>
      <c r="C61" s="26">
        <v>4000</v>
      </c>
      <c r="D61" s="26">
        <v>24</v>
      </c>
      <c r="E61" s="26">
        <v>3480</v>
      </c>
      <c r="F61" s="26">
        <v>16</v>
      </c>
      <c r="G61" s="26">
        <v>2080</v>
      </c>
      <c r="H61" s="41"/>
      <c r="I61" s="41"/>
      <c r="J61" s="18">
        <f t="shared" si="1"/>
        <v>9560</v>
      </c>
      <c r="K61" s="21">
        <f t="shared" si="2"/>
        <v>72</v>
      </c>
    </row>
    <row r="62" spans="1:16" x14ac:dyDescent="0.25">
      <c r="A62" s="46">
        <v>9</v>
      </c>
      <c r="B62" s="26">
        <v>10</v>
      </c>
      <c r="C62" s="26">
        <v>1020</v>
      </c>
      <c r="D62" s="26">
        <v>26</v>
      </c>
      <c r="E62" s="26">
        <v>3120</v>
      </c>
      <c r="F62" s="26">
        <v>24</v>
      </c>
      <c r="G62" s="26">
        <v>3480</v>
      </c>
      <c r="H62" s="26">
        <v>18</v>
      </c>
      <c r="I62" s="26">
        <v>2700</v>
      </c>
      <c r="J62" s="18">
        <f t="shared" si="1"/>
        <v>10320</v>
      </c>
      <c r="K62" s="21">
        <f t="shared" si="2"/>
        <v>78</v>
      </c>
    </row>
    <row r="63" spans="1:16" x14ac:dyDescent="0.25">
      <c r="A63" s="46">
        <v>10</v>
      </c>
      <c r="B63" s="26">
        <v>18</v>
      </c>
      <c r="C63" s="26">
        <v>2700</v>
      </c>
      <c r="D63" s="26">
        <v>32</v>
      </c>
      <c r="E63" s="26">
        <v>4000</v>
      </c>
      <c r="F63" s="26">
        <v>24</v>
      </c>
      <c r="G63" s="26">
        <v>3480</v>
      </c>
      <c r="H63" s="26">
        <v>16</v>
      </c>
      <c r="I63" s="26">
        <v>2080</v>
      </c>
      <c r="J63" s="18">
        <f t="shared" si="1"/>
        <v>12260</v>
      </c>
      <c r="K63" s="21">
        <f t="shared" si="2"/>
        <v>90</v>
      </c>
    </row>
    <row r="64" spans="1:16" x14ac:dyDescent="0.25">
      <c r="A64" s="46">
        <v>11</v>
      </c>
      <c r="B64" s="26">
        <v>3</v>
      </c>
      <c r="C64" s="26">
        <v>720</v>
      </c>
      <c r="D64" s="26">
        <v>4</v>
      </c>
      <c r="E64" s="26">
        <v>1040</v>
      </c>
      <c r="F64" s="26">
        <v>2</v>
      </c>
      <c r="G64" s="26">
        <v>500</v>
      </c>
      <c r="H64" s="26">
        <v>6</v>
      </c>
      <c r="I64" s="26">
        <v>1800</v>
      </c>
      <c r="J64" s="18">
        <f t="shared" si="1"/>
        <v>4060</v>
      </c>
      <c r="K64" s="21">
        <f t="shared" si="2"/>
        <v>15</v>
      </c>
    </row>
    <row r="65" spans="1:11" x14ac:dyDescent="0.25">
      <c r="A65" s="46">
        <v>12</v>
      </c>
      <c r="B65" s="26">
        <v>1</v>
      </c>
      <c r="C65" s="26">
        <v>300</v>
      </c>
      <c r="D65" s="26">
        <v>3</v>
      </c>
      <c r="E65" s="26">
        <v>600</v>
      </c>
      <c r="F65" s="26">
        <v>6</v>
      </c>
      <c r="G65" s="26">
        <v>2300</v>
      </c>
      <c r="H65" s="26">
        <v>7</v>
      </c>
      <c r="I65" s="26">
        <v>2450</v>
      </c>
      <c r="J65" s="18">
        <f t="shared" si="1"/>
        <v>5650</v>
      </c>
      <c r="K65" s="21">
        <f t="shared" si="2"/>
        <v>17</v>
      </c>
    </row>
    <row r="66" spans="1:11" x14ac:dyDescent="0.25">
      <c r="A66" s="46">
        <v>13</v>
      </c>
      <c r="B66" s="26">
        <v>5</v>
      </c>
      <c r="C66" s="26">
        <v>1500</v>
      </c>
      <c r="D66" s="26">
        <v>8</v>
      </c>
      <c r="E66" s="26">
        <v>1920</v>
      </c>
      <c r="F66" s="26">
        <v>3</v>
      </c>
      <c r="G66" s="26">
        <v>180</v>
      </c>
      <c r="H66" s="26">
        <v>4</v>
      </c>
      <c r="I66" s="26">
        <v>680</v>
      </c>
      <c r="J66" s="18">
        <f t="shared" si="1"/>
        <v>4280</v>
      </c>
      <c r="K66" s="21">
        <f t="shared" si="2"/>
        <v>20</v>
      </c>
    </row>
    <row r="67" spans="1:11" x14ac:dyDescent="0.25">
      <c r="A67" s="46">
        <v>14</v>
      </c>
      <c r="B67" s="26">
        <v>3</v>
      </c>
      <c r="C67" s="26">
        <v>1650</v>
      </c>
      <c r="D67" s="26">
        <v>2</v>
      </c>
      <c r="E67" s="26">
        <v>1200</v>
      </c>
      <c r="F67" s="26">
        <v>4</v>
      </c>
      <c r="G67" s="26">
        <v>2300</v>
      </c>
      <c r="H67" s="41"/>
      <c r="I67" s="41"/>
      <c r="J67" s="18">
        <f t="shared" si="1"/>
        <v>5150</v>
      </c>
      <c r="K67" s="21">
        <f t="shared" si="2"/>
        <v>9</v>
      </c>
    </row>
    <row r="68" spans="1:11" x14ac:dyDescent="0.25">
      <c r="A68" s="47">
        <v>15</v>
      </c>
      <c r="B68" s="38">
        <v>5</v>
      </c>
      <c r="C68" s="38">
        <v>72</v>
      </c>
      <c r="D68" s="38">
        <v>4</v>
      </c>
      <c r="E68" s="38">
        <v>60</v>
      </c>
      <c r="F68" s="38">
        <v>7</v>
      </c>
      <c r="G68" s="38">
        <v>92</v>
      </c>
      <c r="H68" s="38">
        <v>8</v>
      </c>
      <c r="I68" s="38">
        <v>96</v>
      </c>
      <c r="J68" s="19">
        <f t="shared" si="1"/>
        <v>320</v>
      </c>
      <c r="K68" s="48">
        <f t="shared" si="2"/>
        <v>24</v>
      </c>
    </row>
    <row r="69" spans="1:11" x14ac:dyDescent="0.25">
      <c r="A69" s="3"/>
      <c r="B69" s="4"/>
      <c r="C69" s="4"/>
      <c r="D69" s="4"/>
      <c r="E69" s="4"/>
      <c r="F69" s="4"/>
      <c r="G69" s="4"/>
      <c r="H69" s="4"/>
      <c r="I69" s="4"/>
      <c r="J69" s="42">
        <f>SUM(J54:J68)</f>
        <v>70368</v>
      </c>
      <c r="K69" s="44">
        <f>SUM(K54:K68)</f>
        <v>538</v>
      </c>
    </row>
    <row r="70" spans="1:11" ht="14.95" thickBot="1" x14ac:dyDescent="0.3">
      <c r="A70" s="5"/>
      <c r="B70" s="6"/>
      <c r="C70" s="6"/>
      <c r="D70" s="6"/>
      <c r="E70" s="6"/>
      <c r="F70" s="6"/>
      <c r="G70" s="6"/>
      <c r="H70" s="6"/>
      <c r="I70" s="6" t="s">
        <v>31</v>
      </c>
      <c r="J70" s="49">
        <f>J69/K69</f>
        <v>130.79553903345726</v>
      </c>
      <c r="K70" s="2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2023-10-18T08:58:09Z</dcterms:modified>
</cp:coreProperties>
</file>