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e2004\Desktop\Ralph\"/>
    </mc:Choice>
  </mc:AlternateContent>
  <xr:revisionPtr revIDLastSave="0" documentId="8_{E486BC71-8C12-4842-B21E-8987A95955C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^IXIC (1)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Q4" i="1"/>
  <c r="P4" i="1"/>
  <c r="Q2" i="1"/>
  <c r="P2" i="1"/>
  <c r="V6" i="1" l="1"/>
  <c r="V4" i="1"/>
  <c r="V5" i="1"/>
  <c r="R4" i="1" s="1"/>
  <c r="R8" i="1" l="1"/>
  <c r="S8" i="1" s="1"/>
  <c r="R16" i="1"/>
  <c r="S16" i="1" s="1"/>
  <c r="R24" i="1"/>
  <c r="S24" i="1" s="1"/>
  <c r="R32" i="1"/>
  <c r="S32" i="1" s="1"/>
  <c r="R40" i="1"/>
  <c r="S40" i="1" s="1"/>
  <c r="R48" i="1"/>
  <c r="S48" i="1" s="1"/>
  <c r="R56" i="1"/>
  <c r="S56" i="1" s="1"/>
  <c r="R64" i="1"/>
  <c r="S64" i="1" s="1"/>
  <c r="R72" i="1"/>
  <c r="S72" i="1" s="1"/>
  <c r="R80" i="1"/>
  <c r="S80" i="1" s="1"/>
  <c r="R88" i="1"/>
  <c r="S88" i="1" s="1"/>
  <c r="R96" i="1"/>
  <c r="S96" i="1" s="1"/>
  <c r="R104" i="1"/>
  <c r="S104" i="1" s="1"/>
  <c r="R112" i="1"/>
  <c r="S112" i="1" s="1"/>
  <c r="R120" i="1"/>
  <c r="S120" i="1" s="1"/>
  <c r="R128" i="1"/>
  <c r="S128" i="1" s="1"/>
  <c r="R137" i="1"/>
  <c r="S137" i="1" s="1"/>
  <c r="R145" i="1"/>
  <c r="S145" i="1" s="1"/>
  <c r="R153" i="1"/>
  <c r="S153" i="1" s="1"/>
  <c r="R161" i="1"/>
  <c r="S161" i="1" s="1"/>
  <c r="R169" i="1"/>
  <c r="S169" i="1" s="1"/>
  <c r="R29" i="1"/>
  <c r="S29" i="1" s="1"/>
  <c r="R61" i="1"/>
  <c r="S61" i="1" s="1"/>
  <c r="R101" i="1"/>
  <c r="S101" i="1" s="1"/>
  <c r="R150" i="1"/>
  <c r="S150" i="1" s="1"/>
  <c r="R9" i="1"/>
  <c r="S9" i="1" s="1"/>
  <c r="R17" i="1"/>
  <c r="S17" i="1" s="1"/>
  <c r="R25" i="1"/>
  <c r="S25" i="1" s="1"/>
  <c r="R33" i="1"/>
  <c r="S33" i="1" s="1"/>
  <c r="R41" i="1"/>
  <c r="S41" i="1" s="1"/>
  <c r="R49" i="1"/>
  <c r="S49" i="1" s="1"/>
  <c r="R57" i="1"/>
  <c r="S57" i="1" s="1"/>
  <c r="R65" i="1"/>
  <c r="S65" i="1" s="1"/>
  <c r="R73" i="1"/>
  <c r="S73" i="1" s="1"/>
  <c r="R81" i="1"/>
  <c r="S81" i="1" s="1"/>
  <c r="R89" i="1"/>
  <c r="S89" i="1" s="1"/>
  <c r="R97" i="1"/>
  <c r="S97" i="1" s="1"/>
  <c r="R105" i="1"/>
  <c r="S105" i="1" s="1"/>
  <c r="R113" i="1"/>
  <c r="S113" i="1" s="1"/>
  <c r="R121" i="1"/>
  <c r="S121" i="1" s="1"/>
  <c r="R129" i="1"/>
  <c r="S129" i="1" s="1"/>
  <c r="R138" i="1"/>
  <c r="S138" i="1" s="1"/>
  <c r="R146" i="1"/>
  <c r="S146" i="1" s="1"/>
  <c r="R154" i="1"/>
  <c r="S154" i="1" s="1"/>
  <c r="R162" i="1"/>
  <c r="S162" i="1" s="1"/>
  <c r="S4" i="1"/>
  <c r="R5" i="1"/>
  <c r="S5" i="1" s="1"/>
  <c r="R45" i="1"/>
  <c r="S45" i="1" s="1"/>
  <c r="R93" i="1"/>
  <c r="S93" i="1" s="1"/>
  <c r="R142" i="1"/>
  <c r="S142" i="1" s="1"/>
  <c r="R10" i="1"/>
  <c r="S10" i="1" s="1"/>
  <c r="R18" i="1"/>
  <c r="S18" i="1" s="1"/>
  <c r="R26" i="1"/>
  <c r="S26" i="1" s="1"/>
  <c r="R34" i="1"/>
  <c r="S34" i="1" s="1"/>
  <c r="R42" i="1"/>
  <c r="S42" i="1" s="1"/>
  <c r="R50" i="1"/>
  <c r="S50" i="1" s="1"/>
  <c r="R58" i="1"/>
  <c r="S58" i="1" s="1"/>
  <c r="R66" i="1"/>
  <c r="S66" i="1" s="1"/>
  <c r="R74" i="1"/>
  <c r="S74" i="1" s="1"/>
  <c r="R82" i="1"/>
  <c r="S82" i="1" s="1"/>
  <c r="R90" i="1"/>
  <c r="S90" i="1" s="1"/>
  <c r="R98" i="1"/>
  <c r="S98" i="1" s="1"/>
  <c r="R106" i="1"/>
  <c r="S106" i="1" s="1"/>
  <c r="R114" i="1"/>
  <c r="S114" i="1" s="1"/>
  <c r="R122" i="1"/>
  <c r="S122" i="1" s="1"/>
  <c r="R130" i="1"/>
  <c r="S130" i="1" s="1"/>
  <c r="R139" i="1"/>
  <c r="S139" i="1" s="1"/>
  <c r="R147" i="1"/>
  <c r="S147" i="1" s="1"/>
  <c r="R155" i="1"/>
  <c r="S155" i="1" s="1"/>
  <c r="R163" i="1"/>
  <c r="S163" i="1" s="1"/>
  <c r="R13" i="1"/>
  <c r="S13" i="1" s="1"/>
  <c r="R69" i="1"/>
  <c r="S69" i="1" s="1"/>
  <c r="R109" i="1"/>
  <c r="S109" i="1" s="1"/>
  <c r="R133" i="1"/>
  <c r="S133" i="1" s="1"/>
  <c r="R11" i="1"/>
  <c r="S11" i="1" s="1"/>
  <c r="R19" i="1"/>
  <c r="S19" i="1" s="1"/>
  <c r="R27" i="1"/>
  <c r="S27" i="1" s="1"/>
  <c r="R35" i="1"/>
  <c r="S35" i="1" s="1"/>
  <c r="R43" i="1"/>
  <c r="S43" i="1" s="1"/>
  <c r="R51" i="1"/>
  <c r="S51" i="1" s="1"/>
  <c r="R59" i="1"/>
  <c r="S59" i="1" s="1"/>
  <c r="R67" i="1"/>
  <c r="S67" i="1" s="1"/>
  <c r="R75" i="1"/>
  <c r="S75" i="1" s="1"/>
  <c r="R83" i="1"/>
  <c r="S83" i="1" s="1"/>
  <c r="R91" i="1"/>
  <c r="S91" i="1" s="1"/>
  <c r="R99" i="1"/>
  <c r="S99" i="1" s="1"/>
  <c r="R107" i="1"/>
  <c r="S107" i="1" s="1"/>
  <c r="R115" i="1"/>
  <c r="S115" i="1" s="1"/>
  <c r="R123" i="1"/>
  <c r="S123" i="1" s="1"/>
  <c r="R131" i="1"/>
  <c r="S131" i="1" s="1"/>
  <c r="R140" i="1"/>
  <c r="S140" i="1" s="1"/>
  <c r="R148" i="1"/>
  <c r="S148" i="1" s="1"/>
  <c r="R156" i="1"/>
  <c r="S156" i="1" s="1"/>
  <c r="R164" i="1"/>
  <c r="S164" i="1" s="1"/>
  <c r="R37" i="1"/>
  <c r="S37" i="1" s="1"/>
  <c r="R77" i="1"/>
  <c r="S77" i="1" s="1"/>
  <c r="R117" i="1"/>
  <c r="S117" i="1" s="1"/>
  <c r="R158" i="1"/>
  <c r="S158" i="1" s="1"/>
  <c r="R12" i="1"/>
  <c r="S12" i="1" s="1"/>
  <c r="R20" i="1"/>
  <c r="S20" i="1" s="1"/>
  <c r="R28" i="1"/>
  <c r="S28" i="1" s="1"/>
  <c r="R36" i="1"/>
  <c r="S36" i="1" s="1"/>
  <c r="R44" i="1"/>
  <c r="S44" i="1" s="1"/>
  <c r="R52" i="1"/>
  <c r="S52" i="1" s="1"/>
  <c r="R60" i="1"/>
  <c r="S60" i="1" s="1"/>
  <c r="R68" i="1"/>
  <c r="S68" i="1" s="1"/>
  <c r="R76" i="1"/>
  <c r="S76" i="1" s="1"/>
  <c r="R84" i="1"/>
  <c r="S84" i="1" s="1"/>
  <c r="R92" i="1"/>
  <c r="S92" i="1" s="1"/>
  <c r="R100" i="1"/>
  <c r="S100" i="1" s="1"/>
  <c r="R108" i="1"/>
  <c r="S108" i="1" s="1"/>
  <c r="R116" i="1"/>
  <c r="S116" i="1" s="1"/>
  <c r="R124" i="1"/>
  <c r="S124" i="1" s="1"/>
  <c r="R132" i="1"/>
  <c r="S132" i="1" s="1"/>
  <c r="R141" i="1"/>
  <c r="S141" i="1" s="1"/>
  <c r="R149" i="1"/>
  <c r="S149" i="1" s="1"/>
  <c r="R157" i="1"/>
  <c r="S157" i="1" s="1"/>
  <c r="R165" i="1"/>
  <c r="S165" i="1" s="1"/>
  <c r="R21" i="1"/>
  <c r="S21" i="1" s="1"/>
  <c r="R53" i="1"/>
  <c r="S53" i="1" s="1"/>
  <c r="R85" i="1"/>
  <c r="S85" i="1" s="1"/>
  <c r="R125" i="1"/>
  <c r="S125" i="1" s="1"/>
  <c r="R166" i="1"/>
  <c r="S166" i="1" s="1"/>
  <c r="R6" i="1"/>
  <c r="S6" i="1" s="1"/>
  <c r="R14" i="1"/>
  <c r="S14" i="1" s="1"/>
  <c r="R22" i="1"/>
  <c r="S22" i="1" s="1"/>
  <c r="R30" i="1"/>
  <c r="S30" i="1" s="1"/>
  <c r="R38" i="1"/>
  <c r="S38" i="1" s="1"/>
  <c r="R46" i="1"/>
  <c r="S46" i="1" s="1"/>
  <c r="R54" i="1"/>
  <c r="S54" i="1" s="1"/>
  <c r="R62" i="1"/>
  <c r="S62" i="1" s="1"/>
  <c r="R70" i="1"/>
  <c r="S70" i="1" s="1"/>
  <c r="R78" i="1"/>
  <c r="S78" i="1" s="1"/>
  <c r="R86" i="1"/>
  <c r="S86" i="1" s="1"/>
  <c r="R94" i="1"/>
  <c r="S94" i="1" s="1"/>
  <c r="R102" i="1"/>
  <c r="S102" i="1" s="1"/>
  <c r="R110" i="1"/>
  <c r="S110" i="1" s="1"/>
  <c r="R118" i="1"/>
  <c r="S118" i="1" s="1"/>
  <c r="R126" i="1"/>
  <c r="S126" i="1" s="1"/>
  <c r="R134" i="1"/>
  <c r="S134" i="1" s="1"/>
  <c r="R143" i="1"/>
  <c r="S143" i="1" s="1"/>
  <c r="R151" i="1"/>
  <c r="S151" i="1" s="1"/>
  <c r="R159" i="1"/>
  <c r="S159" i="1" s="1"/>
  <c r="R167" i="1"/>
  <c r="S167" i="1" s="1"/>
  <c r="R7" i="1"/>
  <c r="S7" i="1" s="1"/>
  <c r="R15" i="1"/>
  <c r="S15" i="1" s="1"/>
  <c r="R23" i="1"/>
  <c r="S23" i="1" s="1"/>
  <c r="R31" i="1"/>
  <c r="S31" i="1" s="1"/>
  <c r="R39" i="1"/>
  <c r="S39" i="1" s="1"/>
  <c r="R47" i="1"/>
  <c r="S47" i="1" s="1"/>
  <c r="R55" i="1"/>
  <c r="S55" i="1" s="1"/>
  <c r="R63" i="1"/>
  <c r="S63" i="1" s="1"/>
  <c r="R71" i="1"/>
  <c r="S71" i="1" s="1"/>
  <c r="R79" i="1"/>
  <c r="S79" i="1" s="1"/>
  <c r="R87" i="1"/>
  <c r="S87" i="1" s="1"/>
  <c r="R95" i="1"/>
  <c r="S95" i="1" s="1"/>
  <c r="R103" i="1"/>
  <c r="S103" i="1" s="1"/>
  <c r="R111" i="1"/>
  <c r="S111" i="1" s="1"/>
  <c r="R119" i="1"/>
  <c r="S119" i="1" s="1"/>
  <c r="R127" i="1"/>
  <c r="S127" i="1" s="1"/>
  <c r="R136" i="1"/>
  <c r="S136" i="1" s="1"/>
  <c r="R144" i="1"/>
  <c r="S144" i="1" s="1"/>
  <c r="R152" i="1"/>
  <c r="S152" i="1" s="1"/>
  <c r="R160" i="1"/>
  <c r="S160" i="1" s="1"/>
  <c r="R168" i="1"/>
  <c r="S168" i="1" s="1"/>
  <c r="AB7" i="1" l="1"/>
  <c r="AB6" i="1"/>
  <c r="AB5" i="1"/>
  <c r="AB4" i="1"/>
</calcChain>
</file>

<file path=xl/sharedStrings.xml><?xml version="1.0" encoding="utf-8"?>
<sst xmlns="http://schemas.openxmlformats.org/spreadsheetml/2006/main" count="32" uniqueCount="25">
  <si>
    <t>Date</t>
  </si>
  <si>
    <t>Open</t>
  </si>
  <si>
    <t>High</t>
  </si>
  <si>
    <t>Low</t>
  </si>
  <si>
    <t>Close</t>
  </si>
  <si>
    <t>Adj Close</t>
  </si>
  <si>
    <t>Volume</t>
  </si>
  <si>
    <t>Nasdaq</t>
  </si>
  <si>
    <t>Google</t>
  </si>
  <si>
    <t xml:space="preserve">Slope </t>
  </si>
  <si>
    <t>Intercept</t>
  </si>
  <si>
    <t>R-Squared</t>
  </si>
  <si>
    <t>Beta</t>
  </si>
  <si>
    <t>Alpha</t>
  </si>
  <si>
    <t xml:space="preserve">Stock Movement Attributed </t>
  </si>
  <si>
    <t>to the NASDAQ</t>
  </si>
  <si>
    <t>Fitted GOOG Returns</t>
  </si>
  <si>
    <t>Residuals</t>
  </si>
  <si>
    <t>Mean</t>
  </si>
  <si>
    <t>Variance</t>
  </si>
  <si>
    <t>Resids Indep of each other?</t>
  </si>
  <si>
    <t>Resids Indep of x?</t>
  </si>
  <si>
    <t>~0</t>
  </si>
  <si>
    <t>Equals 0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</si>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</sst>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00"/>
    <numFmt numFmtId="167" formatCode="0.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0" borderId="0" xfId="0" applyFont="1"/>
    <xf numFmtId="0" fontId="18" fillId="33" borderId="0" xfId="0" applyFont="1" applyFill="1"/>
    <xf numFmtId="14" fontId="18" fillId="0" borderId="0" xfId="0" applyNumberFormat="1" applyFont="1"/>
    <xf numFmtId="0" fontId="0" fillId="34" borderId="0" xfId="0" applyFill="1"/>
    <xf numFmtId="14" fontId="0" fillId="34" borderId="0" xfId="0" applyNumberFormat="1" applyFill="1"/>
    <xf numFmtId="164" fontId="0" fillId="34" borderId="0" xfId="1" applyNumberFormat="1" applyFont="1" applyFill="1"/>
    <xf numFmtId="165" fontId="0" fillId="0" borderId="0" xfId="0" applyNumberFormat="1"/>
    <xf numFmtId="166" fontId="0" fillId="0" borderId="0" xfId="0" applyNumberFormat="1"/>
    <xf numFmtId="0" fontId="0" fillId="35" borderId="10" xfId="0" applyFill="1" applyBorder="1"/>
    <xf numFmtId="2" fontId="0" fillId="35" borderId="11" xfId="0" applyNumberFormat="1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166" fontId="0" fillId="35" borderId="0" xfId="0" applyNumberFormat="1" applyFill="1" applyBorder="1"/>
    <xf numFmtId="0" fontId="0" fillId="35" borderId="0" xfId="0" applyFill="1" applyBorder="1"/>
    <xf numFmtId="0" fontId="0" fillId="35" borderId="14" xfId="0" applyFill="1" applyBorder="1"/>
    <xf numFmtId="164" fontId="0" fillId="35" borderId="0" xfId="1" applyNumberFormat="1" applyFont="1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17" xfId="0" applyFill="1" applyBorder="1"/>
    <xf numFmtId="164" fontId="0" fillId="34" borderId="0" xfId="1" applyNumberFormat="1" applyFont="1" applyFill="1" applyAlignment="1">
      <alignment horizontal="center"/>
    </xf>
    <xf numFmtId="14" fontId="14" fillId="36" borderId="0" xfId="0" applyNumberFormat="1" applyFont="1" applyFill="1"/>
    <xf numFmtId="0" fontId="14" fillId="36" borderId="0" xfId="0" applyFont="1" applyFill="1"/>
    <xf numFmtId="164" fontId="14" fillId="36" borderId="0" xfId="1" applyNumberFormat="1" applyFont="1" applyFill="1"/>
    <xf numFmtId="164" fontId="14" fillId="36" borderId="0" xfId="1" applyNumberFormat="1" applyFont="1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0" fontId="0" fillId="34" borderId="0" xfId="0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 Returns (Y) vs. NASDAQ Returns (X)</a:t>
            </a:r>
          </a:p>
        </c:rich>
      </c:tx>
      <c:layout>
        <c:manualLayout>
          <c:xMode val="edge"/>
          <c:yMode val="edge"/>
          <c:x val="8.8210801403604253E-2"/>
          <c:y val="3.6630036630036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477384076990378"/>
                  <c:y val="-0.15280803441236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'^IXIC (1)'!$P$4:$P$134</c:f>
              <c:numCache>
                <c:formatCode>0.0%</c:formatCode>
                <c:ptCount val="131"/>
                <c:pt idx="0">
                  <c:v>-1.0595004935137875E-2</c:v>
                </c:pt>
                <c:pt idx="1">
                  <c:v>2.5598494224590596E-2</c:v>
                </c:pt>
                <c:pt idx="2">
                  <c:v>-7.3596223220778745E-3</c:v>
                </c:pt>
                <c:pt idx="3">
                  <c:v>-6.186688917580585E-2</c:v>
                </c:pt>
                <c:pt idx="4">
                  <c:v>-3.1161860059268909E-3</c:v>
                </c:pt>
                <c:pt idx="5">
                  <c:v>-3.711637811221391E-2</c:v>
                </c:pt>
                <c:pt idx="6">
                  <c:v>4.4122091294420018E-2</c:v>
                </c:pt>
                <c:pt idx="7">
                  <c:v>3.4198022667429884E-2</c:v>
                </c:pt>
                <c:pt idx="8">
                  <c:v>4.7944825502782118E-2</c:v>
                </c:pt>
                <c:pt idx="9">
                  <c:v>2.7489662895790579E-2</c:v>
                </c:pt>
                <c:pt idx="10">
                  <c:v>-6.7769488333440098E-3</c:v>
                </c:pt>
                <c:pt idx="11">
                  <c:v>2.0138323851216722E-2</c:v>
                </c:pt>
                <c:pt idx="12">
                  <c:v>-1.9391797380056253E-2</c:v>
                </c:pt>
                <c:pt idx="13">
                  <c:v>2.2722062879689808E-3</c:v>
                </c:pt>
                <c:pt idx="14">
                  <c:v>4.271906624062205E-2</c:v>
                </c:pt>
                <c:pt idx="15">
                  <c:v>3.1456276501767411E-2</c:v>
                </c:pt>
                <c:pt idx="16">
                  <c:v>-4.9530815278575613E-4</c:v>
                </c:pt>
                <c:pt idx="17">
                  <c:v>-2.1880494784406346E-2</c:v>
                </c:pt>
                <c:pt idx="18">
                  <c:v>1.9671946261221818E-2</c:v>
                </c:pt>
                <c:pt idx="19">
                  <c:v>4.0495111874710332E-2</c:v>
                </c:pt>
                <c:pt idx="20">
                  <c:v>5.8345406996113347E-2</c:v>
                </c:pt>
                <c:pt idx="21">
                  <c:v>-6.9308090563164004E-2</c:v>
                </c:pt>
                <c:pt idx="22">
                  <c:v>-3.2619551316879214E-3</c:v>
                </c:pt>
                <c:pt idx="23">
                  <c:v>-9.8941257759627033E-2</c:v>
                </c:pt>
                <c:pt idx="24">
                  <c:v>-4.953433326631107E-2</c:v>
                </c:pt>
                <c:pt idx="25">
                  <c:v>3.3546930050423196E-3</c:v>
                </c:pt>
                <c:pt idx="26">
                  <c:v>5.8663483502689129E-2</c:v>
                </c:pt>
                <c:pt idx="27">
                  <c:v>4.5532104098527482E-2</c:v>
                </c:pt>
                <c:pt idx="28">
                  <c:v>-9.1046728458100579E-2</c:v>
                </c:pt>
                <c:pt idx="29">
                  <c:v>1.4204253540844203E-2</c:v>
                </c:pt>
                <c:pt idx="30">
                  <c:v>1.8047330788708349E-2</c:v>
                </c:pt>
                <c:pt idx="31">
                  <c:v>-0.11642568369918149</c:v>
                </c:pt>
                <c:pt idx="32">
                  <c:v>-0.17731894408202975</c:v>
                </c:pt>
                <c:pt idx="33">
                  <c:v>-0.10771957946381905</c:v>
                </c:pt>
                <c:pt idx="34">
                  <c:v>2.6999801023717129E-2</c:v>
                </c:pt>
                <c:pt idx="35">
                  <c:v>-6.3797126972780061E-2</c:v>
                </c:pt>
                <c:pt idx="36">
                  <c:v>-6.6769669241905749E-2</c:v>
                </c:pt>
                <c:pt idx="37">
                  <c:v>0.10941038416648752</c:v>
                </c:pt>
                <c:pt idx="38">
                  <c:v>0.12345369732722689</c:v>
                </c:pt>
                <c:pt idx="39">
                  <c:v>3.3209052217292534E-2</c:v>
                </c:pt>
                <c:pt idx="40">
                  <c:v>3.4215779762216902E-2</c:v>
                </c:pt>
                <c:pt idx="41">
                  <c:v>7.8178109442330168E-2</c:v>
                </c:pt>
                <c:pt idx="42">
                  <c:v>1.5446074804144505E-2</c:v>
                </c:pt>
                <c:pt idx="43">
                  <c:v>5.6424327631312554E-2</c:v>
                </c:pt>
                <c:pt idx="44">
                  <c:v>-3.6425372848530979E-2</c:v>
                </c:pt>
                <c:pt idx="45">
                  <c:v>4.8647805609339789E-2</c:v>
                </c:pt>
                <c:pt idx="46">
                  <c:v>5.8076004060688247E-2</c:v>
                </c:pt>
                <c:pt idx="47">
                  <c:v>-5.3676402732427464E-2</c:v>
                </c:pt>
                <c:pt idx="48">
                  <c:v>4.2335859478466853E-2</c:v>
                </c:pt>
                <c:pt idx="49">
                  <c:v>7.1350044358787557E-2</c:v>
                </c:pt>
                <c:pt idx="50">
                  <c:v>2.6368238431150326E-2</c:v>
                </c:pt>
                <c:pt idx="51">
                  <c:v>-8.2947641951215068E-2</c:v>
                </c:pt>
                <c:pt idx="52">
                  <c:v>-6.5484017317426035E-2</c:v>
                </c:pt>
                <c:pt idx="53">
                  <c:v>6.8963210298321753E-2</c:v>
                </c:pt>
                <c:pt idx="54">
                  <c:v>-6.238964166278993E-2</c:v>
                </c:pt>
                <c:pt idx="55">
                  <c:v>0.12042879453345745</c:v>
                </c:pt>
                <c:pt idx="56">
                  <c:v>5.8595210774358364E-2</c:v>
                </c:pt>
                <c:pt idx="57">
                  <c:v>-3.6611213651451813E-3</c:v>
                </c:pt>
                <c:pt idx="58">
                  <c:v>6.189988041052974E-2</c:v>
                </c:pt>
                <c:pt idx="59">
                  <c:v>1.7795805643658014E-2</c:v>
                </c:pt>
                <c:pt idx="60">
                  <c:v>3.0439816459399083E-2</c:v>
                </c:pt>
                <c:pt idx="61">
                  <c:v>-4.3128524240065857E-4</c:v>
                </c:pt>
                <c:pt idx="62">
                  <c:v>3.3249781105479048E-2</c:v>
                </c:pt>
                <c:pt idx="63">
                  <c:v>-1.3307623864989737E-2</c:v>
                </c:pt>
                <c:pt idx="64">
                  <c:v>-2.1789591201040515E-2</c:v>
                </c:pt>
                <c:pt idx="65">
                  <c:v>-6.1799218597311523E-3</c:v>
                </c:pt>
                <c:pt idx="66">
                  <c:v>-6.4185609208351702E-2</c:v>
                </c:pt>
                <c:pt idx="67">
                  <c:v>-6.3602483264131537E-2</c:v>
                </c:pt>
                <c:pt idx="68">
                  <c:v>0.11137286615655406</c:v>
                </c:pt>
                <c:pt idx="69">
                  <c:v>-2.3867377226403308E-2</c:v>
                </c:pt>
                <c:pt idx="70">
                  <c:v>-5.7970284351882562E-3</c:v>
                </c:pt>
                <c:pt idx="71">
                  <c:v>8.0106786116141082E-2</c:v>
                </c:pt>
                <c:pt idx="72">
                  <c:v>5.4391792075427992E-2</c:v>
                </c:pt>
                <c:pt idx="73">
                  <c:v>4.2023863202394818E-2</c:v>
                </c:pt>
                <c:pt idx="74">
                  <c:v>-1.4623624891428433E-2</c:v>
                </c:pt>
                <c:pt idx="75">
                  <c:v>-7.1895643097718676E-2</c:v>
                </c:pt>
                <c:pt idx="76">
                  <c:v>3.8095863124903317E-2</c:v>
                </c:pt>
                <c:pt idx="77">
                  <c:v>1.522962445401177E-3</c:v>
                </c:pt>
                <c:pt idx="78">
                  <c:v>4.3353996616086965E-2</c:v>
                </c:pt>
                <c:pt idx="79">
                  <c:v>1.6064774117212632E-2</c:v>
                </c:pt>
                <c:pt idx="80">
                  <c:v>-4.4605180263364241E-2</c:v>
                </c:pt>
                <c:pt idx="81">
                  <c:v>1.1087490795722799E-2</c:v>
                </c:pt>
                <c:pt idx="82">
                  <c:v>3.0794953328621144E-3</c:v>
                </c:pt>
                <c:pt idx="83">
                  <c:v>4.0609195728415592E-2</c:v>
                </c:pt>
                <c:pt idx="84">
                  <c:v>5.7477121164568601E-3</c:v>
                </c:pt>
                <c:pt idx="85">
                  <c:v>3.3963173417999259E-2</c:v>
                </c:pt>
                <c:pt idx="86">
                  <c:v>1.8751229870046737E-2</c:v>
                </c:pt>
                <c:pt idx="87">
                  <c:v>3.8188011713165437E-2</c:v>
                </c:pt>
                <c:pt idx="88">
                  <c:v>-1.5237640257099394E-2</c:v>
                </c:pt>
                <c:pt idx="89">
                  <c:v>6.5560895320649459E-2</c:v>
                </c:pt>
                <c:pt idx="90">
                  <c:v>-1.0065161255574107E-2</c:v>
                </c:pt>
                <c:pt idx="91">
                  <c:v>5.0589535855344092E-2</c:v>
                </c:pt>
                <c:pt idx="92">
                  <c:v>3.9302868313250361E-2</c:v>
                </c:pt>
                <c:pt idx="93">
                  <c:v>3.5762832810271705E-2</c:v>
                </c:pt>
                <c:pt idx="94">
                  <c:v>2.874460984796956E-2</c:v>
                </c:pt>
                <c:pt idx="95">
                  <c:v>-1.7408930183665072E-2</c:v>
                </c:pt>
                <c:pt idx="96">
                  <c:v>4.9767595500552986E-2</c:v>
                </c:pt>
                <c:pt idx="97">
                  <c:v>-2.5331207124279054E-2</c:v>
                </c:pt>
                <c:pt idx="98">
                  <c:v>-2.0107256815305896E-2</c:v>
                </c:pt>
                <c:pt idx="99">
                  <c:v>3.1123633186465938E-2</c:v>
                </c:pt>
                <c:pt idx="100">
                  <c:v>3.9023069337885685E-2</c:v>
                </c:pt>
                <c:pt idx="101">
                  <c:v>-8.7133815920503732E-3</c:v>
                </c:pt>
                <c:pt idx="102">
                  <c:v>4.8171871525632293E-2</c:v>
                </c:pt>
                <c:pt idx="103">
                  <c:v>-1.8968288467848815E-2</c:v>
                </c:pt>
                <c:pt idx="104">
                  <c:v>3.0567142583283635E-2</c:v>
                </c:pt>
                <c:pt idx="105">
                  <c:v>3.4743829467848153E-2</c:v>
                </c:pt>
                <c:pt idx="106">
                  <c:v>-1.1599409670014382E-2</c:v>
                </c:pt>
                <c:pt idx="107">
                  <c:v>-2.1285580842830609E-2</c:v>
                </c:pt>
                <c:pt idx="108">
                  <c:v>7.0824711218193004E-2</c:v>
                </c:pt>
                <c:pt idx="109">
                  <c:v>-1.2622046147346744E-2</c:v>
                </c:pt>
                <c:pt idx="110">
                  <c:v>8.2719919622238347E-3</c:v>
                </c:pt>
                <c:pt idx="111">
                  <c:v>2.6026904215812108E-2</c:v>
                </c:pt>
                <c:pt idx="112">
                  <c:v>-1.640220502175993E-2</c:v>
                </c:pt>
                <c:pt idx="113">
                  <c:v>2.8356396834547715E-2</c:v>
                </c:pt>
                <c:pt idx="114">
                  <c:v>-6.1535219845654354E-2</c:v>
                </c:pt>
                <c:pt idx="115">
                  <c:v>-4.0008603585160007E-2</c:v>
                </c:pt>
                <c:pt idx="116">
                  <c:v>9.3847362290442771E-2</c:v>
                </c:pt>
                <c:pt idx="117">
                  <c:v>1.0867162404155417E-2</c:v>
                </c:pt>
                <c:pt idx="118">
                  <c:v>-1.9821160408883487E-2</c:v>
                </c:pt>
                <c:pt idx="119">
                  <c:v>-7.8575540796981924E-2</c:v>
                </c:pt>
                <c:pt idx="120">
                  <c:v>-1.2137105437480811E-2</c:v>
                </c:pt>
                <c:pt idx="121">
                  <c:v>6.842986203362833E-2</c:v>
                </c:pt>
                <c:pt idx="122">
                  <c:v>-1.9403109561587195E-2</c:v>
                </c:pt>
                <c:pt idx="123">
                  <c:v>3.6162707514049375E-2</c:v>
                </c:pt>
                <c:pt idx="124">
                  <c:v>-2.1297255919597524E-2</c:v>
                </c:pt>
                <c:pt idx="125">
                  <c:v>6.5967733945423213E-2</c:v>
                </c:pt>
                <c:pt idx="126">
                  <c:v>9.8971419080817746E-3</c:v>
                </c:pt>
                <c:pt idx="127">
                  <c:v>1.8947940222394655E-2</c:v>
                </c:pt>
                <c:pt idx="128">
                  <c:v>-2.3128739269578258E-2</c:v>
                </c:pt>
                <c:pt idx="129">
                  <c:v>2.5927231766336822E-2</c:v>
                </c:pt>
                <c:pt idx="130">
                  <c:v>2.2694793827900295E-2</c:v>
                </c:pt>
              </c:numCache>
            </c:numRef>
          </c:xVal>
          <c:yVal>
            <c:numRef>
              <c:f>'^IXIC (1)'!$Q$4:$Q$134</c:f>
              <c:numCache>
                <c:formatCode>0.0%</c:formatCode>
                <c:ptCount val="131"/>
                <c:pt idx="0">
                  <c:v>-0.16188228263532101</c:v>
                </c:pt>
                <c:pt idx="1">
                  <c:v>7.5505991570198105E-2</c:v>
                </c:pt>
                <c:pt idx="2">
                  <c:v>7.16410182392897E-2</c:v>
                </c:pt>
                <c:pt idx="3">
                  <c:v>-0.11035078780164731</c:v>
                </c:pt>
                <c:pt idx="4">
                  <c:v>0.12777695660335264</c:v>
                </c:pt>
                <c:pt idx="5">
                  <c:v>-7.8053106186976917E-2</c:v>
                </c:pt>
                <c:pt idx="6">
                  <c:v>-2.0874266170073819E-2</c:v>
                </c:pt>
                <c:pt idx="7">
                  <c:v>6.1738785930456563E-2</c:v>
                </c:pt>
                <c:pt idx="8">
                  <c:v>0.18534466102829383</c:v>
                </c:pt>
                <c:pt idx="9">
                  <c:v>1.7674577802816893E-2</c:v>
                </c:pt>
                <c:pt idx="10">
                  <c:v>-5.0184587728978713E-2</c:v>
                </c:pt>
                <c:pt idx="11">
                  <c:v>8.9080953679731678E-2</c:v>
                </c:pt>
                <c:pt idx="12">
                  <c:v>-0.10378867056596797</c:v>
                </c:pt>
                <c:pt idx="13">
                  <c:v>1.937928020076729E-2</c:v>
                </c:pt>
                <c:pt idx="14">
                  <c:v>2.8854523301882651E-2</c:v>
                </c:pt>
                <c:pt idx="15">
                  <c:v>5.6281576743737904E-2</c:v>
                </c:pt>
                <c:pt idx="16">
                  <c:v>4.9788093228940067E-2</c:v>
                </c:pt>
                <c:pt idx="17">
                  <c:v>-2.4296944733210646E-2</c:v>
                </c:pt>
                <c:pt idx="18">
                  <c:v>1.0294143117026477E-2</c:v>
                </c:pt>
                <c:pt idx="19">
                  <c:v>0.10096069801484875</c:v>
                </c:pt>
                <c:pt idx="20">
                  <c:v>0.24632005689262138</c:v>
                </c:pt>
                <c:pt idx="21">
                  <c:v>-1.9801943172616743E-2</c:v>
                </c:pt>
                <c:pt idx="22">
                  <c:v>-2.1933883349708472E-3</c:v>
                </c:pt>
                <c:pt idx="23">
                  <c:v>-0.18392433950307063</c:v>
                </c:pt>
                <c:pt idx="24">
                  <c:v>-0.1650185777031099</c:v>
                </c:pt>
                <c:pt idx="25">
                  <c:v>-6.517682519115886E-2</c:v>
                </c:pt>
                <c:pt idx="26">
                  <c:v>0.30381184338827039</c:v>
                </c:pt>
                <c:pt idx="27">
                  <c:v>2.0042179973936092E-2</c:v>
                </c:pt>
                <c:pt idx="28">
                  <c:v>-0.10136565823450994</c:v>
                </c:pt>
                <c:pt idx="29">
                  <c:v>-0.10005320883829893</c:v>
                </c:pt>
                <c:pt idx="30">
                  <c:v>-2.2079130931604407E-2</c:v>
                </c:pt>
                <c:pt idx="31">
                  <c:v>-0.13548751697634231</c:v>
                </c:pt>
                <c:pt idx="32">
                  <c:v>-0.10276637901655505</c:v>
                </c:pt>
                <c:pt idx="33">
                  <c:v>-0.18477290472822105</c:v>
                </c:pt>
                <c:pt idx="34">
                  <c:v>5.0143321236413296E-2</c:v>
                </c:pt>
                <c:pt idx="35">
                  <c:v>0.10037377346304321</c:v>
                </c:pt>
                <c:pt idx="36">
                  <c:v>-1.5950740910793959E-3</c:v>
                </c:pt>
                <c:pt idx="37">
                  <c:v>2.9793731896397668E-2</c:v>
                </c:pt>
                <c:pt idx="38">
                  <c:v>0.13764873410203471</c:v>
                </c:pt>
                <c:pt idx="39">
                  <c:v>5.3690914257884748E-2</c:v>
                </c:pt>
                <c:pt idx="40">
                  <c:v>1.0449874793817537E-2</c:v>
                </c:pt>
                <c:pt idx="41">
                  <c:v>5.0902508436315719E-2</c:v>
                </c:pt>
                <c:pt idx="42">
                  <c:v>4.2026877036532184E-2</c:v>
                </c:pt>
                <c:pt idx="43">
                  <c:v>7.4035575836080669E-2</c:v>
                </c:pt>
                <c:pt idx="44">
                  <c:v>8.1214027134202338E-2</c:v>
                </c:pt>
                <c:pt idx="45">
                  <c:v>8.744314879645132E-2</c:v>
                </c:pt>
                <c:pt idx="46">
                  <c:v>6.3430549294180905E-2</c:v>
                </c:pt>
                <c:pt idx="47">
                  <c:v>-0.1452305325916099</c:v>
                </c:pt>
                <c:pt idx="48">
                  <c:v>-5.9251263720093705E-3</c:v>
                </c:pt>
                <c:pt idx="49">
                  <c:v>7.6537579516939624E-2</c:v>
                </c:pt>
                <c:pt idx="50">
                  <c:v>-7.303577891187818E-2</c:v>
                </c:pt>
                <c:pt idx="51">
                  <c:v>-7.6222148328458972E-2</c:v>
                </c:pt>
                <c:pt idx="52">
                  <c:v>-8.3767448308421533E-2</c:v>
                </c:pt>
                <c:pt idx="53">
                  <c:v>8.9673005964071573E-2</c:v>
                </c:pt>
                <c:pt idx="54">
                  <c:v>-7.1836681831335292E-2</c:v>
                </c:pt>
                <c:pt idx="55">
                  <c:v>0.16837037703132762</c:v>
                </c:pt>
                <c:pt idx="56">
                  <c:v>0.16719590795885519</c:v>
                </c:pt>
                <c:pt idx="57">
                  <c:v>-9.4492406141242546E-2</c:v>
                </c:pt>
                <c:pt idx="58">
                  <c:v>6.8848862481060813E-2</c:v>
                </c:pt>
                <c:pt idx="59">
                  <c:v>1.0758139380812271E-2</c:v>
                </c:pt>
                <c:pt idx="60">
                  <c:v>2.1720345719546952E-2</c:v>
                </c:pt>
                <c:pt idx="61">
                  <c:v>-4.3430073954871751E-2</c:v>
                </c:pt>
                <c:pt idx="62">
                  <c:v>-7.2704400487889065E-2</c:v>
                </c:pt>
                <c:pt idx="63">
                  <c:v>-2.7715484260415257E-2</c:v>
                </c:pt>
                <c:pt idx="64">
                  <c:v>-4.2796102144651238E-2</c:v>
                </c:pt>
                <c:pt idx="65">
                  <c:v>0.19216794725873165</c:v>
                </c:pt>
                <c:pt idx="66">
                  <c:v>-0.1039109073923431</c:v>
                </c:pt>
                <c:pt idx="67">
                  <c:v>-4.791487879738543E-2</c:v>
                </c:pt>
                <c:pt idx="68">
                  <c:v>0.15066794746692103</c:v>
                </c:pt>
                <c:pt idx="69">
                  <c:v>1.1389714026260433E-2</c:v>
                </c:pt>
                <c:pt idx="70">
                  <c:v>7.7595527839495304E-2</c:v>
                </c:pt>
                <c:pt idx="71">
                  <c:v>-0.1018578561362472</c:v>
                </c:pt>
                <c:pt idx="72">
                  <c:v>6.5746120756400517E-2</c:v>
                </c:pt>
                <c:pt idx="73">
                  <c:v>3.7185645117433053E-2</c:v>
                </c:pt>
                <c:pt idx="74">
                  <c:v>-5.674938679770658E-2</c:v>
                </c:pt>
                <c:pt idx="75">
                  <c:v>-3.9662785081040819E-2</c:v>
                </c:pt>
                <c:pt idx="76">
                  <c:v>-1.3600489925090775E-3</c:v>
                </c:pt>
                <c:pt idx="77">
                  <c:v>9.1195883495294838E-2</c:v>
                </c:pt>
                <c:pt idx="78">
                  <c:v>8.2341949364910016E-2</c:v>
                </c:pt>
                <c:pt idx="79">
                  <c:v>0.10131517734477957</c:v>
                </c:pt>
                <c:pt idx="80">
                  <c:v>-9.8343269124095745E-2</c:v>
                </c:pt>
                <c:pt idx="81">
                  <c:v>2.656178160827527E-2</c:v>
                </c:pt>
                <c:pt idx="82">
                  <c:v>1.2901507866588613E-2</c:v>
                </c:pt>
                <c:pt idx="83">
                  <c:v>6.829424028713138E-2</c:v>
                </c:pt>
                <c:pt idx="84">
                  <c:v>6.0223153953452124E-2</c:v>
                </c:pt>
                <c:pt idx="85">
                  <c:v>-8.7493796887285757E-3</c:v>
                </c:pt>
                <c:pt idx="86">
                  <c:v>3.8252793609838465E-2</c:v>
                </c:pt>
                <c:pt idx="87">
                  <c:v>5.6574982350016345E-2</c:v>
                </c:pt>
                <c:pt idx="88">
                  <c:v>1.0502458531028713E-2</c:v>
                </c:pt>
                <c:pt idx="89">
                  <c:v>8.3828811452526519E-3</c:v>
                </c:pt>
                <c:pt idx="90">
                  <c:v>-4.6015197210617642E-2</c:v>
                </c:pt>
                <c:pt idx="91">
                  <c:v>3.425434144037931E-2</c:v>
                </c:pt>
                <c:pt idx="92">
                  <c:v>0.17658204566478553</c:v>
                </c:pt>
                <c:pt idx="93">
                  <c:v>2.8149139366873133E-2</c:v>
                </c:pt>
                <c:pt idx="94">
                  <c:v>5.7682770179093401E-2</c:v>
                </c:pt>
                <c:pt idx="95">
                  <c:v>5.3769428100162386E-2</c:v>
                </c:pt>
                <c:pt idx="96">
                  <c:v>2.9365727102235839E-2</c:v>
                </c:pt>
                <c:pt idx="97">
                  <c:v>-8.2750882063629128E-2</c:v>
                </c:pt>
                <c:pt idx="98">
                  <c:v>-5.4419408976701833E-2</c:v>
                </c:pt>
                <c:pt idx="99">
                  <c:v>6.3095775210057603E-2</c:v>
                </c:pt>
                <c:pt idx="100">
                  <c:v>2.7487498966969115E-2</c:v>
                </c:pt>
                <c:pt idx="101">
                  <c:v>-6.3968811003433101E-3</c:v>
                </c:pt>
                <c:pt idx="102">
                  <c:v>0</c:v>
                </c:pt>
                <c:pt idx="103">
                  <c:v>1.0076929086945574E-2</c:v>
                </c:pt>
                <c:pt idx="104">
                  <c:v>-3.166130487439045E-2</c:v>
                </c:pt>
                <c:pt idx="105">
                  <c:v>-3.0854239057318877E-2</c:v>
                </c:pt>
                <c:pt idx="106">
                  <c:v>-2.8477573344941942E-2</c:v>
                </c:pt>
                <c:pt idx="107">
                  <c:v>1.542555325395667E-2</c:v>
                </c:pt>
                <c:pt idx="108">
                  <c:v>4.4675515918416231E-2</c:v>
                </c:pt>
                <c:pt idx="109">
                  <c:v>-1.8624635237396436E-2</c:v>
                </c:pt>
                <c:pt idx="110">
                  <c:v>-1.6760390039682771E-2</c:v>
                </c:pt>
                <c:pt idx="111">
                  <c:v>-9.7332075356446612E-3</c:v>
                </c:pt>
                <c:pt idx="112">
                  <c:v>-2.1799957390388203E-2</c:v>
                </c:pt>
                <c:pt idx="113">
                  <c:v>0.20191729838202366</c:v>
                </c:pt>
                <c:pt idx="114">
                  <c:v>1.9181279531528039E-2</c:v>
                </c:pt>
                <c:pt idx="115">
                  <c:v>-4.5780340155745947E-2</c:v>
                </c:pt>
                <c:pt idx="116">
                  <c:v>0.16828838279626313</c:v>
                </c:pt>
                <c:pt idx="117">
                  <c:v>4.4723594335261518E-2</c:v>
                </c:pt>
                <c:pt idx="118">
                  <c:v>2.1923013097431054E-2</c:v>
                </c:pt>
                <c:pt idx="119">
                  <c:v>-2.0991451738143985E-2</c:v>
                </c:pt>
                <c:pt idx="120">
                  <c:v>-6.0811617565462717E-2</c:v>
                </c:pt>
                <c:pt idx="121">
                  <c:v>6.7615389953268545E-2</c:v>
                </c:pt>
                <c:pt idx="122">
                  <c:v>-6.9722801749548813E-2</c:v>
                </c:pt>
                <c:pt idx="123">
                  <c:v>6.1629645147549983E-2</c:v>
                </c:pt>
                <c:pt idx="124">
                  <c:v>-5.9288855433285548E-2</c:v>
                </c:pt>
                <c:pt idx="125">
                  <c:v>0.11080769348271158</c:v>
                </c:pt>
                <c:pt idx="126">
                  <c:v>-2.2632839264198346E-3</c:v>
                </c:pt>
                <c:pt idx="127">
                  <c:v>1.3349833987612358E-2</c:v>
                </c:pt>
                <c:pt idx="128">
                  <c:v>9.327278371264347E-3</c:v>
                </c:pt>
                <c:pt idx="129">
                  <c:v>-3.3777756064841347E-2</c:v>
                </c:pt>
                <c:pt idx="130">
                  <c:v>1.8178499023701944E-2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4-498E-868C-037085333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88832"/>
        <c:axId val="908689488"/>
      </c:scatterChart>
      <c:valAx>
        <c:axId val="9086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89488"/>
        <c:crosses val="autoZero"/>
        <c:crossBetween val="midCat"/>
      </c:valAx>
      <c:valAx>
        <c:axId val="9086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8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vs. Nasdaq (X-Variable)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20761269470136"/>
                  <c:y val="-0.39606876063568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'^IXIC (1)'!$P$4:$P$134</c:f>
              <c:numCache>
                <c:formatCode>0.0%</c:formatCode>
                <c:ptCount val="131"/>
                <c:pt idx="0">
                  <c:v>-1.0595004935137875E-2</c:v>
                </c:pt>
                <c:pt idx="1">
                  <c:v>2.5598494224590596E-2</c:v>
                </c:pt>
                <c:pt idx="2">
                  <c:v>-7.3596223220778745E-3</c:v>
                </c:pt>
                <c:pt idx="3">
                  <c:v>-6.186688917580585E-2</c:v>
                </c:pt>
                <c:pt idx="4">
                  <c:v>-3.1161860059268909E-3</c:v>
                </c:pt>
                <c:pt idx="5">
                  <c:v>-3.711637811221391E-2</c:v>
                </c:pt>
                <c:pt idx="6">
                  <c:v>4.4122091294420018E-2</c:v>
                </c:pt>
                <c:pt idx="7">
                  <c:v>3.4198022667429884E-2</c:v>
                </c:pt>
                <c:pt idx="8">
                  <c:v>4.7944825502782118E-2</c:v>
                </c:pt>
                <c:pt idx="9">
                  <c:v>2.7489662895790579E-2</c:v>
                </c:pt>
                <c:pt idx="10">
                  <c:v>-6.7769488333440098E-3</c:v>
                </c:pt>
                <c:pt idx="11">
                  <c:v>2.0138323851216722E-2</c:v>
                </c:pt>
                <c:pt idx="12">
                  <c:v>-1.9391797380056253E-2</c:v>
                </c:pt>
                <c:pt idx="13">
                  <c:v>2.2722062879689808E-3</c:v>
                </c:pt>
                <c:pt idx="14">
                  <c:v>4.271906624062205E-2</c:v>
                </c:pt>
                <c:pt idx="15">
                  <c:v>3.1456276501767411E-2</c:v>
                </c:pt>
                <c:pt idx="16">
                  <c:v>-4.9530815278575613E-4</c:v>
                </c:pt>
                <c:pt idx="17">
                  <c:v>-2.1880494784406346E-2</c:v>
                </c:pt>
                <c:pt idx="18">
                  <c:v>1.9671946261221818E-2</c:v>
                </c:pt>
                <c:pt idx="19">
                  <c:v>4.0495111874710332E-2</c:v>
                </c:pt>
                <c:pt idx="20">
                  <c:v>5.8345406996113347E-2</c:v>
                </c:pt>
                <c:pt idx="21">
                  <c:v>-6.9308090563164004E-2</c:v>
                </c:pt>
                <c:pt idx="22">
                  <c:v>-3.2619551316879214E-3</c:v>
                </c:pt>
                <c:pt idx="23">
                  <c:v>-9.8941257759627033E-2</c:v>
                </c:pt>
                <c:pt idx="24">
                  <c:v>-4.953433326631107E-2</c:v>
                </c:pt>
                <c:pt idx="25">
                  <c:v>3.3546930050423196E-3</c:v>
                </c:pt>
                <c:pt idx="26">
                  <c:v>5.8663483502689129E-2</c:v>
                </c:pt>
                <c:pt idx="27">
                  <c:v>4.5532104098527482E-2</c:v>
                </c:pt>
                <c:pt idx="28">
                  <c:v>-9.1046728458100579E-2</c:v>
                </c:pt>
                <c:pt idx="29">
                  <c:v>1.4204253540844203E-2</c:v>
                </c:pt>
                <c:pt idx="30">
                  <c:v>1.8047330788708349E-2</c:v>
                </c:pt>
                <c:pt idx="31">
                  <c:v>-0.11642568369918149</c:v>
                </c:pt>
                <c:pt idx="32">
                  <c:v>-0.17731894408202975</c:v>
                </c:pt>
                <c:pt idx="33">
                  <c:v>-0.10771957946381905</c:v>
                </c:pt>
                <c:pt idx="34">
                  <c:v>2.6999801023717129E-2</c:v>
                </c:pt>
                <c:pt idx="35">
                  <c:v>-6.3797126972780061E-2</c:v>
                </c:pt>
                <c:pt idx="36">
                  <c:v>-6.6769669241905749E-2</c:v>
                </c:pt>
                <c:pt idx="37">
                  <c:v>0.10941038416648752</c:v>
                </c:pt>
                <c:pt idx="38">
                  <c:v>0.12345369732722689</c:v>
                </c:pt>
                <c:pt idx="39">
                  <c:v>3.3209052217292534E-2</c:v>
                </c:pt>
                <c:pt idx="40">
                  <c:v>3.4215779762216902E-2</c:v>
                </c:pt>
                <c:pt idx="41">
                  <c:v>7.8178109442330168E-2</c:v>
                </c:pt>
                <c:pt idx="42">
                  <c:v>1.5446074804144505E-2</c:v>
                </c:pt>
                <c:pt idx="43">
                  <c:v>5.6424327631312554E-2</c:v>
                </c:pt>
                <c:pt idx="44">
                  <c:v>-3.6425372848530979E-2</c:v>
                </c:pt>
                <c:pt idx="45">
                  <c:v>4.8647805609339789E-2</c:v>
                </c:pt>
                <c:pt idx="46">
                  <c:v>5.8076004060688247E-2</c:v>
                </c:pt>
                <c:pt idx="47">
                  <c:v>-5.3676402732427464E-2</c:v>
                </c:pt>
                <c:pt idx="48">
                  <c:v>4.2335859478466853E-2</c:v>
                </c:pt>
                <c:pt idx="49">
                  <c:v>7.1350044358787557E-2</c:v>
                </c:pt>
                <c:pt idx="50">
                  <c:v>2.6368238431150326E-2</c:v>
                </c:pt>
                <c:pt idx="51">
                  <c:v>-8.2947641951215068E-2</c:v>
                </c:pt>
                <c:pt idx="52">
                  <c:v>-6.5484017317426035E-2</c:v>
                </c:pt>
                <c:pt idx="53">
                  <c:v>6.8963210298321753E-2</c:v>
                </c:pt>
                <c:pt idx="54">
                  <c:v>-6.238964166278993E-2</c:v>
                </c:pt>
                <c:pt idx="55">
                  <c:v>0.12042879453345745</c:v>
                </c:pt>
                <c:pt idx="56">
                  <c:v>5.8595210774358364E-2</c:v>
                </c:pt>
                <c:pt idx="57">
                  <c:v>-3.6611213651451813E-3</c:v>
                </c:pt>
                <c:pt idx="58">
                  <c:v>6.189988041052974E-2</c:v>
                </c:pt>
                <c:pt idx="59">
                  <c:v>1.7795805643658014E-2</c:v>
                </c:pt>
                <c:pt idx="60">
                  <c:v>3.0439816459399083E-2</c:v>
                </c:pt>
                <c:pt idx="61">
                  <c:v>-4.3128524240065857E-4</c:v>
                </c:pt>
                <c:pt idx="62">
                  <c:v>3.3249781105479048E-2</c:v>
                </c:pt>
                <c:pt idx="63">
                  <c:v>-1.3307623864989737E-2</c:v>
                </c:pt>
                <c:pt idx="64">
                  <c:v>-2.1789591201040515E-2</c:v>
                </c:pt>
                <c:pt idx="65">
                  <c:v>-6.1799218597311523E-3</c:v>
                </c:pt>
                <c:pt idx="66">
                  <c:v>-6.4185609208351702E-2</c:v>
                </c:pt>
                <c:pt idx="67">
                  <c:v>-6.3602483264131537E-2</c:v>
                </c:pt>
                <c:pt idx="68">
                  <c:v>0.11137286615655406</c:v>
                </c:pt>
                <c:pt idx="69">
                  <c:v>-2.3867377226403308E-2</c:v>
                </c:pt>
                <c:pt idx="70">
                  <c:v>-5.7970284351882562E-3</c:v>
                </c:pt>
                <c:pt idx="71">
                  <c:v>8.0106786116141082E-2</c:v>
                </c:pt>
                <c:pt idx="72">
                  <c:v>5.4391792075427992E-2</c:v>
                </c:pt>
                <c:pt idx="73">
                  <c:v>4.2023863202394818E-2</c:v>
                </c:pt>
                <c:pt idx="74">
                  <c:v>-1.4623624891428433E-2</c:v>
                </c:pt>
                <c:pt idx="75">
                  <c:v>-7.1895643097718676E-2</c:v>
                </c:pt>
                <c:pt idx="76">
                  <c:v>3.8095863124903317E-2</c:v>
                </c:pt>
                <c:pt idx="77">
                  <c:v>1.522962445401177E-3</c:v>
                </c:pt>
                <c:pt idx="78">
                  <c:v>4.3353996616086965E-2</c:v>
                </c:pt>
                <c:pt idx="79">
                  <c:v>1.6064774117212632E-2</c:v>
                </c:pt>
                <c:pt idx="80">
                  <c:v>-4.4605180263364241E-2</c:v>
                </c:pt>
                <c:pt idx="81">
                  <c:v>1.1087490795722799E-2</c:v>
                </c:pt>
                <c:pt idx="82">
                  <c:v>3.0794953328621144E-3</c:v>
                </c:pt>
                <c:pt idx="83">
                  <c:v>4.0609195728415592E-2</c:v>
                </c:pt>
                <c:pt idx="84">
                  <c:v>5.7477121164568601E-3</c:v>
                </c:pt>
                <c:pt idx="85">
                  <c:v>3.3963173417999259E-2</c:v>
                </c:pt>
                <c:pt idx="86">
                  <c:v>1.8751229870046737E-2</c:v>
                </c:pt>
                <c:pt idx="87">
                  <c:v>3.8188011713165437E-2</c:v>
                </c:pt>
                <c:pt idx="88">
                  <c:v>-1.5237640257099394E-2</c:v>
                </c:pt>
                <c:pt idx="89">
                  <c:v>6.5560895320649459E-2</c:v>
                </c:pt>
                <c:pt idx="90">
                  <c:v>-1.0065161255574107E-2</c:v>
                </c:pt>
                <c:pt idx="91">
                  <c:v>5.0589535855344092E-2</c:v>
                </c:pt>
                <c:pt idx="92">
                  <c:v>3.9302868313250361E-2</c:v>
                </c:pt>
                <c:pt idx="93">
                  <c:v>3.5762832810271705E-2</c:v>
                </c:pt>
                <c:pt idx="94">
                  <c:v>2.874460984796956E-2</c:v>
                </c:pt>
                <c:pt idx="95">
                  <c:v>-1.7408930183665072E-2</c:v>
                </c:pt>
                <c:pt idx="96">
                  <c:v>4.9767595500552986E-2</c:v>
                </c:pt>
                <c:pt idx="97">
                  <c:v>-2.5331207124279054E-2</c:v>
                </c:pt>
                <c:pt idx="98">
                  <c:v>-2.0107256815305896E-2</c:v>
                </c:pt>
                <c:pt idx="99">
                  <c:v>3.1123633186465938E-2</c:v>
                </c:pt>
                <c:pt idx="100">
                  <c:v>3.9023069337885685E-2</c:v>
                </c:pt>
                <c:pt idx="101">
                  <c:v>-8.7133815920503732E-3</c:v>
                </c:pt>
                <c:pt idx="102">
                  <c:v>4.8171871525632293E-2</c:v>
                </c:pt>
                <c:pt idx="103">
                  <c:v>-1.8968288467848815E-2</c:v>
                </c:pt>
                <c:pt idx="104">
                  <c:v>3.0567142583283635E-2</c:v>
                </c:pt>
                <c:pt idx="105">
                  <c:v>3.4743829467848153E-2</c:v>
                </c:pt>
                <c:pt idx="106">
                  <c:v>-1.1599409670014382E-2</c:v>
                </c:pt>
                <c:pt idx="107">
                  <c:v>-2.1285580842830609E-2</c:v>
                </c:pt>
                <c:pt idx="108">
                  <c:v>7.0824711218193004E-2</c:v>
                </c:pt>
                <c:pt idx="109">
                  <c:v>-1.2622046147346744E-2</c:v>
                </c:pt>
                <c:pt idx="110">
                  <c:v>8.2719919622238347E-3</c:v>
                </c:pt>
                <c:pt idx="111">
                  <c:v>2.6026904215812108E-2</c:v>
                </c:pt>
                <c:pt idx="112">
                  <c:v>-1.640220502175993E-2</c:v>
                </c:pt>
                <c:pt idx="113">
                  <c:v>2.8356396834547715E-2</c:v>
                </c:pt>
                <c:pt idx="114">
                  <c:v>-6.1535219845654354E-2</c:v>
                </c:pt>
                <c:pt idx="115">
                  <c:v>-4.0008603585160007E-2</c:v>
                </c:pt>
                <c:pt idx="116">
                  <c:v>9.3847362290442771E-2</c:v>
                </c:pt>
                <c:pt idx="117">
                  <c:v>1.0867162404155417E-2</c:v>
                </c:pt>
                <c:pt idx="118">
                  <c:v>-1.9821160408883487E-2</c:v>
                </c:pt>
                <c:pt idx="119">
                  <c:v>-7.8575540796981924E-2</c:v>
                </c:pt>
                <c:pt idx="120">
                  <c:v>-1.2137105437480811E-2</c:v>
                </c:pt>
                <c:pt idx="121">
                  <c:v>6.842986203362833E-2</c:v>
                </c:pt>
                <c:pt idx="122">
                  <c:v>-1.9403109561587195E-2</c:v>
                </c:pt>
                <c:pt idx="123">
                  <c:v>3.6162707514049375E-2</c:v>
                </c:pt>
                <c:pt idx="124">
                  <c:v>-2.1297255919597524E-2</c:v>
                </c:pt>
                <c:pt idx="125">
                  <c:v>6.5967733945423213E-2</c:v>
                </c:pt>
                <c:pt idx="126">
                  <c:v>9.8971419080817746E-3</c:v>
                </c:pt>
                <c:pt idx="127">
                  <c:v>1.8947940222394655E-2</c:v>
                </c:pt>
                <c:pt idx="128">
                  <c:v>-2.3128739269578258E-2</c:v>
                </c:pt>
                <c:pt idx="129">
                  <c:v>2.5927231766336822E-2</c:v>
                </c:pt>
                <c:pt idx="130">
                  <c:v>2.2694793827900295E-2</c:v>
                </c:pt>
              </c:numCache>
            </c:numRef>
          </c:xVal>
          <c:yVal>
            <c:numRef>
              <c:f>'^IXIC (1)'!$S$4:$S$134</c:f>
              <c:numCache>
                <c:formatCode>0.0%</c:formatCode>
                <c:ptCount val="131"/>
                <c:pt idx="0">
                  <c:v>-0.15564326546172114</c:v>
                </c:pt>
                <c:pt idx="1">
                  <c:v>4.3288145828292414E-2</c:v>
                </c:pt>
                <c:pt idx="2">
                  <c:v>7.4442327854397958E-2</c:v>
                </c:pt>
                <c:pt idx="3">
                  <c:v>-4.9633594451676012E-2</c:v>
                </c:pt>
                <c:pt idx="4">
                  <c:v>0.12606946622703943</c:v>
                </c:pt>
                <c:pt idx="5">
                  <c:v>-4.3634199356932142E-2</c:v>
                </c:pt>
                <c:pt idx="6">
                  <c:v>-7.2774083806233764E-2</c:v>
                </c:pt>
                <c:pt idx="7">
                  <c:v>2.0383639453831238E-2</c:v>
                </c:pt>
                <c:pt idx="8">
                  <c:v>0.1293830541530053</c:v>
                </c:pt>
                <c:pt idx="9">
                  <c:v>-1.6552701014831847E-2</c:v>
                </c:pt>
                <c:pt idx="10">
                  <c:v>-4.8002389142120253E-2</c:v>
                </c:pt>
                <c:pt idx="11">
                  <c:v>6.2664730561199866E-2</c:v>
                </c:pt>
                <c:pt idx="12">
                  <c:v>-8.8202752733290757E-2</c:v>
                </c:pt>
                <c:pt idx="13">
                  <c:v>1.1946433929274742E-2</c:v>
                </c:pt>
                <c:pt idx="14">
                  <c:v>-2.1554530981366567E-2</c:v>
                </c:pt>
                <c:pt idx="15">
                  <c:v>1.7839631778153925E-2</c:v>
                </c:pt>
                <c:pt idx="16">
                  <c:v>4.5295828165003396E-2</c:v>
                </c:pt>
                <c:pt idx="17">
                  <c:v>-6.0666985780661389E-3</c:v>
                </c:pt>
                <c:pt idx="18">
                  <c:v>-1.562653744658006E-2</c:v>
                </c:pt>
                <c:pt idx="19">
                  <c:v>5.2914673285685027E-2</c:v>
                </c:pt>
                <c:pt idx="20">
                  <c:v>0.1793074672161003</c:v>
                </c:pt>
                <c:pt idx="21">
                  <c:v>4.8821787769019923E-2</c:v>
                </c:pt>
                <c:pt idx="22">
                  <c:v>-3.7459939000099164E-3</c:v>
                </c:pt>
                <c:pt idx="23">
                  <c:v>-8.3814328564095777E-2</c:v>
                </c:pt>
                <c:pt idx="24">
                  <c:v>-0.1174051577660436</c:v>
                </c:pt>
                <c:pt idx="25">
                  <c:v>-7.3759851584850392E-2</c:v>
                </c:pt>
                <c:pt idx="26">
                  <c:v>0.23646128626195828</c:v>
                </c:pt>
                <c:pt idx="27">
                  <c:v>-3.335582574504406E-2</c:v>
                </c:pt>
                <c:pt idx="28">
                  <c:v>-9.643861703636597E-3</c:v>
                </c:pt>
                <c:pt idx="29">
                  <c:v>-0.12016427402087507</c:v>
                </c:pt>
                <c:pt idx="30">
                  <c:v>-4.6273600546633278E-2</c:v>
                </c:pt>
                <c:pt idx="31">
                  <c:v>-1.679968993436097E-2</c:v>
                </c:pt>
                <c:pt idx="32">
                  <c:v>8.0622673974504983E-2</c:v>
                </c:pt>
                <c:pt idx="33">
                  <c:v>-7.5335618940343407E-2</c:v>
                </c:pt>
                <c:pt idx="34">
                  <c:v>1.6436537847480184E-2</c:v>
                </c:pt>
                <c:pt idx="35">
                  <c:v>0.16314191220585894</c:v>
                </c:pt>
                <c:pt idx="36">
                  <c:v>6.4331495121523793E-2</c:v>
                </c:pt>
                <c:pt idx="37">
                  <c:v>-9.1477187933776155E-2</c:v>
                </c:pt>
                <c:pt idx="38">
                  <c:v>1.4563012476938031E-3</c:v>
                </c:pt>
                <c:pt idx="39">
                  <c:v>1.3386583588279703E-2</c:v>
                </c:pt>
                <c:pt idx="40">
                  <c:v>-3.0924139219129392E-2</c:v>
                </c:pt>
                <c:pt idx="41">
                  <c:v>-3.7183023534406404E-2</c:v>
                </c:pt>
                <c:pt idx="42">
                  <c:v>2.0596333185216642E-2</c:v>
                </c:pt>
                <c:pt idx="43">
                  <c:v>9.0642003968432194E-3</c:v>
                </c:pt>
                <c:pt idx="44">
                  <c:v>0.11489871662366692</c:v>
                </c:pt>
                <c:pt idx="45">
                  <c:v>3.0734600889821544E-2</c:v>
                </c:pt>
                <c:pt idx="46">
                  <c:v>-3.2957903098905367E-3</c:v>
                </c:pt>
                <c:pt idx="47">
                  <c:v>-9.3216018498326197E-2</c:v>
                </c:pt>
                <c:pt idx="48">
                  <c:v>-5.5927010023442629E-2</c:v>
                </c:pt>
                <c:pt idx="49">
                  <c:v>-4.2928937003552936E-3</c:v>
                </c:pt>
                <c:pt idx="50">
                  <c:v>-0.10607150488418196</c:v>
                </c:pt>
                <c:pt idx="51">
                  <c:v>6.8940845855459398E-3</c:v>
                </c:pt>
                <c:pt idx="52">
                  <c:v>-1.9206929380113189E-2</c:v>
                </c:pt>
                <c:pt idx="53">
                  <c:v>1.1378627691902204E-2</c:v>
                </c:pt>
                <c:pt idx="54">
                  <c:v>-1.0564045620148323E-2</c:v>
                </c:pt>
                <c:pt idx="55">
                  <c:v>3.5392009541580033E-2</c:v>
                </c:pt>
                <c:pt idx="56">
                  <c:v>9.9917893002138145E-2</c:v>
                </c:pt>
                <c:pt idx="57">
                  <c:v>-9.5620883576176832E-2</c:v>
                </c:pt>
                <c:pt idx="58">
                  <c:v>-1.9404799275397205E-3</c:v>
                </c:pt>
                <c:pt idx="59">
                  <c:v>-1.316907594138586E-2</c:v>
                </c:pt>
                <c:pt idx="60">
                  <c:v>-1.5641574782639965E-2</c:v>
                </c:pt>
                <c:pt idx="61">
                  <c:v>-4.7990365607706767E-2</c:v>
                </c:pt>
                <c:pt idx="62">
                  <c:v>-0.11305200703040094</c:v>
                </c:pt>
                <c:pt idx="63">
                  <c:v>-1.8594214285920375E-2</c:v>
                </c:pt>
                <c:pt idx="64">
                  <c:v>-2.4662444236711017E-2</c:v>
                </c:pt>
                <c:pt idx="65">
                  <c:v>0.19371578373598133</c:v>
                </c:pt>
                <c:pt idx="66">
                  <c:v>-4.0729992642085919E-2</c:v>
                </c:pt>
                <c:pt idx="67">
                  <c:v>1.4646444174790746E-2</c:v>
                </c:pt>
                <c:pt idx="68">
                  <c:v>2.7311821657268101E-2</c:v>
                </c:pt>
                <c:pt idx="69">
                  <c:v>3.173109249729112E-2</c:v>
                </c:pt>
                <c:pt idx="70">
                  <c:v>7.8736526617137356E-2</c:v>
                </c:pt>
                <c:pt idx="71">
                  <c:v>-0.19199267475167175</c:v>
                </c:pt>
                <c:pt idx="72">
                  <c:v>2.9343856685584285E-3</c:v>
                </c:pt>
                <c:pt idx="73">
                  <c:v>-1.2484731542479449E-2</c:v>
                </c:pt>
                <c:pt idx="74">
                  <c:v>-4.6229819553111624E-2</c:v>
                </c:pt>
                <c:pt idx="75">
                  <c:v>3.1710311227809609E-2</c:v>
                </c:pt>
                <c:pt idx="76">
                  <c:v>-4.6856787733481023E-2</c:v>
                </c:pt>
                <c:pt idx="77">
                  <c:v>8.4559135098085103E-2</c:v>
                </c:pt>
                <c:pt idx="78">
                  <c:v>3.1258259277524091E-2</c:v>
                </c:pt>
                <c:pt idx="79">
                  <c:v>7.9227243762684627E-2</c:v>
                </c:pt>
                <c:pt idx="80">
                  <c:v>-5.5967247220508241E-2</c:v>
                </c:pt>
                <c:pt idx="81">
                  <c:v>9.7623862120417293E-3</c:v>
                </c:pt>
                <c:pt idx="82">
                  <c:v>4.610888656490876E-3</c:v>
                </c:pt>
                <c:pt idx="83">
                  <c:v>2.012699746011385E-2</c:v>
                </c:pt>
                <c:pt idx="84">
                  <c:v>4.9097460780963734E-2</c:v>
                </c:pt>
                <c:pt idx="85">
                  <c:v>-4.985499059678937E-2</c:v>
                </c:pt>
                <c:pt idx="86">
                  <c:v>1.3310406520516294E-2</c:v>
                </c:pt>
                <c:pt idx="87">
                  <c:v>1.0980332500449601E-2</c:v>
                </c:pt>
                <c:pt idx="88">
                  <c:v>2.1674438647930193E-2</c:v>
                </c:pt>
                <c:pt idx="89">
                  <c:v>-6.6296418073236843E-2</c:v>
                </c:pt>
                <c:pt idx="90">
                  <c:v>-4.0339157539184864E-2</c:v>
                </c:pt>
                <c:pt idx="91">
                  <c:v>-2.4517362989468452E-2</c:v>
                </c:pt>
                <c:pt idx="92">
                  <c:v>0.12980282155643541</c:v>
                </c:pt>
                <c:pt idx="93">
                  <c:v>-1.4868672796937772E-2</c:v>
                </c:pt>
                <c:pt idx="94">
                  <c:v>2.2122066187680929E-2</c:v>
                </c:pt>
                <c:pt idx="95">
                  <c:v>6.7248479956307686E-2</c:v>
                </c:pt>
                <c:pt idx="96">
                  <c:v>-2.8532636858114177E-2</c:v>
                </c:pt>
                <c:pt idx="97">
                  <c:v>-6.0854132959165377E-2</c:v>
                </c:pt>
                <c:pt idx="98">
                  <c:v>-3.8073290388038722E-2</c:v>
                </c:pt>
                <c:pt idx="99">
                  <c:v>2.5007275439696469E-2</c:v>
                </c:pt>
                <c:pt idx="100">
                  <c:v>-1.8994428911690384E-2</c:v>
                </c:pt>
                <c:pt idx="101">
                  <c:v>-2.1571547564139138E-3</c:v>
                </c:pt>
                <c:pt idx="102">
                  <c:v>-5.6202851241790003E-2</c:v>
                </c:pt>
                <c:pt idx="103">
                  <c:v>2.5212853839142242E-2</c:v>
                </c:pt>
                <c:pt idx="104">
                  <c:v>-6.9158513851178327E-2</c:v>
                </c:pt>
                <c:pt idx="105">
                  <c:v>-7.2789324412177642E-2</c:v>
                </c:pt>
                <c:pt idx="106">
                  <c:v>-2.1171340895185263E-2</c:v>
                </c:pt>
                <c:pt idx="107">
                  <c:v>3.302368247017979E-2</c:v>
                </c:pt>
                <c:pt idx="108">
                  <c:v>-3.5596772402644736E-2</c:v>
                </c:pt>
                <c:pt idx="109">
                  <c:v>-1.023181564535746E-2</c:v>
                </c:pt>
                <c:pt idx="110">
                  <c:v>-3.056821912725969E-2</c:v>
                </c:pt>
                <c:pt idx="111">
                  <c:v>-4.2406253926466062E-2</c:v>
                </c:pt>
                <c:pt idx="112">
                  <c:v>-9.3905863455432375E-3</c:v>
                </c:pt>
                <c:pt idx="113">
                  <c:v>0.16676908434007126</c:v>
                </c:pt>
                <c:pt idx="114">
                  <c:v>7.9546062579676252E-2</c:v>
                </c:pt>
                <c:pt idx="115">
                  <c:v>-8.2883422702339643E-3</c:v>
                </c:pt>
                <c:pt idx="116">
                  <c:v>6.3553719828040006E-2</c:v>
                </c:pt>
                <c:pt idx="117">
                  <c:v>2.8158305586564517E-2</c:v>
                </c:pt>
                <c:pt idx="118">
                  <c:v>3.7965144214922898E-2</c:v>
                </c:pt>
                <c:pt idx="119">
                  <c:v>5.7479270279027023E-2</c:v>
                </c:pt>
                <c:pt idx="120">
                  <c:v>-5.2934064494606442E-2</c:v>
                </c:pt>
                <c:pt idx="121">
                  <c:v>-1.0112287072054832E-2</c:v>
                </c:pt>
                <c:pt idx="122">
                  <c:v>-5.4124864327041645E-2</c:v>
                </c:pt>
                <c:pt idx="123">
                  <c:v>1.8186952079058079E-2</c:v>
                </c:pt>
                <c:pt idx="124">
                  <c:v>-4.1678321038309971E-2</c:v>
                </c:pt>
                <c:pt idx="125">
                  <c:v>3.5696113949113303E-2</c:v>
                </c:pt>
                <c:pt idx="126">
                  <c:v>-1.7797891859258008E-2</c:v>
                </c:pt>
                <c:pt idx="127">
                  <c:v>-1.1801564753800141E-2</c:v>
                </c:pt>
                <c:pt idx="128">
                  <c:v>2.8883828093782746E-2</c:v>
                </c:pt>
                <c:pt idx="129">
                  <c:v>-6.634489698051077E-2</c:v>
                </c:pt>
                <c:pt idx="130">
                  <c:v>-1.0954063153594248E-2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F-4984-8D1E-163EC7577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62128"/>
        <c:axId val="673561144"/>
      </c:scatterChart>
      <c:valAx>
        <c:axId val="6735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61144"/>
        <c:crosses val="autoZero"/>
        <c:crossBetween val="midCat"/>
      </c:valAx>
      <c:valAx>
        <c:axId val="6735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6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7</xdr:row>
      <xdr:rowOff>175260</xdr:rowOff>
    </xdr:from>
    <xdr:to>
      <xdr:col>25</xdr:col>
      <xdr:colOff>449580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15595-F940-43D7-95A0-EF78C45FC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23</xdr:row>
      <xdr:rowOff>167640</xdr:rowOff>
    </xdr:from>
    <xdr:to>
      <xdr:col>25</xdr:col>
      <xdr:colOff>411480</xdr:colOff>
      <xdr:row>39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26135F-6324-4A4C-B03D-485596E23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9"/>
  <sheetViews>
    <sheetView tabSelected="1" topLeftCell="I1" workbookViewId="0">
      <selection activeCell="P1" sqref="P1:Q1"/>
    </sheetView>
  </sheetViews>
  <sheetFormatPr defaultRowHeight="15" x14ac:dyDescent="0.25"/>
  <cols>
    <col min="1" max="1" width="9.5703125" bestFit="1" customWidth="1"/>
    <col min="6" max="6" width="8.85546875" style="2"/>
    <col min="9" max="9" width="9.5703125" style="1" bestFit="1" customWidth="1"/>
    <col min="14" max="14" width="8.85546875" style="2"/>
    <col min="16" max="17" width="8.85546875" style="6"/>
    <col min="18" max="18" width="18.140625" style="6" bestFit="1" customWidth="1"/>
    <col min="19" max="19" width="8.85546875" style="6"/>
    <col min="20" max="20" width="3.140625" customWidth="1"/>
    <col min="21" max="21" width="9.28515625" bestFit="1" customWidth="1"/>
    <col min="27" max="27" width="23" bestFit="1" customWidth="1"/>
    <col min="28" max="28" width="12.7109375" bestFit="1" customWidth="1"/>
  </cols>
  <sheetData>
    <row r="1" spans="1:29" x14ac:dyDescent="0.25">
      <c r="A1" s="3" t="s">
        <v>7</v>
      </c>
      <c r="B1" s="3"/>
      <c r="C1" s="3"/>
      <c r="D1" s="3"/>
      <c r="E1" s="3"/>
      <c r="F1" s="4"/>
      <c r="G1" s="3"/>
      <c r="H1" s="3"/>
      <c r="I1" s="5" t="s">
        <v>8</v>
      </c>
      <c r="J1" s="3"/>
      <c r="P1" s="31" t="s">
        <v>24</v>
      </c>
      <c r="Q1" s="31"/>
    </row>
    <row r="2" spans="1:2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I2" s="1" t="s">
        <v>0</v>
      </c>
      <c r="J2" t="s">
        <v>1</v>
      </c>
      <c r="K2" t="s">
        <v>2</v>
      </c>
      <c r="L2" t="s">
        <v>3</v>
      </c>
      <c r="M2" t="s">
        <v>4</v>
      </c>
      <c r="N2" s="2" t="s">
        <v>5</v>
      </c>
      <c r="O2" t="s">
        <v>6</v>
      </c>
      <c r="P2" s="6" t="str">
        <f>A1</f>
        <v>Nasdaq</v>
      </c>
      <c r="Q2" s="7" t="str">
        <f>I1</f>
        <v>Google</v>
      </c>
      <c r="R2" s="7" t="s">
        <v>16</v>
      </c>
      <c r="S2" s="7" t="s">
        <v>17</v>
      </c>
    </row>
    <row r="3" spans="1:29" ht="15.75" thickBot="1" x14ac:dyDescent="0.3">
      <c r="A3" s="1">
        <v>38718</v>
      </c>
      <c r="B3">
        <v>2216.530029</v>
      </c>
      <c r="C3">
        <v>2332.919922</v>
      </c>
      <c r="D3">
        <v>2189.9099120000001</v>
      </c>
      <c r="E3">
        <v>2305.820068</v>
      </c>
      <c r="F3" s="2">
        <v>2305.820068</v>
      </c>
      <c r="G3">
        <v>41781780000</v>
      </c>
      <c r="I3" s="1">
        <v>38718</v>
      </c>
      <c r="J3">
        <v>210.47110000000001</v>
      </c>
      <c r="K3">
        <v>236.66790800000001</v>
      </c>
      <c r="L3">
        <v>196.63296500000001</v>
      </c>
      <c r="M3">
        <v>215.52217099999999</v>
      </c>
      <c r="N3" s="2">
        <v>215.52217099999999</v>
      </c>
      <c r="O3">
        <v>600320200</v>
      </c>
    </row>
    <row r="4" spans="1:29" x14ac:dyDescent="0.25">
      <c r="A4" s="1">
        <v>38749</v>
      </c>
      <c r="B4">
        <v>2294.110107</v>
      </c>
      <c r="C4">
        <v>2313.530029</v>
      </c>
      <c r="D4">
        <v>2232.679932</v>
      </c>
      <c r="E4">
        <v>2281.389893</v>
      </c>
      <c r="F4" s="2">
        <v>2281.389893</v>
      </c>
      <c r="G4">
        <v>37103890000</v>
      </c>
      <c r="I4" s="1">
        <v>38749</v>
      </c>
      <c r="J4">
        <v>193.788635</v>
      </c>
      <c r="K4">
        <v>202.49101300000001</v>
      </c>
      <c r="L4">
        <v>168.28422499999999</v>
      </c>
      <c r="M4">
        <v>180.63294999999999</v>
      </c>
      <c r="N4" s="2">
        <v>180.63294999999999</v>
      </c>
      <c r="O4">
        <v>597278500</v>
      </c>
      <c r="P4" s="8">
        <f t="shared" ref="P4:P35" si="0">F4/F3-1</f>
        <v>-1.0595004935137875E-2</v>
      </c>
      <c r="Q4" s="8">
        <f>N4/N3-1</f>
        <v>-0.16188228263532101</v>
      </c>
      <c r="R4" s="23">
        <f>$V$5+$V$4*P4</f>
        <v>-6.2390171735998753E-3</v>
      </c>
      <c r="S4" s="8">
        <f>Q4-R4</f>
        <v>-0.15564326546172114</v>
      </c>
      <c r="U4" s="11" t="s">
        <v>9</v>
      </c>
      <c r="V4" s="12">
        <f>SLOPE(Q4:Q134,P4:P134)</f>
        <v>1.0625350907849076</v>
      </c>
      <c r="W4" s="13" t="s">
        <v>12</v>
      </c>
      <c r="X4" s="13"/>
      <c r="Y4" s="14"/>
      <c r="AA4" t="s">
        <v>18</v>
      </c>
      <c r="AB4" s="28">
        <f>AVERAGE(S4:S134)</f>
        <v>-2.8603074107709187E-18</v>
      </c>
      <c r="AC4" s="29" t="s">
        <v>23</v>
      </c>
    </row>
    <row r="5" spans="1:29" x14ac:dyDescent="0.25">
      <c r="A5" s="1">
        <v>38777</v>
      </c>
      <c r="B5">
        <v>2288.1499020000001</v>
      </c>
      <c r="C5">
        <v>2353.139893</v>
      </c>
      <c r="D5">
        <v>2239.540039</v>
      </c>
      <c r="E5">
        <v>2339.790039</v>
      </c>
      <c r="F5" s="2">
        <v>2339.790039</v>
      </c>
      <c r="G5">
        <v>47567350000</v>
      </c>
      <c r="I5" s="1">
        <v>38777</v>
      </c>
      <c r="J5">
        <v>183.591858</v>
      </c>
      <c r="K5">
        <v>198.75502</v>
      </c>
      <c r="L5">
        <v>165.15595999999999</v>
      </c>
      <c r="M5">
        <v>194.27181999999999</v>
      </c>
      <c r="N5" s="2">
        <v>194.27181999999999</v>
      </c>
      <c r="O5">
        <v>615825400</v>
      </c>
      <c r="P5" s="8">
        <f t="shared" si="0"/>
        <v>2.5598494224590596E-2</v>
      </c>
      <c r="Q5" s="8">
        <f t="shared" ref="Q5:Q68" si="1">N5/N4-1</f>
        <v>7.5505991570198105E-2</v>
      </c>
      <c r="R5" s="23">
        <f t="shared" ref="R5:R68" si="2">$V$5+$V$4*P5</f>
        <v>3.2217845741905692E-2</v>
      </c>
      <c r="S5" s="8">
        <f t="shared" ref="S5:S68" si="3">Q5-R5</f>
        <v>4.3288145828292414E-2</v>
      </c>
      <c r="U5" s="15" t="s">
        <v>10</v>
      </c>
      <c r="V5" s="16">
        <f>INTERCEPT(Q4:Q134,P4:P134)</f>
        <v>5.01854735702339E-3</v>
      </c>
      <c r="W5" s="17" t="s">
        <v>13</v>
      </c>
      <c r="X5" s="17"/>
      <c r="Y5" s="18"/>
      <c r="AA5" t="s">
        <v>19</v>
      </c>
      <c r="AB5" s="9">
        <f>VAR(S4:S134)</f>
        <v>4.5099355402599562E-3</v>
      </c>
      <c r="AC5" s="29"/>
    </row>
    <row r="6" spans="1:29" x14ac:dyDescent="0.25">
      <c r="A6" s="1">
        <v>38808</v>
      </c>
      <c r="B6">
        <v>2352.23999</v>
      </c>
      <c r="C6">
        <v>2375.540039</v>
      </c>
      <c r="D6">
        <v>2299.419922</v>
      </c>
      <c r="E6">
        <v>2322.570068</v>
      </c>
      <c r="F6" s="2">
        <v>2322.570068</v>
      </c>
      <c r="G6">
        <v>39227480000</v>
      </c>
      <c r="I6" s="1">
        <v>38808</v>
      </c>
      <c r="J6">
        <v>194.03770399999999</v>
      </c>
      <c r="K6">
        <v>224.51844800000001</v>
      </c>
      <c r="L6">
        <v>193.240692</v>
      </c>
      <c r="M6">
        <v>208.189651</v>
      </c>
      <c r="N6" s="2">
        <v>208.189651</v>
      </c>
      <c r="O6">
        <v>372016400</v>
      </c>
      <c r="P6" s="8">
        <f t="shared" si="0"/>
        <v>-7.3596223220778745E-3</v>
      </c>
      <c r="Q6" s="8">
        <f t="shared" si="1"/>
        <v>7.16410182392897E-2</v>
      </c>
      <c r="R6" s="23">
        <f t="shared" si="2"/>
        <v>-2.8013096151082561E-3</v>
      </c>
      <c r="S6" s="8">
        <f t="shared" si="3"/>
        <v>7.4442327854397958E-2</v>
      </c>
      <c r="U6" s="15" t="s">
        <v>11</v>
      </c>
      <c r="V6" s="19">
        <f>RSQ(Q4:Q134,P4:P134)</f>
        <v>0.38437082187470989</v>
      </c>
      <c r="W6" s="17" t="s">
        <v>14</v>
      </c>
      <c r="X6" s="17"/>
      <c r="Y6" s="18"/>
      <c r="AA6" t="s">
        <v>20</v>
      </c>
      <c r="AB6" s="10">
        <f>CORREL($S$5:$S$134,$S$4:$S$133)</f>
        <v>-3.0847119584167571E-2</v>
      </c>
      <c r="AC6" s="29" t="s">
        <v>22</v>
      </c>
    </row>
    <row r="7" spans="1:29" ht="15.75" thickBot="1" x14ac:dyDescent="0.3">
      <c r="A7" s="1">
        <v>38838</v>
      </c>
      <c r="B7">
        <v>2329.790039</v>
      </c>
      <c r="C7">
        <v>2352.5600589999999</v>
      </c>
      <c r="D7">
        <v>2135.8100589999999</v>
      </c>
      <c r="E7">
        <v>2178.8798830000001</v>
      </c>
      <c r="F7" s="2">
        <v>2178.8798830000001</v>
      </c>
      <c r="G7">
        <v>45923780000</v>
      </c>
      <c r="I7" s="1">
        <v>38838</v>
      </c>
      <c r="J7">
        <v>208.45365899999999</v>
      </c>
      <c r="K7">
        <v>208.936859</v>
      </c>
      <c r="L7">
        <v>179.611771</v>
      </c>
      <c r="M7">
        <v>185.21575899999999</v>
      </c>
      <c r="N7" s="2">
        <v>185.21575899999999</v>
      </c>
      <c r="O7">
        <v>353196300</v>
      </c>
      <c r="P7" s="8">
        <f t="shared" si="0"/>
        <v>-6.186688917580585E-2</v>
      </c>
      <c r="Q7" s="8">
        <f t="shared" si="1"/>
        <v>-0.11035078780164731</v>
      </c>
      <c r="R7" s="23">
        <f t="shared" si="2"/>
        <v>-6.0717193349971298E-2</v>
      </c>
      <c r="S7" s="8">
        <f t="shared" si="3"/>
        <v>-4.9633594451676012E-2</v>
      </c>
      <c r="U7" s="20"/>
      <c r="V7" s="21"/>
      <c r="W7" s="21" t="s">
        <v>15</v>
      </c>
      <c r="X7" s="21"/>
      <c r="Y7" s="22"/>
      <c r="AA7" t="s">
        <v>21</v>
      </c>
      <c r="AB7" s="30">
        <f>CORREL(P4:P134,S4:S134)</f>
        <v>-8.8458311960568866E-16</v>
      </c>
    </row>
    <row r="8" spans="1:29" x14ac:dyDescent="0.25">
      <c r="A8" s="1">
        <v>38869</v>
      </c>
      <c r="B8">
        <v>2179.820068</v>
      </c>
      <c r="C8">
        <v>2233.8798830000001</v>
      </c>
      <c r="D8">
        <v>2065.110107</v>
      </c>
      <c r="E8">
        <v>2172.0900879999999</v>
      </c>
      <c r="F8" s="2">
        <v>2172.0900879999999</v>
      </c>
      <c r="G8">
        <v>43418010000</v>
      </c>
      <c r="I8" s="1">
        <v>38869</v>
      </c>
      <c r="J8">
        <v>186.07255599999999</v>
      </c>
      <c r="K8">
        <v>208.88206500000001</v>
      </c>
      <c r="L8">
        <v>185.10617099999999</v>
      </c>
      <c r="M8">
        <v>208.88206500000001</v>
      </c>
      <c r="N8" s="2">
        <v>208.88206500000001</v>
      </c>
      <c r="O8">
        <v>285826500</v>
      </c>
      <c r="P8" s="8">
        <f t="shared" si="0"/>
        <v>-3.1161860059268909E-3</v>
      </c>
      <c r="Q8" s="8">
        <f t="shared" si="1"/>
        <v>0.12777695660335264</v>
      </c>
      <c r="R8" s="23">
        <f t="shared" si="2"/>
        <v>1.7074903763132023E-3</v>
      </c>
      <c r="S8" s="8">
        <f t="shared" si="3"/>
        <v>0.12606946622703943</v>
      </c>
    </row>
    <row r="9" spans="1:29" x14ac:dyDescent="0.25">
      <c r="A9" s="1">
        <v>38899</v>
      </c>
      <c r="B9">
        <v>2177.9099120000001</v>
      </c>
      <c r="C9">
        <v>2190.4399410000001</v>
      </c>
      <c r="D9">
        <v>2012.780029</v>
      </c>
      <c r="E9">
        <v>2091.469971</v>
      </c>
      <c r="F9" s="2">
        <v>2091.469971</v>
      </c>
      <c r="G9">
        <v>36405330000</v>
      </c>
      <c r="I9" s="1">
        <v>38899</v>
      </c>
      <c r="J9">
        <v>209.23573300000001</v>
      </c>
      <c r="K9">
        <v>213.146072</v>
      </c>
      <c r="L9">
        <v>188.13980100000001</v>
      </c>
      <c r="M9">
        <v>192.578171</v>
      </c>
      <c r="N9" s="2">
        <v>192.578171</v>
      </c>
      <c r="O9">
        <v>255998000</v>
      </c>
      <c r="P9" s="8">
        <f t="shared" si="0"/>
        <v>-3.711637811221391E-2</v>
      </c>
      <c r="Q9" s="8">
        <f t="shared" si="1"/>
        <v>-7.8053106186976917E-2</v>
      </c>
      <c r="R9" s="23">
        <f t="shared" si="2"/>
        <v>-3.4418906830044775E-2</v>
      </c>
      <c r="S9" s="8">
        <f t="shared" si="3"/>
        <v>-4.3634199356932142E-2</v>
      </c>
    </row>
    <row r="10" spans="1:29" x14ac:dyDescent="0.25">
      <c r="A10" s="1">
        <v>38930</v>
      </c>
      <c r="B10">
        <v>2080.3400879999999</v>
      </c>
      <c r="C10">
        <v>2193.3400879999999</v>
      </c>
      <c r="D10">
        <v>2048.219971</v>
      </c>
      <c r="E10">
        <v>2183.75</v>
      </c>
      <c r="F10" s="2">
        <v>2183.75</v>
      </c>
      <c r="G10">
        <v>38177580000</v>
      </c>
      <c r="I10" s="1">
        <v>38930</v>
      </c>
      <c r="J10">
        <v>191.83595299999999</v>
      </c>
      <c r="K10">
        <v>194.27181999999999</v>
      </c>
      <c r="L10">
        <v>181.00155599999999</v>
      </c>
      <c r="M10">
        <v>188.558243</v>
      </c>
      <c r="N10" s="2">
        <v>188.558243</v>
      </c>
      <c r="O10">
        <v>214743800</v>
      </c>
      <c r="P10" s="8">
        <f t="shared" si="0"/>
        <v>4.4122091294420018E-2</v>
      </c>
      <c r="Q10" s="8">
        <f t="shared" si="1"/>
        <v>-2.0874266170073819E-2</v>
      </c>
      <c r="R10" s="23">
        <f t="shared" si="2"/>
        <v>5.1899817636159945E-2</v>
      </c>
      <c r="S10" s="8">
        <f t="shared" si="3"/>
        <v>-7.2774083806233764E-2</v>
      </c>
    </row>
    <row r="11" spans="1:29" x14ac:dyDescent="0.25">
      <c r="A11" s="1">
        <v>38961</v>
      </c>
      <c r="B11">
        <v>2194.5600589999999</v>
      </c>
      <c r="C11">
        <v>2273.3000489999999</v>
      </c>
      <c r="D11">
        <v>2147.4399410000001</v>
      </c>
      <c r="E11">
        <v>2258.429932</v>
      </c>
      <c r="F11" s="2">
        <v>2258.429932</v>
      </c>
      <c r="G11">
        <v>37304950000</v>
      </c>
      <c r="I11" s="1">
        <v>38961</v>
      </c>
      <c r="J11">
        <v>189.783646</v>
      </c>
      <c r="K11">
        <v>208.56324799999999</v>
      </c>
      <c r="L11">
        <v>187.65661600000001</v>
      </c>
      <c r="M11">
        <v>200.1996</v>
      </c>
      <c r="N11" s="2">
        <v>200.1996</v>
      </c>
      <c r="O11">
        <v>244011500</v>
      </c>
      <c r="P11" s="8">
        <f t="shared" si="0"/>
        <v>3.4198022667429884E-2</v>
      </c>
      <c r="Q11" s="8">
        <f t="shared" si="1"/>
        <v>6.1738785930456563E-2</v>
      </c>
      <c r="R11" s="23">
        <f t="shared" si="2"/>
        <v>4.1355146476625325E-2</v>
      </c>
      <c r="S11" s="8">
        <f t="shared" si="3"/>
        <v>2.0383639453831238E-2</v>
      </c>
    </row>
    <row r="12" spans="1:29" x14ac:dyDescent="0.25">
      <c r="A12" s="1">
        <v>38991</v>
      </c>
      <c r="B12">
        <v>2257</v>
      </c>
      <c r="C12">
        <v>2379.290039</v>
      </c>
      <c r="D12">
        <v>2224.209961</v>
      </c>
      <c r="E12">
        <v>2366.709961</v>
      </c>
      <c r="F12" s="2">
        <v>2366.709961</v>
      </c>
      <c r="G12">
        <v>42714580000</v>
      </c>
      <c r="I12" s="1">
        <v>38991</v>
      </c>
      <c r="J12">
        <v>200.1996</v>
      </c>
      <c r="K12">
        <v>245.06144699999999</v>
      </c>
      <c r="L12">
        <v>198.35153199999999</v>
      </c>
      <c r="M12">
        <v>237.30552700000001</v>
      </c>
      <c r="N12" s="2">
        <v>237.30552700000001</v>
      </c>
      <c r="O12">
        <v>318214300</v>
      </c>
      <c r="P12" s="8">
        <f t="shared" si="0"/>
        <v>4.7944825502782118E-2</v>
      </c>
      <c r="Q12" s="8">
        <f t="shared" si="1"/>
        <v>0.18534466102829383</v>
      </c>
      <c r="R12" s="23">
        <f t="shared" si="2"/>
        <v>5.596160687528854E-2</v>
      </c>
      <c r="S12" s="8">
        <f t="shared" si="3"/>
        <v>0.1293830541530053</v>
      </c>
    </row>
    <row r="13" spans="1:29" x14ac:dyDescent="0.25">
      <c r="A13" s="1">
        <v>39022</v>
      </c>
      <c r="B13">
        <v>2373.48999</v>
      </c>
      <c r="C13">
        <v>2468.419922</v>
      </c>
      <c r="D13">
        <v>2316.820068</v>
      </c>
      <c r="E13">
        <v>2431.7700199999999</v>
      </c>
      <c r="F13" s="2">
        <v>2431.7700199999999</v>
      </c>
      <c r="G13">
        <v>38943340000</v>
      </c>
      <c r="I13" s="1">
        <v>39022</v>
      </c>
      <c r="J13">
        <v>238.486099</v>
      </c>
      <c r="K13">
        <v>255.54216</v>
      </c>
      <c r="L13">
        <v>231.66168200000001</v>
      </c>
      <c r="M13">
        <v>241.49980199999999</v>
      </c>
      <c r="N13" s="2">
        <v>241.49980199999999</v>
      </c>
      <c r="O13">
        <v>237766300</v>
      </c>
      <c r="P13" s="8">
        <f t="shared" si="0"/>
        <v>2.7489662895790579E-2</v>
      </c>
      <c r="Q13" s="8">
        <f t="shared" si="1"/>
        <v>1.7674577802816893E-2</v>
      </c>
      <c r="R13" s="23">
        <f t="shared" si="2"/>
        <v>3.422727881764874E-2</v>
      </c>
      <c r="S13" s="8">
        <f t="shared" si="3"/>
        <v>-1.6552701014831847E-2</v>
      </c>
    </row>
    <row r="14" spans="1:29" x14ac:dyDescent="0.25">
      <c r="A14" s="1">
        <v>39052</v>
      </c>
      <c r="B14">
        <v>2430.75</v>
      </c>
      <c r="C14">
        <v>2470.9499510000001</v>
      </c>
      <c r="D14">
        <v>2392.9499510000001</v>
      </c>
      <c r="E14">
        <v>2415.290039</v>
      </c>
      <c r="F14" s="2">
        <v>2415.290039</v>
      </c>
      <c r="G14">
        <v>35073670000</v>
      </c>
      <c r="I14" s="1">
        <v>39052</v>
      </c>
      <c r="J14">
        <v>242.08261100000001</v>
      </c>
      <c r="K14">
        <v>245.28062399999999</v>
      </c>
      <c r="L14">
        <v>225.325424</v>
      </c>
      <c r="M14">
        <v>229.380234</v>
      </c>
      <c r="N14" s="2">
        <v>229.380234</v>
      </c>
      <c r="O14">
        <v>184013900</v>
      </c>
      <c r="P14" s="8">
        <f t="shared" si="0"/>
        <v>-6.7769488333440098E-3</v>
      </c>
      <c r="Q14" s="8">
        <f t="shared" si="1"/>
        <v>-5.0184587728978713E-2</v>
      </c>
      <c r="R14" s="23">
        <f t="shared" si="2"/>
        <v>-2.1821985868584609E-3</v>
      </c>
      <c r="S14" s="8">
        <f t="shared" si="3"/>
        <v>-4.8002389142120253E-2</v>
      </c>
    </row>
    <row r="15" spans="1:29" x14ac:dyDescent="0.25">
      <c r="A15" s="1">
        <v>39083</v>
      </c>
      <c r="B15">
        <v>2429.719971</v>
      </c>
      <c r="C15">
        <v>2508.929932</v>
      </c>
      <c r="D15">
        <v>2394.6599120000001</v>
      </c>
      <c r="E15">
        <v>2463.929932</v>
      </c>
      <c r="F15" s="2">
        <v>2463.929932</v>
      </c>
      <c r="G15">
        <v>42688490000</v>
      </c>
      <c r="I15" s="1">
        <v>39083</v>
      </c>
      <c r="J15">
        <v>232.12991299999999</v>
      </c>
      <c r="K15">
        <v>255.54216</v>
      </c>
      <c r="L15">
        <v>229.69404599999999</v>
      </c>
      <c r="M15">
        <v>249.81364400000001</v>
      </c>
      <c r="N15" s="2">
        <v>249.81364400000001</v>
      </c>
      <c r="O15">
        <v>250106500</v>
      </c>
      <c r="P15" s="8">
        <f t="shared" si="0"/>
        <v>2.0138323851216722E-2</v>
      </c>
      <c r="Q15" s="8">
        <f t="shared" si="1"/>
        <v>8.9080953679731678E-2</v>
      </c>
      <c r="R15" s="23">
        <f t="shared" si="2"/>
        <v>2.6416223118531819E-2</v>
      </c>
      <c r="S15" s="8">
        <f t="shared" si="3"/>
        <v>6.2664730561199866E-2</v>
      </c>
    </row>
    <row r="16" spans="1:29" x14ac:dyDescent="0.25">
      <c r="A16" s="1">
        <v>39114</v>
      </c>
      <c r="B16">
        <v>2474.080078</v>
      </c>
      <c r="C16">
        <v>2531.419922</v>
      </c>
      <c r="D16">
        <v>2395.3500979999999</v>
      </c>
      <c r="E16">
        <v>2416.1499020000001</v>
      </c>
      <c r="F16" s="2">
        <v>2416.1499020000001</v>
      </c>
      <c r="G16">
        <v>39700560000</v>
      </c>
      <c r="I16" s="1">
        <v>39114</v>
      </c>
      <c r="J16">
        <v>252.05523700000001</v>
      </c>
      <c r="K16">
        <v>252.06021100000001</v>
      </c>
      <c r="L16">
        <v>220.69279499999999</v>
      </c>
      <c r="M16">
        <v>223.885818</v>
      </c>
      <c r="N16" s="2">
        <v>223.885818</v>
      </c>
      <c r="O16">
        <v>228680500</v>
      </c>
      <c r="P16" s="8">
        <f t="shared" si="0"/>
        <v>-1.9391797380056253E-2</v>
      </c>
      <c r="Q16" s="8">
        <f t="shared" si="1"/>
        <v>-0.10378867056596797</v>
      </c>
      <c r="R16" s="23">
        <f t="shared" si="2"/>
        <v>-1.5585917832677215E-2</v>
      </c>
      <c r="S16" s="8">
        <f t="shared" si="3"/>
        <v>-8.8202752733290757E-2</v>
      </c>
    </row>
    <row r="17" spans="1:19" x14ac:dyDescent="0.25">
      <c r="A17" s="1">
        <v>39142</v>
      </c>
      <c r="B17">
        <v>2377.179932</v>
      </c>
      <c r="C17">
        <v>2459.959961</v>
      </c>
      <c r="D17">
        <v>2331.570068</v>
      </c>
      <c r="E17">
        <v>2421.639893</v>
      </c>
      <c r="F17" s="2">
        <v>2421.639893</v>
      </c>
      <c r="G17">
        <v>43563900000</v>
      </c>
      <c r="I17" s="1">
        <v>39142</v>
      </c>
      <c r="J17">
        <v>220.50848400000001</v>
      </c>
      <c r="K17">
        <v>232.12991299999999</v>
      </c>
      <c r="L17">
        <v>217.684067</v>
      </c>
      <c r="M17">
        <v>228.22456399999999</v>
      </c>
      <c r="N17" s="2">
        <v>228.22456399999999</v>
      </c>
      <c r="O17">
        <v>237115900</v>
      </c>
      <c r="P17" s="8">
        <f t="shared" si="0"/>
        <v>2.2722062879689808E-3</v>
      </c>
      <c r="Q17" s="8">
        <f t="shared" si="1"/>
        <v>1.937928020076729E-2</v>
      </c>
      <c r="R17" s="23">
        <f t="shared" si="2"/>
        <v>7.4328462714925488E-3</v>
      </c>
      <c r="S17" s="8">
        <f t="shared" si="3"/>
        <v>1.1946433929274742E-2</v>
      </c>
    </row>
    <row r="18" spans="1:19" x14ac:dyDescent="0.25">
      <c r="A18" s="1">
        <v>39173</v>
      </c>
      <c r="B18">
        <v>2425.360107</v>
      </c>
      <c r="C18">
        <v>2562.98999</v>
      </c>
      <c r="D18">
        <v>2409.040039</v>
      </c>
      <c r="E18">
        <v>2525.0900879999999</v>
      </c>
      <c r="F18" s="2">
        <v>2525.0900879999999</v>
      </c>
      <c r="G18">
        <v>39717000000</v>
      </c>
      <c r="I18" s="1">
        <v>39173</v>
      </c>
      <c r="J18">
        <v>228.02529899999999</v>
      </c>
      <c r="K18">
        <v>245.330444</v>
      </c>
      <c r="L18">
        <v>225.215836</v>
      </c>
      <c r="M18">
        <v>234.80987500000001</v>
      </c>
      <c r="N18" s="2">
        <v>234.80987500000001</v>
      </c>
      <c r="O18">
        <v>186612000</v>
      </c>
      <c r="P18" s="8">
        <f t="shared" si="0"/>
        <v>4.271906624062205E-2</v>
      </c>
      <c r="Q18" s="8">
        <f t="shared" si="1"/>
        <v>2.8854523301882651E-2</v>
      </c>
      <c r="R18" s="23">
        <f t="shared" si="2"/>
        <v>5.0409054283249217E-2</v>
      </c>
      <c r="S18" s="8">
        <f t="shared" si="3"/>
        <v>-2.1554530981366567E-2</v>
      </c>
    </row>
    <row r="19" spans="1:19" x14ac:dyDescent="0.25">
      <c r="A19" s="1">
        <v>39203</v>
      </c>
      <c r="B19">
        <v>2529.9499510000001</v>
      </c>
      <c r="C19">
        <v>2607.8999020000001</v>
      </c>
      <c r="D19">
        <v>2510.570068</v>
      </c>
      <c r="E19">
        <v>2604.5200199999999</v>
      </c>
      <c r="F19" s="2">
        <v>2604.5200199999999</v>
      </c>
      <c r="G19">
        <v>44252460000</v>
      </c>
      <c r="I19" s="1">
        <v>39203</v>
      </c>
      <c r="J19">
        <v>235.21336400000001</v>
      </c>
      <c r="K19">
        <v>253.44004799999999</v>
      </c>
      <c r="L19">
        <v>227.85095200000001</v>
      </c>
      <c r="M19">
        <v>248.02534499999999</v>
      </c>
      <c r="N19" s="2">
        <v>248.02534499999999</v>
      </c>
      <c r="O19">
        <v>199907700</v>
      </c>
      <c r="P19" s="8">
        <f t="shared" si="0"/>
        <v>3.1456276501767411E-2</v>
      </c>
      <c r="Q19" s="8">
        <f t="shared" si="1"/>
        <v>5.6281576743737904E-2</v>
      </c>
      <c r="R19" s="23">
        <f t="shared" si="2"/>
        <v>3.844194496558398E-2</v>
      </c>
      <c r="S19" s="8">
        <f t="shared" si="3"/>
        <v>1.7839631778153925E-2</v>
      </c>
    </row>
    <row r="20" spans="1:19" x14ac:dyDescent="0.25">
      <c r="A20" s="1">
        <v>39234</v>
      </c>
      <c r="B20">
        <v>2614.01001</v>
      </c>
      <c r="C20">
        <v>2634.6000979999999</v>
      </c>
      <c r="D20">
        <v>2534.969971</v>
      </c>
      <c r="E20">
        <v>2603.2299800000001</v>
      </c>
      <c r="F20" s="2">
        <v>2603.2299800000001</v>
      </c>
      <c r="G20">
        <v>45340310000</v>
      </c>
      <c r="I20" s="1">
        <v>39234</v>
      </c>
      <c r="J20">
        <v>249.56457499999999</v>
      </c>
      <c r="K20">
        <v>266.49609400000003</v>
      </c>
      <c r="L20">
        <v>247.865936</v>
      </c>
      <c r="M20">
        <v>260.374054</v>
      </c>
      <c r="N20" s="2">
        <v>260.374054</v>
      </c>
      <c r="O20">
        <v>259062100</v>
      </c>
      <c r="P20" s="8">
        <f t="shared" si="0"/>
        <v>-4.9530815278575613E-4</v>
      </c>
      <c r="Q20" s="8">
        <f t="shared" si="1"/>
        <v>4.9788093228940067E-2</v>
      </c>
      <c r="R20" s="23">
        <f t="shared" si="2"/>
        <v>4.4922650639366716E-3</v>
      </c>
      <c r="S20" s="8">
        <f t="shared" si="3"/>
        <v>4.5295828165003396E-2</v>
      </c>
    </row>
    <row r="21" spans="1:19" x14ac:dyDescent="0.25">
      <c r="A21" s="1">
        <v>39264</v>
      </c>
      <c r="B21">
        <v>2617.389893</v>
      </c>
      <c r="C21">
        <v>2724.73999</v>
      </c>
      <c r="D21">
        <v>2545.8999020000001</v>
      </c>
      <c r="E21">
        <v>2546.2700199999999</v>
      </c>
      <c r="F21" s="2">
        <v>2546.2700199999999</v>
      </c>
      <c r="G21">
        <v>45107360000</v>
      </c>
      <c r="I21" s="1">
        <v>39264</v>
      </c>
      <c r="J21">
        <v>261.76385499999998</v>
      </c>
      <c r="K21">
        <v>278.24707000000001</v>
      </c>
      <c r="L21">
        <v>248.50853000000001</v>
      </c>
      <c r="M21">
        <v>254.04776000000001</v>
      </c>
      <c r="N21" s="2">
        <v>254.04776000000001</v>
      </c>
      <c r="O21">
        <v>234133400</v>
      </c>
      <c r="P21" s="8">
        <f t="shared" si="0"/>
        <v>-2.1880494784406346E-2</v>
      </c>
      <c r="Q21" s="8">
        <f t="shared" si="1"/>
        <v>-2.4296944733210646E-2</v>
      </c>
      <c r="R21" s="23">
        <f t="shared" si="2"/>
        <v>-1.8230246155144507E-2</v>
      </c>
      <c r="S21" s="8">
        <f t="shared" si="3"/>
        <v>-6.0666985780661389E-3</v>
      </c>
    </row>
    <row r="22" spans="1:19" x14ac:dyDescent="0.25">
      <c r="A22" s="1">
        <v>39295</v>
      </c>
      <c r="B22">
        <v>2538.5</v>
      </c>
      <c r="C22">
        <v>2627.75</v>
      </c>
      <c r="D22">
        <v>2386.6899410000001</v>
      </c>
      <c r="E22">
        <v>2596.360107</v>
      </c>
      <c r="F22" s="2">
        <v>2596.360107</v>
      </c>
      <c r="G22">
        <v>52126030000</v>
      </c>
      <c r="I22" s="1">
        <v>39295</v>
      </c>
      <c r="J22">
        <v>254.296829</v>
      </c>
      <c r="K22">
        <v>262.42636099999999</v>
      </c>
      <c r="L22">
        <v>239.33291600000001</v>
      </c>
      <c r="M22">
        <v>256.66296399999999</v>
      </c>
      <c r="N22" s="2">
        <v>256.66296399999999</v>
      </c>
      <c r="O22">
        <v>178064000</v>
      </c>
      <c r="P22" s="8">
        <f t="shared" si="0"/>
        <v>1.9671946261221818E-2</v>
      </c>
      <c r="Q22" s="8">
        <f t="shared" si="1"/>
        <v>1.0294143117026477E-2</v>
      </c>
      <c r="R22" s="23">
        <f t="shared" si="2"/>
        <v>2.5920680563606538E-2</v>
      </c>
      <c r="S22" s="8">
        <f t="shared" si="3"/>
        <v>-1.562653744658006E-2</v>
      </c>
    </row>
    <row r="23" spans="1:19" x14ac:dyDescent="0.25">
      <c r="A23" s="1">
        <v>39326</v>
      </c>
      <c r="B23">
        <v>2596.3798830000001</v>
      </c>
      <c r="C23">
        <v>2716.75</v>
      </c>
      <c r="D23">
        <v>2536.929932</v>
      </c>
      <c r="E23">
        <v>2701.5</v>
      </c>
      <c r="F23" s="2">
        <v>2701.5</v>
      </c>
      <c r="G23">
        <v>35257250000</v>
      </c>
      <c r="I23" s="1">
        <v>39326</v>
      </c>
      <c r="J23">
        <v>256.54840100000001</v>
      </c>
      <c r="K23">
        <v>284.82739299999997</v>
      </c>
      <c r="L23">
        <v>254.48613</v>
      </c>
      <c r="M23">
        <v>282.57583599999998</v>
      </c>
      <c r="N23" s="2">
        <v>282.57583599999998</v>
      </c>
      <c r="O23">
        <v>139346100</v>
      </c>
      <c r="P23" s="8">
        <f t="shared" si="0"/>
        <v>4.0495111874710332E-2</v>
      </c>
      <c r="Q23" s="8">
        <f t="shared" si="1"/>
        <v>0.10096069801484875</v>
      </c>
      <c r="R23" s="23">
        <f t="shared" si="2"/>
        <v>4.8046024729163722E-2</v>
      </c>
      <c r="S23" s="8">
        <f t="shared" si="3"/>
        <v>5.2914673285685027E-2</v>
      </c>
    </row>
    <row r="24" spans="1:19" x14ac:dyDescent="0.25">
      <c r="A24" s="1">
        <v>39356</v>
      </c>
      <c r="B24">
        <v>2704.25</v>
      </c>
      <c r="C24">
        <v>2861.51001</v>
      </c>
      <c r="D24">
        <v>2698.139893</v>
      </c>
      <c r="E24">
        <v>2859.1201169999999</v>
      </c>
      <c r="F24" s="2">
        <v>2859.1201169999999</v>
      </c>
      <c r="G24">
        <v>48751620000</v>
      </c>
      <c r="I24" s="1">
        <v>39356</v>
      </c>
      <c r="J24">
        <v>283.92080700000002</v>
      </c>
      <c r="K24">
        <v>352.17993200000001</v>
      </c>
      <c r="L24">
        <v>283.74145499999997</v>
      </c>
      <c r="M24">
        <v>352.17993200000001</v>
      </c>
      <c r="N24" s="2">
        <v>352.17993200000001</v>
      </c>
      <c r="O24">
        <v>312065000</v>
      </c>
      <c r="P24" s="8">
        <f t="shared" si="0"/>
        <v>5.8345406996113347E-2</v>
      </c>
      <c r="Q24" s="8">
        <f t="shared" si="1"/>
        <v>0.24632005689262138</v>
      </c>
      <c r="R24" s="23">
        <f t="shared" si="2"/>
        <v>6.7012589676521073E-2</v>
      </c>
      <c r="S24" s="8">
        <f t="shared" si="3"/>
        <v>0.1793074672161003</v>
      </c>
    </row>
    <row r="25" spans="1:19" x14ac:dyDescent="0.25">
      <c r="A25" s="1">
        <v>39387</v>
      </c>
      <c r="B25">
        <v>2835</v>
      </c>
      <c r="C25">
        <v>2835.6298830000001</v>
      </c>
      <c r="D25">
        <v>2539.8100589999999</v>
      </c>
      <c r="E25">
        <v>2660.959961</v>
      </c>
      <c r="F25" s="2">
        <v>2660.959961</v>
      </c>
      <c r="G25">
        <v>50214790000</v>
      </c>
      <c r="I25" s="1">
        <v>39387</v>
      </c>
      <c r="J25">
        <v>350.08279399999998</v>
      </c>
      <c r="K25">
        <v>372.22482300000001</v>
      </c>
      <c r="L25">
        <v>306.859802</v>
      </c>
      <c r="M25">
        <v>345.20608499999997</v>
      </c>
      <c r="N25" s="2">
        <v>345.20608499999997</v>
      </c>
      <c r="O25">
        <v>344233500</v>
      </c>
      <c r="P25" s="8">
        <f t="shared" si="0"/>
        <v>-6.9308090563164004E-2</v>
      </c>
      <c r="Q25" s="8">
        <f t="shared" si="1"/>
        <v>-1.9801943172616743E-2</v>
      </c>
      <c r="R25" s="23">
        <f t="shared" si="2"/>
        <v>-6.8623730941636665E-2</v>
      </c>
      <c r="S25" s="8">
        <f t="shared" si="3"/>
        <v>4.8821787769019923E-2</v>
      </c>
    </row>
    <row r="26" spans="1:19" x14ac:dyDescent="0.25">
      <c r="A26" s="1">
        <v>39417</v>
      </c>
      <c r="B26">
        <v>2654.9099120000001</v>
      </c>
      <c r="C26">
        <v>2734.820068</v>
      </c>
      <c r="D26">
        <v>2553.98999</v>
      </c>
      <c r="E26">
        <v>2652.280029</v>
      </c>
      <c r="F26" s="2">
        <v>2652.280029</v>
      </c>
      <c r="G26">
        <v>37753390000</v>
      </c>
      <c r="I26" s="1">
        <v>39417</v>
      </c>
      <c r="J26">
        <v>344.21481299999999</v>
      </c>
      <c r="K26">
        <v>361.04672199999999</v>
      </c>
      <c r="L26">
        <v>325.03170799999998</v>
      </c>
      <c r="M26">
        <v>344.448914</v>
      </c>
      <c r="N26" s="2">
        <v>344.448914</v>
      </c>
      <c r="O26">
        <v>171265700</v>
      </c>
      <c r="P26" s="8">
        <f t="shared" si="0"/>
        <v>-3.2619551316879214E-3</v>
      </c>
      <c r="Q26" s="8">
        <f t="shared" si="1"/>
        <v>-2.1933883349708472E-3</v>
      </c>
      <c r="R26" s="23">
        <f t="shared" si="2"/>
        <v>1.5526055650390692E-3</v>
      </c>
      <c r="S26" s="8">
        <f t="shared" si="3"/>
        <v>-3.7459939000099164E-3</v>
      </c>
    </row>
    <row r="27" spans="1:19" x14ac:dyDescent="0.25">
      <c r="A27" s="1">
        <v>39448</v>
      </c>
      <c r="B27">
        <v>2653.9099120000001</v>
      </c>
      <c r="C27">
        <v>2661.5</v>
      </c>
      <c r="D27">
        <v>2202.540039</v>
      </c>
      <c r="E27">
        <v>2389.860107</v>
      </c>
      <c r="F27" s="2">
        <v>2389.860107</v>
      </c>
      <c r="G27">
        <v>55211960000</v>
      </c>
      <c r="I27" s="1">
        <v>39448</v>
      </c>
      <c r="J27">
        <v>345.14132699999999</v>
      </c>
      <c r="K27">
        <v>347.38293499999997</v>
      </c>
      <c r="L27">
        <v>258.53097500000001</v>
      </c>
      <c r="M27">
        <v>281.09637500000002</v>
      </c>
      <c r="N27" s="2">
        <v>281.09637500000002</v>
      </c>
      <c r="O27">
        <v>316759700</v>
      </c>
      <c r="P27" s="8">
        <f t="shared" si="0"/>
        <v>-9.8941257759627033E-2</v>
      </c>
      <c r="Q27" s="8">
        <f t="shared" si="1"/>
        <v>-0.18392433950307063</v>
      </c>
      <c r="R27" s="23">
        <f t="shared" si="2"/>
        <v>-0.10011001093897486</v>
      </c>
      <c r="S27" s="8">
        <f t="shared" si="3"/>
        <v>-8.3814328564095777E-2</v>
      </c>
    </row>
    <row r="28" spans="1:19" x14ac:dyDescent="0.25">
      <c r="A28" s="1">
        <v>39479</v>
      </c>
      <c r="B28">
        <v>2392.580078</v>
      </c>
      <c r="C28">
        <v>2419.2299800000001</v>
      </c>
      <c r="D28">
        <v>2252.6499020000001</v>
      </c>
      <c r="E28">
        <v>2271.4799800000001</v>
      </c>
      <c r="F28" s="2">
        <v>2271.4799800000001</v>
      </c>
      <c r="G28">
        <v>45767570000</v>
      </c>
      <c r="I28" s="1">
        <v>39479</v>
      </c>
      <c r="J28">
        <v>263.34789999999998</v>
      </c>
      <c r="K28">
        <v>269.50979599999999</v>
      </c>
      <c r="L28">
        <v>222.59068300000001</v>
      </c>
      <c r="M28">
        <v>234.710251</v>
      </c>
      <c r="N28" s="2">
        <v>234.710251</v>
      </c>
      <c r="O28">
        <v>355697700</v>
      </c>
      <c r="P28" s="8">
        <f t="shared" si="0"/>
        <v>-4.953433326631107E-2</v>
      </c>
      <c r="Q28" s="8">
        <f t="shared" si="1"/>
        <v>-0.1650185777031099</v>
      </c>
      <c r="R28" s="23">
        <f t="shared" si="2"/>
        <v>-4.7613419937066311E-2</v>
      </c>
      <c r="S28" s="8">
        <f t="shared" si="3"/>
        <v>-0.1174051577660436</v>
      </c>
    </row>
    <row r="29" spans="1:19" x14ac:dyDescent="0.25">
      <c r="A29" s="1">
        <v>39508</v>
      </c>
      <c r="B29">
        <v>2271.26001</v>
      </c>
      <c r="C29">
        <v>2346.780029</v>
      </c>
      <c r="D29">
        <v>2155.419922</v>
      </c>
      <c r="E29">
        <v>2279.1000979999999</v>
      </c>
      <c r="F29" s="2">
        <v>2279.1000979999999</v>
      </c>
      <c r="G29">
        <v>44966440000</v>
      </c>
      <c r="I29" s="1">
        <v>39508</v>
      </c>
      <c r="J29">
        <v>234.87463399999999</v>
      </c>
      <c r="K29">
        <v>235.47737100000001</v>
      </c>
      <c r="L29">
        <v>205.285538</v>
      </c>
      <c r="M29">
        <v>219.41258199999999</v>
      </c>
      <c r="N29" s="2">
        <v>219.41258199999999</v>
      </c>
      <c r="O29">
        <v>292320500</v>
      </c>
      <c r="P29" s="8">
        <f t="shared" si="0"/>
        <v>3.3546930050423196E-3</v>
      </c>
      <c r="Q29" s="8">
        <f t="shared" si="1"/>
        <v>-6.517682519115886E-2</v>
      </c>
      <c r="R29" s="23">
        <f t="shared" si="2"/>
        <v>8.5830263936915261E-3</v>
      </c>
      <c r="S29" s="8">
        <f t="shared" si="3"/>
        <v>-7.3759851584850392E-2</v>
      </c>
    </row>
    <row r="30" spans="1:19" x14ac:dyDescent="0.25">
      <c r="A30" s="1">
        <v>39539</v>
      </c>
      <c r="B30">
        <v>2306.51001</v>
      </c>
      <c r="C30">
        <v>2451.1899410000001</v>
      </c>
      <c r="D30">
        <v>2266.290039</v>
      </c>
      <c r="E30">
        <v>2412.8000489999999</v>
      </c>
      <c r="F30" s="2">
        <v>2412.8000489999999</v>
      </c>
      <c r="G30">
        <v>42726250000</v>
      </c>
      <c r="I30" s="1">
        <v>39539</v>
      </c>
      <c r="J30">
        <v>223.03401199999999</v>
      </c>
      <c r="K30">
        <v>291.33798200000001</v>
      </c>
      <c r="L30">
        <v>219.676605</v>
      </c>
      <c r="M30">
        <v>286.072723</v>
      </c>
      <c r="N30" s="2">
        <v>286.072723</v>
      </c>
      <c r="O30">
        <v>287159100</v>
      </c>
      <c r="P30" s="8">
        <f t="shared" si="0"/>
        <v>5.8663483502689129E-2</v>
      </c>
      <c r="Q30" s="8">
        <f t="shared" si="1"/>
        <v>0.30381184338827039</v>
      </c>
      <c r="R30" s="23">
        <f t="shared" si="2"/>
        <v>6.7350557126312119E-2</v>
      </c>
      <c r="S30" s="8">
        <f t="shared" si="3"/>
        <v>0.23646128626195828</v>
      </c>
    </row>
    <row r="31" spans="1:19" x14ac:dyDescent="0.25">
      <c r="A31" s="1">
        <v>39569</v>
      </c>
      <c r="B31">
        <v>2416.48999</v>
      </c>
      <c r="C31">
        <v>2551.469971</v>
      </c>
      <c r="D31">
        <v>2416.48999</v>
      </c>
      <c r="E31">
        <v>2522.6599120000001</v>
      </c>
      <c r="F31" s="2">
        <v>2522.6599120000001</v>
      </c>
      <c r="G31">
        <v>42783110000</v>
      </c>
      <c r="I31" s="1">
        <v>39569</v>
      </c>
      <c r="J31">
        <v>288.07522599999999</v>
      </c>
      <c r="K31">
        <v>300.10015900000002</v>
      </c>
      <c r="L31">
        <v>267.900848</v>
      </c>
      <c r="M31">
        <v>291.80624399999999</v>
      </c>
      <c r="N31" s="2">
        <v>291.80624399999999</v>
      </c>
      <c r="O31">
        <v>210048000</v>
      </c>
      <c r="P31" s="8">
        <f t="shared" si="0"/>
        <v>4.5532104098527482E-2</v>
      </c>
      <c r="Q31" s="8">
        <f t="shared" si="1"/>
        <v>2.0042179973936092E-2</v>
      </c>
      <c r="R31" s="23">
        <f t="shared" si="2"/>
        <v>5.3398005718980152E-2</v>
      </c>
      <c r="S31" s="8">
        <f t="shared" si="3"/>
        <v>-3.335582574504406E-2</v>
      </c>
    </row>
    <row r="32" spans="1:19" x14ac:dyDescent="0.25">
      <c r="A32" s="1">
        <v>39600</v>
      </c>
      <c r="B32">
        <v>2514.820068</v>
      </c>
      <c r="C32">
        <v>2549.9399410000001</v>
      </c>
      <c r="D32">
        <v>2290.5900879999999</v>
      </c>
      <c r="E32">
        <v>2292.9799800000001</v>
      </c>
      <c r="F32" s="2">
        <v>2292.9799800000001</v>
      </c>
      <c r="G32">
        <v>45968100000</v>
      </c>
      <c r="I32" s="1">
        <v>39600</v>
      </c>
      <c r="J32">
        <v>290.16241500000001</v>
      </c>
      <c r="K32">
        <v>292.92205799999999</v>
      </c>
      <c r="L32">
        <v>256.58325200000002</v>
      </c>
      <c r="M32">
        <v>262.22711199999998</v>
      </c>
      <c r="N32" s="2">
        <v>262.22711199999998</v>
      </c>
      <c r="O32">
        <v>188269900</v>
      </c>
      <c r="P32" s="8">
        <f t="shared" si="0"/>
        <v>-9.1046728458100579E-2</v>
      </c>
      <c r="Q32" s="8">
        <f t="shared" si="1"/>
        <v>-0.10136565823450994</v>
      </c>
      <c r="R32" s="23">
        <f t="shared" si="2"/>
        <v>-9.172179653087334E-2</v>
      </c>
      <c r="S32" s="8">
        <f t="shared" si="3"/>
        <v>-9.643861703636597E-3</v>
      </c>
    </row>
    <row r="33" spans="1:19" x14ac:dyDescent="0.25">
      <c r="A33" s="1">
        <v>39630</v>
      </c>
      <c r="B33">
        <v>2274.23999</v>
      </c>
      <c r="C33">
        <v>2353.389893</v>
      </c>
      <c r="D33">
        <v>2167.290039</v>
      </c>
      <c r="E33">
        <v>2325.5500489999999</v>
      </c>
      <c r="F33" s="2">
        <v>2325.5500489999999</v>
      </c>
      <c r="G33">
        <v>50672460000</v>
      </c>
      <c r="I33" s="1">
        <v>39630</v>
      </c>
      <c r="J33">
        <v>258.819885</v>
      </c>
      <c r="K33">
        <v>276.80248999999998</v>
      </c>
      <c r="L33">
        <v>231.93066400000001</v>
      </c>
      <c r="M33">
        <v>235.99044799999999</v>
      </c>
      <c r="N33" s="2">
        <v>235.99044799999999</v>
      </c>
      <c r="O33">
        <v>208950000</v>
      </c>
      <c r="P33" s="8">
        <f t="shared" si="0"/>
        <v>1.4204253540844203E-2</v>
      </c>
      <c r="Q33" s="8">
        <f t="shared" si="1"/>
        <v>-0.10005320883829893</v>
      </c>
      <c r="R33" s="23">
        <f t="shared" si="2"/>
        <v>2.0111065182576132E-2</v>
      </c>
      <c r="S33" s="8">
        <f t="shared" si="3"/>
        <v>-0.12016427402087507</v>
      </c>
    </row>
    <row r="34" spans="1:19" x14ac:dyDescent="0.25">
      <c r="A34" s="1">
        <v>39661</v>
      </c>
      <c r="B34">
        <v>2326.830078</v>
      </c>
      <c r="C34">
        <v>2473.1999510000001</v>
      </c>
      <c r="D34">
        <v>2280.929932</v>
      </c>
      <c r="E34">
        <v>2367.5200199999999</v>
      </c>
      <c r="F34" s="2">
        <v>2367.5200199999999</v>
      </c>
      <c r="G34">
        <v>39482890000</v>
      </c>
      <c r="I34" s="1">
        <v>39661</v>
      </c>
      <c r="J34">
        <v>235.372772</v>
      </c>
      <c r="K34">
        <v>254.376541</v>
      </c>
      <c r="L34">
        <v>230.08757</v>
      </c>
      <c r="M34">
        <v>230.77998400000001</v>
      </c>
      <c r="N34" s="2">
        <v>230.77998400000001</v>
      </c>
      <c r="O34">
        <v>138142500</v>
      </c>
      <c r="P34" s="8">
        <f t="shared" si="0"/>
        <v>1.8047330788708349E-2</v>
      </c>
      <c r="Q34" s="8">
        <f t="shared" si="1"/>
        <v>-2.2079130931604407E-2</v>
      </c>
      <c r="R34" s="23">
        <f t="shared" si="2"/>
        <v>2.4194469615028871E-2</v>
      </c>
      <c r="S34" s="8">
        <f t="shared" si="3"/>
        <v>-4.6273600546633278E-2</v>
      </c>
    </row>
    <row r="35" spans="1:19" x14ac:dyDescent="0.25">
      <c r="A35" s="1">
        <v>39692</v>
      </c>
      <c r="B35">
        <v>2402.110107</v>
      </c>
      <c r="C35">
        <v>2413.110107</v>
      </c>
      <c r="D35">
        <v>1983.7299800000001</v>
      </c>
      <c r="E35">
        <v>2091.8798830000001</v>
      </c>
      <c r="F35" s="2">
        <v>2091.8798830000001</v>
      </c>
      <c r="G35">
        <v>51722940000</v>
      </c>
      <c r="I35" s="1">
        <v>39692</v>
      </c>
      <c r="J35">
        <v>237.494812</v>
      </c>
      <c r="K35">
        <v>240.18971300000001</v>
      </c>
      <c r="L35">
        <v>189.64416499999999</v>
      </c>
      <c r="M35">
        <v>199.51217700000001</v>
      </c>
      <c r="N35" s="2">
        <v>199.51217700000001</v>
      </c>
      <c r="O35">
        <v>269160000</v>
      </c>
      <c r="P35" s="8">
        <f t="shared" si="0"/>
        <v>-0.11642568369918149</v>
      </c>
      <c r="Q35" s="8">
        <f t="shared" si="1"/>
        <v>-0.13548751697634231</v>
      </c>
      <c r="R35" s="23">
        <f t="shared" si="2"/>
        <v>-0.11868782704198134</v>
      </c>
      <c r="S35" s="8">
        <f t="shared" si="3"/>
        <v>-1.679968993436097E-2</v>
      </c>
    </row>
    <row r="36" spans="1:19" x14ac:dyDescent="0.25">
      <c r="A36" s="1">
        <v>39722</v>
      </c>
      <c r="B36">
        <v>2075.1000979999999</v>
      </c>
      <c r="C36">
        <v>2083.1999510000001</v>
      </c>
      <c r="D36">
        <v>1493.790039</v>
      </c>
      <c r="E36">
        <v>1720.9499510000001</v>
      </c>
      <c r="F36" s="2">
        <v>1720.9499510000001</v>
      </c>
      <c r="G36">
        <v>62537120000</v>
      </c>
      <c r="I36" s="1">
        <v>39722</v>
      </c>
      <c r="J36">
        <v>204.80732699999999</v>
      </c>
      <c r="K36">
        <v>207.71144100000001</v>
      </c>
      <c r="L36">
        <v>154.14224200000001</v>
      </c>
      <c r="M36">
        <v>179.00903299999999</v>
      </c>
      <c r="N36" s="2">
        <v>179.00903299999999</v>
      </c>
      <c r="O36">
        <v>400083000</v>
      </c>
      <c r="P36" s="8">
        <f t="shared" ref="P36:P67" si="4">F36/F35-1</f>
        <v>-0.17731894408202975</v>
      </c>
      <c r="Q36" s="8">
        <f t="shared" si="1"/>
        <v>-0.10276637901655505</v>
      </c>
      <c r="R36" s="23">
        <f t="shared" si="2"/>
        <v>-0.18338905299106004</v>
      </c>
      <c r="S36" s="8">
        <f t="shared" si="3"/>
        <v>8.0622673974504983E-2</v>
      </c>
    </row>
    <row r="37" spans="1:19" x14ac:dyDescent="0.25">
      <c r="A37" s="1">
        <v>39753</v>
      </c>
      <c r="B37">
        <v>1718.8900149999999</v>
      </c>
      <c r="C37">
        <v>1785.839966</v>
      </c>
      <c r="D37">
        <v>1295.4799800000001</v>
      </c>
      <c r="E37">
        <v>1535.5699460000001</v>
      </c>
      <c r="F37" s="2">
        <v>1535.5699460000001</v>
      </c>
      <c r="G37">
        <v>41933210000</v>
      </c>
      <c r="I37" s="1">
        <v>39753</v>
      </c>
      <c r="J37">
        <v>178.12235999999999</v>
      </c>
      <c r="K37">
        <v>185.484756</v>
      </c>
      <c r="L37">
        <v>123.18826300000001</v>
      </c>
      <c r="M37">
        <v>145.93301400000001</v>
      </c>
      <c r="N37" s="2">
        <v>145.93301400000001</v>
      </c>
      <c r="O37">
        <v>317248800</v>
      </c>
      <c r="P37" s="8">
        <f t="shared" si="4"/>
        <v>-0.10771957946381905</v>
      </c>
      <c r="Q37" s="8">
        <f t="shared" si="1"/>
        <v>-0.18477290472822105</v>
      </c>
      <c r="R37" s="23">
        <f t="shared" si="2"/>
        <v>-0.10943728578787765</v>
      </c>
      <c r="S37" s="8">
        <f t="shared" si="3"/>
        <v>-7.5335618940343407E-2</v>
      </c>
    </row>
    <row r="38" spans="1:19" x14ac:dyDescent="0.25">
      <c r="A38" s="1">
        <v>39783</v>
      </c>
      <c r="B38">
        <v>1496.089966</v>
      </c>
      <c r="C38">
        <v>1602.920044</v>
      </c>
      <c r="D38">
        <v>1398.0699460000001</v>
      </c>
      <c r="E38">
        <v>1577.030029</v>
      </c>
      <c r="F38" s="2">
        <v>1577.030029</v>
      </c>
      <c r="G38">
        <v>39619890000</v>
      </c>
      <c r="I38" s="1">
        <v>39783</v>
      </c>
      <c r="J38">
        <v>142.804733</v>
      </c>
      <c r="K38">
        <v>164.134781</v>
      </c>
      <c r="L38">
        <v>130.79972799999999</v>
      </c>
      <c r="M38">
        <v>153.25058000000001</v>
      </c>
      <c r="N38" s="2">
        <v>153.25058000000001</v>
      </c>
      <c r="O38">
        <v>226859600</v>
      </c>
      <c r="P38" s="8">
        <f t="shared" si="4"/>
        <v>2.6999801023717129E-2</v>
      </c>
      <c r="Q38" s="8">
        <f t="shared" si="1"/>
        <v>5.0143321236413296E-2</v>
      </c>
      <c r="R38" s="23">
        <f t="shared" si="2"/>
        <v>3.3706783388933112E-2</v>
      </c>
      <c r="S38" s="8">
        <f t="shared" si="3"/>
        <v>1.6436537847480184E-2</v>
      </c>
    </row>
    <row r="39" spans="1:19" x14ac:dyDescent="0.25">
      <c r="A39" s="1">
        <v>39814</v>
      </c>
      <c r="B39">
        <v>1578.869995</v>
      </c>
      <c r="C39">
        <v>1665.630005</v>
      </c>
      <c r="D39">
        <v>1434.079956</v>
      </c>
      <c r="E39">
        <v>1476.420044</v>
      </c>
      <c r="F39" s="2">
        <v>1476.420044</v>
      </c>
      <c r="G39">
        <v>39995600000</v>
      </c>
      <c r="I39" s="1">
        <v>39814</v>
      </c>
      <c r="J39">
        <v>153.72380100000001</v>
      </c>
      <c r="K39">
        <v>175.50715600000001</v>
      </c>
      <c r="L39">
        <v>140.84707599999999</v>
      </c>
      <c r="M39">
        <v>168.63291899999999</v>
      </c>
      <c r="N39" s="2">
        <v>168.63291899999999</v>
      </c>
      <c r="O39">
        <v>220585000</v>
      </c>
      <c r="P39" s="8">
        <f t="shared" si="4"/>
        <v>-6.3797126972780061E-2</v>
      </c>
      <c r="Q39" s="8">
        <f t="shared" si="1"/>
        <v>0.10037377346304321</v>
      </c>
      <c r="R39" s="23">
        <f t="shared" si="2"/>
        <v>-6.2768138742815741E-2</v>
      </c>
      <c r="S39" s="8">
        <f t="shared" si="3"/>
        <v>0.16314191220585894</v>
      </c>
    </row>
    <row r="40" spans="1:19" x14ac:dyDescent="0.25">
      <c r="A40" s="1">
        <v>39845</v>
      </c>
      <c r="B40">
        <v>1460.849976</v>
      </c>
      <c r="C40">
        <v>1598.5</v>
      </c>
      <c r="D40">
        <v>1372.420044</v>
      </c>
      <c r="E40">
        <v>1377.839966</v>
      </c>
      <c r="F40" s="2">
        <v>1377.839966</v>
      </c>
      <c r="G40">
        <v>42380620000</v>
      </c>
      <c r="I40" s="1">
        <v>39845</v>
      </c>
      <c r="J40">
        <v>166.52084400000001</v>
      </c>
      <c r="K40">
        <v>189.78862000000001</v>
      </c>
      <c r="L40">
        <v>164.159683</v>
      </c>
      <c r="M40">
        <v>168.36393699999999</v>
      </c>
      <c r="N40" s="2">
        <v>168.36393699999999</v>
      </c>
      <c r="O40">
        <v>224005300</v>
      </c>
      <c r="P40" s="8">
        <f t="shared" si="4"/>
        <v>-6.6769669241905749E-2</v>
      </c>
      <c r="Q40" s="8">
        <f t="shared" si="1"/>
        <v>-1.5950740910793959E-3</v>
      </c>
      <c r="R40" s="23">
        <f t="shared" si="2"/>
        <v>-6.5926569212603189E-2</v>
      </c>
      <c r="S40" s="8">
        <f t="shared" si="3"/>
        <v>6.4331495121523793E-2</v>
      </c>
    </row>
    <row r="41" spans="1:19" x14ac:dyDescent="0.25">
      <c r="A41" s="1">
        <v>39873</v>
      </c>
      <c r="B41">
        <v>1356.130005</v>
      </c>
      <c r="C41">
        <v>1587</v>
      </c>
      <c r="D41">
        <v>1265.5200199999999</v>
      </c>
      <c r="E41">
        <v>1528.589966</v>
      </c>
      <c r="F41" s="2">
        <v>1528.589966</v>
      </c>
      <c r="G41">
        <v>49480930000</v>
      </c>
      <c r="I41" s="1">
        <v>39873</v>
      </c>
      <c r="J41">
        <v>166.042633</v>
      </c>
      <c r="K41">
        <v>178.90940900000001</v>
      </c>
      <c r="L41">
        <v>144.18455499999999</v>
      </c>
      <c r="M41">
        <v>173.38012699999999</v>
      </c>
      <c r="N41" s="2">
        <v>173.38012699999999</v>
      </c>
      <c r="O41">
        <v>228802600</v>
      </c>
      <c r="P41" s="8">
        <f t="shared" si="4"/>
        <v>0.10941038416648752</v>
      </c>
      <c r="Q41" s="8">
        <f t="shared" si="1"/>
        <v>2.9793731896397668E-2</v>
      </c>
      <c r="R41" s="23">
        <f t="shared" si="2"/>
        <v>0.12127091983017382</v>
      </c>
      <c r="S41" s="8">
        <f t="shared" si="3"/>
        <v>-9.1477187933776155E-2</v>
      </c>
    </row>
    <row r="42" spans="1:19" x14ac:dyDescent="0.25">
      <c r="A42" s="1">
        <v>39904</v>
      </c>
      <c r="B42">
        <v>1504.869995</v>
      </c>
      <c r="C42">
        <v>1753.6099850000001</v>
      </c>
      <c r="D42">
        <v>1498.540039</v>
      </c>
      <c r="E42">
        <v>1717.3000489999999</v>
      </c>
      <c r="F42" s="2">
        <v>1717.3000489999999</v>
      </c>
      <c r="G42">
        <v>48683640000</v>
      </c>
      <c r="I42" s="1">
        <v>39904</v>
      </c>
      <c r="J42">
        <v>171.24812299999999</v>
      </c>
      <c r="K42">
        <v>201.12115499999999</v>
      </c>
      <c r="L42">
        <v>169.669037</v>
      </c>
      <c r="M42">
        <v>197.24568199999999</v>
      </c>
      <c r="N42" s="2">
        <v>197.24568199999999</v>
      </c>
      <c r="O42">
        <v>176322100</v>
      </c>
      <c r="P42" s="8">
        <f t="shared" si="4"/>
        <v>0.12345369732722689</v>
      </c>
      <c r="Q42" s="8">
        <f t="shared" si="1"/>
        <v>0.13764873410203471</v>
      </c>
      <c r="R42" s="23">
        <f t="shared" si="2"/>
        <v>0.13619243285434091</v>
      </c>
      <c r="S42" s="8">
        <f t="shared" si="3"/>
        <v>1.4563012476938031E-3</v>
      </c>
    </row>
    <row r="43" spans="1:19" x14ac:dyDescent="0.25">
      <c r="A43" s="1">
        <v>39934</v>
      </c>
      <c r="B43">
        <v>1719.290039</v>
      </c>
      <c r="C43">
        <v>1774.329956</v>
      </c>
      <c r="D43">
        <v>1664.1899410000001</v>
      </c>
      <c r="E43">
        <v>1774.329956</v>
      </c>
      <c r="F43" s="2">
        <v>1774.329956</v>
      </c>
      <c r="G43">
        <v>47352030000</v>
      </c>
      <c r="I43" s="1">
        <v>39934</v>
      </c>
      <c r="J43">
        <v>196.777435</v>
      </c>
      <c r="K43">
        <v>207.835983</v>
      </c>
      <c r="L43">
        <v>191.62674000000001</v>
      </c>
      <c r="M43">
        <v>207.835983</v>
      </c>
      <c r="N43" s="2">
        <v>207.835983</v>
      </c>
      <c r="O43">
        <v>114496100</v>
      </c>
      <c r="P43" s="8">
        <f t="shared" si="4"/>
        <v>3.3209052217292534E-2</v>
      </c>
      <c r="Q43" s="8">
        <f t="shared" si="1"/>
        <v>5.3690914257884748E-2</v>
      </c>
      <c r="R43" s="23">
        <f t="shared" si="2"/>
        <v>4.0304330669605044E-2</v>
      </c>
      <c r="S43" s="8">
        <f t="shared" si="3"/>
        <v>1.3386583588279703E-2</v>
      </c>
    </row>
    <row r="44" spans="1:19" x14ac:dyDescent="0.25">
      <c r="A44" s="1">
        <v>39965</v>
      </c>
      <c r="B44">
        <v>1796.089966</v>
      </c>
      <c r="C44">
        <v>1879.920044</v>
      </c>
      <c r="D44">
        <v>1753.780029</v>
      </c>
      <c r="E44">
        <v>1835.040039</v>
      </c>
      <c r="F44" s="2">
        <v>1835.040039</v>
      </c>
      <c r="G44">
        <v>51881250000</v>
      </c>
      <c r="I44" s="1">
        <v>39965</v>
      </c>
      <c r="J44">
        <v>208.58317600000001</v>
      </c>
      <c r="K44">
        <v>222.83476300000001</v>
      </c>
      <c r="L44">
        <v>200.194626</v>
      </c>
      <c r="M44">
        <v>210.00784300000001</v>
      </c>
      <c r="N44" s="2">
        <v>210.00784300000001</v>
      </c>
      <c r="O44">
        <v>141448000</v>
      </c>
      <c r="P44" s="8">
        <f t="shared" si="4"/>
        <v>3.4215779762216902E-2</v>
      </c>
      <c r="Q44" s="8">
        <f t="shared" si="1"/>
        <v>1.0449874793817537E-2</v>
      </c>
      <c r="R44" s="23">
        <f t="shared" si="2"/>
        <v>4.1374014012946929E-2</v>
      </c>
      <c r="S44" s="8">
        <f t="shared" si="3"/>
        <v>-3.0924139219129392E-2</v>
      </c>
    </row>
    <row r="45" spans="1:19" x14ac:dyDescent="0.25">
      <c r="A45" s="1">
        <v>39995</v>
      </c>
      <c r="B45">
        <v>1846.119995</v>
      </c>
      <c r="C45">
        <v>2009.8100589999999</v>
      </c>
      <c r="D45">
        <v>1727.0500489999999</v>
      </c>
      <c r="E45">
        <v>1978.5</v>
      </c>
      <c r="F45" s="2">
        <v>1978.5</v>
      </c>
      <c r="G45">
        <v>47084360000</v>
      </c>
      <c r="I45" s="1">
        <v>39995</v>
      </c>
      <c r="J45">
        <v>211.30796799999999</v>
      </c>
      <c r="K45">
        <v>225.50474500000001</v>
      </c>
      <c r="L45">
        <v>197.25065599999999</v>
      </c>
      <c r="M45">
        <v>220.69776899999999</v>
      </c>
      <c r="N45" s="2">
        <v>220.69776899999999</v>
      </c>
      <c r="O45">
        <v>146580000</v>
      </c>
      <c r="P45" s="8">
        <f t="shared" si="4"/>
        <v>7.8178109442330168E-2</v>
      </c>
      <c r="Q45" s="8">
        <f t="shared" si="1"/>
        <v>5.0902508436315719E-2</v>
      </c>
      <c r="R45" s="23">
        <f t="shared" si="2"/>
        <v>8.8085531970722122E-2</v>
      </c>
      <c r="S45" s="8">
        <f t="shared" si="3"/>
        <v>-3.7183023534406404E-2</v>
      </c>
    </row>
    <row r="46" spans="1:19" x14ac:dyDescent="0.25">
      <c r="A46" s="1">
        <v>40026</v>
      </c>
      <c r="B46">
        <v>1998.349976</v>
      </c>
      <c r="C46">
        <v>2059.4799800000001</v>
      </c>
      <c r="D46">
        <v>1929.6400149999999</v>
      </c>
      <c r="E46">
        <v>2009.0600589999999</v>
      </c>
      <c r="F46" s="2">
        <v>2009.0600589999999</v>
      </c>
      <c r="G46">
        <v>44011670000</v>
      </c>
      <c r="I46" s="1">
        <v>40026</v>
      </c>
      <c r="J46">
        <v>223.53215</v>
      </c>
      <c r="K46">
        <v>236.28933699999999</v>
      </c>
      <c r="L46">
        <v>218.461151</v>
      </c>
      <c r="M46">
        <v>229.973007</v>
      </c>
      <c r="N46" s="2">
        <v>229.973007</v>
      </c>
      <c r="O46">
        <v>97840300</v>
      </c>
      <c r="P46" s="8">
        <f t="shared" si="4"/>
        <v>1.5446074804144505E-2</v>
      </c>
      <c r="Q46" s="8">
        <f t="shared" si="1"/>
        <v>4.2026877036532184E-2</v>
      </c>
      <c r="R46" s="23">
        <f t="shared" si="2"/>
        <v>2.1430543851315542E-2</v>
      </c>
      <c r="S46" s="8">
        <f t="shared" si="3"/>
        <v>2.0596333185216642E-2</v>
      </c>
    </row>
    <row r="47" spans="1:19" x14ac:dyDescent="0.25">
      <c r="A47" s="1">
        <v>40057</v>
      </c>
      <c r="B47">
        <v>2001.3000489999999</v>
      </c>
      <c r="C47">
        <v>2167.6999510000001</v>
      </c>
      <c r="D47">
        <v>1958.040039</v>
      </c>
      <c r="E47">
        <v>2122.419922</v>
      </c>
      <c r="F47" s="2">
        <v>2122.419922</v>
      </c>
      <c r="G47">
        <v>49652910000</v>
      </c>
      <c r="I47" s="1">
        <v>40057</v>
      </c>
      <c r="J47">
        <v>228.98172</v>
      </c>
      <c r="K47">
        <v>252.55337499999999</v>
      </c>
      <c r="L47">
        <v>225.449951</v>
      </c>
      <c r="M47">
        <v>246.999191</v>
      </c>
      <c r="N47" s="2">
        <v>246.999191</v>
      </c>
      <c r="O47">
        <v>102539800</v>
      </c>
      <c r="P47" s="8">
        <f t="shared" si="4"/>
        <v>5.6424327631312554E-2</v>
      </c>
      <c r="Q47" s="8">
        <f t="shared" si="1"/>
        <v>7.4035575836080669E-2</v>
      </c>
      <c r="R47" s="23">
        <f t="shared" si="2"/>
        <v>6.497137543923745E-2</v>
      </c>
      <c r="S47" s="8">
        <f t="shared" si="3"/>
        <v>9.0642003968432194E-3</v>
      </c>
    </row>
    <row r="48" spans="1:19" x14ac:dyDescent="0.25">
      <c r="A48" s="1">
        <v>40087</v>
      </c>
      <c r="B48">
        <v>2111.7700199999999</v>
      </c>
      <c r="C48">
        <v>2190.639893</v>
      </c>
      <c r="D48">
        <v>2040.209961</v>
      </c>
      <c r="E48">
        <v>2045.1099850000001</v>
      </c>
      <c r="F48" s="2">
        <v>2045.1099850000001</v>
      </c>
      <c r="G48">
        <v>50489640000</v>
      </c>
      <c r="I48" s="1">
        <v>40087</v>
      </c>
      <c r="J48">
        <v>245.57951399999999</v>
      </c>
      <c r="K48">
        <v>279.77136200000001</v>
      </c>
      <c r="L48">
        <v>240.39892599999999</v>
      </c>
      <c r="M48">
        <v>267.05898999999999</v>
      </c>
      <c r="N48" s="2">
        <v>267.05898999999999</v>
      </c>
      <c r="O48">
        <v>154925200</v>
      </c>
      <c r="P48" s="8">
        <f t="shared" si="4"/>
        <v>-3.6425372848530979E-2</v>
      </c>
      <c r="Q48" s="8">
        <f t="shared" si="1"/>
        <v>8.1214027134202338E-2</v>
      </c>
      <c r="R48" s="23">
        <f t="shared" si="2"/>
        <v>-3.3684689489464584E-2</v>
      </c>
      <c r="S48" s="8">
        <f t="shared" si="3"/>
        <v>0.11489871662366692</v>
      </c>
    </row>
    <row r="49" spans="1:19" x14ac:dyDescent="0.25">
      <c r="A49" s="1">
        <v>40118</v>
      </c>
      <c r="B49">
        <v>2047.420044</v>
      </c>
      <c r="C49">
        <v>2205.320068</v>
      </c>
      <c r="D49">
        <v>2024.2700199999999</v>
      </c>
      <c r="E49">
        <v>2144.6000979999999</v>
      </c>
      <c r="F49" s="2">
        <v>2144.6000979999999</v>
      </c>
      <c r="G49">
        <v>38877300000</v>
      </c>
      <c r="I49" s="1">
        <v>40118</v>
      </c>
      <c r="J49">
        <v>267.53720099999998</v>
      </c>
      <c r="K49">
        <v>292.433899</v>
      </c>
      <c r="L49">
        <v>263.13369799999998</v>
      </c>
      <c r="M49">
        <v>290.41146900000001</v>
      </c>
      <c r="N49" s="2">
        <v>290.41146900000001</v>
      </c>
      <c r="O49">
        <v>82117100</v>
      </c>
      <c r="P49" s="8">
        <f t="shared" si="4"/>
        <v>4.8647805609339789E-2</v>
      </c>
      <c r="Q49" s="8">
        <f t="shared" si="1"/>
        <v>8.744314879645132E-2</v>
      </c>
      <c r="R49" s="23">
        <f t="shared" si="2"/>
        <v>5.6708547906629776E-2</v>
      </c>
      <c r="S49" s="8">
        <f t="shared" si="3"/>
        <v>3.0734600889821544E-2</v>
      </c>
    </row>
    <row r="50" spans="1:19" x14ac:dyDescent="0.25">
      <c r="A50" s="1">
        <v>40148</v>
      </c>
      <c r="B50">
        <v>2162.2299800000001</v>
      </c>
      <c r="C50">
        <v>2295.8000489999999</v>
      </c>
      <c r="D50">
        <v>2155.959961</v>
      </c>
      <c r="E50">
        <v>2269.1499020000001</v>
      </c>
      <c r="F50" s="2">
        <v>2269.1499020000001</v>
      </c>
      <c r="G50">
        <v>39269070000</v>
      </c>
      <c r="I50" s="1">
        <v>40148</v>
      </c>
      <c r="J50">
        <v>292.96688799999998</v>
      </c>
      <c r="K50">
        <v>311.82620200000002</v>
      </c>
      <c r="L50">
        <v>288.50860599999999</v>
      </c>
      <c r="M50">
        <v>308.83242799999999</v>
      </c>
      <c r="N50" s="2">
        <v>308.83242799999999</v>
      </c>
      <c r="O50">
        <v>85558100</v>
      </c>
      <c r="P50" s="8">
        <f t="shared" si="4"/>
        <v>5.8076004060688247E-2</v>
      </c>
      <c r="Q50" s="8">
        <f t="shared" si="1"/>
        <v>6.3430549294180905E-2</v>
      </c>
      <c r="R50" s="23">
        <f t="shared" si="2"/>
        <v>6.6726339604071441E-2</v>
      </c>
      <c r="S50" s="8">
        <f t="shared" si="3"/>
        <v>-3.2957903098905367E-3</v>
      </c>
    </row>
    <row r="51" spans="1:19" x14ac:dyDescent="0.25">
      <c r="A51" s="1">
        <v>40179</v>
      </c>
      <c r="B51">
        <v>2294.4099120000001</v>
      </c>
      <c r="C51">
        <v>2326.280029</v>
      </c>
      <c r="D51">
        <v>2140.3400879999999</v>
      </c>
      <c r="E51">
        <v>2147.3500979999999</v>
      </c>
      <c r="F51" s="2">
        <v>2147.3500979999999</v>
      </c>
      <c r="G51">
        <v>45625830000</v>
      </c>
      <c r="I51" s="1">
        <v>40179</v>
      </c>
      <c r="J51">
        <v>312.30441300000001</v>
      </c>
      <c r="K51">
        <v>313.57961999999998</v>
      </c>
      <c r="L51">
        <v>261.82360799999998</v>
      </c>
      <c r="M51">
        <v>263.98052999999999</v>
      </c>
      <c r="N51" s="2">
        <v>263.98052999999999</v>
      </c>
      <c r="O51">
        <v>178867200</v>
      </c>
      <c r="P51" s="8">
        <f t="shared" si="4"/>
        <v>-5.3676402732427464E-2</v>
      </c>
      <c r="Q51" s="8">
        <f t="shared" si="1"/>
        <v>-0.1452305325916099</v>
      </c>
      <c r="R51" s="23">
        <f t="shared" si="2"/>
        <v>-5.2014514093283691E-2</v>
      </c>
      <c r="S51" s="8">
        <f t="shared" si="3"/>
        <v>-9.3216018498326197E-2</v>
      </c>
    </row>
    <row r="52" spans="1:19" x14ac:dyDescent="0.25">
      <c r="A52" s="1">
        <v>40210</v>
      </c>
      <c r="B52">
        <v>2155.8100589999999</v>
      </c>
      <c r="C52">
        <v>2251.679932</v>
      </c>
      <c r="D52">
        <v>2100.169922</v>
      </c>
      <c r="E52">
        <v>2238.26001</v>
      </c>
      <c r="F52" s="2">
        <v>2238.26001</v>
      </c>
      <c r="G52">
        <v>42835360000</v>
      </c>
      <c r="I52" s="1">
        <v>40210</v>
      </c>
      <c r="J52">
        <v>266.301849</v>
      </c>
      <c r="K52">
        <v>272.72775300000001</v>
      </c>
      <c r="L52">
        <v>259.02908300000001</v>
      </c>
      <c r="M52">
        <v>262.41641199999998</v>
      </c>
      <c r="N52" s="2">
        <v>262.41641199999998</v>
      </c>
      <c r="O52">
        <v>104456600</v>
      </c>
      <c r="P52" s="8">
        <f t="shared" si="4"/>
        <v>4.2335859478466853E-2</v>
      </c>
      <c r="Q52" s="8">
        <f t="shared" si="1"/>
        <v>-5.9251263720093705E-3</v>
      </c>
      <c r="R52" s="23">
        <f t="shared" si="2"/>
        <v>5.0001883651433258E-2</v>
      </c>
      <c r="S52" s="8">
        <f t="shared" si="3"/>
        <v>-5.5927010023442629E-2</v>
      </c>
    </row>
    <row r="53" spans="1:19" x14ac:dyDescent="0.25">
      <c r="A53" s="1">
        <v>40238</v>
      </c>
      <c r="B53">
        <v>2247.3999020000001</v>
      </c>
      <c r="C53">
        <v>2432.25</v>
      </c>
      <c r="D53">
        <v>2247.330078</v>
      </c>
      <c r="E53">
        <v>2397.959961</v>
      </c>
      <c r="F53" s="2">
        <v>2397.959961</v>
      </c>
      <c r="G53">
        <v>54955550000</v>
      </c>
      <c r="I53" s="1">
        <v>40238</v>
      </c>
      <c r="J53">
        <v>263.61190800000003</v>
      </c>
      <c r="K53">
        <v>293.04159499999997</v>
      </c>
      <c r="L53">
        <v>262.88464399999998</v>
      </c>
      <c r="M53">
        <v>282.50112899999999</v>
      </c>
      <c r="N53" s="2">
        <v>282.50112899999999</v>
      </c>
      <c r="O53">
        <v>168175200</v>
      </c>
      <c r="P53" s="8">
        <f t="shared" si="4"/>
        <v>7.1350044358787557E-2</v>
      </c>
      <c r="Q53" s="8">
        <f t="shared" si="1"/>
        <v>7.6537579516939624E-2</v>
      </c>
      <c r="R53" s="23">
        <f t="shared" si="2"/>
        <v>8.0830473217294918E-2</v>
      </c>
      <c r="S53" s="8">
        <f t="shared" si="3"/>
        <v>-4.2928937003552936E-3</v>
      </c>
    </row>
    <row r="54" spans="1:19" x14ac:dyDescent="0.25">
      <c r="A54" s="1">
        <v>40269</v>
      </c>
      <c r="B54">
        <v>2411.679932</v>
      </c>
      <c r="C54">
        <v>2535.280029</v>
      </c>
      <c r="D54">
        <v>2383.7700199999999</v>
      </c>
      <c r="E54">
        <v>2461.1899410000001</v>
      </c>
      <c r="F54" s="2">
        <v>2461.1899410000001</v>
      </c>
      <c r="G54">
        <v>54528540000</v>
      </c>
      <c r="I54" s="1">
        <v>40269</v>
      </c>
      <c r="J54">
        <v>284.60821499999997</v>
      </c>
      <c r="K54">
        <v>297.80377199999998</v>
      </c>
      <c r="L54">
        <v>259.54217499999999</v>
      </c>
      <c r="M54">
        <v>261.86843900000002</v>
      </c>
      <c r="N54" s="2">
        <v>261.86843900000002</v>
      </c>
      <c r="O54">
        <v>146668000</v>
      </c>
      <c r="P54" s="8">
        <f t="shared" si="4"/>
        <v>2.6368238431150326E-2</v>
      </c>
      <c r="Q54" s="8">
        <f t="shared" si="1"/>
        <v>-7.303577891187818E-2</v>
      </c>
      <c r="R54" s="23">
        <f t="shared" si="2"/>
        <v>3.3035725972303788E-2</v>
      </c>
      <c r="S54" s="8">
        <f t="shared" si="3"/>
        <v>-0.10607150488418196</v>
      </c>
    </row>
    <row r="55" spans="1:19" x14ac:dyDescent="0.25">
      <c r="A55" s="1">
        <v>40299</v>
      </c>
      <c r="B55">
        <v>2472.320068</v>
      </c>
      <c r="C55">
        <v>2503</v>
      </c>
      <c r="D55">
        <v>2140.530029</v>
      </c>
      <c r="E55">
        <v>2257.040039</v>
      </c>
      <c r="F55" s="2">
        <v>2257.040039</v>
      </c>
      <c r="G55">
        <v>57203120000</v>
      </c>
      <c r="I55" s="1">
        <v>40299</v>
      </c>
      <c r="J55">
        <v>262.26696800000002</v>
      </c>
      <c r="K55">
        <v>265.464966</v>
      </c>
      <c r="L55">
        <v>229.14112900000001</v>
      </c>
      <c r="M55">
        <v>241.908264</v>
      </c>
      <c r="N55" s="2">
        <v>241.908264</v>
      </c>
      <c r="O55">
        <v>163731700</v>
      </c>
      <c r="P55" s="8">
        <f t="shared" si="4"/>
        <v>-8.2947641951215068E-2</v>
      </c>
      <c r="Q55" s="8">
        <f t="shared" si="1"/>
        <v>-7.6222148328458972E-2</v>
      </c>
      <c r="R55" s="23">
        <f t="shared" si="2"/>
        <v>-8.3116232914004912E-2</v>
      </c>
      <c r="S55" s="8">
        <f t="shared" si="3"/>
        <v>6.8940845855459398E-3</v>
      </c>
    </row>
    <row r="56" spans="1:19" x14ac:dyDescent="0.25">
      <c r="A56" s="1">
        <v>40330</v>
      </c>
      <c r="B56">
        <v>2244.790039</v>
      </c>
      <c r="C56">
        <v>2341.110107</v>
      </c>
      <c r="D56">
        <v>2105.26001</v>
      </c>
      <c r="E56">
        <v>2109.23999</v>
      </c>
      <c r="F56" s="2">
        <v>2109.23999</v>
      </c>
      <c r="G56">
        <v>48633730000</v>
      </c>
      <c r="I56" s="1">
        <v>40330</v>
      </c>
      <c r="J56">
        <v>239.31797800000001</v>
      </c>
      <c r="K56">
        <v>253.67416399999999</v>
      </c>
      <c r="L56">
        <v>221.52964800000001</v>
      </c>
      <c r="M56">
        <v>221.644226</v>
      </c>
      <c r="N56" s="2">
        <v>221.644226</v>
      </c>
      <c r="O56">
        <v>120172800</v>
      </c>
      <c r="P56" s="8">
        <f t="shared" si="4"/>
        <v>-6.5484017317426035E-2</v>
      </c>
      <c r="Q56" s="8">
        <f t="shared" si="1"/>
        <v>-8.3767448308421533E-2</v>
      </c>
      <c r="R56" s="23">
        <f t="shared" si="2"/>
        <v>-6.4560518928308344E-2</v>
      </c>
      <c r="S56" s="8">
        <f t="shared" si="3"/>
        <v>-1.9206929380113189E-2</v>
      </c>
    </row>
    <row r="57" spans="1:19" x14ac:dyDescent="0.25">
      <c r="A57" s="1">
        <v>40360</v>
      </c>
      <c r="B57">
        <v>2110.75</v>
      </c>
      <c r="C57">
        <v>2307.6000979999999</v>
      </c>
      <c r="D57">
        <v>2061.139893</v>
      </c>
      <c r="E57">
        <v>2254.6999510000001</v>
      </c>
      <c r="F57" s="2">
        <v>2254.6999510000001</v>
      </c>
      <c r="G57">
        <v>43910370000</v>
      </c>
      <c r="I57" s="1">
        <v>40360</v>
      </c>
      <c r="J57">
        <v>221.81358299999999</v>
      </c>
      <c r="K57">
        <v>247.82110599999999</v>
      </c>
      <c r="L57">
        <v>216.00535600000001</v>
      </c>
      <c r="M57">
        <v>241.51973000000001</v>
      </c>
      <c r="N57" s="2">
        <v>241.51973000000001</v>
      </c>
      <c r="O57">
        <v>139137800</v>
      </c>
      <c r="P57" s="8">
        <f t="shared" si="4"/>
        <v>6.8963210298321753E-2</v>
      </c>
      <c r="Q57" s="8">
        <f t="shared" si="1"/>
        <v>8.9673005964071573E-2</v>
      </c>
      <c r="R57" s="23">
        <f t="shared" si="2"/>
        <v>7.8294378272169368E-2</v>
      </c>
      <c r="S57" s="8">
        <f t="shared" si="3"/>
        <v>1.1378627691902204E-2</v>
      </c>
    </row>
    <row r="58" spans="1:19" x14ac:dyDescent="0.25">
      <c r="A58" s="1">
        <v>40391</v>
      </c>
      <c r="B58">
        <v>2283.320068</v>
      </c>
      <c r="C58">
        <v>2309.429932</v>
      </c>
      <c r="D58">
        <v>2099.290039</v>
      </c>
      <c r="E58">
        <v>2114.030029</v>
      </c>
      <c r="F58" s="2">
        <v>2114.030029</v>
      </c>
      <c r="G58">
        <v>41794240000</v>
      </c>
      <c r="I58" s="1">
        <v>40391</v>
      </c>
      <c r="J58">
        <v>243.58200099999999</v>
      </c>
      <c r="K58">
        <v>253.35038800000001</v>
      </c>
      <c r="L58">
        <v>222.989182</v>
      </c>
      <c r="M58">
        <v>224.16975400000001</v>
      </c>
      <c r="N58" s="2">
        <v>224.16975400000001</v>
      </c>
      <c r="O58">
        <v>106104600</v>
      </c>
      <c r="P58" s="8">
        <f t="shared" si="4"/>
        <v>-6.238964166278993E-2</v>
      </c>
      <c r="Q58" s="8">
        <f t="shared" si="1"/>
        <v>-7.1836681831335292E-2</v>
      </c>
      <c r="R58" s="23">
        <f t="shared" si="2"/>
        <v>-6.1272636211186969E-2</v>
      </c>
      <c r="S58" s="8">
        <f t="shared" si="3"/>
        <v>-1.0564045620148323E-2</v>
      </c>
    </row>
    <row r="59" spans="1:19" x14ac:dyDescent="0.25">
      <c r="A59" s="1">
        <v>40422</v>
      </c>
      <c r="B59">
        <v>2142.75</v>
      </c>
      <c r="C59">
        <v>2400.0600589999999</v>
      </c>
      <c r="D59">
        <v>2141.9499510000001</v>
      </c>
      <c r="E59">
        <v>2368.6201169999999</v>
      </c>
      <c r="F59" s="2">
        <v>2368.6201169999999</v>
      </c>
      <c r="G59">
        <v>41586870000</v>
      </c>
      <c r="I59" s="1">
        <v>40422</v>
      </c>
      <c r="J59">
        <v>226.640503</v>
      </c>
      <c r="K59">
        <v>267.42263800000001</v>
      </c>
      <c r="L59">
        <v>225.40512100000001</v>
      </c>
      <c r="M59">
        <v>261.91329999999999</v>
      </c>
      <c r="N59" s="2">
        <v>261.91329999999999</v>
      </c>
      <c r="O59">
        <v>119847700</v>
      </c>
      <c r="P59" s="8">
        <f t="shared" si="4"/>
        <v>0.12042879453345745</v>
      </c>
      <c r="Q59" s="8">
        <f t="shared" si="1"/>
        <v>0.16837037703132762</v>
      </c>
      <c r="R59" s="23">
        <f t="shared" si="2"/>
        <v>0.13297836748974759</v>
      </c>
      <c r="S59" s="8">
        <f t="shared" si="3"/>
        <v>3.5392009541580033E-2</v>
      </c>
    </row>
    <row r="60" spans="1:19" x14ac:dyDescent="0.25">
      <c r="A60" s="1">
        <v>40452</v>
      </c>
      <c r="B60">
        <v>2386.820068</v>
      </c>
      <c r="C60">
        <v>2517.5</v>
      </c>
      <c r="D60">
        <v>2332.459961</v>
      </c>
      <c r="E60">
        <v>2507.4099120000001</v>
      </c>
      <c r="F60" s="2">
        <v>2507.4099120000001</v>
      </c>
      <c r="G60">
        <v>41539760000</v>
      </c>
      <c r="I60" s="1">
        <v>40452</v>
      </c>
      <c r="J60">
        <v>264.01043700000002</v>
      </c>
      <c r="K60">
        <v>311.20352200000002</v>
      </c>
      <c r="L60">
        <v>258.45623799999998</v>
      </c>
      <c r="M60">
        <v>305.70413200000002</v>
      </c>
      <c r="N60" s="2">
        <v>305.70413200000002</v>
      </c>
      <c r="O60">
        <v>159288700</v>
      </c>
      <c r="P60" s="8">
        <f t="shared" si="4"/>
        <v>5.8595210774358364E-2</v>
      </c>
      <c r="Q60" s="8">
        <f t="shared" si="1"/>
        <v>0.16719590795885519</v>
      </c>
      <c r="R60" s="23">
        <f t="shared" si="2"/>
        <v>6.727801495671705E-2</v>
      </c>
      <c r="S60" s="8">
        <f t="shared" si="3"/>
        <v>9.9917893002138145E-2</v>
      </c>
    </row>
    <row r="61" spans="1:19" x14ac:dyDescent="0.25">
      <c r="A61" s="1">
        <v>40483</v>
      </c>
      <c r="B61">
        <v>2520.4499510000001</v>
      </c>
      <c r="C61">
        <v>2592.9399410000001</v>
      </c>
      <c r="D61">
        <v>2459.790039</v>
      </c>
      <c r="E61">
        <v>2498.2299800000001</v>
      </c>
      <c r="F61" s="2">
        <v>2498.2299800000001</v>
      </c>
      <c r="G61">
        <v>40893560000</v>
      </c>
      <c r="I61" s="1">
        <v>40483</v>
      </c>
      <c r="J61">
        <v>306.71536300000002</v>
      </c>
      <c r="K61">
        <v>314.24713100000002</v>
      </c>
      <c r="L61">
        <v>275.62188700000002</v>
      </c>
      <c r="M61">
        <v>276.81741299999999</v>
      </c>
      <c r="N61" s="2">
        <v>276.81741299999999</v>
      </c>
      <c r="O61">
        <v>117319800</v>
      </c>
      <c r="P61" s="8">
        <f t="shared" si="4"/>
        <v>-3.6611213651451813E-3</v>
      </c>
      <c r="Q61" s="8">
        <f t="shared" si="1"/>
        <v>-9.4492406141242546E-2</v>
      </c>
      <c r="R61" s="23">
        <f t="shared" si="2"/>
        <v>1.1284774349342901E-3</v>
      </c>
      <c r="S61" s="8">
        <f t="shared" si="3"/>
        <v>-9.5620883576176832E-2</v>
      </c>
    </row>
    <row r="62" spans="1:19" x14ac:dyDescent="0.25">
      <c r="A62" s="1">
        <v>40513</v>
      </c>
      <c r="B62">
        <v>2535.1899410000001</v>
      </c>
      <c r="C62">
        <v>2675.26001</v>
      </c>
      <c r="D62">
        <v>2535.1899410000001</v>
      </c>
      <c r="E62">
        <v>2652.8701169999999</v>
      </c>
      <c r="F62" s="2">
        <v>2652.8701169999999</v>
      </c>
      <c r="G62">
        <v>36306890000</v>
      </c>
      <c r="I62" s="1">
        <v>40513</v>
      </c>
      <c r="J62">
        <v>280.44882200000001</v>
      </c>
      <c r="K62">
        <v>302.366669</v>
      </c>
      <c r="L62">
        <v>280.14993299999998</v>
      </c>
      <c r="M62">
        <v>295.87597699999998</v>
      </c>
      <c r="N62" s="2">
        <v>295.87597699999998</v>
      </c>
      <c r="O62">
        <v>84885300</v>
      </c>
      <c r="P62" s="8">
        <f t="shared" si="4"/>
        <v>6.189988041052974E-2</v>
      </c>
      <c r="Q62" s="8">
        <f t="shared" si="1"/>
        <v>6.8848862481060813E-2</v>
      </c>
      <c r="R62" s="23">
        <f t="shared" si="2"/>
        <v>7.0789342408600534E-2</v>
      </c>
      <c r="S62" s="8">
        <f t="shared" si="3"/>
        <v>-1.9404799275397205E-3</v>
      </c>
    </row>
    <row r="63" spans="1:19" x14ac:dyDescent="0.25">
      <c r="A63" s="1">
        <v>40544</v>
      </c>
      <c r="B63">
        <v>2676.6499020000001</v>
      </c>
      <c r="C63">
        <v>2766.169922</v>
      </c>
      <c r="D63">
        <v>2663.639893</v>
      </c>
      <c r="E63">
        <v>2700.080078</v>
      </c>
      <c r="F63" s="2">
        <v>2700.080078</v>
      </c>
      <c r="G63">
        <v>40221760000</v>
      </c>
      <c r="I63" s="1">
        <v>40544</v>
      </c>
      <c r="J63">
        <v>297.12631199999998</v>
      </c>
      <c r="K63">
        <v>320.27951000000002</v>
      </c>
      <c r="L63">
        <v>296.663025</v>
      </c>
      <c r="M63">
        <v>299.05905200000001</v>
      </c>
      <c r="N63" s="2">
        <v>299.05905200000001</v>
      </c>
      <c r="O63">
        <v>120416700</v>
      </c>
      <c r="P63" s="8">
        <f t="shared" si="4"/>
        <v>1.7795805643658014E-2</v>
      </c>
      <c r="Q63" s="8">
        <f t="shared" si="1"/>
        <v>1.0758139380812271E-2</v>
      </c>
      <c r="R63" s="23">
        <f t="shared" si="2"/>
        <v>2.3927215322198131E-2</v>
      </c>
      <c r="S63" s="8">
        <f t="shared" si="3"/>
        <v>-1.316907594138586E-2</v>
      </c>
    </row>
    <row r="64" spans="1:19" x14ac:dyDescent="0.25">
      <c r="A64" s="1">
        <v>40575</v>
      </c>
      <c r="B64">
        <v>2717.610107</v>
      </c>
      <c r="C64">
        <v>2840.51001</v>
      </c>
      <c r="D64">
        <v>2705.540039</v>
      </c>
      <c r="E64">
        <v>2782.2700199999999</v>
      </c>
      <c r="F64" s="2">
        <v>2782.2700199999999</v>
      </c>
      <c r="G64">
        <v>39225340000</v>
      </c>
      <c r="I64" s="1">
        <v>40575</v>
      </c>
      <c r="J64">
        <v>301.116333</v>
      </c>
      <c r="K64">
        <v>314.41149899999999</v>
      </c>
      <c r="L64">
        <v>299.55221599999999</v>
      </c>
      <c r="M64">
        <v>305.55471799999998</v>
      </c>
      <c r="N64" s="2">
        <v>305.55471799999998</v>
      </c>
      <c r="O64">
        <v>84049700</v>
      </c>
      <c r="P64" s="8">
        <f t="shared" si="4"/>
        <v>3.0439816459399083E-2</v>
      </c>
      <c r="Q64" s="8">
        <f t="shared" si="1"/>
        <v>2.1720345719546952E-2</v>
      </c>
      <c r="R64" s="23">
        <f t="shared" si="2"/>
        <v>3.7361920502186917E-2</v>
      </c>
      <c r="S64" s="8">
        <f t="shared" si="3"/>
        <v>-1.5641574782639965E-2</v>
      </c>
    </row>
    <row r="65" spans="1:19" x14ac:dyDescent="0.25">
      <c r="A65" s="1">
        <v>40603</v>
      </c>
      <c r="B65">
        <v>2791.080078</v>
      </c>
      <c r="C65">
        <v>2802.320068</v>
      </c>
      <c r="D65">
        <v>2603.5</v>
      </c>
      <c r="E65">
        <v>2781.070068</v>
      </c>
      <c r="F65" s="2">
        <v>2781.070068</v>
      </c>
      <c r="G65">
        <v>45049990000</v>
      </c>
      <c r="I65" s="1">
        <v>40603</v>
      </c>
      <c r="J65">
        <v>307.73654199999999</v>
      </c>
      <c r="K65">
        <v>308.45382699999999</v>
      </c>
      <c r="L65">
        <v>274.61068699999998</v>
      </c>
      <c r="M65">
        <v>292.28445399999998</v>
      </c>
      <c r="N65" s="2">
        <v>292.28445399999998</v>
      </c>
      <c r="O65">
        <v>120726500</v>
      </c>
      <c r="P65" s="8">
        <f t="shared" si="4"/>
        <v>-4.3128524240065857E-4</v>
      </c>
      <c r="Q65" s="8">
        <f t="shared" si="1"/>
        <v>-4.3430073954871751E-2</v>
      </c>
      <c r="R65" s="23">
        <f t="shared" si="2"/>
        <v>4.5602916528350154E-3</v>
      </c>
      <c r="S65" s="8">
        <f t="shared" si="3"/>
        <v>-4.7990365607706767E-2</v>
      </c>
    </row>
    <row r="66" spans="1:19" x14ac:dyDescent="0.25">
      <c r="A66" s="1">
        <v>40634</v>
      </c>
      <c r="B66">
        <v>2796.669922</v>
      </c>
      <c r="C66">
        <v>2876.830078</v>
      </c>
      <c r="D66">
        <v>2706.5</v>
      </c>
      <c r="E66">
        <v>2873.540039</v>
      </c>
      <c r="F66" s="2">
        <v>2873.540039</v>
      </c>
      <c r="G66">
        <v>38024600000</v>
      </c>
      <c r="I66" s="1">
        <v>40634</v>
      </c>
      <c r="J66">
        <v>293.28070100000002</v>
      </c>
      <c r="K66">
        <v>296.48370399999999</v>
      </c>
      <c r="L66">
        <v>258.53097500000001</v>
      </c>
      <c r="M66">
        <v>271.034088</v>
      </c>
      <c r="N66" s="2">
        <v>271.034088</v>
      </c>
      <c r="O66">
        <v>141007800</v>
      </c>
      <c r="P66" s="8">
        <f t="shared" si="4"/>
        <v>3.3249781105479048E-2</v>
      </c>
      <c r="Q66" s="8">
        <f t="shared" si="1"/>
        <v>-7.2704400487889065E-2</v>
      </c>
      <c r="R66" s="23">
        <f t="shared" si="2"/>
        <v>4.0347606542511877E-2</v>
      </c>
      <c r="S66" s="8">
        <f t="shared" si="3"/>
        <v>-0.11305200703040094</v>
      </c>
    </row>
    <row r="67" spans="1:19" x14ac:dyDescent="0.25">
      <c r="A67" s="1">
        <v>40664</v>
      </c>
      <c r="B67">
        <v>2881.280029</v>
      </c>
      <c r="C67">
        <v>2887.75</v>
      </c>
      <c r="D67">
        <v>2739.8500979999999</v>
      </c>
      <c r="E67">
        <v>2835.3000489999999</v>
      </c>
      <c r="F67" s="2">
        <v>2835.3000489999999</v>
      </c>
      <c r="G67">
        <v>42067110000</v>
      </c>
      <c r="I67" s="1">
        <v>40664</v>
      </c>
      <c r="J67">
        <v>271.83111600000001</v>
      </c>
      <c r="K67">
        <v>271.846069</v>
      </c>
      <c r="L67">
        <v>255.74142499999999</v>
      </c>
      <c r="M67">
        <v>263.52224699999999</v>
      </c>
      <c r="N67" s="2">
        <v>263.52224699999999</v>
      </c>
      <c r="O67">
        <v>90993400</v>
      </c>
      <c r="P67" s="8">
        <f t="shared" si="4"/>
        <v>-1.3307623864989737E-2</v>
      </c>
      <c r="Q67" s="8">
        <f t="shared" si="1"/>
        <v>-2.7715484260415257E-2</v>
      </c>
      <c r="R67" s="23">
        <f t="shared" si="2"/>
        <v>-9.1212699744948837E-3</v>
      </c>
      <c r="S67" s="8">
        <f t="shared" si="3"/>
        <v>-1.8594214285920375E-2</v>
      </c>
    </row>
    <row r="68" spans="1:19" x14ac:dyDescent="0.25">
      <c r="A68" s="1">
        <v>40695</v>
      </c>
      <c r="B68">
        <v>2829.389893</v>
      </c>
      <c r="C68">
        <v>2834.0500489999999</v>
      </c>
      <c r="D68">
        <v>2599.860107</v>
      </c>
      <c r="E68">
        <v>2773.5200199999999</v>
      </c>
      <c r="F68" s="2">
        <v>2773.5200199999999</v>
      </c>
      <c r="G68">
        <v>42570710000</v>
      </c>
      <c r="I68" s="1">
        <v>40695</v>
      </c>
      <c r="J68">
        <v>263.034088</v>
      </c>
      <c r="K68">
        <v>265.60446200000001</v>
      </c>
      <c r="L68">
        <v>235.62681599999999</v>
      </c>
      <c r="M68">
        <v>252.24452199999999</v>
      </c>
      <c r="N68" s="2">
        <v>252.24452199999999</v>
      </c>
      <c r="O68">
        <v>118691200</v>
      </c>
      <c r="P68" s="8">
        <f t="shared" ref="P68:P99" si="5">F68/F67-1</f>
        <v>-2.1789591201040515E-2</v>
      </c>
      <c r="Q68" s="8">
        <f t="shared" si="1"/>
        <v>-4.2796102144651238E-2</v>
      </c>
      <c r="R68" s="23">
        <f t="shared" si="2"/>
        <v>-1.813365790794022E-2</v>
      </c>
      <c r="S68" s="8">
        <f t="shared" si="3"/>
        <v>-2.4662444236711017E-2</v>
      </c>
    </row>
    <row r="69" spans="1:19" x14ac:dyDescent="0.25">
      <c r="A69" s="1">
        <v>40725</v>
      </c>
      <c r="B69">
        <v>2775.080078</v>
      </c>
      <c r="C69">
        <v>2878.9399410000001</v>
      </c>
      <c r="D69">
        <v>2724.98999</v>
      </c>
      <c r="E69">
        <v>2756.3798830000001</v>
      </c>
      <c r="F69" s="2">
        <v>2756.3798830000001</v>
      </c>
      <c r="G69">
        <v>37282980000</v>
      </c>
      <c r="I69" s="1">
        <v>40725</v>
      </c>
      <c r="J69">
        <v>252.42385899999999</v>
      </c>
      <c r="K69">
        <v>312.57836900000001</v>
      </c>
      <c r="L69">
        <v>252.24452199999999</v>
      </c>
      <c r="M69">
        <v>300.71783399999998</v>
      </c>
      <c r="N69" s="2">
        <v>300.71783399999998</v>
      </c>
      <c r="O69">
        <v>162716400</v>
      </c>
      <c r="P69" s="8">
        <f t="shared" si="5"/>
        <v>-6.1799218597311523E-3</v>
      </c>
      <c r="Q69" s="8">
        <f t="shared" ref="Q69:Q132" si="6">N69/N68-1</f>
        <v>0.19216794725873165</v>
      </c>
      <c r="R69" s="23">
        <f t="shared" ref="R69:R132" si="7">$V$5+$V$4*P69</f>
        <v>-1.5478364772496846E-3</v>
      </c>
      <c r="S69" s="8">
        <f t="shared" ref="S69:S132" si="8">Q69-R69</f>
        <v>0.19371578373598133</v>
      </c>
    </row>
    <row r="70" spans="1:19" x14ac:dyDescent="0.25">
      <c r="A70" s="1">
        <v>40756</v>
      </c>
      <c r="B70">
        <v>2791.4499510000001</v>
      </c>
      <c r="C70">
        <v>2796.23999</v>
      </c>
      <c r="D70">
        <v>2331.6499020000001</v>
      </c>
      <c r="E70">
        <v>2579.459961</v>
      </c>
      <c r="F70" s="2">
        <v>2579.459961</v>
      </c>
      <c r="G70">
        <v>56977870000</v>
      </c>
      <c r="I70" s="1">
        <v>40756</v>
      </c>
      <c r="J70">
        <v>304.46878099999998</v>
      </c>
      <c r="K70">
        <v>306.60079999999999</v>
      </c>
      <c r="L70">
        <v>244.51350400000001</v>
      </c>
      <c r="M70">
        <v>269.46997099999999</v>
      </c>
      <c r="N70" s="2">
        <v>269.46997099999999</v>
      </c>
      <c r="O70">
        <v>214349100</v>
      </c>
      <c r="P70" s="8">
        <f t="shared" si="5"/>
        <v>-6.4185609208351702E-2</v>
      </c>
      <c r="Q70" s="8">
        <f t="shared" si="6"/>
        <v>-0.1039109073923431</v>
      </c>
      <c r="R70" s="23">
        <f t="shared" si="7"/>
        <v>-6.3180914750257181E-2</v>
      </c>
      <c r="S70" s="8">
        <f t="shared" si="8"/>
        <v>-4.0729992642085919E-2</v>
      </c>
    </row>
    <row r="71" spans="1:19" x14ac:dyDescent="0.25">
      <c r="A71" s="1">
        <v>40787</v>
      </c>
      <c r="B71">
        <v>2583.3400879999999</v>
      </c>
      <c r="C71">
        <v>2643.3701169999999</v>
      </c>
      <c r="D71">
        <v>2414.3100589999999</v>
      </c>
      <c r="E71">
        <v>2415.3999020000001</v>
      </c>
      <c r="F71" s="2">
        <v>2415.3999020000001</v>
      </c>
      <c r="G71">
        <v>42996470000</v>
      </c>
      <c r="I71" s="1">
        <v>40787</v>
      </c>
      <c r="J71">
        <v>269.36535600000002</v>
      </c>
      <c r="K71">
        <v>278.21716300000003</v>
      </c>
      <c r="L71">
        <v>254.296829</v>
      </c>
      <c r="M71">
        <v>256.55835000000002</v>
      </c>
      <c r="N71" s="2">
        <v>256.55835000000002</v>
      </c>
      <c r="O71">
        <v>117696900</v>
      </c>
      <c r="P71" s="8">
        <f t="shared" si="5"/>
        <v>-6.3602483264131537E-2</v>
      </c>
      <c r="Q71" s="8">
        <f t="shared" si="6"/>
        <v>-4.791487879738543E-2</v>
      </c>
      <c r="R71" s="23">
        <f t="shared" si="7"/>
        <v>-6.2561322972176175E-2</v>
      </c>
      <c r="S71" s="8">
        <f t="shared" si="8"/>
        <v>1.4646444174790746E-2</v>
      </c>
    </row>
    <row r="72" spans="1:19" x14ac:dyDescent="0.25">
      <c r="A72" s="1">
        <v>40817</v>
      </c>
      <c r="B72">
        <v>2401.1899410000001</v>
      </c>
      <c r="C72">
        <v>2753.3701169999999</v>
      </c>
      <c r="D72">
        <v>2298.889893</v>
      </c>
      <c r="E72">
        <v>2684.4099120000001</v>
      </c>
      <c r="F72" s="2">
        <v>2684.4099120000001</v>
      </c>
      <c r="G72">
        <v>42787830000</v>
      </c>
      <c r="I72" s="1">
        <v>40817</v>
      </c>
      <c r="J72">
        <v>253.97305299999999</v>
      </c>
      <c r="K72">
        <v>300.22467</v>
      </c>
      <c r="L72">
        <v>239.40266399999999</v>
      </c>
      <c r="M72">
        <v>295.21346999999997</v>
      </c>
      <c r="N72" s="2">
        <v>295.21346999999997</v>
      </c>
      <c r="O72">
        <v>155007600</v>
      </c>
      <c r="P72" s="8">
        <f t="shared" si="5"/>
        <v>0.11137286615655406</v>
      </c>
      <c r="Q72" s="8">
        <f t="shared" si="6"/>
        <v>0.15066794746692103</v>
      </c>
      <c r="R72" s="23">
        <f t="shared" si="7"/>
        <v>0.12335612580965293</v>
      </c>
      <c r="S72" s="8">
        <f t="shared" si="8"/>
        <v>2.7311821657268101E-2</v>
      </c>
    </row>
    <row r="73" spans="1:19" x14ac:dyDescent="0.25">
      <c r="A73" s="1">
        <v>40848</v>
      </c>
      <c r="B73">
        <v>2607.3100589999999</v>
      </c>
      <c r="C73">
        <v>2730.389893</v>
      </c>
      <c r="D73">
        <v>2441.4799800000001</v>
      </c>
      <c r="E73">
        <v>2620.3400879999999</v>
      </c>
      <c r="F73" s="2">
        <v>2620.3400879999999</v>
      </c>
      <c r="G73">
        <v>38397210000</v>
      </c>
      <c r="I73" s="1">
        <v>40848</v>
      </c>
      <c r="J73">
        <v>288.96688799999998</v>
      </c>
      <c r="K73">
        <v>307.995544</v>
      </c>
      <c r="L73">
        <v>279.61691300000001</v>
      </c>
      <c r="M73">
        <v>298.57586700000002</v>
      </c>
      <c r="N73" s="2">
        <v>298.57586700000002</v>
      </c>
      <c r="O73">
        <v>121050800</v>
      </c>
      <c r="P73" s="8">
        <f t="shared" si="5"/>
        <v>-2.3867377226403308E-2</v>
      </c>
      <c r="Q73" s="8">
        <f t="shared" si="6"/>
        <v>1.1389714026260433E-2</v>
      </c>
      <c r="R73" s="23">
        <f t="shared" si="7"/>
        <v>-2.0341378471030687E-2</v>
      </c>
      <c r="S73" s="8">
        <f t="shared" si="8"/>
        <v>3.173109249729112E-2</v>
      </c>
    </row>
    <row r="74" spans="1:19" x14ac:dyDescent="0.25">
      <c r="A74" s="1">
        <v>40878</v>
      </c>
      <c r="B74">
        <v>2615.669922</v>
      </c>
      <c r="C74">
        <v>2674.530029</v>
      </c>
      <c r="D74">
        <v>2518.01001</v>
      </c>
      <c r="E74">
        <v>2605.1499020000001</v>
      </c>
      <c r="F74" s="2">
        <v>2605.1499020000001</v>
      </c>
      <c r="G74">
        <v>33177490000</v>
      </c>
      <c r="I74" s="1">
        <v>40878</v>
      </c>
      <c r="J74">
        <v>298.87973</v>
      </c>
      <c r="K74">
        <v>322.17242399999998</v>
      </c>
      <c r="L74">
        <v>298.38159200000001</v>
      </c>
      <c r="M74">
        <v>321.74401899999998</v>
      </c>
      <c r="N74" s="2">
        <v>321.74401899999998</v>
      </c>
      <c r="O74">
        <v>110505700</v>
      </c>
      <c r="P74" s="8">
        <f t="shared" si="5"/>
        <v>-5.7970284351882562E-3</v>
      </c>
      <c r="Q74" s="8">
        <f t="shared" si="6"/>
        <v>7.7595527839495304E-2</v>
      </c>
      <c r="R74" s="23">
        <f t="shared" si="7"/>
        <v>-1.1409987776420548E-3</v>
      </c>
      <c r="S74" s="8">
        <f t="shared" si="8"/>
        <v>7.8736526617137356E-2</v>
      </c>
    </row>
    <row r="75" spans="1:19" x14ac:dyDescent="0.25">
      <c r="A75" s="1">
        <v>40909</v>
      </c>
      <c r="B75">
        <v>2657.389893</v>
      </c>
      <c r="C75">
        <v>2834.3000489999999</v>
      </c>
      <c r="D75">
        <v>2627.2299800000001</v>
      </c>
      <c r="E75">
        <v>2813.8400879999999</v>
      </c>
      <c r="F75" s="2">
        <v>2813.8400879999999</v>
      </c>
      <c r="G75">
        <v>35325900000</v>
      </c>
      <c r="I75" s="1">
        <v>40909</v>
      </c>
      <c r="J75">
        <v>325.25088499999998</v>
      </c>
      <c r="K75">
        <v>333.87356599999998</v>
      </c>
      <c r="L75">
        <v>281.22091699999999</v>
      </c>
      <c r="M75">
        <v>288.97186299999998</v>
      </c>
      <c r="N75" s="2">
        <v>288.97186299999998</v>
      </c>
      <c r="O75">
        <v>147835300</v>
      </c>
      <c r="P75" s="8">
        <f t="shared" si="5"/>
        <v>8.0106786116141082E-2</v>
      </c>
      <c r="Q75" s="8">
        <f t="shared" si="6"/>
        <v>-0.1018578561362472</v>
      </c>
      <c r="R75" s="23">
        <f t="shared" si="7"/>
        <v>9.0134818615424536E-2</v>
      </c>
      <c r="S75" s="8">
        <f t="shared" si="8"/>
        <v>-0.19199267475167175</v>
      </c>
    </row>
    <row r="76" spans="1:19" x14ac:dyDescent="0.25">
      <c r="A76" s="1">
        <v>40940</v>
      </c>
      <c r="B76">
        <v>2830.1000979999999</v>
      </c>
      <c r="C76">
        <v>3000.110107</v>
      </c>
      <c r="D76">
        <v>2825.1899410000001</v>
      </c>
      <c r="E76">
        <v>2966.889893</v>
      </c>
      <c r="F76" s="2">
        <v>2966.889893</v>
      </c>
      <c r="G76">
        <v>37728460000</v>
      </c>
      <c r="I76" s="1">
        <v>40940</v>
      </c>
      <c r="J76">
        <v>291.377838</v>
      </c>
      <c r="K76">
        <v>311.63192700000002</v>
      </c>
      <c r="L76">
        <v>288.48867799999999</v>
      </c>
      <c r="M76">
        <v>307.970642</v>
      </c>
      <c r="N76" s="2">
        <v>307.970642</v>
      </c>
      <c r="O76">
        <v>95082200</v>
      </c>
      <c r="P76" s="8">
        <f t="shared" si="5"/>
        <v>5.4391792075427992E-2</v>
      </c>
      <c r="Q76" s="8">
        <f t="shared" si="6"/>
        <v>6.5746120756400517E-2</v>
      </c>
      <c r="R76" s="23">
        <f t="shared" si="7"/>
        <v>6.2811735087842088E-2</v>
      </c>
      <c r="S76" s="8">
        <f t="shared" si="8"/>
        <v>2.9343856685584285E-3</v>
      </c>
    </row>
    <row r="77" spans="1:19" x14ac:dyDescent="0.25">
      <c r="A77" s="1">
        <v>40969</v>
      </c>
      <c r="B77">
        <v>2979.110107</v>
      </c>
      <c r="C77">
        <v>3134.169922</v>
      </c>
      <c r="D77">
        <v>2900.280029</v>
      </c>
      <c r="E77">
        <v>3091.570068</v>
      </c>
      <c r="F77" s="2">
        <v>3091.570068</v>
      </c>
      <c r="G77">
        <v>36686310000</v>
      </c>
      <c r="I77" s="1">
        <v>40969</v>
      </c>
      <c r="J77">
        <v>309.96816999999999</v>
      </c>
      <c r="K77">
        <v>328.065338</v>
      </c>
      <c r="L77">
        <v>295.811218</v>
      </c>
      <c r="M77">
        <v>319.422729</v>
      </c>
      <c r="N77" s="2">
        <v>319.422729</v>
      </c>
      <c r="O77">
        <v>95012700</v>
      </c>
      <c r="P77" s="8">
        <f t="shared" si="5"/>
        <v>4.2023863202394818E-2</v>
      </c>
      <c r="Q77" s="8">
        <f t="shared" si="6"/>
        <v>3.7185645117433053E-2</v>
      </c>
      <c r="R77" s="23">
        <f t="shared" si="7"/>
        <v>4.9670376659912502E-2</v>
      </c>
      <c r="S77" s="8">
        <f t="shared" si="8"/>
        <v>-1.2484731542479449E-2</v>
      </c>
    </row>
    <row r="78" spans="1:19" x14ac:dyDescent="0.25">
      <c r="A78" s="1">
        <v>41000</v>
      </c>
      <c r="B78">
        <v>3085.9399410000001</v>
      </c>
      <c r="C78">
        <v>3128.25</v>
      </c>
      <c r="D78">
        <v>2946.040039</v>
      </c>
      <c r="E78">
        <v>3046.360107</v>
      </c>
      <c r="F78" s="2">
        <v>3046.360107</v>
      </c>
      <c r="G78">
        <v>33793990000</v>
      </c>
      <c r="I78" s="1">
        <v>41000</v>
      </c>
      <c r="J78">
        <v>319.18859900000001</v>
      </c>
      <c r="K78">
        <v>325.35049400000003</v>
      </c>
      <c r="L78">
        <v>293.99801600000001</v>
      </c>
      <c r="M78">
        <v>301.29568499999999</v>
      </c>
      <c r="N78" s="2">
        <v>301.29568499999999</v>
      </c>
      <c r="O78">
        <v>118194700</v>
      </c>
      <c r="P78" s="8">
        <f t="shared" si="5"/>
        <v>-1.4623624891428433E-2</v>
      </c>
      <c r="Q78" s="8">
        <f t="shared" si="6"/>
        <v>-5.674938679770658E-2</v>
      </c>
      <c r="R78" s="23">
        <f t="shared" si="7"/>
        <v>-1.0519567244594954E-2</v>
      </c>
      <c r="S78" s="8">
        <f t="shared" si="8"/>
        <v>-4.6229819553111624E-2</v>
      </c>
    </row>
    <row r="79" spans="1:19" x14ac:dyDescent="0.25">
      <c r="A79" s="1">
        <v>41030</v>
      </c>
      <c r="B79">
        <v>3044.790039</v>
      </c>
      <c r="C79">
        <v>3085.3999020000001</v>
      </c>
      <c r="D79">
        <v>2774.4499510000001</v>
      </c>
      <c r="E79">
        <v>2827.3400879999999</v>
      </c>
      <c r="F79" s="2">
        <v>2827.3400879999999</v>
      </c>
      <c r="G79">
        <v>40115930000</v>
      </c>
      <c r="I79" s="1">
        <v>41030</v>
      </c>
      <c r="J79">
        <v>300.76763899999997</v>
      </c>
      <c r="K79">
        <v>317.73406999999997</v>
      </c>
      <c r="L79">
        <v>288.41894500000001</v>
      </c>
      <c r="M79">
        <v>289.34545900000001</v>
      </c>
      <c r="N79" s="2">
        <v>289.34545900000001</v>
      </c>
      <c r="O79">
        <v>117784500</v>
      </c>
      <c r="P79" s="8">
        <f t="shared" si="5"/>
        <v>-7.1895643097718676E-2</v>
      </c>
      <c r="Q79" s="8">
        <f t="shared" si="6"/>
        <v>-3.9662785081040819E-2</v>
      </c>
      <c r="R79" s="23">
        <f t="shared" si="7"/>
        <v>-7.1373096308850428E-2</v>
      </c>
      <c r="S79" s="8">
        <f t="shared" si="8"/>
        <v>3.1710311227809609E-2</v>
      </c>
    </row>
    <row r="80" spans="1:19" x14ac:dyDescent="0.25">
      <c r="A80" s="1">
        <v>41061</v>
      </c>
      <c r="B80">
        <v>2810.1298830000001</v>
      </c>
      <c r="C80">
        <v>2942.280029</v>
      </c>
      <c r="D80">
        <v>2726.679932</v>
      </c>
      <c r="E80">
        <v>2935.0500489999999</v>
      </c>
      <c r="F80" s="2">
        <v>2935.0500489999999</v>
      </c>
      <c r="G80">
        <v>37458650000</v>
      </c>
      <c r="I80" s="1">
        <v>41061</v>
      </c>
      <c r="J80">
        <v>284.82739299999997</v>
      </c>
      <c r="K80">
        <v>292.847351</v>
      </c>
      <c r="L80">
        <v>277.22091699999999</v>
      </c>
      <c r="M80">
        <v>288.95193499999999</v>
      </c>
      <c r="N80" s="2">
        <v>288.95193499999999</v>
      </c>
      <c r="O80">
        <v>93355200</v>
      </c>
      <c r="P80" s="8">
        <f t="shared" si="5"/>
        <v>3.8095863124903317E-2</v>
      </c>
      <c r="Q80" s="8">
        <f t="shared" si="6"/>
        <v>-1.3600489925090775E-3</v>
      </c>
      <c r="R80" s="23">
        <f t="shared" si="7"/>
        <v>4.5496738740971945E-2</v>
      </c>
      <c r="S80" s="8">
        <f t="shared" si="8"/>
        <v>-4.6856787733481023E-2</v>
      </c>
    </row>
    <row r="81" spans="1:19" x14ac:dyDescent="0.25">
      <c r="A81" s="1">
        <v>41091</v>
      </c>
      <c r="B81">
        <v>2938.4099120000001</v>
      </c>
      <c r="C81">
        <v>2987.9399410000001</v>
      </c>
      <c r="D81">
        <v>2837.719971</v>
      </c>
      <c r="E81">
        <v>2939.5200199999999</v>
      </c>
      <c r="F81" s="2">
        <v>2939.5200199999999</v>
      </c>
      <c r="G81">
        <v>34686680000</v>
      </c>
      <c r="I81" s="1">
        <v>41091</v>
      </c>
      <c r="J81">
        <v>289.823669</v>
      </c>
      <c r="K81">
        <v>320.100189</v>
      </c>
      <c r="L81">
        <v>279.99551400000001</v>
      </c>
      <c r="M81">
        <v>315.30316199999999</v>
      </c>
      <c r="N81" s="2">
        <v>315.30316199999999</v>
      </c>
      <c r="O81">
        <v>102955500</v>
      </c>
      <c r="P81" s="8">
        <f t="shared" si="5"/>
        <v>1.522962445401177E-3</v>
      </c>
      <c r="Q81" s="8">
        <f t="shared" si="6"/>
        <v>9.1195883495294838E-2</v>
      </c>
      <c r="R81" s="23">
        <f t="shared" si="7"/>
        <v>6.6367483972097343E-3</v>
      </c>
      <c r="S81" s="8">
        <f t="shared" si="8"/>
        <v>8.4559135098085103E-2</v>
      </c>
    </row>
    <row r="82" spans="1:19" x14ac:dyDescent="0.25">
      <c r="A82" s="1">
        <v>41122</v>
      </c>
      <c r="B82">
        <v>2956.719971</v>
      </c>
      <c r="C82">
        <v>3100.540039</v>
      </c>
      <c r="D82">
        <v>2890.8500979999999</v>
      </c>
      <c r="E82">
        <v>3066.959961</v>
      </c>
      <c r="F82" s="2">
        <v>3066.959961</v>
      </c>
      <c r="G82">
        <v>35708950000</v>
      </c>
      <c r="I82" s="1">
        <v>41122</v>
      </c>
      <c r="J82">
        <v>317.460083</v>
      </c>
      <c r="K82">
        <v>343.20855699999998</v>
      </c>
      <c r="L82">
        <v>310.54101600000001</v>
      </c>
      <c r="M82">
        <v>341.26583900000003</v>
      </c>
      <c r="N82" s="2">
        <v>341.26583900000003</v>
      </c>
      <c r="O82">
        <v>94477000</v>
      </c>
      <c r="P82" s="8">
        <f t="shared" si="5"/>
        <v>4.3353996616086965E-2</v>
      </c>
      <c r="Q82" s="8">
        <f t="shared" si="6"/>
        <v>8.2341949364910016E-2</v>
      </c>
      <c r="R82" s="23">
        <f t="shared" si="7"/>
        <v>5.1083690087385926E-2</v>
      </c>
      <c r="S82" s="8">
        <f t="shared" si="8"/>
        <v>3.1258259277524091E-2</v>
      </c>
    </row>
    <row r="83" spans="1:19" x14ac:dyDescent="0.25">
      <c r="A83" s="1">
        <v>41153</v>
      </c>
      <c r="B83">
        <v>3063.25</v>
      </c>
      <c r="C83">
        <v>3196.929932</v>
      </c>
      <c r="D83">
        <v>3040.23999</v>
      </c>
      <c r="E83">
        <v>3116.2299800000001</v>
      </c>
      <c r="F83" s="2">
        <v>3116.2299800000001</v>
      </c>
      <c r="G83">
        <v>33719730000</v>
      </c>
      <c r="I83" s="1">
        <v>41153</v>
      </c>
      <c r="J83">
        <v>340.99685699999998</v>
      </c>
      <c r="K83">
        <v>381.01684599999999</v>
      </c>
      <c r="L83">
        <v>335.49249300000002</v>
      </c>
      <c r="M83">
        <v>375.84124800000001</v>
      </c>
      <c r="N83" s="2">
        <v>375.84124800000001</v>
      </c>
      <c r="O83">
        <v>120804300</v>
      </c>
      <c r="P83" s="8">
        <f t="shared" si="5"/>
        <v>1.6064774117212632E-2</v>
      </c>
      <c r="Q83" s="8">
        <f t="shared" si="6"/>
        <v>0.10131517734477957</v>
      </c>
      <c r="R83" s="23">
        <f t="shared" si="7"/>
        <v>2.2087933582094946E-2</v>
      </c>
      <c r="S83" s="8">
        <f t="shared" si="8"/>
        <v>7.9227243762684627E-2</v>
      </c>
    </row>
    <row r="84" spans="1:19" x14ac:dyDescent="0.25">
      <c r="A84" s="1">
        <v>41183</v>
      </c>
      <c r="B84">
        <v>3130.3100589999999</v>
      </c>
      <c r="C84">
        <v>3171.459961</v>
      </c>
      <c r="D84">
        <v>2961.1599120000001</v>
      </c>
      <c r="E84">
        <v>2977.2299800000001</v>
      </c>
      <c r="F84" s="2">
        <v>2977.2299800000001</v>
      </c>
      <c r="G84">
        <v>36367020000</v>
      </c>
      <c r="I84" s="1">
        <v>41183</v>
      </c>
      <c r="J84">
        <v>378.10775799999999</v>
      </c>
      <c r="K84">
        <v>385.74414100000001</v>
      </c>
      <c r="L84">
        <v>333.59957900000001</v>
      </c>
      <c r="M84">
        <v>338.87979100000001</v>
      </c>
      <c r="N84" s="2">
        <v>338.87979100000001</v>
      </c>
      <c r="O84">
        <v>144134100</v>
      </c>
      <c r="P84" s="8">
        <f t="shared" si="5"/>
        <v>-4.4605180263364241E-2</v>
      </c>
      <c r="Q84" s="8">
        <f t="shared" si="6"/>
        <v>-9.8343269124095745E-2</v>
      </c>
      <c r="R84" s="23">
        <f t="shared" si="7"/>
        <v>-4.2376021903587503E-2</v>
      </c>
      <c r="S84" s="8">
        <f t="shared" si="8"/>
        <v>-5.5967247220508241E-2</v>
      </c>
    </row>
    <row r="85" spans="1:19" x14ac:dyDescent="0.25">
      <c r="A85" s="1">
        <v>41214</v>
      </c>
      <c r="B85">
        <v>2987.540039</v>
      </c>
      <c r="C85">
        <v>3033.8500979999999</v>
      </c>
      <c r="D85">
        <v>2810.8000489999999</v>
      </c>
      <c r="E85">
        <v>3010.23999</v>
      </c>
      <c r="F85" s="2">
        <v>3010.23999</v>
      </c>
      <c r="G85">
        <v>36894240000</v>
      </c>
      <c r="I85" s="1">
        <v>41214</v>
      </c>
      <c r="J85">
        <v>338.48129299999999</v>
      </c>
      <c r="K85">
        <v>348.30447400000003</v>
      </c>
      <c r="L85">
        <v>316.8125</v>
      </c>
      <c r="M85">
        <v>347.88104199999998</v>
      </c>
      <c r="N85" s="2">
        <v>347.88104199999998</v>
      </c>
      <c r="O85">
        <v>93706000</v>
      </c>
      <c r="P85" s="8">
        <f t="shared" si="5"/>
        <v>1.1087490795722799E-2</v>
      </c>
      <c r="Q85" s="8">
        <f t="shared" si="6"/>
        <v>2.656178160827527E-2</v>
      </c>
      <c r="R85" s="23">
        <f t="shared" si="7"/>
        <v>1.6799395396233541E-2</v>
      </c>
      <c r="S85" s="8">
        <f t="shared" si="8"/>
        <v>9.7623862120417293E-3</v>
      </c>
    </row>
    <row r="86" spans="1:19" x14ac:dyDescent="0.25">
      <c r="A86" s="1">
        <v>41244</v>
      </c>
      <c r="B86">
        <v>3029.209961</v>
      </c>
      <c r="C86">
        <v>3061.820068</v>
      </c>
      <c r="D86">
        <v>2951.040039</v>
      </c>
      <c r="E86">
        <v>3019.51001</v>
      </c>
      <c r="F86" s="2">
        <v>3019.51001</v>
      </c>
      <c r="G86">
        <v>33522490000</v>
      </c>
      <c r="I86" s="1">
        <v>41244</v>
      </c>
      <c r="J86">
        <v>349.80883799999998</v>
      </c>
      <c r="K86">
        <v>363.18869000000001</v>
      </c>
      <c r="L86">
        <v>339.89099099999999</v>
      </c>
      <c r="M86">
        <v>352.36923200000001</v>
      </c>
      <c r="N86" s="2">
        <v>352.36923200000001</v>
      </c>
      <c r="O86">
        <v>83701600</v>
      </c>
      <c r="P86" s="8">
        <f t="shared" si="5"/>
        <v>3.0794953328621144E-3</v>
      </c>
      <c r="Q86" s="8">
        <f t="shared" si="6"/>
        <v>1.2901507866588613E-2</v>
      </c>
      <c r="R86" s="23">
        <f t="shared" si="7"/>
        <v>8.2906192100977369E-3</v>
      </c>
      <c r="S86" s="8">
        <f t="shared" si="8"/>
        <v>4.610888656490876E-3</v>
      </c>
    </row>
    <row r="87" spans="1:19" x14ac:dyDescent="0.25">
      <c r="A87" s="1">
        <v>41275</v>
      </c>
      <c r="B87">
        <v>3091.330078</v>
      </c>
      <c r="C87">
        <v>3164.0600589999999</v>
      </c>
      <c r="D87">
        <v>3076.6000979999999</v>
      </c>
      <c r="E87">
        <v>3142.1298830000001</v>
      </c>
      <c r="F87" s="2">
        <v>3142.1298830000001</v>
      </c>
      <c r="G87">
        <v>39027620000</v>
      </c>
      <c r="I87" s="1">
        <v>41275</v>
      </c>
      <c r="J87">
        <v>358.36676</v>
      </c>
      <c r="K87">
        <v>379.05419899999998</v>
      </c>
      <c r="L87">
        <v>346.461365</v>
      </c>
      <c r="M87">
        <v>376.43402099999997</v>
      </c>
      <c r="N87" s="2">
        <v>376.43402099999997</v>
      </c>
      <c r="O87">
        <v>105201100</v>
      </c>
      <c r="P87" s="8">
        <f t="shared" si="5"/>
        <v>4.0609195728415592E-2</v>
      </c>
      <c r="Q87" s="8">
        <f t="shared" si="6"/>
        <v>6.829424028713138E-2</v>
      </c>
      <c r="R87" s="23">
        <f t="shared" si="7"/>
        <v>4.816724282701753E-2</v>
      </c>
      <c r="S87" s="8">
        <f t="shared" si="8"/>
        <v>2.012699746011385E-2</v>
      </c>
    </row>
    <row r="88" spans="1:19" x14ac:dyDescent="0.25">
      <c r="A88" s="1">
        <v>41306</v>
      </c>
      <c r="B88">
        <v>3162.9399410000001</v>
      </c>
      <c r="C88">
        <v>3213.6000979999999</v>
      </c>
      <c r="D88">
        <v>3105.360107</v>
      </c>
      <c r="E88">
        <v>3160.1899410000001</v>
      </c>
      <c r="F88" s="2">
        <v>3160.1899410000001</v>
      </c>
      <c r="G88">
        <v>35765430000</v>
      </c>
      <c r="I88" s="1">
        <v>41306</v>
      </c>
      <c r="J88">
        <v>377.68435699999998</v>
      </c>
      <c r="K88">
        <v>402.97454800000003</v>
      </c>
      <c r="L88">
        <v>377.63452100000001</v>
      </c>
      <c r="M88">
        <v>399.10406499999999</v>
      </c>
      <c r="N88" s="2">
        <v>399.10406499999999</v>
      </c>
      <c r="O88">
        <v>93026400</v>
      </c>
      <c r="P88" s="8">
        <f t="shared" si="5"/>
        <v>5.7477121164568601E-3</v>
      </c>
      <c r="Q88" s="8">
        <f t="shared" si="6"/>
        <v>6.0223153953452124E-2</v>
      </c>
      <c r="R88" s="23">
        <f t="shared" si="7"/>
        <v>1.1125693172488394E-2</v>
      </c>
      <c r="S88" s="8">
        <f t="shared" si="8"/>
        <v>4.9097460780963734E-2</v>
      </c>
    </row>
    <row r="89" spans="1:19" x14ac:dyDescent="0.25">
      <c r="A89" s="1">
        <v>41334</v>
      </c>
      <c r="B89">
        <v>3143.540039</v>
      </c>
      <c r="C89">
        <v>3270.3000489999999</v>
      </c>
      <c r="D89">
        <v>3129.3999020000001</v>
      </c>
      <c r="E89">
        <v>3267.5200199999999</v>
      </c>
      <c r="F89" s="2">
        <v>3267.5200199999999</v>
      </c>
      <c r="G89">
        <v>33749180000</v>
      </c>
      <c r="I89" s="1">
        <v>41334</v>
      </c>
      <c r="J89">
        <v>397.41039999999998</v>
      </c>
      <c r="K89">
        <v>420.42413299999998</v>
      </c>
      <c r="L89">
        <v>395.16882299999997</v>
      </c>
      <c r="M89">
        <v>395.61215199999998</v>
      </c>
      <c r="N89" s="2">
        <v>395.61215199999998</v>
      </c>
      <c r="O89">
        <v>85414700</v>
      </c>
      <c r="P89" s="8">
        <f t="shared" si="5"/>
        <v>3.3963173417999259E-2</v>
      </c>
      <c r="Q89" s="8">
        <f t="shared" si="6"/>
        <v>-8.7493796887285757E-3</v>
      </c>
      <c r="R89" s="23">
        <f t="shared" si="7"/>
        <v>4.1105610908060794E-2</v>
      </c>
      <c r="S89" s="8">
        <f t="shared" si="8"/>
        <v>-4.985499059678937E-2</v>
      </c>
    </row>
    <row r="90" spans="1:19" x14ac:dyDescent="0.25">
      <c r="A90" s="1">
        <v>41365</v>
      </c>
      <c r="B90">
        <v>3268.6298830000001</v>
      </c>
      <c r="C90">
        <v>3328.790039</v>
      </c>
      <c r="D90">
        <v>3154.959961</v>
      </c>
      <c r="E90">
        <v>3328.790039</v>
      </c>
      <c r="F90" s="2">
        <v>3328.790039</v>
      </c>
      <c r="G90">
        <v>36904330000</v>
      </c>
      <c r="I90" s="1">
        <v>41365</v>
      </c>
      <c r="J90">
        <v>396.02062999999998</v>
      </c>
      <c r="K90">
        <v>412.27468900000002</v>
      </c>
      <c r="L90">
        <v>379.208618</v>
      </c>
      <c r="M90">
        <v>410.74542200000002</v>
      </c>
      <c r="N90" s="2">
        <v>410.74542200000002</v>
      </c>
      <c r="O90">
        <v>107503200</v>
      </c>
      <c r="P90" s="8">
        <f t="shared" si="5"/>
        <v>1.8751229870046737E-2</v>
      </c>
      <c r="Q90" s="8">
        <f t="shared" si="6"/>
        <v>3.8252793609838465E-2</v>
      </c>
      <c r="R90" s="23">
        <f t="shared" si="7"/>
        <v>2.4942387089322171E-2</v>
      </c>
      <c r="S90" s="8">
        <f t="shared" si="8"/>
        <v>1.3310406520516294E-2</v>
      </c>
    </row>
    <row r="91" spans="1:19" x14ac:dyDescent="0.25">
      <c r="A91" s="1">
        <v>41395</v>
      </c>
      <c r="B91">
        <v>3325.3500979999999</v>
      </c>
      <c r="C91">
        <v>3532.040039</v>
      </c>
      <c r="D91">
        <v>3296.5</v>
      </c>
      <c r="E91">
        <v>3455.9099120000001</v>
      </c>
      <c r="F91" s="2">
        <v>3455.9099120000001</v>
      </c>
      <c r="G91">
        <v>39144080000</v>
      </c>
      <c r="I91" s="1">
        <v>41395</v>
      </c>
      <c r="J91">
        <v>410.09286500000002</v>
      </c>
      <c r="K91">
        <v>458.58111600000001</v>
      </c>
      <c r="L91">
        <v>406.65576199999998</v>
      </c>
      <c r="M91">
        <v>433.98333700000001</v>
      </c>
      <c r="N91" s="2">
        <v>433.98333700000001</v>
      </c>
      <c r="O91">
        <v>99202800</v>
      </c>
      <c r="P91" s="8">
        <f t="shared" si="5"/>
        <v>3.8188011713165437E-2</v>
      </c>
      <c r="Q91" s="8">
        <f t="shared" si="6"/>
        <v>5.6574982350016345E-2</v>
      </c>
      <c r="R91" s="23">
        <f t="shared" si="7"/>
        <v>4.5594649849566744E-2</v>
      </c>
      <c r="S91" s="8">
        <f t="shared" si="8"/>
        <v>1.0980332500449601E-2</v>
      </c>
    </row>
    <row r="92" spans="1:19" x14ac:dyDescent="0.25">
      <c r="A92" s="1">
        <v>41426</v>
      </c>
      <c r="B92">
        <v>3460.76001</v>
      </c>
      <c r="C92">
        <v>3488.3100589999999</v>
      </c>
      <c r="D92">
        <v>3294.9499510000001</v>
      </c>
      <c r="E92">
        <v>3403.25</v>
      </c>
      <c r="F92" s="2">
        <v>3403.25</v>
      </c>
      <c r="G92">
        <v>37528250000</v>
      </c>
      <c r="I92" s="1">
        <v>41426</v>
      </c>
      <c r="J92">
        <v>434.86999500000002</v>
      </c>
      <c r="K92">
        <v>453.71935999999999</v>
      </c>
      <c r="L92">
        <v>422.02813700000002</v>
      </c>
      <c r="M92">
        <v>438.54122899999999</v>
      </c>
      <c r="N92" s="2">
        <v>438.54122899999999</v>
      </c>
      <c r="O92">
        <v>97523400</v>
      </c>
      <c r="P92" s="8">
        <f t="shared" si="5"/>
        <v>-1.5237640257099394E-2</v>
      </c>
      <c r="Q92" s="8">
        <f t="shared" si="6"/>
        <v>1.0502458531028713E-2</v>
      </c>
      <c r="R92" s="23">
        <f t="shared" si="7"/>
        <v>-1.1171980116901478E-2</v>
      </c>
      <c r="S92" s="8">
        <f t="shared" si="8"/>
        <v>2.1674438647930193E-2</v>
      </c>
    </row>
    <row r="93" spans="1:19" x14ac:dyDescent="0.25">
      <c r="A93" s="1">
        <v>41456</v>
      </c>
      <c r="B93">
        <v>3430.4799800000001</v>
      </c>
      <c r="C93">
        <v>3649.3500979999999</v>
      </c>
      <c r="D93">
        <v>3415.2299800000001</v>
      </c>
      <c r="E93">
        <v>3626.3701169999999</v>
      </c>
      <c r="F93" s="2">
        <v>3626.3701169999999</v>
      </c>
      <c r="G93">
        <v>35889520000</v>
      </c>
      <c r="I93" s="1">
        <v>41456</v>
      </c>
      <c r="J93">
        <v>441.569885</v>
      </c>
      <c r="K93">
        <v>462.26730300000003</v>
      </c>
      <c r="L93">
        <v>436.17013500000002</v>
      </c>
      <c r="M93">
        <v>442.217468</v>
      </c>
      <c r="N93" s="2">
        <v>442.217468</v>
      </c>
      <c r="O93">
        <v>102872800</v>
      </c>
      <c r="P93" s="8">
        <f t="shared" si="5"/>
        <v>6.5560895320649459E-2</v>
      </c>
      <c r="Q93" s="8">
        <f t="shared" si="6"/>
        <v>8.3828811452526519E-3</v>
      </c>
      <c r="R93" s="23">
        <f t="shared" si="7"/>
        <v>7.4679299218489495E-2</v>
      </c>
      <c r="S93" s="8">
        <f t="shared" si="8"/>
        <v>-6.6296418073236843E-2</v>
      </c>
    </row>
    <row r="94" spans="1:19" x14ac:dyDescent="0.25">
      <c r="A94" s="1">
        <v>41487</v>
      </c>
      <c r="B94">
        <v>3654.179932</v>
      </c>
      <c r="C94">
        <v>3694.1899410000001</v>
      </c>
      <c r="D94">
        <v>3573.570068</v>
      </c>
      <c r="E94">
        <v>3589.8701169999999</v>
      </c>
      <c r="F94" s="2">
        <v>3589.8701169999999</v>
      </c>
      <c r="G94">
        <v>32934650000</v>
      </c>
      <c r="I94" s="1">
        <v>41487</v>
      </c>
      <c r="J94">
        <v>445.82891799999999</v>
      </c>
      <c r="K94">
        <v>453.15646400000003</v>
      </c>
      <c r="L94">
        <v>421.201233</v>
      </c>
      <c r="M94">
        <v>421.86874399999999</v>
      </c>
      <c r="N94" s="2">
        <v>421.86874399999999</v>
      </c>
      <c r="O94">
        <v>67223100</v>
      </c>
      <c r="P94" s="8">
        <f t="shared" si="5"/>
        <v>-1.0065161255574107E-2</v>
      </c>
      <c r="Q94" s="8">
        <f t="shared" si="6"/>
        <v>-4.6015197210617642E-2</v>
      </c>
      <c r="R94" s="23">
        <f t="shared" si="7"/>
        <v>-5.6760396714327782E-3</v>
      </c>
      <c r="S94" s="8">
        <f t="shared" si="8"/>
        <v>-4.0339157539184864E-2</v>
      </c>
    </row>
    <row r="95" spans="1:19" x14ac:dyDescent="0.25">
      <c r="A95" s="1">
        <v>41518</v>
      </c>
      <c r="B95">
        <v>3622.639893</v>
      </c>
      <c r="C95">
        <v>3798.76001</v>
      </c>
      <c r="D95">
        <v>3593.6201169999999</v>
      </c>
      <c r="E95">
        <v>3771.4799800000001</v>
      </c>
      <c r="F95" s="2">
        <v>3771.4799800000001</v>
      </c>
      <c r="G95">
        <v>34997740000</v>
      </c>
      <c r="I95" s="1">
        <v>41518</v>
      </c>
      <c r="J95">
        <v>425.58480800000001</v>
      </c>
      <c r="K95">
        <v>451.303406</v>
      </c>
      <c r="L95">
        <v>425.38055400000002</v>
      </c>
      <c r="M95">
        <v>436.31957999999997</v>
      </c>
      <c r="N95" s="2">
        <v>436.31957999999997</v>
      </c>
      <c r="O95">
        <v>66492900</v>
      </c>
      <c r="P95" s="8">
        <f t="shared" si="5"/>
        <v>5.0589535855344092E-2</v>
      </c>
      <c r="Q95" s="8">
        <f t="shared" si="6"/>
        <v>3.425434144037931E-2</v>
      </c>
      <c r="R95" s="23">
        <f t="shared" si="7"/>
        <v>5.8771704429847763E-2</v>
      </c>
      <c r="S95" s="8">
        <f t="shared" si="8"/>
        <v>-2.4517362989468452E-2</v>
      </c>
    </row>
    <row r="96" spans="1:19" x14ac:dyDescent="0.25">
      <c r="A96" s="1">
        <v>41548</v>
      </c>
      <c r="B96">
        <v>3774.179932</v>
      </c>
      <c r="C96">
        <v>3966.709961</v>
      </c>
      <c r="D96">
        <v>3650.030029</v>
      </c>
      <c r="E96">
        <v>3919.709961</v>
      </c>
      <c r="F96" s="2">
        <v>3919.709961</v>
      </c>
      <c r="G96">
        <v>43017190000</v>
      </c>
      <c r="I96" s="1">
        <v>41548</v>
      </c>
      <c r="J96">
        <v>438.48147599999999</v>
      </c>
      <c r="K96">
        <v>518.81536900000003</v>
      </c>
      <c r="L96">
        <v>419.91604599999999</v>
      </c>
      <c r="M96">
        <v>513.36578399999996</v>
      </c>
      <c r="N96" s="2">
        <v>513.36578399999996</v>
      </c>
      <c r="O96">
        <v>110860700</v>
      </c>
      <c r="P96" s="8">
        <f t="shared" si="5"/>
        <v>3.9302868313250361E-2</v>
      </c>
      <c r="Q96" s="8">
        <f t="shared" si="6"/>
        <v>0.17658204566478553</v>
      </c>
      <c r="R96" s="23">
        <f t="shared" si="7"/>
        <v>4.6779224108350129E-2</v>
      </c>
      <c r="S96" s="8">
        <f t="shared" si="8"/>
        <v>0.12980282155643541</v>
      </c>
    </row>
    <row r="97" spans="1:19" x14ac:dyDescent="0.25">
      <c r="A97" s="1">
        <v>41579</v>
      </c>
      <c r="B97">
        <v>3932.4499510000001</v>
      </c>
      <c r="C97">
        <v>4069.6999510000001</v>
      </c>
      <c r="D97">
        <v>3855.070068</v>
      </c>
      <c r="E97">
        <v>4059.889893</v>
      </c>
      <c r="F97" s="2">
        <v>4059.889893</v>
      </c>
      <c r="G97">
        <v>35818470000</v>
      </c>
      <c r="I97" s="1">
        <v>41579</v>
      </c>
      <c r="J97">
        <v>513.96850600000005</v>
      </c>
      <c r="K97">
        <v>532.00591999999995</v>
      </c>
      <c r="L97">
        <v>500.623535</v>
      </c>
      <c r="M97">
        <v>527.81658900000002</v>
      </c>
      <c r="N97" s="2">
        <v>527.81658900000002</v>
      </c>
      <c r="O97">
        <v>52707900</v>
      </c>
      <c r="P97" s="8">
        <f t="shared" si="5"/>
        <v>3.5762832810271705E-2</v>
      </c>
      <c r="Q97" s="8">
        <f t="shared" si="6"/>
        <v>2.8149139366873133E-2</v>
      </c>
      <c r="R97" s="23">
        <f t="shared" si="7"/>
        <v>4.3017812163810905E-2</v>
      </c>
      <c r="S97" s="8">
        <f t="shared" si="8"/>
        <v>-1.4868672796937772E-2</v>
      </c>
    </row>
    <row r="98" spans="1:19" x14ac:dyDescent="0.25">
      <c r="A98" s="1">
        <v>41609</v>
      </c>
      <c r="B98">
        <v>4065.6599120000001</v>
      </c>
      <c r="C98">
        <v>4177.7299800000001</v>
      </c>
      <c r="D98">
        <v>3979.5900879999999</v>
      </c>
      <c r="E98">
        <v>4176.5898440000001</v>
      </c>
      <c r="F98" s="2">
        <v>4176.5898440000001</v>
      </c>
      <c r="G98">
        <v>37139280000</v>
      </c>
      <c r="I98" s="1">
        <v>41609</v>
      </c>
      <c r="J98">
        <v>529.76928699999996</v>
      </c>
      <c r="K98">
        <v>558.40698199999997</v>
      </c>
      <c r="L98">
        <v>522.551331</v>
      </c>
      <c r="M98">
        <v>558.26251200000002</v>
      </c>
      <c r="N98" s="2">
        <v>558.26251200000002</v>
      </c>
      <c r="O98">
        <v>67938100</v>
      </c>
      <c r="P98" s="8">
        <f t="shared" si="5"/>
        <v>2.874460984796956E-2</v>
      </c>
      <c r="Q98" s="8">
        <f t="shared" si="6"/>
        <v>5.7682770179093401E-2</v>
      </c>
      <c r="R98" s="23">
        <f t="shared" si="7"/>
        <v>3.5560703991412472E-2</v>
      </c>
      <c r="S98" s="8">
        <f t="shared" si="8"/>
        <v>2.2122066187680929E-2</v>
      </c>
    </row>
    <row r="99" spans="1:19" x14ac:dyDescent="0.25">
      <c r="A99" s="1">
        <v>41640</v>
      </c>
      <c r="B99">
        <v>4160.0297849999997</v>
      </c>
      <c r="C99">
        <v>4246.5498049999997</v>
      </c>
      <c r="D99">
        <v>4044.76001</v>
      </c>
      <c r="E99">
        <v>4103.8798829999996</v>
      </c>
      <c r="F99" s="2">
        <v>4103.8798829999996</v>
      </c>
      <c r="G99">
        <v>45227610000</v>
      </c>
      <c r="I99" s="1">
        <v>41640</v>
      </c>
      <c r="J99">
        <v>555.64727800000003</v>
      </c>
      <c r="K99">
        <v>591.05456500000003</v>
      </c>
      <c r="L99">
        <v>539.11425799999995</v>
      </c>
      <c r="M99">
        <v>588.27996800000005</v>
      </c>
      <c r="N99" s="2">
        <v>588.27996800000005</v>
      </c>
      <c r="O99">
        <v>109429900</v>
      </c>
      <c r="P99" s="8">
        <f t="shared" si="5"/>
        <v>-1.7408930183665072E-2</v>
      </c>
      <c r="Q99" s="8">
        <f t="shared" si="6"/>
        <v>5.3769428100162386E-2</v>
      </c>
      <c r="R99" s="23">
        <f t="shared" si="7"/>
        <v>-1.3479051856145294E-2</v>
      </c>
      <c r="S99" s="8">
        <f t="shared" si="8"/>
        <v>6.7248479956307686E-2</v>
      </c>
    </row>
    <row r="100" spans="1:19" x14ac:dyDescent="0.25">
      <c r="A100" s="1">
        <v>41671</v>
      </c>
      <c r="B100">
        <v>4105.0600590000004</v>
      </c>
      <c r="C100">
        <v>4342.5898440000001</v>
      </c>
      <c r="D100">
        <v>3968.1899410000001</v>
      </c>
      <c r="E100">
        <v>4308.1201170000004</v>
      </c>
      <c r="F100" s="2">
        <v>4308.1201170000004</v>
      </c>
      <c r="G100">
        <v>39978180000</v>
      </c>
      <c r="I100" s="1">
        <v>41671</v>
      </c>
      <c r="J100">
        <v>587.39831500000003</v>
      </c>
      <c r="K100">
        <v>612.14550799999995</v>
      </c>
      <c r="L100">
        <v>561.90386999999998</v>
      </c>
      <c r="M100">
        <v>605.55523700000003</v>
      </c>
      <c r="N100" s="2">
        <v>605.55523700000003</v>
      </c>
      <c r="O100">
        <v>81394600</v>
      </c>
      <c r="P100" s="8">
        <f t="shared" ref="P100:P134" si="9">F100/F99-1</f>
        <v>4.9767595500552986E-2</v>
      </c>
      <c r="Q100" s="8">
        <f t="shared" si="6"/>
        <v>2.9365727102235839E-2</v>
      </c>
      <c r="R100" s="23">
        <f t="shared" si="7"/>
        <v>5.7898363960350016E-2</v>
      </c>
      <c r="S100" s="8">
        <f t="shared" si="8"/>
        <v>-2.8532636858114177E-2</v>
      </c>
    </row>
    <row r="101" spans="1:19" x14ac:dyDescent="0.25">
      <c r="A101" s="1">
        <v>41699</v>
      </c>
      <c r="B101">
        <v>4261.419922</v>
      </c>
      <c r="C101">
        <v>4371.7099609999996</v>
      </c>
      <c r="D101">
        <v>4131.8100590000004</v>
      </c>
      <c r="E101">
        <v>4198.9902339999999</v>
      </c>
      <c r="F101" s="2">
        <v>4198.9902339999999</v>
      </c>
      <c r="G101">
        <v>46796180000</v>
      </c>
      <c r="I101" s="1">
        <v>41699</v>
      </c>
      <c r="J101">
        <v>601.12182600000006</v>
      </c>
      <c r="K101">
        <v>611.20404099999996</v>
      </c>
      <c r="L101">
        <v>551.40612799999997</v>
      </c>
      <c r="M101">
        <v>555.44500700000003</v>
      </c>
      <c r="N101" s="2">
        <v>555.44500700000003</v>
      </c>
      <c r="O101">
        <v>71661200</v>
      </c>
      <c r="P101" s="8">
        <f t="shared" si="9"/>
        <v>-2.5331207124279054E-2</v>
      </c>
      <c r="Q101" s="8">
        <f t="shared" si="6"/>
        <v>-8.2750882063629128E-2</v>
      </c>
      <c r="R101" s="23">
        <f t="shared" si="7"/>
        <v>-2.189674910446375E-2</v>
      </c>
      <c r="S101" s="8">
        <f t="shared" si="8"/>
        <v>-6.0854132959165377E-2</v>
      </c>
    </row>
    <row r="102" spans="1:19" x14ac:dyDescent="0.25">
      <c r="A102" s="1">
        <v>41730</v>
      </c>
      <c r="B102">
        <v>4219.8701170000004</v>
      </c>
      <c r="C102">
        <v>4286.0898440000001</v>
      </c>
      <c r="D102">
        <v>3946.030029</v>
      </c>
      <c r="E102">
        <v>4114.5600590000004</v>
      </c>
      <c r="F102" s="2">
        <v>4114.5600590000004</v>
      </c>
      <c r="G102">
        <v>44391220000</v>
      </c>
      <c r="I102" s="1">
        <v>41730</v>
      </c>
      <c r="J102">
        <v>557.18023700000003</v>
      </c>
      <c r="K102">
        <v>603.17401099999995</v>
      </c>
      <c r="L102">
        <v>501.42334</v>
      </c>
      <c r="M102">
        <v>525.21801800000003</v>
      </c>
      <c r="N102" s="2">
        <v>525.21801800000003</v>
      </c>
      <c r="O102">
        <v>67354600</v>
      </c>
      <c r="P102" s="8">
        <f t="shared" si="9"/>
        <v>-2.0107256815305896E-2</v>
      </c>
      <c r="Q102" s="8">
        <f t="shared" si="6"/>
        <v>-5.4419408976701833E-2</v>
      </c>
      <c r="R102" s="23">
        <f t="shared" si="7"/>
        <v>-1.6346118588663111E-2</v>
      </c>
      <c r="S102" s="8">
        <f t="shared" si="8"/>
        <v>-3.8073290388038722E-2</v>
      </c>
    </row>
    <row r="103" spans="1:19" x14ac:dyDescent="0.25">
      <c r="A103" s="1">
        <v>41760</v>
      </c>
      <c r="B103">
        <v>4121.25</v>
      </c>
      <c r="C103">
        <v>4252.080078</v>
      </c>
      <c r="D103">
        <v>4021.0500489999999</v>
      </c>
      <c r="E103">
        <v>4242.6201170000004</v>
      </c>
      <c r="F103" s="2">
        <v>4242.6201170000004</v>
      </c>
      <c r="G103">
        <v>39290130000</v>
      </c>
      <c r="I103" s="1">
        <v>41760</v>
      </c>
      <c r="J103">
        <v>525.66680899999994</v>
      </c>
      <c r="K103">
        <v>566.28527799999995</v>
      </c>
      <c r="L103">
        <v>501.921967</v>
      </c>
      <c r="M103">
        <v>558.35705600000006</v>
      </c>
      <c r="N103" s="2">
        <v>558.35705600000006</v>
      </c>
      <c r="O103">
        <v>36627000</v>
      </c>
      <c r="P103" s="8">
        <f t="shared" si="9"/>
        <v>3.1123633186465938E-2</v>
      </c>
      <c r="Q103" s="8">
        <f t="shared" si="6"/>
        <v>6.3095775210057603E-2</v>
      </c>
      <c r="R103" s="23">
        <f t="shared" si="7"/>
        <v>3.8088499770361134E-2</v>
      </c>
      <c r="S103" s="8">
        <f t="shared" si="8"/>
        <v>2.5007275439696469E-2</v>
      </c>
    </row>
    <row r="104" spans="1:19" x14ac:dyDescent="0.25">
      <c r="A104" s="1">
        <v>41791</v>
      </c>
      <c r="B104">
        <v>4247.9599609999996</v>
      </c>
      <c r="C104">
        <v>4417.4599609999996</v>
      </c>
      <c r="D104">
        <v>4207.6098629999997</v>
      </c>
      <c r="E104">
        <v>4408.1801759999998</v>
      </c>
      <c r="F104" s="2">
        <v>4408.1801759999998</v>
      </c>
      <c r="G104">
        <v>40249370000</v>
      </c>
      <c r="I104" s="1">
        <v>41791</v>
      </c>
      <c r="J104">
        <v>559.16479500000003</v>
      </c>
      <c r="K104">
        <v>580.85528599999998</v>
      </c>
      <c r="L104">
        <v>537.274902</v>
      </c>
      <c r="M104">
        <v>573.70489499999996</v>
      </c>
      <c r="N104" s="2">
        <v>573.70489499999996</v>
      </c>
      <c r="O104">
        <v>38001500</v>
      </c>
      <c r="P104" s="8">
        <f t="shared" si="9"/>
        <v>3.9023069337885685E-2</v>
      </c>
      <c r="Q104" s="8">
        <f t="shared" si="6"/>
        <v>2.7487498966969115E-2</v>
      </c>
      <c r="R104" s="23">
        <f t="shared" si="7"/>
        <v>4.6481927878659499E-2</v>
      </c>
      <c r="S104" s="8">
        <f t="shared" si="8"/>
        <v>-1.8994428911690384E-2</v>
      </c>
    </row>
    <row r="105" spans="1:19" x14ac:dyDescent="0.25">
      <c r="A105" s="1">
        <v>41821</v>
      </c>
      <c r="B105">
        <v>4424.7099609999996</v>
      </c>
      <c r="C105">
        <v>4485.9301759999998</v>
      </c>
      <c r="D105">
        <v>4351.0400390000004</v>
      </c>
      <c r="E105">
        <v>4369.7700199999999</v>
      </c>
      <c r="F105" s="2">
        <v>4369.7700199999999</v>
      </c>
      <c r="G105">
        <v>39536410000</v>
      </c>
      <c r="I105" s="1">
        <v>41821</v>
      </c>
      <c r="J105">
        <v>576.73657200000002</v>
      </c>
      <c r="K105">
        <v>598.00817900000004</v>
      </c>
      <c r="L105">
        <v>563.46301300000005</v>
      </c>
      <c r="M105">
        <v>570.03497300000004</v>
      </c>
      <c r="N105" s="2">
        <v>570.03497300000004</v>
      </c>
      <c r="O105">
        <v>34609700</v>
      </c>
      <c r="P105" s="8">
        <f t="shared" si="9"/>
        <v>-8.7133815920503732E-3</v>
      </c>
      <c r="Q105" s="8">
        <f t="shared" si="6"/>
        <v>-6.3968811003433101E-3</v>
      </c>
      <c r="R105" s="23">
        <f t="shared" si="7"/>
        <v>-4.2397263439293963E-3</v>
      </c>
      <c r="S105" s="8">
        <f t="shared" si="8"/>
        <v>-2.1571547564139138E-3</v>
      </c>
    </row>
    <row r="106" spans="1:19" x14ac:dyDescent="0.25">
      <c r="A106" s="1">
        <v>41852</v>
      </c>
      <c r="B106">
        <v>4363.3901370000003</v>
      </c>
      <c r="C106">
        <v>4580.2700199999999</v>
      </c>
      <c r="D106">
        <v>4321.8901370000003</v>
      </c>
      <c r="E106">
        <v>4580.2700199999999</v>
      </c>
      <c r="F106" s="2">
        <v>4580.2700199999999</v>
      </c>
      <c r="G106">
        <v>33417300000</v>
      </c>
      <c r="I106" s="1">
        <v>41852</v>
      </c>
      <c r="J106">
        <v>568.838257</v>
      </c>
      <c r="K106">
        <v>585.73187299999995</v>
      </c>
      <c r="L106">
        <v>558.46673599999997</v>
      </c>
      <c r="M106">
        <v>570.03497300000004</v>
      </c>
      <c r="N106" s="2">
        <v>570.03497300000004</v>
      </c>
      <c r="O106">
        <v>27658100</v>
      </c>
      <c r="P106" s="8">
        <f t="shared" si="9"/>
        <v>4.8171871525632293E-2</v>
      </c>
      <c r="Q106" s="8">
        <f t="shared" si="6"/>
        <v>0</v>
      </c>
      <c r="R106" s="23">
        <f t="shared" si="7"/>
        <v>5.6202851241790003E-2</v>
      </c>
      <c r="S106" s="8">
        <f t="shared" si="8"/>
        <v>-5.6202851241790003E-2</v>
      </c>
    </row>
    <row r="107" spans="1:19" x14ac:dyDescent="0.25">
      <c r="A107" s="1">
        <v>41883</v>
      </c>
      <c r="B107">
        <v>4592.419922</v>
      </c>
      <c r="C107">
        <v>4610.5698240000002</v>
      </c>
      <c r="D107">
        <v>4464.4399409999996</v>
      </c>
      <c r="E107">
        <v>4493.3901370000003</v>
      </c>
      <c r="F107" s="2">
        <v>4493.3901370000003</v>
      </c>
      <c r="G107">
        <v>39631130000</v>
      </c>
      <c r="I107" s="1">
        <v>41883</v>
      </c>
      <c r="J107">
        <v>570.28430200000003</v>
      </c>
      <c r="K107">
        <v>594.84686299999998</v>
      </c>
      <c r="L107">
        <v>566.65423599999997</v>
      </c>
      <c r="M107">
        <v>575.77917500000001</v>
      </c>
      <c r="N107" s="2">
        <v>575.77917500000001</v>
      </c>
      <c r="O107">
        <v>33516300</v>
      </c>
      <c r="P107" s="8">
        <f t="shared" si="9"/>
        <v>-1.8968288467848815E-2</v>
      </c>
      <c r="Q107" s="8">
        <f t="shared" si="6"/>
        <v>1.0076929086945574E-2</v>
      </c>
      <c r="R107" s="23">
        <f t="shared" si="7"/>
        <v>-1.5135924752196666E-2</v>
      </c>
      <c r="S107" s="8">
        <f t="shared" si="8"/>
        <v>2.5212853839142242E-2</v>
      </c>
    </row>
    <row r="108" spans="1:19" x14ac:dyDescent="0.25">
      <c r="A108" s="1">
        <v>41913</v>
      </c>
      <c r="B108">
        <v>4486.6499020000001</v>
      </c>
      <c r="C108">
        <v>4641.5097660000001</v>
      </c>
      <c r="D108">
        <v>4116.6000979999999</v>
      </c>
      <c r="E108">
        <v>4630.7402339999999</v>
      </c>
      <c r="F108" s="2">
        <v>4630.7402339999999</v>
      </c>
      <c r="G108">
        <v>50136190000</v>
      </c>
      <c r="I108" s="1">
        <v>41913</v>
      </c>
      <c r="J108">
        <v>574.43292199999996</v>
      </c>
      <c r="K108">
        <v>579.40924099999995</v>
      </c>
      <c r="L108">
        <v>506.70883199999997</v>
      </c>
      <c r="M108">
        <v>557.54925500000002</v>
      </c>
      <c r="N108" s="2">
        <v>557.54925500000002</v>
      </c>
      <c r="O108">
        <v>52162200</v>
      </c>
      <c r="P108" s="8">
        <f t="shared" si="9"/>
        <v>3.0567142583283635E-2</v>
      </c>
      <c r="Q108" s="8">
        <f t="shared" si="6"/>
        <v>-3.166130487439045E-2</v>
      </c>
      <c r="R108" s="23">
        <f t="shared" si="7"/>
        <v>3.7497208976787884E-2</v>
      </c>
      <c r="S108" s="8">
        <f t="shared" si="8"/>
        <v>-6.9158513851178327E-2</v>
      </c>
    </row>
    <row r="109" spans="1:19" x14ac:dyDescent="0.25">
      <c r="A109" s="1">
        <v>41944</v>
      </c>
      <c r="B109">
        <v>4633.7099609999996</v>
      </c>
      <c r="C109">
        <v>4810.8598629999997</v>
      </c>
      <c r="D109">
        <v>4594.919922</v>
      </c>
      <c r="E109">
        <v>4791.6298829999996</v>
      </c>
      <c r="F109" s="2">
        <v>4791.6298829999996</v>
      </c>
      <c r="G109">
        <v>32967990000</v>
      </c>
      <c r="I109" s="1">
        <v>41944</v>
      </c>
      <c r="J109">
        <v>553.97906499999999</v>
      </c>
      <c r="K109">
        <v>556.37249799999995</v>
      </c>
      <c r="L109">
        <v>528.62866199999996</v>
      </c>
      <c r="M109">
        <v>540.346497</v>
      </c>
      <c r="N109" s="2">
        <v>540.346497</v>
      </c>
      <c r="O109">
        <v>28519700</v>
      </c>
      <c r="P109" s="8">
        <f t="shared" si="9"/>
        <v>3.4743829467848153E-2</v>
      </c>
      <c r="Q109" s="8">
        <f t="shared" si="6"/>
        <v>-3.0854239057318877E-2</v>
      </c>
      <c r="R109" s="23">
        <f t="shared" si="7"/>
        <v>4.1935085354858771E-2</v>
      </c>
      <c r="S109" s="8">
        <f t="shared" si="8"/>
        <v>-7.2789324412177642E-2</v>
      </c>
    </row>
    <row r="110" spans="1:19" x14ac:dyDescent="0.25">
      <c r="A110" s="1">
        <v>41974</v>
      </c>
      <c r="B110">
        <v>4777.7299800000001</v>
      </c>
      <c r="C110">
        <v>4814.9501950000003</v>
      </c>
      <c r="D110">
        <v>4547.3100590000004</v>
      </c>
      <c r="E110">
        <v>4736.0498049999997</v>
      </c>
      <c r="F110" s="2">
        <v>4736.0498049999997</v>
      </c>
      <c r="G110">
        <v>39587090000</v>
      </c>
      <c r="I110" s="1">
        <v>41974</v>
      </c>
      <c r="J110">
        <v>537.42449999999997</v>
      </c>
      <c r="K110">
        <v>539.92761199999995</v>
      </c>
      <c r="L110">
        <v>487.66113300000001</v>
      </c>
      <c r="M110">
        <v>524.95874000000003</v>
      </c>
      <c r="N110" s="2">
        <v>524.95874000000003</v>
      </c>
      <c r="O110">
        <v>45863800</v>
      </c>
      <c r="P110" s="8">
        <f t="shared" si="9"/>
        <v>-1.1599409670014382E-2</v>
      </c>
      <c r="Q110" s="8">
        <f t="shared" si="6"/>
        <v>-2.8477573344941942E-2</v>
      </c>
      <c r="R110" s="23">
        <f t="shared" si="7"/>
        <v>-7.3062324497566774E-3</v>
      </c>
      <c r="S110" s="8">
        <f t="shared" si="8"/>
        <v>-2.1171340895185263E-2</v>
      </c>
    </row>
    <row r="111" spans="1:19" x14ac:dyDescent="0.25">
      <c r="A111" s="1">
        <v>42005</v>
      </c>
      <c r="B111">
        <v>4760.2402339999999</v>
      </c>
      <c r="C111">
        <v>4777.0097660000001</v>
      </c>
      <c r="D111">
        <v>4563.1098629999997</v>
      </c>
      <c r="E111">
        <v>4635.2402339999999</v>
      </c>
      <c r="F111" s="2">
        <v>4635.2402339999999</v>
      </c>
      <c r="G111">
        <v>38719030000</v>
      </c>
      <c r="I111" s="1">
        <v>42005</v>
      </c>
      <c r="J111">
        <v>527.56158400000004</v>
      </c>
      <c r="K111">
        <v>540.68554700000004</v>
      </c>
      <c r="L111">
        <v>486.22506700000002</v>
      </c>
      <c r="M111">
        <v>533.05651899999998</v>
      </c>
      <c r="N111" s="2">
        <v>533.05651899999998</v>
      </c>
      <c r="O111">
        <v>50227200</v>
      </c>
      <c r="P111" s="8">
        <f t="shared" si="9"/>
        <v>-2.1285580842830609E-2</v>
      </c>
      <c r="Q111" s="8">
        <f t="shared" si="6"/>
        <v>1.542555325395667E-2</v>
      </c>
      <c r="R111" s="23">
        <f t="shared" si="7"/>
        <v>-1.759812921622312E-2</v>
      </c>
      <c r="S111" s="8">
        <f t="shared" si="8"/>
        <v>3.302368247017979E-2</v>
      </c>
    </row>
    <row r="112" spans="1:19" x14ac:dyDescent="0.25">
      <c r="A112" s="1">
        <v>42036</v>
      </c>
      <c r="B112">
        <v>4650.6000979999999</v>
      </c>
      <c r="C112">
        <v>4989.25</v>
      </c>
      <c r="D112">
        <v>4580.4599609999996</v>
      </c>
      <c r="E112">
        <v>4963.5297849999997</v>
      </c>
      <c r="F112" s="2">
        <v>4963.5297849999997</v>
      </c>
      <c r="G112">
        <v>35773090000</v>
      </c>
      <c r="I112" s="1">
        <v>42036</v>
      </c>
      <c r="J112">
        <v>530.27410899999995</v>
      </c>
      <c r="K112">
        <v>563.16381799999999</v>
      </c>
      <c r="L112">
        <v>517.13024900000005</v>
      </c>
      <c r="M112">
        <v>556.87109399999997</v>
      </c>
      <c r="N112" s="2">
        <v>556.87109399999997</v>
      </c>
      <c r="O112">
        <v>32594400</v>
      </c>
      <c r="P112" s="8">
        <f t="shared" si="9"/>
        <v>7.0824711218193004E-2</v>
      </c>
      <c r="Q112" s="8">
        <f t="shared" si="6"/>
        <v>4.4675515918416231E-2</v>
      </c>
      <c r="R112" s="23">
        <f t="shared" si="7"/>
        <v>8.0272288321060967E-2</v>
      </c>
      <c r="S112" s="8">
        <f t="shared" si="8"/>
        <v>-3.5596772402644736E-2</v>
      </c>
    </row>
    <row r="113" spans="1:19" x14ac:dyDescent="0.25">
      <c r="A113" s="1">
        <v>42064</v>
      </c>
      <c r="B113">
        <v>4973.4301759999998</v>
      </c>
      <c r="C113">
        <v>5042.1401370000003</v>
      </c>
      <c r="D113">
        <v>4825.9301759999998</v>
      </c>
      <c r="E113">
        <v>4900.8798829999996</v>
      </c>
      <c r="F113" s="2">
        <v>4900.8798829999996</v>
      </c>
      <c r="G113">
        <v>41204240000</v>
      </c>
      <c r="I113" s="1">
        <v>42064</v>
      </c>
      <c r="J113">
        <v>558.99530000000004</v>
      </c>
      <c r="K113">
        <v>576.32769800000005</v>
      </c>
      <c r="L113">
        <v>542.729919</v>
      </c>
      <c r="M113">
        <v>546.49957300000005</v>
      </c>
      <c r="N113" s="2">
        <v>546.49957300000005</v>
      </c>
      <c r="O113">
        <v>38647600</v>
      </c>
      <c r="P113" s="8">
        <f t="shared" si="9"/>
        <v>-1.2622046147346744E-2</v>
      </c>
      <c r="Q113" s="8">
        <f t="shared" si="6"/>
        <v>-1.8624635237396436E-2</v>
      </c>
      <c r="R113" s="23">
        <f t="shared" si="7"/>
        <v>-8.3928195920389762E-3</v>
      </c>
      <c r="S113" s="8">
        <f t="shared" si="8"/>
        <v>-1.023181564535746E-2</v>
      </c>
    </row>
    <row r="114" spans="1:19" x14ac:dyDescent="0.25">
      <c r="A114" s="1">
        <v>42095</v>
      </c>
      <c r="B114">
        <v>4894.3598629999997</v>
      </c>
      <c r="C114">
        <v>5119.830078</v>
      </c>
      <c r="D114">
        <v>4844.3901370000003</v>
      </c>
      <c r="E114">
        <v>4941.419922</v>
      </c>
      <c r="F114" s="2">
        <v>4941.419922</v>
      </c>
      <c r="G114">
        <v>37409760000</v>
      </c>
      <c r="I114" s="1">
        <v>42095</v>
      </c>
      <c r="J114">
        <v>547.09796100000005</v>
      </c>
      <c r="K114">
        <v>569.576233</v>
      </c>
      <c r="L114">
        <v>519.58349599999997</v>
      </c>
      <c r="M114">
        <v>537.34002699999996</v>
      </c>
      <c r="N114" s="2">
        <v>537.34002699999996</v>
      </c>
      <c r="O114">
        <v>42376700</v>
      </c>
      <c r="P114" s="8">
        <f t="shared" si="9"/>
        <v>8.2719919622238347E-3</v>
      </c>
      <c r="Q114" s="8">
        <f t="shared" si="6"/>
        <v>-1.6760390039682771E-2</v>
      </c>
      <c r="R114" s="23">
        <f t="shared" si="7"/>
        <v>1.3807829087576919E-2</v>
      </c>
      <c r="S114" s="8">
        <f t="shared" si="8"/>
        <v>-3.056821912725969E-2</v>
      </c>
    </row>
    <row r="115" spans="1:19" x14ac:dyDescent="0.25">
      <c r="A115" s="1">
        <v>42125</v>
      </c>
      <c r="B115">
        <v>4966.3198240000002</v>
      </c>
      <c r="C115">
        <v>5111.5400390000004</v>
      </c>
      <c r="D115">
        <v>4888.169922</v>
      </c>
      <c r="E115">
        <v>5070.0297849999997</v>
      </c>
      <c r="F115" s="2">
        <v>5070.0297849999997</v>
      </c>
      <c r="G115">
        <v>35994540000</v>
      </c>
      <c r="I115" s="1">
        <v>42125</v>
      </c>
      <c r="J115">
        <v>538.42999299999997</v>
      </c>
      <c r="K115">
        <v>544.19000200000005</v>
      </c>
      <c r="L115">
        <v>521.08502199999998</v>
      </c>
      <c r="M115">
        <v>532.10998500000005</v>
      </c>
      <c r="N115" s="2">
        <v>532.10998500000005</v>
      </c>
      <c r="O115">
        <v>31865900</v>
      </c>
      <c r="P115" s="8">
        <f t="shared" si="9"/>
        <v>2.6026904215812108E-2</v>
      </c>
      <c r="Q115" s="8">
        <f t="shared" si="6"/>
        <v>-9.7332075356446612E-3</v>
      </c>
      <c r="R115" s="23">
        <f t="shared" si="7"/>
        <v>3.26730463908214E-2</v>
      </c>
      <c r="S115" s="8">
        <f t="shared" si="8"/>
        <v>-4.2406253926466062E-2</v>
      </c>
    </row>
    <row r="116" spans="1:19" x14ac:dyDescent="0.25">
      <c r="A116" s="1">
        <v>42156</v>
      </c>
      <c r="B116">
        <v>5094.9399409999996</v>
      </c>
      <c r="C116">
        <v>5164.3598629999997</v>
      </c>
      <c r="D116">
        <v>4956.2299800000001</v>
      </c>
      <c r="E116">
        <v>4986.8701170000004</v>
      </c>
      <c r="F116" s="2">
        <v>4986.8701170000004</v>
      </c>
      <c r="G116">
        <v>41338820000</v>
      </c>
      <c r="I116" s="1">
        <v>42156</v>
      </c>
      <c r="J116">
        <v>536.78997800000002</v>
      </c>
      <c r="K116">
        <v>543.73999000000003</v>
      </c>
      <c r="L116">
        <v>520.5</v>
      </c>
      <c r="M116">
        <v>520.51000999999997</v>
      </c>
      <c r="N116" s="2">
        <v>520.51000999999997</v>
      </c>
      <c r="O116">
        <v>34320500</v>
      </c>
      <c r="P116" s="8">
        <f t="shared" si="9"/>
        <v>-1.640220502175993E-2</v>
      </c>
      <c r="Q116" s="8">
        <f t="shared" si="6"/>
        <v>-2.1799957390388203E-2</v>
      </c>
      <c r="R116" s="23">
        <f t="shared" si="7"/>
        <v>-1.2409371044844965E-2</v>
      </c>
      <c r="S116" s="8">
        <f t="shared" si="8"/>
        <v>-9.3905863455432375E-3</v>
      </c>
    </row>
    <row r="117" spans="1:19" x14ac:dyDescent="0.25">
      <c r="A117" s="1">
        <v>42186</v>
      </c>
      <c r="B117">
        <v>5029.0498049999997</v>
      </c>
      <c r="C117">
        <v>5231.9399409999996</v>
      </c>
      <c r="D117">
        <v>4901.5097660000001</v>
      </c>
      <c r="E117">
        <v>5128.2797849999997</v>
      </c>
      <c r="F117" s="2">
        <v>5128.2797849999997</v>
      </c>
      <c r="G117">
        <v>40633420000</v>
      </c>
      <c r="I117" s="1">
        <v>42186</v>
      </c>
      <c r="J117">
        <v>524.72997999999995</v>
      </c>
      <c r="K117">
        <v>678.64001499999995</v>
      </c>
      <c r="L117">
        <v>515.17999299999997</v>
      </c>
      <c r="M117">
        <v>625.60998500000005</v>
      </c>
      <c r="N117" s="2">
        <v>625.60998500000005</v>
      </c>
      <c r="O117">
        <v>63319000</v>
      </c>
      <c r="P117" s="8">
        <f t="shared" si="9"/>
        <v>2.8356396834547715E-2</v>
      </c>
      <c r="Q117" s="8">
        <f t="shared" si="6"/>
        <v>0.20191729838202366</v>
      </c>
      <c r="R117" s="23">
        <f t="shared" si="7"/>
        <v>3.5148214041952411E-2</v>
      </c>
      <c r="S117" s="8">
        <f t="shared" si="8"/>
        <v>0.16676908434007126</v>
      </c>
    </row>
    <row r="118" spans="1:19" x14ac:dyDescent="0.25">
      <c r="A118" s="1">
        <v>42217</v>
      </c>
      <c r="B118">
        <v>5134.3398440000001</v>
      </c>
      <c r="C118">
        <v>5175.2597660000001</v>
      </c>
      <c r="D118">
        <v>4292.1401370000003</v>
      </c>
      <c r="E118">
        <v>4812.7099609999996</v>
      </c>
      <c r="F118" s="2">
        <v>4812.7099609999996</v>
      </c>
      <c r="G118">
        <v>45767180000</v>
      </c>
      <c r="I118" s="1">
        <v>42217</v>
      </c>
      <c r="J118">
        <v>625.34002699999996</v>
      </c>
      <c r="K118">
        <v>674.90002400000003</v>
      </c>
      <c r="L118">
        <v>565.04998799999998</v>
      </c>
      <c r="M118">
        <v>637.60998500000005</v>
      </c>
      <c r="N118" s="2">
        <v>637.60998500000005</v>
      </c>
      <c r="O118">
        <v>61434900</v>
      </c>
      <c r="P118" s="8">
        <f t="shared" si="9"/>
        <v>-6.1535219845654354E-2</v>
      </c>
      <c r="Q118" s="8">
        <f t="shared" si="6"/>
        <v>1.9181279531528039E-2</v>
      </c>
      <c r="R118" s="23">
        <f t="shared" si="7"/>
        <v>-6.0364783048148206E-2</v>
      </c>
      <c r="S118" s="8">
        <f t="shared" si="8"/>
        <v>7.9546062579676252E-2</v>
      </c>
    </row>
    <row r="119" spans="1:19" x14ac:dyDescent="0.25">
      <c r="A119" s="1">
        <v>42248</v>
      </c>
      <c r="B119">
        <v>4673.6098629999997</v>
      </c>
      <c r="C119">
        <v>4960.8701170000004</v>
      </c>
      <c r="D119">
        <v>4487.0600590000004</v>
      </c>
      <c r="E119">
        <v>4620.1601559999999</v>
      </c>
      <c r="F119" s="2">
        <v>4620.1601559999999</v>
      </c>
      <c r="G119">
        <v>41503920000</v>
      </c>
      <c r="I119" s="1">
        <v>42248</v>
      </c>
      <c r="J119">
        <v>602.35998500000005</v>
      </c>
      <c r="K119">
        <v>650.90002400000003</v>
      </c>
      <c r="L119">
        <v>589.38000499999998</v>
      </c>
      <c r="M119">
        <v>608.419983</v>
      </c>
      <c r="N119" s="2">
        <v>608.419983</v>
      </c>
      <c r="O119">
        <v>47955000</v>
      </c>
      <c r="P119" s="8">
        <f t="shared" si="9"/>
        <v>-4.0008603585160007E-2</v>
      </c>
      <c r="Q119" s="8">
        <f t="shared" si="6"/>
        <v>-4.5780340155745947E-2</v>
      </c>
      <c r="R119" s="23">
        <f t="shared" si="7"/>
        <v>-3.7491997885511982E-2</v>
      </c>
      <c r="S119" s="8">
        <f t="shared" si="8"/>
        <v>-8.2883422702339643E-3</v>
      </c>
    </row>
    <row r="120" spans="1:19" x14ac:dyDescent="0.25">
      <c r="A120" s="1">
        <v>42278</v>
      </c>
      <c r="B120">
        <v>4624.4599609999996</v>
      </c>
      <c r="C120">
        <v>5095.6899409999996</v>
      </c>
      <c r="D120">
        <v>4552.3398440000001</v>
      </c>
      <c r="E120">
        <v>5053.75</v>
      </c>
      <c r="F120" s="2">
        <v>5053.75</v>
      </c>
      <c r="G120">
        <v>42348240000</v>
      </c>
      <c r="I120" s="1">
        <v>42278</v>
      </c>
      <c r="J120">
        <v>608.36999500000002</v>
      </c>
      <c r="K120">
        <v>730</v>
      </c>
      <c r="L120">
        <v>599.84997599999997</v>
      </c>
      <c r="M120">
        <v>710.80999799999995</v>
      </c>
      <c r="N120" s="2">
        <v>710.80999799999995</v>
      </c>
      <c r="O120">
        <v>49438600</v>
      </c>
      <c r="P120" s="8">
        <f t="shared" si="9"/>
        <v>9.3847362290442771E-2</v>
      </c>
      <c r="Q120" s="8">
        <f t="shared" si="6"/>
        <v>0.16828838279626313</v>
      </c>
      <c r="R120" s="23">
        <f t="shared" si="7"/>
        <v>0.10473466296822312</v>
      </c>
      <c r="S120" s="8">
        <f t="shared" si="8"/>
        <v>6.3553719828040006E-2</v>
      </c>
    </row>
    <row r="121" spans="1:19" x14ac:dyDescent="0.25">
      <c r="A121" s="1">
        <v>42309</v>
      </c>
      <c r="B121">
        <v>5065.6401370000003</v>
      </c>
      <c r="C121">
        <v>5163.4702150000003</v>
      </c>
      <c r="D121">
        <v>4908.6601559999999</v>
      </c>
      <c r="E121">
        <v>5108.669922</v>
      </c>
      <c r="F121" s="2">
        <v>5108.669922</v>
      </c>
      <c r="G121">
        <v>36834860000</v>
      </c>
      <c r="I121" s="1">
        <v>42309</v>
      </c>
      <c r="J121">
        <v>711.05999799999995</v>
      </c>
      <c r="K121">
        <v>762.70800799999995</v>
      </c>
      <c r="L121">
        <v>705.84997599999997</v>
      </c>
      <c r="M121">
        <v>742.59997599999997</v>
      </c>
      <c r="N121" s="2">
        <v>742.59997599999997</v>
      </c>
      <c r="O121">
        <v>33934800</v>
      </c>
      <c r="P121" s="8">
        <f t="shared" si="9"/>
        <v>1.0867162404155417E-2</v>
      </c>
      <c r="Q121" s="8">
        <f t="shared" si="6"/>
        <v>4.4723594335261518E-2</v>
      </c>
      <c r="R121" s="23">
        <f t="shared" si="7"/>
        <v>1.6565288748697001E-2</v>
      </c>
      <c r="S121" s="8">
        <f t="shared" si="8"/>
        <v>2.8158305586564517E-2</v>
      </c>
    </row>
    <row r="122" spans="1:19" x14ac:dyDescent="0.25">
      <c r="A122" s="1">
        <v>42339</v>
      </c>
      <c r="B122">
        <v>5129.6401370000003</v>
      </c>
      <c r="C122">
        <v>5176.7700199999999</v>
      </c>
      <c r="D122">
        <v>4871.5898440000001</v>
      </c>
      <c r="E122">
        <v>5007.4101559999999</v>
      </c>
      <c r="F122" s="2">
        <v>5007.4101559999999</v>
      </c>
      <c r="G122">
        <v>40617940000</v>
      </c>
      <c r="I122" s="1">
        <v>42339</v>
      </c>
      <c r="J122">
        <v>747.10998500000005</v>
      </c>
      <c r="K122">
        <v>779.97997999999995</v>
      </c>
      <c r="L122">
        <v>724.169983</v>
      </c>
      <c r="M122">
        <v>758.88000499999998</v>
      </c>
      <c r="N122" s="2">
        <v>758.88000499999998</v>
      </c>
      <c r="O122">
        <v>43100300</v>
      </c>
      <c r="P122" s="8">
        <f t="shared" si="9"/>
        <v>-1.9821160408883487E-2</v>
      </c>
      <c r="Q122" s="8">
        <f t="shared" si="6"/>
        <v>2.1923013097431054E-2</v>
      </c>
      <c r="R122" s="23">
        <f t="shared" si="7"/>
        <v>-1.6042131117491844E-2</v>
      </c>
      <c r="S122" s="8">
        <f t="shared" si="8"/>
        <v>3.7965144214922898E-2</v>
      </c>
    </row>
    <row r="123" spans="1:19" x14ac:dyDescent="0.25">
      <c r="A123" s="1">
        <v>42370</v>
      </c>
      <c r="B123">
        <v>4897.6499020000001</v>
      </c>
      <c r="C123">
        <v>4926.7299800000001</v>
      </c>
      <c r="D123">
        <v>4313.3901370000003</v>
      </c>
      <c r="E123">
        <v>4613.9501950000003</v>
      </c>
      <c r="F123" s="2">
        <v>4613.9501950000003</v>
      </c>
      <c r="G123">
        <v>44877130000</v>
      </c>
      <c r="I123" s="1">
        <v>42370</v>
      </c>
      <c r="J123">
        <v>743</v>
      </c>
      <c r="K123">
        <v>752</v>
      </c>
      <c r="L123">
        <v>673.26000999999997</v>
      </c>
      <c r="M123">
        <v>742.95001200000002</v>
      </c>
      <c r="N123" s="2">
        <v>742.95001200000002</v>
      </c>
      <c r="O123">
        <v>46561200</v>
      </c>
      <c r="P123" s="8">
        <f t="shared" si="9"/>
        <v>-7.8575540796981924E-2</v>
      </c>
      <c r="Q123" s="8">
        <f t="shared" si="6"/>
        <v>-2.0991451738143985E-2</v>
      </c>
      <c r="R123" s="23">
        <f t="shared" si="7"/>
        <v>-7.8470722017171007E-2</v>
      </c>
      <c r="S123" s="8">
        <f t="shared" si="8"/>
        <v>5.7479270279027023E-2</v>
      </c>
    </row>
    <row r="124" spans="1:19" x14ac:dyDescent="0.25">
      <c r="A124" s="1">
        <v>42401</v>
      </c>
      <c r="B124">
        <v>4587.5898440000001</v>
      </c>
      <c r="C124">
        <v>4636.9301759999998</v>
      </c>
      <c r="D124">
        <v>4209.7597660000001</v>
      </c>
      <c r="E124">
        <v>4557.9501950000003</v>
      </c>
      <c r="F124" s="2">
        <v>4557.9501950000003</v>
      </c>
      <c r="G124">
        <v>43108650000</v>
      </c>
      <c r="I124" s="1">
        <v>42401</v>
      </c>
      <c r="J124">
        <v>750.46002199999998</v>
      </c>
      <c r="K124">
        <v>789.86999500000002</v>
      </c>
      <c r="L124">
        <v>663.05999799999995</v>
      </c>
      <c r="M124">
        <v>697.77002000000005</v>
      </c>
      <c r="N124" s="2">
        <v>697.77002000000005</v>
      </c>
      <c r="O124">
        <v>64367000</v>
      </c>
      <c r="P124" s="8">
        <f t="shared" si="9"/>
        <v>-1.2137105437480811E-2</v>
      </c>
      <c r="Q124" s="8">
        <f t="shared" si="6"/>
        <v>-6.0811617565462717E-2</v>
      </c>
      <c r="R124" s="23">
        <f t="shared" si="7"/>
        <v>-7.8775530708562781E-3</v>
      </c>
      <c r="S124" s="8">
        <f t="shared" si="8"/>
        <v>-5.2934064494606442E-2</v>
      </c>
    </row>
    <row r="125" spans="1:19" x14ac:dyDescent="0.25">
      <c r="A125" s="1">
        <v>42430</v>
      </c>
      <c r="B125">
        <v>4596.0097660000001</v>
      </c>
      <c r="C125">
        <v>4899.1401370000003</v>
      </c>
      <c r="D125">
        <v>4581.75</v>
      </c>
      <c r="E125">
        <v>4869.8500979999999</v>
      </c>
      <c r="F125" s="2">
        <v>4869.8500979999999</v>
      </c>
      <c r="G125">
        <v>40738880000</v>
      </c>
      <c r="I125" s="1">
        <v>42430</v>
      </c>
      <c r="J125">
        <v>703.61999500000002</v>
      </c>
      <c r="K125">
        <v>757.88000499999998</v>
      </c>
      <c r="L125">
        <v>685.34002699999996</v>
      </c>
      <c r="M125">
        <v>744.95001200000002</v>
      </c>
      <c r="N125" s="2">
        <v>744.95001200000002</v>
      </c>
      <c r="O125">
        <v>41742400</v>
      </c>
      <c r="P125" s="8">
        <f t="shared" si="9"/>
        <v>6.842986203362833E-2</v>
      </c>
      <c r="Q125" s="8">
        <f t="shared" si="6"/>
        <v>6.7615389953268545E-2</v>
      </c>
      <c r="R125" s="23">
        <f t="shared" si="7"/>
        <v>7.7727677025323377E-2</v>
      </c>
      <c r="S125" s="8">
        <f t="shared" si="8"/>
        <v>-1.0112287072054832E-2</v>
      </c>
    </row>
    <row r="126" spans="1:19" x14ac:dyDescent="0.25">
      <c r="A126" s="1">
        <v>42461</v>
      </c>
      <c r="B126">
        <v>4842.5498049999997</v>
      </c>
      <c r="C126">
        <v>4969.3198240000002</v>
      </c>
      <c r="D126">
        <v>4740.8398440000001</v>
      </c>
      <c r="E126">
        <v>4775.3598629999997</v>
      </c>
      <c r="F126" s="2">
        <v>4775.3598629999997</v>
      </c>
      <c r="G126">
        <v>38014300000</v>
      </c>
      <c r="I126" s="1">
        <v>42461</v>
      </c>
      <c r="J126">
        <v>738.59997599999997</v>
      </c>
      <c r="K126">
        <v>769.90002400000003</v>
      </c>
      <c r="L126">
        <v>689</v>
      </c>
      <c r="M126">
        <v>693.01000999999997</v>
      </c>
      <c r="N126" s="2">
        <v>693.01000999999997</v>
      </c>
      <c r="O126">
        <v>42154000</v>
      </c>
      <c r="P126" s="8">
        <f t="shared" si="9"/>
        <v>-1.9403109561587195E-2</v>
      </c>
      <c r="Q126" s="8">
        <f t="shared" si="6"/>
        <v>-6.9722801749548813E-2</v>
      </c>
      <c r="R126" s="23">
        <f t="shared" si="7"/>
        <v>-1.5597937422507169E-2</v>
      </c>
      <c r="S126" s="8">
        <f t="shared" si="8"/>
        <v>-5.4124864327041645E-2</v>
      </c>
    </row>
    <row r="127" spans="1:19" x14ac:dyDescent="0.25">
      <c r="A127" s="1">
        <v>42491</v>
      </c>
      <c r="B127">
        <v>4786.5498049999997</v>
      </c>
      <c r="C127">
        <v>4951.4501950000003</v>
      </c>
      <c r="D127">
        <v>4678.3798829999996</v>
      </c>
      <c r="E127">
        <v>4948.0498049999997</v>
      </c>
      <c r="F127" s="2">
        <v>4948.0498049999997</v>
      </c>
      <c r="G127">
        <v>38803240000</v>
      </c>
      <c r="I127" s="1">
        <v>42491</v>
      </c>
      <c r="J127">
        <v>697.63000499999998</v>
      </c>
      <c r="K127">
        <v>739.72997999999995</v>
      </c>
      <c r="L127">
        <v>689.01000999999997</v>
      </c>
      <c r="M127">
        <v>735.71997099999999</v>
      </c>
      <c r="N127" s="2">
        <v>735.71997099999999</v>
      </c>
      <c r="O127">
        <v>34996500</v>
      </c>
      <c r="P127" s="8">
        <f t="shared" si="9"/>
        <v>3.6162707514049375E-2</v>
      </c>
      <c r="Q127" s="8">
        <f t="shared" si="6"/>
        <v>6.1629645147549983E-2</v>
      </c>
      <c r="R127" s="23">
        <f t="shared" si="7"/>
        <v>4.3442693068491904E-2</v>
      </c>
      <c r="S127" s="8">
        <f t="shared" si="8"/>
        <v>1.8186952079058079E-2</v>
      </c>
    </row>
    <row r="128" spans="1:19" x14ac:dyDescent="0.25">
      <c r="A128" s="1">
        <v>42522</v>
      </c>
      <c r="B128">
        <v>4928.9702150000003</v>
      </c>
      <c r="C128">
        <v>4980.1401370000003</v>
      </c>
      <c r="D128">
        <v>4574.25</v>
      </c>
      <c r="E128">
        <v>4842.669922</v>
      </c>
      <c r="F128" s="2">
        <v>4842.669922</v>
      </c>
      <c r="G128">
        <v>44213900000</v>
      </c>
      <c r="I128" s="1">
        <v>42522</v>
      </c>
      <c r="J128">
        <v>734.53002900000001</v>
      </c>
      <c r="K128">
        <v>737.21002199999998</v>
      </c>
      <c r="L128">
        <v>663.283997</v>
      </c>
      <c r="M128">
        <v>692.09997599999997</v>
      </c>
      <c r="N128" s="2">
        <v>692.09997599999997</v>
      </c>
      <c r="O128">
        <v>39362500</v>
      </c>
      <c r="P128" s="8">
        <f t="shared" si="9"/>
        <v>-2.1297255919597524E-2</v>
      </c>
      <c r="Q128" s="8">
        <f t="shared" si="6"/>
        <v>-5.9288855433285548E-2</v>
      </c>
      <c r="R128" s="23">
        <f t="shared" si="7"/>
        <v>-1.7610534394975577E-2</v>
      </c>
      <c r="S128" s="8">
        <f t="shared" si="8"/>
        <v>-4.1678321038309971E-2</v>
      </c>
    </row>
    <row r="129" spans="1:19" x14ac:dyDescent="0.25">
      <c r="A129" s="1">
        <v>42552</v>
      </c>
      <c r="B129">
        <v>4837.1801759999998</v>
      </c>
      <c r="C129">
        <v>5175.8100590000004</v>
      </c>
      <c r="D129">
        <v>4786.0097660000001</v>
      </c>
      <c r="E129">
        <v>5162.1298829999996</v>
      </c>
      <c r="F129" s="2">
        <v>5162.1298829999996</v>
      </c>
      <c r="G129">
        <v>36050040000</v>
      </c>
      <c r="I129" s="1">
        <v>42552</v>
      </c>
      <c r="J129">
        <v>692.20001200000002</v>
      </c>
      <c r="K129">
        <v>778.54998799999998</v>
      </c>
      <c r="L129">
        <v>688.21502699999996</v>
      </c>
      <c r="M129">
        <v>768.78997800000002</v>
      </c>
      <c r="N129" s="2">
        <v>768.78997800000002</v>
      </c>
      <c r="O129">
        <v>29914800</v>
      </c>
      <c r="P129" s="8">
        <f t="shared" si="9"/>
        <v>6.5967733945423213E-2</v>
      </c>
      <c r="Q129" s="8">
        <f t="shared" si="6"/>
        <v>0.11080769348271158</v>
      </c>
      <c r="R129" s="23">
        <f t="shared" si="7"/>
        <v>7.5111579533598274E-2</v>
      </c>
      <c r="S129" s="8">
        <f t="shared" si="8"/>
        <v>3.5696113949113303E-2</v>
      </c>
    </row>
    <row r="130" spans="1:19" x14ac:dyDescent="0.25">
      <c r="A130" s="1">
        <v>42583</v>
      </c>
      <c r="B130">
        <v>5167.419922</v>
      </c>
      <c r="C130">
        <v>5275.7402339999999</v>
      </c>
      <c r="D130">
        <v>5109.7998049999997</v>
      </c>
      <c r="E130">
        <v>5213.2202150000003</v>
      </c>
      <c r="F130" s="2">
        <v>5213.2202150000003</v>
      </c>
      <c r="G130">
        <v>38754780000</v>
      </c>
      <c r="I130" s="1">
        <v>42583</v>
      </c>
      <c r="J130">
        <v>761.09002699999996</v>
      </c>
      <c r="K130">
        <v>789.75</v>
      </c>
      <c r="L130">
        <v>761.09002699999996</v>
      </c>
      <c r="M130">
        <v>767.04998799999998</v>
      </c>
      <c r="N130" s="2">
        <v>767.04998799999998</v>
      </c>
      <c r="O130">
        <v>26385400</v>
      </c>
      <c r="P130" s="8">
        <f t="shared" si="9"/>
        <v>9.8971419080817746E-3</v>
      </c>
      <c r="Q130" s="8">
        <f t="shared" si="6"/>
        <v>-2.2632839264198346E-3</v>
      </c>
      <c r="R130" s="23">
        <f t="shared" si="7"/>
        <v>1.5534607932838172E-2</v>
      </c>
      <c r="S130" s="8">
        <f t="shared" si="8"/>
        <v>-1.7797891859258008E-2</v>
      </c>
    </row>
    <row r="131" spans="1:19" x14ac:dyDescent="0.25">
      <c r="A131" s="1">
        <v>42614</v>
      </c>
      <c r="B131">
        <v>5218.2797849999997</v>
      </c>
      <c r="C131">
        <v>5342.8798829999996</v>
      </c>
      <c r="D131">
        <v>5097.7998049999997</v>
      </c>
      <c r="E131">
        <v>5312</v>
      </c>
      <c r="F131" s="2">
        <v>5312</v>
      </c>
      <c r="G131">
        <v>40054600000</v>
      </c>
      <c r="I131" s="1">
        <v>42614</v>
      </c>
      <c r="J131">
        <v>769.25</v>
      </c>
      <c r="K131">
        <v>789.84997599999997</v>
      </c>
      <c r="L131">
        <v>754</v>
      </c>
      <c r="M131">
        <v>777.28997800000002</v>
      </c>
      <c r="N131" s="2">
        <v>777.28997800000002</v>
      </c>
      <c r="O131">
        <v>27551400</v>
      </c>
      <c r="P131" s="8">
        <f t="shared" si="9"/>
        <v>1.8947940222394655E-2</v>
      </c>
      <c r="Q131" s="8">
        <f t="shared" si="6"/>
        <v>1.3349833987612358E-2</v>
      </c>
      <c r="R131" s="23">
        <f t="shared" si="7"/>
        <v>2.5151398741412499E-2</v>
      </c>
      <c r="S131" s="8">
        <f t="shared" si="8"/>
        <v>-1.1801564753800141E-2</v>
      </c>
    </row>
    <row r="132" spans="1:19" x14ac:dyDescent="0.25">
      <c r="A132" s="1">
        <v>42644</v>
      </c>
      <c r="B132">
        <v>5300.2900390000004</v>
      </c>
      <c r="C132">
        <v>5340.5200199999999</v>
      </c>
      <c r="D132">
        <v>5169.7597660000001</v>
      </c>
      <c r="E132">
        <v>5189.1401370000003</v>
      </c>
      <c r="F132" s="2">
        <v>5189.1401370000003</v>
      </c>
      <c r="G132">
        <v>34644850000</v>
      </c>
      <c r="I132" s="1">
        <v>42644</v>
      </c>
      <c r="J132">
        <v>774.25</v>
      </c>
      <c r="K132">
        <v>816.67999299999997</v>
      </c>
      <c r="L132">
        <v>769.5</v>
      </c>
      <c r="M132">
        <v>784.53997800000002</v>
      </c>
      <c r="N132" s="2">
        <v>784.53997800000002</v>
      </c>
      <c r="O132">
        <v>33956300</v>
      </c>
      <c r="P132" s="8">
        <f t="shared" si="9"/>
        <v>-2.3128739269578258E-2</v>
      </c>
      <c r="Q132" s="8">
        <f t="shared" si="6"/>
        <v>9.327278371264347E-3</v>
      </c>
      <c r="R132" s="23">
        <f t="shared" si="7"/>
        <v>-1.9556549722518399E-2</v>
      </c>
      <c r="S132" s="8">
        <f t="shared" si="8"/>
        <v>2.8883828093782746E-2</v>
      </c>
    </row>
    <row r="133" spans="1:19" x14ac:dyDescent="0.25">
      <c r="A133" s="1">
        <v>42675</v>
      </c>
      <c r="B133">
        <v>5199.7700199999999</v>
      </c>
      <c r="C133">
        <v>5403.8598629999997</v>
      </c>
      <c r="D133">
        <v>5034.4101559999999</v>
      </c>
      <c r="E133">
        <v>5323.6801759999998</v>
      </c>
      <c r="F133" s="2">
        <v>5323.6801759999998</v>
      </c>
      <c r="G133">
        <v>41870720000</v>
      </c>
      <c r="I133" s="1">
        <v>42675</v>
      </c>
      <c r="J133">
        <v>782.89001499999995</v>
      </c>
      <c r="K133">
        <v>795.63299600000005</v>
      </c>
      <c r="L133">
        <v>727.53997800000002</v>
      </c>
      <c r="M133">
        <v>758.03997800000002</v>
      </c>
      <c r="N133" s="2">
        <v>758.03997800000002</v>
      </c>
      <c r="O133">
        <v>42642200</v>
      </c>
      <c r="P133" s="8">
        <f t="shared" si="9"/>
        <v>2.5927231766336822E-2</v>
      </c>
      <c r="Q133" s="8">
        <f t="shared" ref="Q133:Q169" si="10">N133/N132-1</f>
        <v>-3.3777756064841347E-2</v>
      </c>
      <c r="R133" s="23">
        <f t="shared" ref="R133:R169" si="11">$V$5+$V$4*P133</f>
        <v>3.2567140915669424E-2</v>
      </c>
      <c r="S133" s="8">
        <f t="shared" ref="S133:S169" si="12">Q133-R133</f>
        <v>-6.634489698051077E-2</v>
      </c>
    </row>
    <row r="134" spans="1:19" x14ac:dyDescent="0.25">
      <c r="A134" s="1">
        <v>42705</v>
      </c>
      <c r="B134">
        <v>5323.8798829999996</v>
      </c>
      <c r="C134">
        <v>5512.3701170000004</v>
      </c>
      <c r="D134">
        <v>5238.2099609999996</v>
      </c>
      <c r="E134">
        <v>5444.5</v>
      </c>
      <c r="F134" s="2">
        <v>5444.5</v>
      </c>
      <c r="G134">
        <v>40597960000</v>
      </c>
      <c r="I134" s="1">
        <v>42705</v>
      </c>
      <c r="J134">
        <v>757.44000200000005</v>
      </c>
      <c r="K134">
        <v>804.38000499999998</v>
      </c>
      <c r="L134">
        <v>737.02502400000003</v>
      </c>
      <c r="M134">
        <v>771.82000700000003</v>
      </c>
      <c r="N134" s="2">
        <v>771.82000700000003</v>
      </c>
      <c r="O134">
        <v>32097300</v>
      </c>
      <c r="P134" s="8">
        <f t="shared" si="9"/>
        <v>2.2694793827900295E-2</v>
      </c>
      <c r="Q134" s="8">
        <f t="shared" si="10"/>
        <v>1.8178499023701944E-2</v>
      </c>
      <c r="R134" s="23">
        <f t="shared" si="11"/>
        <v>2.9132562177296192E-2</v>
      </c>
      <c r="S134" s="8">
        <f t="shared" si="12"/>
        <v>-1.0954063153594248E-2</v>
      </c>
    </row>
    <row r="135" spans="1:19" s="25" customFormat="1" x14ac:dyDescent="0.25">
      <c r="A135" s="24"/>
      <c r="I135" s="24"/>
      <c r="P135" s="26"/>
      <c r="Q135" s="26"/>
      <c r="R135" s="27"/>
      <c r="S135" s="26"/>
    </row>
    <row r="136" spans="1:19" x14ac:dyDescent="0.25">
      <c r="A136" s="1">
        <v>42736</v>
      </c>
      <c r="B136">
        <v>5425.6201170000004</v>
      </c>
      <c r="C136">
        <v>5669.6098629999997</v>
      </c>
      <c r="D136">
        <v>5397.9902339999999</v>
      </c>
      <c r="E136">
        <v>5614.7900390000004</v>
      </c>
      <c r="F136" s="2">
        <v>5614.7900390000004</v>
      </c>
      <c r="G136">
        <v>36027970000</v>
      </c>
      <c r="I136" s="1">
        <v>42736</v>
      </c>
      <c r="J136">
        <v>778.80999799999995</v>
      </c>
      <c r="K136">
        <v>841.95001200000002</v>
      </c>
      <c r="L136">
        <v>775.79998799999998</v>
      </c>
      <c r="M136">
        <v>796.78997800000002</v>
      </c>
      <c r="N136" s="2">
        <v>796.78997800000002</v>
      </c>
      <c r="O136">
        <v>33200100</v>
      </c>
      <c r="P136" s="8">
        <f>F136/F134-1</f>
        <v>3.1277443107723402E-2</v>
      </c>
      <c r="Q136" s="8">
        <f>N136/N134-1</f>
        <v>3.2352064954957793E-2</v>
      </c>
      <c r="R136" s="23">
        <f t="shared" si="11"/>
        <v>3.8251928209008058E-2</v>
      </c>
      <c r="S136" s="8">
        <f t="shared" si="12"/>
        <v>-5.8998632540502652E-3</v>
      </c>
    </row>
    <row r="137" spans="1:19" x14ac:dyDescent="0.25">
      <c r="A137" s="1">
        <v>42767</v>
      </c>
      <c r="B137">
        <v>5654.5097660000001</v>
      </c>
      <c r="C137">
        <v>5867.8901370000003</v>
      </c>
      <c r="D137">
        <v>5616.3999020000001</v>
      </c>
      <c r="E137">
        <v>5825.4399409999996</v>
      </c>
      <c r="F137" s="2">
        <v>5825.4399409999996</v>
      </c>
      <c r="G137">
        <v>36709560000</v>
      </c>
      <c r="I137" s="1">
        <v>42767</v>
      </c>
      <c r="J137">
        <v>799.67999299999997</v>
      </c>
      <c r="K137">
        <v>833.45001200000002</v>
      </c>
      <c r="L137">
        <v>791.19000200000005</v>
      </c>
      <c r="M137">
        <v>823.21002199999998</v>
      </c>
      <c r="N137" s="2">
        <v>823.21002199999998</v>
      </c>
      <c r="O137">
        <v>25683600</v>
      </c>
      <c r="P137" s="8">
        <f t="shared" ref="P137:P169" si="13">F137/F136-1</f>
        <v>3.7516968673242834E-2</v>
      </c>
      <c r="Q137" s="8">
        <f t="shared" si="10"/>
        <v>3.315810279933018E-2</v>
      </c>
      <c r="R137" s="23">
        <f t="shared" si="11"/>
        <v>4.4881643072221998E-2</v>
      </c>
      <c r="S137" s="8">
        <f t="shared" si="12"/>
        <v>-1.1723540272891818E-2</v>
      </c>
    </row>
    <row r="138" spans="1:19" x14ac:dyDescent="0.25">
      <c r="A138" s="1">
        <v>42795</v>
      </c>
      <c r="B138">
        <v>5874.8598629999997</v>
      </c>
      <c r="C138">
        <v>5928.0600590000004</v>
      </c>
      <c r="D138">
        <v>5769.3901370000003</v>
      </c>
      <c r="E138">
        <v>5911.7402339999999</v>
      </c>
      <c r="F138" s="2">
        <v>5911.7402339999999</v>
      </c>
      <c r="G138">
        <v>43937720000</v>
      </c>
      <c r="I138" s="1">
        <v>42795</v>
      </c>
      <c r="J138">
        <v>828.84997599999997</v>
      </c>
      <c r="K138">
        <v>853.5</v>
      </c>
      <c r="L138">
        <v>803.36999500000002</v>
      </c>
      <c r="M138">
        <v>829.55999799999995</v>
      </c>
      <c r="N138" s="2">
        <v>829.55999799999995</v>
      </c>
      <c r="O138">
        <v>33835100</v>
      </c>
      <c r="P138" s="8">
        <f t="shared" si="13"/>
        <v>1.4814382067972254E-2</v>
      </c>
      <c r="Q138" s="8">
        <f t="shared" si="10"/>
        <v>7.7136767414136553E-3</v>
      </c>
      <c r="R138" s="23">
        <f t="shared" si="11"/>
        <v>2.0759348152538597E-2</v>
      </c>
      <c r="S138" s="8">
        <f t="shared" si="12"/>
        <v>-1.3045671411124941E-2</v>
      </c>
    </row>
    <row r="139" spans="1:19" x14ac:dyDescent="0.25">
      <c r="A139" s="1">
        <v>42826</v>
      </c>
      <c r="B139">
        <v>5917.3198240000002</v>
      </c>
      <c r="C139">
        <v>6074.0400390000004</v>
      </c>
      <c r="D139">
        <v>5805.1499020000001</v>
      </c>
      <c r="E139">
        <v>6047.6098629999997</v>
      </c>
      <c r="F139" s="2">
        <v>6047.6098629999997</v>
      </c>
      <c r="G139">
        <v>33793200000</v>
      </c>
      <c r="I139" s="1">
        <v>42826</v>
      </c>
      <c r="J139">
        <v>829.21997099999999</v>
      </c>
      <c r="K139">
        <v>916.84997599999997</v>
      </c>
      <c r="L139">
        <v>817.02002000000005</v>
      </c>
      <c r="M139">
        <v>905.96002199999998</v>
      </c>
      <c r="N139" s="2">
        <v>905.96002199999998</v>
      </c>
      <c r="O139">
        <v>25218700</v>
      </c>
      <c r="P139" s="8">
        <f t="shared" si="13"/>
        <v>2.2983017457123278E-2</v>
      </c>
      <c r="Q139" s="8">
        <f t="shared" si="10"/>
        <v>9.2097044438249398E-2</v>
      </c>
      <c r="R139" s="23">
        <f t="shared" si="11"/>
        <v>2.9438809897338991E-2</v>
      </c>
      <c r="S139" s="8">
        <f t="shared" si="12"/>
        <v>6.2658234540910407E-2</v>
      </c>
    </row>
    <row r="140" spans="1:19" x14ac:dyDescent="0.25">
      <c r="A140" s="1">
        <v>42856</v>
      </c>
      <c r="B140">
        <v>6067.5600590000004</v>
      </c>
      <c r="C140">
        <v>6221.9902339999999</v>
      </c>
      <c r="D140">
        <v>5996.8100590000004</v>
      </c>
      <c r="E140">
        <v>6198.5200199999999</v>
      </c>
      <c r="F140" s="2">
        <v>6198.5200199999999</v>
      </c>
      <c r="G140">
        <v>42285390000</v>
      </c>
      <c r="I140" s="1">
        <v>42856</v>
      </c>
      <c r="J140">
        <v>901.94000200000005</v>
      </c>
      <c r="K140">
        <v>979.27002000000005</v>
      </c>
      <c r="L140">
        <v>901.45001200000002</v>
      </c>
      <c r="M140">
        <v>964.85998500000005</v>
      </c>
      <c r="N140" s="2">
        <v>964.85998500000005</v>
      </c>
      <c r="O140">
        <v>32180100</v>
      </c>
      <c r="P140" s="8">
        <f t="shared" si="13"/>
        <v>2.4953685905449552E-2</v>
      </c>
      <c r="Q140" s="8">
        <f t="shared" si="10"/>
        <v>6.5013865479375488E-2</v>
      </c>
      <c r="R140" s="23">
        <f t="shared" si="11"/>
        <v>3.1532714275988298E-2</v>
      </c>
      <c r="S140" s="8">
        <f t="shared" si="12"/>
        <v>3.348115120338719E-2</v>
      </c>
    </row>
    <row r="141" spans="1:19" x14ac:dyDescent="0.25">
      <c r="A141" s="1">
        <v>42887</v>
      </c>
      <c r="B141">
        <v>6215.9101559999999</v>
      </c>
      <c r="C141">
        <v>6341.7001950000003</v>
      </c>
      <c r="D141">
        <v>6087.8100590000004</v>
      </c>
      <c r="E141">
        <v>6140.419922</v>
      </c>
      <c r="F141" s="2">
        <v>6140.419922</v>
      </c>
      <c r="G141">
        <v>48689910000</v>
      </c>
      <c r="I141" s="1">
        <v>42887</v>
      </c>
      <c r="J141">
        <v>968.95001200000002</v>
      </c>
      <c r="K141">
        <v>988.25</v>
      </c>
      <c r="L141">
        <v>908.30999799999995</v>
      </c>
      <c r="M141">
        <v>908.72997999999995</v>
      </c>
      <c r="N141" s="2">
        <v>908.72997999999995</v>
      </c>
      <c r="O141">
        <v>43587600</v>
      </c>
      <c r="P141" s="8">
        <f t="shared" si="13"/>
        <v>-9.37322099671134E-3</v>
      </c>
      <c r="Q141" s="8">
        <f t="shared" si="10"/>
        <v>-5.8174248981835541E-2</v>
      </c>
      <c r="R141" s="23">
        <f t="shared" si="11"/>
        <v>-4.940828865664295E-3</v>
      </c>
      <c r="S141" s="8">
        <f t="shared" si="12"/>
        <v>-5.3233420116171243E-2</v>
      </c>
    </row>
    <row r="142" spans="1:19" x14ac:dyDescent="0.25">
      <c r="A142" s="1">
        <v>42917</v>
      </c>
      <c r="B142">
        <v>6173.2900390000004</v>
      </c>
      <c r="C142">
        <v>6460.8398440000001</v>
      </c>
      <c r="D142">
        <v>6081.9599609999996</v>
      </c>
      <c r="E142">
        <v>6348.1201170000004</v>
      </c>
      <c r="F142" s="2">
        <v>6348.1201170000004</v>
      </c>
      <c r="G142">
        <v>36063120000</v>
      </c>
      <c r="I142" s="1">
        <v>42917</v>
      </c>
      <c r="J142">
        <v>912.17999299999997</v>
      </c>
      <c r="K142">
        <v>986.20001200000002</v>
      </c>
      <c r="L142">
        <v>894.78997800000002</v>
      </c>
      <c r="M142">
        <v>930.5</v>
      </c>
      <c r="N142" s="2">
        <v>930.5</v>
      </c>
      <c r="O142">
        <v>36679200</v>
      </c>
      <c r="P142" s="8">
        <f t="shared" si="13"/>
        <v>3.3825079984489026E-2</v>
      </c>
      <c r="Q142" s="8">
        <f t="shared" si="10"/>
        <v>2.3956533270752312E-2</v>
      </c>
      <c r="R142" s="23">
        <f t="shared" si="11"/>
        <v>4.0958881789149193E-2</v>
      </c>
      <c r="S142" s="8">
        <f t="shared" si="12"/>
        <v>-1.7002348518396881E-2</v>
      </c>
    </row>
    <row r="143" spans="1:19" x14ac:dyDescent="0.25">
      <c r="A143" s="1">
        <v>42948</v>
      </c>
      <c r="B143">
        <v>6372.1601559999999</v>
      </c>
      <c r="C143">
        <v>6435.2700199999999</v>
      </c>
      <c r="D143">
        <v>6177.1899409999996</v>
      </c>
      <c r="E143">
        <v>6428.6601559999999</v>
      </c>
      <c r="F143" s="2">
        <v>6428.6601559999999</v>
      </c>
      <c r="G143">
        <v>41236800000</v>
      </c>
      <c r="I143" s="1">
        <v>42948</v>
      </c>
      <c r="J143">
        <v>932.38000499999998</v>
      </c>
      <c r="K143">
        <v>941.97997999999995</v>
      </c>
      <c r="L143">
        <v>903.40002400000003</v>
      </c>
      <c r="M143">
        <v>939.330017</v>
      </c>
      <c r="N143" s="2">
        <v>939.330017</v>
      </c>
      <c r="O143">
        <v>27958000</v>
      </c>
      <c r="P143" s="8">
        <f t="shared" si="13"/>
        <v>1.2687226693193221E-2</v>
      </c>
      <c r="Q143" s="8">
        <f t="shared" si="10"/>
        <v>9.4895400322407841E-3</v>
      </c>
      <c r="R143" s="23">
        <f t="shared" si="11"/>
        <v>1.8499170923284153E-2</v>
      </c>
      <c r="S143" s="8">
        <f t="shared" si="12"/>
        <v>-9.0096308910433687E-3</v>
      </c>
    </row>
    <row r="144" spans="1:19" x14ac:dyDescent="0.25">
      <c r="A144" s="1">
        <v>42979</v>
      </c>
      <c r="B144">
        <v>6442.169922</v>
      </c>
      <c r="C144">
        <v>6497.9799800000001</v>
      </c>
      <c r="D144">
        <v>6334.5898440000001</v>
      </c>
      <c r="E144">
        <v>6495.9599609999996</v>
      </c>
      <c r="F144" s="2">
        <v>6495.9599609999996</v>
      </c>
      <c r="G144">
        <v>38177120000</v>
      </c>
      <c r="I144" s="1">
        <v>42979</v>
      </c>
      <c r="J144">
        <v>941.13000499999998</v>
      </c>
      <c r="K144">
        <v>959.78601100000003</v>
      </c>
      <c r="L144">
        <v>909.70001200000002</v>
      </c>
      <c r="M144">
        <v>959.10998500000005</v>
      </c>
      <c r="N144" s="2">
        <v>959.10998500000005</v>
      </c>
      <c r="O144">
        <v>28053800</v>
      </c>
      <c r="P144" s="8">
        <f t="shared" si="13"/>
        <v>1.0468714065898777E-2</v>
      </c>
      <c r="Q144" s="8">
        <f t="shared" si="10"/>
        <v>2.1057527857113234E-2</v>
      </c>
      <c r="R144" s="23">
        <f t="shared" si="11"/>
        <v>1.6141923407434387E-2</v>
      </c>
      <c r="S144" s="8">
        <f t="shared" si="12"/>
        <v>4.9156044496788467E-3</v>
      </c>
    </row>
    <row r="145" spans="1:19" x14ac:dyDescent="0.25">
      <c r="A145" s="1">
        <v>43009</v>
      </c>
      <c r="B145">
        <v>6506.080078</v>
      </c>
      <c r="C145">
        <v>6737.75</v>
      </c>
      <c r="D145">
        <v>6484.1401370000003</v>
      </c>
      <c r="E145">
        <v>6727.669922</v>
      </c>
      <c r="F145" s="2">
        <v>6727.669922</v>
      </c>
      <c r="G145">
        <v>41421370000</v>
      </c>
      <c r="I145" s="1">
        <v>43009</v>
      </c>
      <c r="J145">
        <v>959.97997999999995</v>
      </c>
      <c r="K145">
        <v>1048.3900149999999</v>
      </c>
      <c r="L145">
        <v>947.84002699999996</v>
      </c>
      <c r="M145">
        <v>1016.6400149999999</v>
      </c>
      <c r="N145" s="2">
        <v>1016.6400149999999</v>
      </c>
      <c r="O145">
        <v>31779700</v>
      </c>
      <c r="P145" s="8">
        <f t="shared" si="13"/>
        <v>3.5669856709574121E-2</v>
      </c>
      <c r="Q145" s="8">
        <f t="shared" si="10"/>
        <v>5.9982724504739515E-2</v>
      </c>
      <c r="R145" s="23">
        <f t="shared" si="11"/>
        <v>4.2919021794215376E-2</v>
      </c>
      <c r="S145" s="8">
        <f t="shared" si="12"/>
        <v>1.706370271052414E-2</v>
      </c>
    </row>
    <row r="146" spans="1:19" x14ac:dyDescent="0.25">
      <c r="A146" s="1">
        <v>43040</v>
      </c>
      <c r="B146">
        <v>6758.6401370000003</v>
      </c>
      <c r="C146">
        <v>6914.1899409999996</v>
      </c>
      <c r="D146">
        <v>6667.3100590000004</v>
      </c>
      <c r="E146">
        <v>6873.9702150000003</v>
      </c>
      <c r="F146" s="2">
        <v>6873.9702150000003</v>
      </c>
      <c r="G146">
        <v>41870380000</v>
      </c>
      <c r="I146" s="1">
        <v>43040</v>
      </c>
      <c r="J146">
        <v>1017.210022</v>
      </c>
      <c r="K146">
        <v>1062.375</v>
      </c>
      <c r="L146">
        <v>1013.01001</v>
      </c>
      <c r="M146">
        <v>1021.409973</v>
      </c>
      <c r="N146" s="2">
        <v>1021.409973</v>
      </c>
      <c r="O146">
        <v>24265500</v>
      </c>
      <c r="P146" s="8">
        <f t="shared" si="13"/>
        <v>2.1746056910667777E-2</v>
      </c>
      <c r="Q146" s="8">
        <f t="shared" si="10"/>
        <v>4.6918849638237781E-3</v>
      </c>
      <c r="R146" s="23">
        <f t="shared" si="11"/>
        <v>2.8124495910813542E-2</v>
      </c>
      <c r="S146" s="8">
        <f t="shared" si="12"/>
        <v>-2.3432610946989764E-2</v>
      </c>
    </row>
    <row r="147" spans="1:19" x14ac:dyDescent="0.25">
      <c r="A147" s="1">
        <v>43070</v>
      </c>
      <c r="B147">
        <v>6844.0400390000004</v>
      </c>
      <c r="C147">
        <v>7003.8901370000003</v>
      </c>
      <c r="D147">
        <v>6734.1298829999996</v>
      </c>
      <c r="E147">
        <v>6903.3901370000003</v>
      </c>
      <c r="F147" s="2">
        <v>6903.3901370000003</v>
      </c>
      <c r="G147">
        <v>38573170000</v>
      </c>
      <c r="I147" s="1">
        <v>43070</v>
      </c>
      <c r="J147">
        <v>1015.799988</v>
      </c>
      <c r="K147">
        <v>1078.48999</v>
      </c>
      <c r="L147">
        <v>988.28002900000001</v>
      </c>
      <c r="M147">
        <v>1046.400024</v>
      </c>
      <c r="N147" s="2">
        <v>1046.400024</v>
      </c>
      <c r="O147">
        <v>28163700</v>
      </c>
      <c r="P147" s="8">
        <f t="shared" si="13"/>
        <v>4.279902455178064E-3</v>
      </c>
      <c r="Q147" s="8">
        <f t="shared" si="10"/>
        <v>2.4466229683073548E-2</v>
      </c>
      <c r="R147" s="23">
        <f t="shared" si="11"/>
        <v>9.5660939007865629E-3</v>
      </c>
      <c r="S147" s="8">
        <f t="shared" si="12"/>
        <v>1.4900135782286985E-2</v>
      </c>
    </row>
    <row r="148" spans="1:19" x14ac:dyDescent="0.25">
      <c r="A148" s="1">
        <v>43101</v>
      </c>
      <c r="B148">
        <v>6937.6499020000001</v>
      </c>
      <c r="C148">
        <v>7505.7700199999999</v>
      </c>
      <c r="D148">
        <v>6924.080078</v>
      </c>
      <c r="E148">
        <v>7411.4799800000001</v>
      </c>
      <c r="F148" s="2">
        <v>7411.4799800000001</v>
      </c>
      <c r="G148">
        <v>44405890000</v>
      </c>
      <c r="I148" s="1">
        <v>43101</v>
      </c>
      <c r="J148">
        <v>1048.339966</v>
      </c>
      <c r="K148">
        <v>1186.8900149999999</v>
      </c>
      <c r="L148">
        <v>1045.2299800000001</v>
      </c>
      <c r="M148">
        <v>1169.9399410000001</v>
      </c>
      <c r="N148" s="2">
        <v>1169.9399410000001</v>
      </c>
      <c r="O148">
        <v>28738400</v>
      </c>
      <c r="P148" s="8">
        <f t="shared" si="13"/>
        <v>7.3600047645691946E-2</v>
      </c>
      <c r="Q148" s="8">
        <f t="shared" si="10"/>
        <v>0.11806184457809232</v>
      </c>
      <c r="R148" s="23">
        <f t="shared" si="11"/>
        <v>8.3221180664012212E-2</v>
      </c>
      <c r="S148" s="8">
        <f t="shared" si="12"/>
        <v>3.4840663914080111E-2</v>
      </c>
    </row>
    <row r="149" spans="1:19" x14ac:dyDescent="0.25">
      <c r="A149" s="1">
        <v>43132</v>
      </c>
      <c r="B149">
        <v>7377.169922</v>
      </c>
      <c r="C149">
        <v>7441.0898440000001</v>
      </c>
      <c r="D149">
        <v>6630.669922</v>
      </c>
      <c r="E149">
        <v>7273.0097660000001</v>
      </c>
      <c r="F149" s="2">
        <v>7273.0097660000001</v>
      </c>
      <c r="G149">
        <v>43791970000</v>
      </c>
      <c r="I149" s="1">
        <v>43132</v>
      </c>
      <c r="J149">
        <v>1162.6099850000001</v>
      </c>
      <c r="K149">
        <v>1174</v>
      </c>
      <c r="L149">
        <v>992.55999799999995</v>
      </c>
      <c r="M149">
        <v>1104.7299800000001</v>
      </c>
      <c r="N149" s="2">
        <v>1104.7299800000001</v>
      </c>
      <c r="O149">
        <v>42382000</v>
      </c>
      <c r="P149" s="8">
        <f t="shared" si="13"/>
        <v>-1.8683206913283734E-2</v>
      </c>
      <c r="Q149" s="8">
        <f t="shared" si="10"/>
        <v>-5.5737870564759207E-2</v>
      </c>
      <c r="R149" s="23">
        <f t="shared" si="11"/>
        <v>-1.4833015596735754E-2</v>
      </c>
      <c r="S149" s="8">
        <f t="shared" si="12"/>
        <v>-4.0904854968023451E-2</v>
      </c>
    </row>
    <row r="150" spans="1:19" x14ac:dyDescent="0.25">
      <c r="A150" s="1">
        <v>43160</v>
      </c>
      <c r="B150">
        <v>7274.75</v>
      </c>
      <c r="C150">
        <v>7637.2700199999999</v>
      </c>
      <c r="D150">
        <v>6901.0698240000002</v>
      </c>
      <c r="E150">
        <v>7063.4501950000003</v>
      </c>
      <c r="F150" s="2">
        <v>7063.4501950000003</v>
      </c>
      <c r="G150">
        <v>48355130000</v>
      </c>
      <c r="I150" s="1">
        <v>43160</v>
      </c>
      <c r="J150">
        <v>1107.869995</v>
      </c>
      <c r="K150">
        <v>1177.0500489999999</v>
      </c>
      <c r="L150">
        <v>980.64001499999995</v>
      </c>
      <c r="M150">
        <v>1031.790039</v>
      </c>
      <c r="N150" s="2">
        <v>1031.790039</v>
      </c>
      <c r="O150">
        <v>45353300</v>
      </c>
      <c r="P150" s="8">
        <f t="shared" si="13"/>
        <v>-2.8813321821682836E-2</v>
      </c>
      <c r="Q150" s="8">
        <f t="shared" si="10"/>
        <v>-6.6025130412410871E-2</v>
      </c>
      <c r="R150" s="23">
        <f t="shared" si="11"/>
        <v>-2.5596618160593144E-2</v>
      </c>
      <c r="S150" s="8">
        <f t="shared" si="12"/>
        <v>-4.0428512251817726E-2</v>
      </c>
    </row>
    <row r="151" spans="1:19" x14ac:dyDescent="0.25">
      <c r="A151" s="1">
        <v>43191</v>
      </c>
      <c r="B151">
        <v>7016.169922</v>
      </c>
      <c r="C151">
        <v>7319.580078</v>
      </c>
      <c r="D151">
        <v>6805.9599609999996</v>
      </c>
      <c r="E151">
        <v>7066.2700199999999</v>
      </c>
      <c r="F151" s="2">
        <v>7066.2700199999999</v>
      </c>
      <c r="G151">
        <v>42932190000</v>
      </c>
      <c r="I151" s="1">
        <v>43191</v>
      </c>
      <c r="J151">
        <v>1022.820007</v>
      </c>
      <c r="K151">
        <v>1094.165039</v>
      </c>
      <c r="L151">
        <v>990.36999500000002</v>
      </c>
      <c r="M151">
        <v>1017.330017</v>
      </c>
      <c r="N151" s="2">
        <v>1017.330017</v>
      </c>
      <c r="O151">
        <v>41715900</v>
      </c>
      <c r="P151" s="8">
        <f t="shared" si="13"/>
        <v>3.9921354609329107E-4</v>
      </c>
      <c r="Q151" s="8">
        <f t="shared" si="10"/>
        <v>-1.4014500483077397E-2</v>
      </c>
      <c r="R151" s="23">
        <f t="shared" si="11"/>
        <v>5.4427257584641897E-3</v>
      </c>
      <c r="S151" s="8">
        <f t="shared" si="12"/>
        <v>-1.9457226241541586E-2</v>
      </c>
    </row>
    <row r="152" spans="1:19" x14ac:dyDescent="0.25">
      <c r="A152" s="1">
        <v>43221</v>
      </c>
      <c r="B152">
        <v>7053.6499020000001</v>
      </c>
      <c r="C152">
        <v>7492.419922</v>
      </c>
      <c r="D152">
        <v>6991.1401370000003</v>
      </c>
      <c r="E152">
        <v>7442.1201170000004</v>
      </c>
      <c r="F152" s="2">
        <v>7442.1201170000004</v>
      </c>
      <c r="G152">
        <v>45405220000</v>
      </c>
      <c r="I152" s="1">
        <v>43221</v>
      </c>
      <c r="J152">
        <v>1013.659973</v>
      </c>
      <c r="K152">
        <v>1110.75</v>
      </c>
      <c r="L152">
        <v>1006.289978</v>
      </c>
      <c r="M152">
        <v>1084.98999</v>
      </c>
      <c r="N152" s="2">
        <v>1084.98999</v>
      </c>
      <c r="O152">
        <v>31849400</v>
      </c>
      <c r="P152" s="8">
        <f t="shared" si="13"/>
        <v>5.3189319957518411E-2</v>
      </c>
      <c r="Q152" s="8">
        <f t="shared" si="10"/>
        <v>6.6507398650756722E-2</v>
      </c>
      <c r="R152" s="23">
        <f t="shared" si="11"/>
        <v>6.153406626687271E-2</v>
      </c>
      <c r="S152" s="8">
        <f t="shared" si="12"/>
        <v>4.9733323838840118E-3</v>
      </c>
    </row>
    <row r="153" spans="1:19" x14ac:dyDescent="0.25">
      <c r="A153" s="1">
        <v>43252</v>
      </c>
      <c r="B153">
        <v>7487.6601559999999</v>
      </c>
      <c r="C153">
        <v>7806.6000979999999</v>
      </c>
      <c r="D153">
        <v>7419.5600590000004</v>
      </c>
      <c r="E153">
        <v>7510.2998049999997</v>
      </c>
      <c r="F153" s="2">
        <v>7510.2998049999997</v>
      </c>
      <c r="G153">
        <v>48305960000</v>
      </c>
      <c r="I153" s="1">
        <v>43252</v>
      </c>
      <c r="J153">
        <v>1099.349976</v>
      </c>
      <c r="K153">
        <v>1186.2860109999999</v>
      </c>
      <c r="L153">
        <v>1096.01001</v>
      </c>
      <c r="M153">
        <v>1115.650024</v>
      </c>
      <c r="N153" s="2">
        <v>1115.650024</v>
      </c>
      <c r="O153">
        <v>32096000</v>
      </c>
      <c r="P153" s="8">
        <f t="shared" si="13"/>
        <v>9.1613259297249616E-3</v>
      </c>
      <c r="Q153" s="8">
        <f t="shared" si="10"/>
        <v>2.8258356558662712E-2</v>
      </c>
      <c r="R153" s="23">
        <f t="shared" si="11"/>
        <v>1.475277763547383E-2</v>
      </c>
      <c r="S153" s="8">
        <f t="shared" si="12"/>
        <v>1.3505578923188882E-2</v>
      </c>
    </row>
    <row r="154" spans="1:19" x14ac:dyDescent="0.25">
      <c r="A154" s="1">
        <v>43282</v>
      </c>
      <c r="B154">
        <v>7451.8999020000001</v>
      </c>
      <c r="C154">
        <v>7933.3100590000004</v>
      </c>
      <c r="D154">
        <v>7443.1000979999999</v>
      </c>
      <c r="E154">
        <v>7671.7900390000004</v>
      </c>
      <c r="F154" s="2">
        <v>7671.7900390000004</v>
      </c>
      <c r="G154">
        <v>38678490000</v>
      </c>
      <c r="I154" s="1">
        <v>43282</v>
      </c>
      <c r="J154">
        <v>1099</v>
      </c>
      <c r="K154">
        <v>1273.8900149999999</v>
      </c>
      <c r="L154">
        <v>1093.8000489999999</v>
      </c>
      <c r="M154">
        <v>1217.26001</v>
      </c>
      <c r="N154" s="2">
        <v>1217.26001</v>
      </c>
      <c r="O154">
        <v>31940100</v>
      </c>
      <c r="P154" s="8">
        <f t="shared" si="13"/>
        <v>2.1502501656789796E-2</v>
      </c>
      <c r="Q154" s="8">
        <f t="shared" si="10"/>
        <v>9.1076936148571264E-2</v>
      </c>
      <c r="R154" s="23">
        <f t="shared" si="11"/>
        <v>2.786570990702316E-2</v>
      </c>
      <c r="S154" s="8">
        <f t="shared" si="12"/>
        <v>6.3211226241548096E-2</v>
      </c>
    </row>
    <row r="155" spans="1:19" x14ac:dyDescent="0.25">
      <c r="A155" s="1">
        <v>43313</v>
      </c>
      <c r="B155">
        <v>7701.8198240000002</v>
      </c>
      <c r="C155">
        <v>8133.2998049999997</v>
      </c>
      <c r="D155">
        <v>7659.5200199999999</v>
      </c>
      <c r="E155">
        <v>8109.5400390000004</v>
      </c>
      <c r="F155" s="2">
        <v>8109.5400390000004</v>
      </c>
      <c r="G155">
        <v>45900880000</v>
      </c>
      <c r="I155" s="1">
        <v>43313</v>
      </c>
      <c r="J155">
        <v>1228</v>
      </c>
      <c r="K155">
        <v>1256.5</v>
      </c>
      <c r="L155">
        <v>1188.23999</v>
      </c>
      <c r="M155">
        <v>1218.1899410000001</v>
      </c>
      <c r="N155" s="2">
        <v>1218.1899410000001</v>
      </c>
      <c r="O155">
        <v>28808400</v>
      </c>
      <c r="P155" s="8">
        <f t="shared" si="13"/>
        <v>5.705969503527486E-2</v>
      </c>
      <c r="Q155" s="8">
        <f t="shared" si="10"/>
        <v>7.6395428450837244E-4</v>
      </c>
      <c r="R155" s="23">
        <f t="shared" si="11"/>
        <v>6.5646475601488313E-2</v>
      </c>
      <c r="S155" s="8">
        <f t="shared" si="12"/>
        <v>-6.4882521316979941E-2</v>
      </c>
    </row>
    <row r="156" spans="1:19" x14ac:dyDescent="0.25">
      <c r="A156" s="1">
        <v>43344</v>
      </c>
      <c r="B156">
        <v>8087.9501950000003</v>
      </c>
      <c r="C156">
        <v>8104.0698240000002</v>
      </c>
      <c r="D156">
        <v>7873.9301759999998</v>
      </c>
      <c r="E156">
        <v>8046.3500979999999</v>
      </c>
      <c r="F156" s="2">
        <v>8046.3500979999999</v>
      </c>
      <c r="G156">
        <v>44545790000</v>
      </c>
      <c r="I156" s="1">
        <v>43344</v>
      </c>
      <c r="J156">
        <v>1204.2700199999999</v>
      </c>
      <c r="K156">
        <v>1212.98999</v>
      </c>
      <c r="L156">
        <v>1146.910034</v>
      </c>
      <c r="M156">
        <v>1193.469971</v>
      </c>
      <c r="N156" s="2">
        <v>1193.469971</v>
      </c>
      <c r="O156">
        <v>28862400</v>
      </c>
      <c r="P156" s="8">
        <f t="shared" si="13"/>
        <v>-7.7920499431669565E-3</v>
      </c>
      <c r="Q156" s="8">
        <f t="shared" si="10"/>
        <v>-2.0292377377297721E-2</v>
      </c>
      <c r="R156" s="23">
        <f t="shared" si="11"/>
        <v>-3.2607791367400465E-3</v>
      </c>
      <c r="S156" s="8">
        <f t="shared" si="12"/>
        <v>-1.7031598240557673E-2</v>
      </c>
    </row>
    <row r="157" spans="1:19" x14ac:dyDescent="0.25">
      <c r="A157" s="1">
        <v>43374</v>
      </c>
      <c r="B157">
        <v>8091.5</v>
      </c>
      <c r="C157">
        <v>8107.3798829999996</v>
      </c>
      <c r="D157">
        <v>6922.830078</v>
      </c>
      <c r="E157">
        <v>7305.8999020000001</v>
      </c>
      <c r="F157" s="2">
        <v>7305.8999020000001</v>
      </c>
      <c r="G157">
        <v>61400960000</v>
      </c>
      <c r="I157" s="1">
        <v>43374</v>
      </c>
      <c r="J157">
        <v>1199.8900149999999</v>
      </c>
      <c r="K157">
        <v>1209.959961</v>
      </c>
      <c r="L157">
        <v>995.830017</v>
      </c>
      <c r="M157">
        <v>1076.7700199999999</v>
      </c>
      <c r="N157" s="2">
        <v>1076.7700199999999</v>
      </c>
      <c r="O157">
        <v>48494700</v>
      </c>
      <c r="P157" s="8">
        <f t="shared" si="13"/>
        <v>-9.2023114453352761E-2</v>
      </c>
      <c r="Q157" s="8">
        <f t="shared" si="10"/>
        <v>-9.7782058900248603E-2</v>
      </c>
      <c r="R157" s="23">
        <f t="shared" si="11"/>
        <v>-9.2759240912979726E-2</v>
      </c>
      <c r="S157" s="8">
        <f t="shared" si="12"/>
        <v>-5.0228179872688766E-3</v>
      </c>
    </row>
    <row r="158" spans="1:19" x14ac:dyDescent="0.25">
      <c r="A158" s="1">
        <v>43405</v>
      </c>
      <c r="B158">
        <v>7327.8198240000002</v>
      </c>
      <c r="C158">
        <v>7572.9301759999998</v>
      </c>
      <c r="D158">
        <v>6830.7597660000001</v>
      </c>
      <c r="E158">
        <v>7330.5400390000004</v>
      </c>
      <c r="F158" s="2">
        <v>7330.5400390000004</v>
      </c>
      <c r="G158">
        <v>48560650000</v>
      </c>
      <c r="I158" s="1">
        <v>43405</v>
      </c>
      <c r="J158">
        <v>1075.8000489999999</v>
      </c>
      <c r="K158">
        <v>1095.5699460000001</v>
      </c>
      <c r="L158">
        <v>996.02002000000005</v>
      </c>
      <c r="M158">
        <v>1094.4300539999999</v>
      </c>
      <c r="N158" s="2">
        <v>1094.4300539999999</v>
      </c>
      <c r="O158">
        <v>36735100</v>
      </c>
      <c r="P158" s="8">
        <f t="shared" si="13"/>
        <v>3.3726354495022814E-3</v>
      </c>
      <c r="Q158" s="8">
        <f t="shared" si="10"/>
        <v>1.64009339710256E-2</v>
      </c>
      <c r="R158" s="23">
        <f t="shared" si="11"/>
        <v>8.6020908705446951E-3</v>
      </c>
      <c r="S158" s="8">
        <f t="shared" si="12"/>
        <v>7.7988431004809046E-3</v>
      </c>
    </row>
    <row r="159" spans="1:19" x14ac:dyDescent="0.25">
      <c r="A159" s="1">
        <v>43435</v>
      </c>
      <c r="B159">
        <v>7486.1298829999996</v>
      </c>
      <c r="C159">
        <v>7486.5097660000001</v>
      </c>
      <c r="D159">
        <v>6190.169922</v>
      </c>
      <c r="E159">
        <v>6635.2797849999997</v>
      </c>
      <c r="F159" s="2">
        <v>6635.2797849999997</v>
      </c>
      <c r="G159">
        <v>48808340000</v>
      </c>
      <c r="I159" s="1">
        <v>43435</v>
      </c>
      <c r="J159">
        <v>1123.1400149999999</v>
      </c>
      <c r="K159">
        <v>1124.650024</v>
      </c>
      <c r="L159">
        <v>970.10998500000005</v>
      </c>
      <c r="M159">
        <v>1035.6099850000001</v>
      </c>
      <c r="N159" s="2">
        <v>1035.6099850000001</v>
      </c>
      <c r="O159">
        <v>40257600</v>
      </c>
      <c r="P159" s="8">
        <f t="shared" si="13"/>
        <v>-9.4844343022624678E-2</v>
      </c>
      <c r="Q159" s="8">
        <f t="shared" si="10"/>
        <v>-5.3744932154430658E-2</v>
      </c>
      <c r="R159" s="23">
        <f t="shared" si="11"/>
        <v>-9.5756895266956035E-2</v>
      </c>
      <c r="S159" s="8">
        <f t="shared" si="12"/>
        <v>4.2011963112525377E-2</v>
      </c>
    </row>
    <row r="160" spans="1:19" x14ac:dyDescent="0.25">
      <c r="A160" s="1">
        <v>43466</v>
      </c>
      <c r="B160">
        <v>6506.9101559999999</v>
      </c>
      <c r="C160">
        <v>7303.1201170000004</v>
      </c>
      <c r="D160">
        <v>6457.1298829999996</v>
      </c>
      <c r="E160">
        <v>7281.7402339999999</v>
      </c>
      <c r="F160" s="2">
        <v>7281.7402339999999</v>
      </c>
      <c r="G160">
        <v>49199040000</v>
      </c>
      <c r="I160" s="1">
        <v>43466</v>
      </c>
      <c r="J160">
        <v>1016.570007</v>
      </c>
      <c r="K160">
        <v>1117.329956</v>
      </c>
      <c r="L160">
        <v>1014.070007</v>
      </c>
      <c r="M160">
        <v>1116.369995</v>
      </c>
      <c r="N160" s="2">
        <v>1116.369995</v>
      </c>
      <c r="O160">
        <v>30714000</v>
      </c>
      <c r="P160" s="8">
        <f t="shared" si="13"/>
        <v>9.7427760387951867E-2</v>
      </c>
      <c r="Q160" s="8">
        <f t="shared" si="10"/>
        <v>7.7983035283306856E-2</v>
      </c>
      <c r="R160" s="23">
        <f t="shared" si="11"/>
        <v>0.10853896158580606</v>
      </c>
      <c r="S160" s="8">
        <f t="shared" si="12"/>
        <v>-3.0555926302499203E-2</v>
      </c>
    </row>
    <row r="161" spans="1:19" x14ac:dyDescent="0.25">
      <c r="A161" s="1">
        <v>43497</v>
      </c>
      <c r="B161">
        <v>7256.3701170000004</v>
      </c>
      <c r="C161">
        <v>7602.6899409999996</v>
      </c>
      <c r="D161">
        <v>7225.1401370000003</v>
      </c>
      <c r="E161">
        <v>7532.5297849999997</v>
      </c>
      <c r="F161" s="2">
        <v>7532.5297849999997</v>
      </c>
      <c r="G161">
        <v>42304540000</v>
      </c>
      <c r="I161" s="1">
        <v>43497</v>
      </c>
      <c r="J161">
        <v>1112.400024</v>
      </c>
      <c r="K161">
        <v>1147</v>
      </c>
      <c r="L161">
        <v>1086</v>
      </c>
      <c r="M161">
        <v>1119.920044</v>
      </c>
      <c r="N161" s="2">
        <v>1119.920044</v>
      </c>
      <c r="O161">
        <v>28932700</v>
      </c>
      <c r="P161" s="8">
        <f t="shared" si="13"/>
        <v>3.4440881292223224E-2</v>
      </c>
      <c r="Q161" s="8">
        <f t="shared" si="10"/>
        <v>3.1799932064637826E-3</v>
      </c>
      <c r="R161" s="23">
        <f t="shared" si="11"/>
        <v>4.1613192287568018E-2</v>
      </c>
      <c r="S161" s="8">
        <f t="shared" si="12"/>
        <v>-3.8433199081104236E-2</v>
      </c>
    </row>
    <row r="162" spans="1:19" x14ac:dyDescent="0.25">
      <c r="A162" s="1">
        <v>43525</v>
      </c>
      <c r="B162">
        <v>7587.4501950000003</v>
      </c>
      <c r="C162">
        <v>7850.1098629999997</v>
      </c>
      <c r="D162">
        <v>7332.919922</v>
      </c>
      <c r="E162">
        <v>7729.3198240000002</v>
      </c>
      <c r="F162" s="2">
        <v>7729.3198240000002</v>
      </c>
      <c r="G162">
        <v>49145540000</v>
      </c>
      <c r="I162" s="1">
        <v>43525</v>
      </c>
      <c r="J162">
        <v>1124.900024</v>
      </c>
      <c r="K162">
        <v>1231.790039</v>
      </c>
      <c r="L162">
        <v>1123.3000489999999</v>
      </c>
      <c r="M162">
        <v>1173.3100589999999</v>
      </c>
      <c r="N162" s="2">
        <v>1173.3100589999999</v>
      </c>
      <c r="O162">
        <v>31609300</v>
      </c>
      <c r="P162" s="8">
        <f t="shared" si="13"/>
        <v>2.6125358228503925E-2</v>
      </c>
      <c r="Q162" s="8">
        <f t="shared" si="10"/>
        <v>4.7673059595672251E-2</v>
      </c>
      <c r="R162" s="23">
        <f t="shared" si="11"/>
        <v>3.2777657234135039E-2</v>
      </c>
      <c r="S162" s="8">
        <f t="shared" si="12"/>
        <v>1.4895402361537212E-2</v>
      </c>
    </row>
    <row r="163" spans="1:19" x14ac:dyDescent="0.25">
      <c r="A163" s="1">
        <v>43556</v>
      </c>
      <c r="B163">
        <v>7800.2402339999999</v>
      </c>
      <c r="C163">
        <v>8176.080078</v>
      </c>
      <c r="D163">
        <v>7777.0898440000001</v>
      </c>
      <c r="E163">
        <v>8095.3901370000003</v>
      </c>
      <c r="F163" s="2">
        <v>8095.3901370000003</v>
      </c>
      <c r="G163">
        <v>43162800000</v>
      </c>
      <c r="I163" s="1">
        <v>43556</v>
      </c>
      <c r="J163">
        <v>1184.099976</v>
      </c>
      <c r="K163">
        <v>1289.2700199999999</v>
      </c>
      <c r="L163">
        <v>1175</v>
      </c>
      <c r="M163">
        <v>1188.4799800000001</v>
      </c>
      <c r="N163" s="2">
        <v>1188.4799800000001</v>
      </c>
      <c r="O163">
        <v>27855200</v>
      </c>
      <c r="P163" s="8">
        <f t="shared" si="13"/>
        <v>4.7361258342982548E-2</v>
      </c>
      <c r="Q163" s="8">
        <f t="shared" si="10"/>
        <v>1.2929166407155357E-2</v>
      </c>
      <c r="R163" s="23">
        <f t="shared" si="11"/>
        <v>5.5341546290171816E-2</v>
      </c>
      <c r="S163" s="8">
        <f t="shared" si="12"/>
        <v>-4.2412379883016459E-2</v>
      </c>
    </row>
    <row r="164" spans="1:19" x14ac:dyDescent="0.25">
      <c r="A164" s="1">
        <v>43586</v>
      </c>
      <c r="B164">
        <v>8132.9301759999998</v>
      </c>
      <c r="C164">
        <v>8164.7099609999996</v>
      </c>
      <c r="D164">
        <v>7448.2299800000001</v>
      </c>
      <c r="E164">
        <v>7453.1499020000001</v>
      </c>
      <c r="F164" s="2">
        <v>7453.1499020000001</v>
      </c>
      <c r="G164">
        <v>47405100000</v>
      </c>
      <c r="I164" s="1">
        <v>43586</v>
      </c>
      <c r="J164">
        <v>1188.0500489999999</v>
      </c>
      <c r="K164">
        <v>1190.849976</v>
      </c>
      <c r="L164">
        <v>1100.1800539999999</v>
      </c>
      <c r="M164">
        <v>1103.630005</v>
      </c>
      <c r="N164" s="2">
        <v>1103.630005</v>
      </c>
      <c r="O164">
        <v>33317400</v>
      </c>
      <c r="P164" s="8">
        <f t="shared" si="13"/>
        <v>-7.9334068418103754E-2</v>
      </c>
      <c r="Q164" s="8">
        <f t="shared" si="10"/>
        <v>-7.1393693144078063E-2</v>
      </c>
      <c r="R164" s="23">
        <f t="shared" si="11"/>
        <v>-7.9276684231942549E-2</v>
      </c>
      <c r="S164" s="8">
        <f t="shared" si="12"/>
        <v>7.8829910878644854E-3</v>
      </c>
    </row>
    <row r="165" spans="1:19" x14ac:dyDescent="0.25">
      <c r="A165" s="1">
        <v>43617</v>
      </c>
      <c r="B165">
        <v>7441.2099609999996</v>
      </c>
      <c r="C165">
        <v>8088.8798829999996</v>
      </c>
      <c r="D165">
        <v>7292.2202150000003</v>
      </c>
      <c r="E165">
        <v>8006.2402339999999</v>
      </c>
      <c r="F165" s="2">
        <v>8006.2402339999999</v>
      </c>
      <c r="G165">
        <v>44505410000</v>
      </c>
      <c r="I165" s="1">
        <v>43617</v>
      </c>
      <c r="J165">
        <v>1065.5</v>
      </c>
      <c r="K165">
        <v>1124.1099850000001</v>
      </c>
      <c r="L165">
        <v>1025</v>
      </c>
      <c r="M165">
        <v>1080.910034</v>
      </c>
      <c r="N165" s="2">
        <v>1080.910034</v>
      </c>
      <c r="O165">
        <v>34096800</v>
      </c>
      <c r="P165" s="8">
        <f t="shared" si="13"/>
        <v>7.4208937063184877E-2</v>
      </c>
      <c r="Q165" s="8">
        <f t="shared" si="10"/>
        <v>-2.0586583272534376E-2</v>
      </c>
      <c r="R165" s="23">
        <f t="shared" si="11"/>
        <v>8.3868147036506038E-2</v>
      </c>
      <c r="S165" s="8">
        <f t="shared" si="12"/>
        <v>-0.10445473030904041</v>
      </c>
    </row>
    <row r="166" spans="1:19" x14ac:dyDescent="0.25">
      <c r="A166" s="1">
        <v>43647</v>
      </c>
      <c r="B166">
        <v>8145.8500979999999</v>
      </c>
      <c r="C166">
        <v>8339.6396480000003</v>
      </c>
      <c r="D166">
        <v>8059.2900390000004</v>
      </c>
      <c r="E166">
        <v>8175.419922</v>
      </c>
      <c r="F166" s="2">
        <v>8175.419922</v>
      </c>
      <c r="G166">
        <v>39238360000</v>
      </c>
      <c r="I166" s="1">
        <v>43647</v>
      </c>
      <c r="J166">
        <v>1098</v>
      </c>
      <c r="K166">
        <v>1265.5500489999999</v>
      </c>
      <c r="L166">
        <v>1093.7030030000001</v>
      </c>
      <c r="M166">
        <v>1216.6800539999999</v>
      </c>
      <c r="N166" s="2">
        <v>1216.6800539999999</v>
      </c>
      <c r="O166">
        <v>32949200</v>
      </c>
      <c r="P166" s="8">
        <f t="shared" si="13"/>
        <v>2.1130978218908192E-2</v>
      </c>
      <c r="Q166" s="8">
        <f t="shared" si="10"/>
        <v>0.12560714187985789</v>
      </c>
      <c r="R166" s="23">
        <f t="shared" si="11"/>
        <v>2.7470953217224911E-2</v>
      </c>
      <c r="S166" s="8">
        <f t="shared" si="12"/>
        <v>9.8136188662632975E-2</v>
      </c>
    </row>
    <row r="167" spans="1:19" x14ac:dyDescent="0.25">
      <c r="A167" s="1">
        <v>43678</v>
      </c>
      <c r="B167">
        <v>8190.5600590000004</v>
      </c>
      <c r="C167">
        <v>8311.0400389999995</v>
      </c>
      <c r="D167">
        <v>7662.8999020000001</v>
      </c>
      <c r="E167">
        <v>7962.8798829999996</v>
      </c>
      <c r="F167" s="2">
        <v>7962.8798829999996</v>
      </c>
      <c r="G167">
        <v>46090570000</v>
      </c>
      <c r="I167" s="1">
        <v>43678</v>
      </c>
      <c r="J167">
        <v>1214.030029</v>
      </c>
      <c r="K167">
        <v>1234.1099850000001</v>
      </c>
      <c r="L167">
        <v>1140.1400149999999</v>
      </c>
      <c r="M167">
        <v>1188.099976</v>
      </c>
      <c r="N167" s="2">
        <v>1188.099976</v>
      </c>
      <c r="O167">
        <v>28882400</v>
      </c>
      <c r="P167" s="8">
        <f t="shared" si="13"/>
        <v>-2.5997446128492641E-2</v>
      </c>
      <c r="Q167" s="8">
        <f t="shared" si="10"/>
        <v>-2.3490216598882396E-2</v>
      </c>
      <c r="R167" s="23">
        <f t="shared" si="11"/>
        <v>-2.2604651425290286E-2</v>
      </c>
      <c r="S167" s="8">
        <f t="shared" si="12"/>
        <v>-8.8556517359211079E-4</v>
      </c>
    </row>
    <row r="168" spans="1:19" x14ac:dyDescent="0.25">
      <c r="A168" s="1">
        <v>43709</v>
      </c>
      <c r="B168">
        <v>7906.4399409999996</v>
      </c>
      <c r="C168">
        <v>8243.7998050000006</v>
      </c>
      <c r="D168">
        <v>7847.3198240000002</v>
      </c>
      <c r="E168">
        <v>7999.3398440000001</v>
      </c>
      <c r="F168" s="2">
        <v>7999.3398440000001</v>
      </c>
      <c r="G168">
        <v>41462650000</v>
      </c>
      <c r="I168" s="1">
        <v>43709</v>
      </c>
      <c r="J168">
        <v>1177.030029</v>
      </c>
      <c r="K168">
        <v>1248.3000489999999</v>
      </c>
      <c r="L168">
        <v>1163.1999510000001</v>
      </c>
      <c r="M168">
        <v>1219</v>
      </c>
      <c r="N168" s="2">
        <v>1219</v>
      </c>
      <c r="O168">
        <v>26899400</v>
      </c>
      <c r="P168" s="8">
        <f t="shared" si="13"/>
        <v>4.5787405481072518E-3</v>
      </c>
      <c r="Q168" s="8">
        <f t="shared" si="10"/>
        <v>2.6007932517625232E-2</v>
      </c>
      <c r="R168" s="23">
        <f t="shared" si="11"/>
        <v>9.8836198609870661E-3</v>
      </c>
      <c r="S168" s="8">
        <f t="shared" si="12"/>
        <v>1.6124312656638166E-2</v>
      </c>
    </row>
    <row r="169" spans="1:19" x14ac:dyDescent="0.25">
      <c r="A169" s="1">
        <v>43739</v>
      </c>
      <c r="B169">
        <v>8026.830078</v>
      </c>
      <c r="C169">
        <v>8062.5</v>
      </c>
      <c r="D169">
        <v>7700</v>
      </c>
      <c r="E169">
        <v>7872.2597660000001</v>
      </c>
      <c r="F169" s="2">
        <v>7872.2597660000001</v>
      </c>
      <c r="G169">
        <v>6880300000</v>
      </c>
      <c r="I169" s="1">
        <v>43739</v>
      </c>
      <c r="J169">
        <v>1219</v>
      </c>
      <c r="K169">
        <v>1231.2299800000001</v>
      </c>
      <c r="L169">
        <v>1162.4300539999999</v>
      </c>
      <c r="M169">
        <v>1187.829956</v>
      </c>
      <c r="N169" s="2">
        <v>1187.829956</v>
      </c>
      <c r="O169">
        <v>4509800</v>
      </c>
      <c r="P169" s="8">
        <f t="shared" si="13"/>
        <v>-1.5886320681239408E-2</v>
      </c>
      <c r="Q169" s="8">
        <f t="shared" si="10"/>
        <v>-2.5570175553732533E-2</v>
      </c>
      <c r="R169" s="23">
        <f t="shared" si="11"/>
        <v>-1.186122583025548E-2</v>
      </c>
      <c r="S169" s="8">
        <f t="shared" si="12"/>
        <v>-1.3708949723477052E-2</v>
      </c>
    </row>
  </sheetData>
  <mergeCells count="1">
    <mergeCell ref="P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^IXIC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Ricardo, Ralph</dc:creator>
  <cp:lastModifiedBy>Sanae2004</cp:lastModifiedBy>
  <dcterms:created xsi:type="dcterms:W3CDTF">2019-10-07T21:41:00Z</dcterms:created>
  <dcterms:modified xsi:type="dcterms:W3CDTF">2020-07-12T15:06:27Z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f8fdad-6f51-40b7-9ecc-e69d40f2075f_Enabled">
    <vt:lpwstr>True</vt:lpwstr>
  </property>
  <property fmtid="{D5CDD505-2E9C-101B-9397-08002B2CF9AE}" pid="3" name="MSIP_Label_41f8fdad-6f51-40b7-9ecc-e69d40f2075f_SiteId">
    <vt:lpwstr>88b431e7-cf2a-43a9-bd00-81441f5c2d3c</vt:lpwstr>
  </property>
  <property fmtid="{D5CDD505-2E9C-101B-9397-08002B2CF9AE}" pid="4" name="MSIP_Label_41f8fdad-6f51-40b7-9ecc-e69d40f2075f_Owner">
    <vt:lpwstr>rricx@allstate.com</vt:lpwstr>
  </property>
  <property fmtid="{D5CDD505-2E9C-101B-9397-08002B2CF9AE}" pid="5" name="MSIP_Label_41f8fdad-6f51-40b7-9ecc-e69d40f2075f_SetDate">
    <vt:lpwstr>2019-10-07T21:47:45.9226254Z</vt:lpwstr>
  </property>
  <property fmtid="{D5CDD505-2E9C-101B-9397-08002B2CF9AE}" pid="6" name="MSIP_Label_41f8fdad-6f51-40b7-9ecc-e69d40f2075f_Name">
    <vt:lpwstr>Public</vt:lpwstr>
  </property>
  <property fmtid="{D5CDD505-2E9C-101B-9397-08002B2CF9AE}" pid="7" name="MSIP_Label_41f8fdad-6f51-40b7-9ecc-e69d40f2075f_Application">
    <vt:lpwstr>Microsoft Azure Information Protection</vt:lpwstr>
  </property>
  <property fmtid="{D5CDD505-2E9C-101B-9397-08002B2CF9AE}" pid="8" name="MSIP_Label_41f8fdad-6f51-40b7-9ecc-e69d40f2075f_Extended_MSFT_Method">
    <vt:lpwstr>Manual</vt:lpwstr>
  </property>
  <property fmtid="{D5CDD505-2E9C-101B-9397-08002B2CF9AE}" pid="9" name="MSIP_Label_445c619a-9034-48db-9481-4818c431fc3f_Enabled">
    <vt:lpwstr>True</vt:lpwstr>
  </property>
  <property fmtid="{D5CDD505-2E9C-101B-9397-08002B2CF9AE}" pid="10" name="MSIP_Label_445c619a-9034-48db-9481-4818c431fc3f_SiteId">
    <vt:lpwstr>88b431e7-cf2a-43a9-bd00-81441f5c2d3c</vt:lpwstr>
  </property>
  <property fmtid="{D5CDD505-2E9C-101B-9397-08002B2CF9AE}" pid="11" name="MSIP_Label_445c619a-9034-48db-9481-4818c431fc3f_Owner">
    <vt:lpwstr>rricx@allstate.com</vt:lpwstr>
  </property>
  <property fmtid="{D5CDD505-2E9C-101B-9397-08002B2CF9AE}" pid="12" name="MSIP_Label_445c619a-9034-48db-9481-4818c431fc3f_SetDate">
    <vt:lpwstr>2019-10-07T21:47:45.9226254Z</vt:lpwstr>
  </property>
  <property fmtid="{D5CDD505-2E9C-101B-9397-08002B2CF9AE}" pid="13" name="MSIP_Label_445c619a-9034-48db-9481-4818c431fc3f_Name">
    <vt:lpwstr>No Watermark</vt:lpwstr>
  </property>
  <property fmtid="{D5CDD505-2E9C-101B-9397-08002B2CF9AE}" pid="14" name="MSIP_Label_445c619a-9034-48db-9481-4818c431fc3f_Application">
    <vt:lpwstr>Microsoft Azure Information Protection</vt:lpwstr>
  </property>
  <property fmtid="{D5CDD505-2E9C-101B-9397-08002B2CF9AE}" pid="15" name="MSIP_Label_445c619a-9034-48db-9481-4818c431fc3f_Parent">
    <vt:lpwstr>41f8fdad-6f51-40b7-9ecc-e69d40f2075f</vt:lpwstr>
  </property>
  <property fmtid="{D5CDD505-2E9C-101B-9397-08002B2CF9AE}" pid="16" name="MSIP_Label_445c619a-9034-48db-9481-4818c431fc3f_Extended_MSFT_Method">
    <vt:lpwstr>Manual</vt:lpwstr>
  </property>
  <property fmtid="{D5CDD505-2E9C-101B-9397-08002B2CF9AE}" pid="17" name="Sensitivity">
    <vt:lpwstr>Public No Watermark</vt:lpwstr>
  </property>
</Properties>
</file>