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Google Drive\01 DS ML DL NLP and AI With Python Lab Copy\02 Lab Data\Python\"/>
    </mc:Choice>
  </mc:AlternateContent>
  <bookViews>
    <workbookView xWindow="0" yWindow="0" windowWidth="16800" windowHeight="6890" activeTab="1"/>
  </bookViews>
  <sheets>
    <sheet name="Entropy and Information gain" sheetId="1" r:id="rId1"/>
    <sheet name="Giniindex calc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5" i="1"/>
  <c r="J9" i="1"/>
  <c r="J8" i="1"/>
  <c r="J7" i="1"/>
  <c r="J3" i="1"/>
  <c r="J10" i="1" l="1"/>
  <c r="J19" i="1"/>
  <c r="J18" i="1"/>
  <c r="J14" i="1"/>
  <c r="J13" i="1"/>
  <c r="J25" i="1"/>
  <c r="J24" i="1"/>
  <c r="J23" i="1"/>
  <c r="J15" i="1" l="1"/>
  <c r="J26" i="1"/>
  <c r="J20" i="1"/>
  <c r="T14" i="2"/>
  <c r="T11" i="2"/>
  <c r="R13" i="2" l="1"/>
  <c r="R12" i="2"/>
  <c r="R9" i="2"/>
  <c r="R8" i="2"/>
  <c r="O10" i="2" s="1"/>
  <c r="R5" i="2"/>
  <c r="R4" i="2"/>
  <c r="R3" i="2"/>
  <c r="K30" i="2"/>
  <c r="K29" i="2"/>
  <c r="K24" i="2"/>
  <c r="K23" i="2"/>
  <c r="K18" i="2"/>
  <c r="K17" i="2"/>
  <c r="K16" i="2"/>
  <c r="K10" i="2"/>
  <c r="K11" i="2"/>
  <c r="K9" i="2"/>
  <c r="H5" i="2"/>
  <c r="H6" i="2" s="1"/>
  <c r="H12" i="2" l="1"/>
  <c r="H31" i="2"/>
  <c r="H19" i="2"/>
  <c r="O14" i="2"/>
  <c r="H25" i="2"/>
  <c r="O6" i="2"/>
</calcChain>
</file>

<file path=xl/sharedStrings.xml><?xml version="1.0" encoding="utf-8"?>
<sst xmlns="http://schemas.openxmlformats.org/spreadsheetml/2006/main" count="228" uniqueCount="54">
  <si>
    <t>Outlook</t>
  </si>
  <si>
    <t>Temperature </t>
  </si>
  <si>
    <t>Humidity 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</si>
  <si>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</si>
  <si>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</si>
  <si>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</si>
  <si>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</si>
  <si>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</si>
  <si>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</si>
  <si>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</si>
  <si>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</si>
  <si>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</si>
  <si>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</si>
  <si>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</si>
  <si>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</si>
  <si>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play</t>
  </si>
  <si>
    <t>entropy on outlook = overcast</t>
  </si>
  <si>
    <t>entropy on outlook = rainy</t>
  </si>
  <si>
    <t>entropy on outlook = sunny</t>
  </si>
  <si>
    <t>Gini Index on Play column</t>
  </si>
  <si>
    <t>Gini index</t>
  </si>
  <si>
    <t>Gini index on Outlook</t>
  </si>
  <si>
    <t>outlook</t>
  </si>
  <si>
    <t>weighted avg of outlook gini index</t>
  </si>
  <si>
    <t>Gini index on temperature</t>
  </si>
  <si>
    <t>temperature</t>
  </si>
  <si>
    <t>Gini index on Humidity</t>
  </si>
  <si>
    <t>Gini index on windy</t>
  </si>
  <si>
    <t>Humidity</t>
  </si>
  <si>
    <t>humidity</t>
  </si>
  <si>
    <t>windy</t>
  </si>
  <si>
    <t>Avg of gini indexes</t>
  </si>
  <si>
    <t>temp =hot</t>
  </si>
  <si>
    <t>temp =cool</t>
  </si>
  <si>
    <t>temp =mild</t>
  </si>
  <si>
    <t>entropy of each value</t>
  </si>
  <si>
    <t>Humidity = high</t>
  </si>
  <si>
    <t>humidity = normal</t>
  </si>
  <si>
    <t>value entropy</t>
  </si>
  <si>
    <t>windy =false</t>
  </si>
  <si>
    <t>windy =true</t>
  </si>
  <si>
    <t>Entropy on Play/Target Column</t>
  </si>
  <si>
    <t>Entropy</t>
  </si>
  <si>
    <t>Column Value Entropy</t>
  </si>
  <si>
    <t>Total entropy of Outlook</t>
  </si>
  <si>
    <t>Total entropy of Humidity</t>
  </si>
  <si>
    <t>Total entropy of Windy</t>
  </si>
  <si>
    <t>Total entropy of Temperature</t>
  </si>
  <si>
    <t>outlook = sunny</t>
  </si>
  <si>
    <t>value Entropy</t>
  </si>
  <si>
    <t>Sunny(temperature) entropy</t>
  </si>
  <si>
    <t>Gini rounded to two digits</t>
  </si>
  <si>
    <t>Root Node Split</t>
  </si>
  <si>
    <t>Internal Node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</si>
</sst>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theme="1"/>
      <name val="Arial"/>
      <family val="2"/>
    </font>
    <font>
      <sz val="9"/>
      <color rgb="FF212529"/>
      <name val="Arial"/>
      <family val="2"/>
    </font>
    <font>
      <sz val="9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 applyAlignment="1"/>
    <xf numFmtId="0" fontId="3" fillId="0" borderId="1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8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/>
    <xf numFmtId="0" fontId="2" fillId="4" borderId="0" xfId="0" applyFont="1" applyFill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11" borderId="1" xfId="0" applyFont="1" applyFill="1" applyBorder="1"/>
    <xf numFmtId="0" fontId="3" fillId="11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2" fillId="4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1" fillId="11" borderId="1" xfId="0" applyFont="1" applyFill="1" applyBorder="1" applyAlignment="1"/>
    <xf numFmtId="0" fontId="2" fillId="12" borderId="1" xfId="0" applyFont="1" applyFill="1" applyBorder="1"/>
    <xf numFmtId="0" fontId="2" fillId="5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>
      <selection activeCell="K22" sqref="K22"/>
    </sheetView>
  </sheetViews>
  <sheetFormatPr defaultColWidth="8.453125" defaultRowHeight="11.5" outlineLevelCol="1" x14ac:dyDescent="0.25"/>
  <cols>
    <col min="1" max="1" width="7" style="2" bestFit="1" customWidth="1"/>
    <col min="2" max="2" width="11.54296875" style="2" bestFit="1" customWidth="1"/>
    <col min="3" max="3" width="8.453125" style="2" bestFit="1" customWidth="1"/>
    <col min="4" max="4" width="5.90625" style="2" bestFit="1" customWidth="1"/>
    <col min="5" max="5" width="4.26953125" style="2" bestFit="1" customWidth="1"/>
    <col min="6" max="6" width="8.453125" style="2"/>
    <col min="7" max="7" width="23.90625" style="2" customWidth="1" outlineLevel="1"/>
    <col min="8" max="8" width="3.81640625" style="2" customWidth="1" outlineLevel="1"/>
    <col min="9" max="9" width="2.6328125" style="2" customWidth="1" outlineLevel="1"/>
    <col min="10" max="10" width="17.1796875" style="2" customWidth="1" outlineLevel="1"/>
    <col min="11" max="11" width="17.1796875" style="17" customWidth="1" outlineLevel="1"/>
    <col min="12" max="12" width="21.453125" style="2" bestFit="1" customWidth="1"/>
    <col min="13" max="13" width="9.54296875" style="2" bestFit="1" customWidth="1"/>
    <col min="14" max="14" width="5.90625" style="2" bestFit="1" customWidth="1"/>
    <col min="15" max="15" width="3.36328125" style="2" bestFit="1" customWidth="1"/>
    <col min="16" max="16" width="2.6328125" style="2" bestFit="1" customWidth="1"/>
    <col min="17" max="17" width="10.81640625" style="2" bestFit="1" customWidth="1"/>
    <col min="18" max="18" width="3.36328125" style="2" bestFit="1" customWidth="1"/>
    <col min="19" max="19" width="2.6328125" style="2" bestFit="1" customWidth="1"/>
    <col min="20" max="20" width="10.81640625" style="2" bestFit="1" customWidth="1"/>
    <col min="21" max="21" width="1.7265625" style="2" bestFit="1" customWidth="1"/>
    <col min="22" max="16384" width="8.453125" style="2"/>
  </cols>
  <sheetData>
    <row r="1" spans="1:1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7" t="s">
        <v>41</v>
      </c>
      <c r="H1" s="8"/>
      <c r="I1" s="8"/>
      <c r="J1" s="8"/>
      <c r="K1" s="16"/>
      <c r="L1" s="8"/>
      <c r="M1" s="8"/>
      <c r="N1" s="8"/>
      <c r="O1" s="8" t="s">
        <v>8</v>
      </c>
      <c r="P1" s="8" t="s">
        <v>13</v>
      </c>
      <c r="Q1" s="8" t="s">
        <v>49</v>
      </c>
    </row>
    <row r="2" spans="1:17" x14ac:dyDescent="0.25">
      <c r="A2" s="21" t="s">
        <v>5</v>
      </c>
      <c r="B2" s="21" t="s">
        <v>6</v>
      </c>
      <c r="C2" s="21" t="s">
        <v>7</v>
      </c>
      <c r="D2" s="21" t="b">
        <v>0</v>
      </c>
      <c r="E2" s="21" t="s">
        <v>8</v>
      </c>
      <c r="G2" s="8"/>
      <c r="H2" s="8" t="s">
        <v>8</v>
      </c>
      <c r="I2" s="8" t="s">
        <v>13</v>
      </c>
      <c r="J2" s="8" t="s">
        <v>42</v>
      </c>
      <c r="K2" s="4"/>
      <c r="L2" s="8" t="s">
        <v>48</v>
      </c>
      <c r="M2" s="8" t="s">
        <v>25</v>
      </c>
      <c r="N2" s="8" t="s">
        <v>6</v>
      </c>
      <c r="O2" s="8">
        <v>0</v>
      </c>
      <c r="P2" s="8">
        <v>2</v>
      </c>
      <c r="Q2" s="8">
        <v>0</v>
      </c>
    </row>
    <row r="3" spans="1:17" x14ac:dyDescent="0.25">
      <c r="A3" s="21" t="s">
        <v>5</v>
      </c>
      <c r="B3" s="21" t="s">
        <v>9</v>
      </c>
      <c r="C3" s="21" t="s">
        <v>10</v>
      </c>
      <c r="D3" s="21" t="b">
        <v>1</v>
      </c>
      <c r="E3" s="21" t="s">
        <v>8</v>
      </c>
      <c r="G3" s="7" t="s">
        <v>15</v>
      </c>
      <c r="H3" s="8">
        <v>9</v>
      </c>
      <c r="I3" s="8">
        <v>5</v>
      </c>
      <c r="J3" s="8">
        <f>-H3/(H3+I3)*LOG(H3/(H3+I3),2)-I3/(H3+I3)*LOG(I3/(H3+I3),2)</f>
        <v>0.94028595867063092</v>
      </c>
      <c r="K3" s="16"/>
      <c r="L3" s="8"/>
      <c r="M3" s="8"/>
      <c r="N3" s="8" t="s">
        <v>9</v>
      </c>
      <c r="O3" s="8">
        <v>1</v>
      </c>
      <c r="P3" s="8">
        <v>0</v>
      </c>
      <c r="Q3" s="8">
        <v>0</v>
      </c>
    </row>
    <row r="4" spans="1:17" x14ac:dyDescent="0.25">
      <c r="A4" s="21" t="s">
        <v>5</v>
      </c>
      <c r="B4" s="21" t="s">
        <v>11</v>
      </c>
      <c r="C4" s="21" t="s">
        <v>7</v>
      </c>
      <c r="D4" s="21" t="b">
        <v>1</v>
      </c>
      <c r="E4" s="21" t="s">
        <v>8</v>
      </c>
      <c r="L4" s="8"/>
      <c r="M4" s="8"/>
      <c r="N4" s="8" t="s">
        <v>11</v>
      </c>
      <c r="O4" s="8">
        <v>1</v>
      </c>
      <c r="P4" s="8">
        <v>1</v>
      </c>
      <c r="Q4" s="8">
        <v>1</v>
      </c>
    </row>
    <row r="5" spans="1:17" x14ac:dyDescent="0.25">
      <c r="A5" s="21" t="s">
        <v>5</v>
      </c>
      <c r="B5" s="21" t="s">
        <v>6</v>
      </c>
      <c r="C5" s="21" t="s">
        <v>10</v>
      </c>
      <c r="D5" s="21" t="b">
        <v>0</v>
      </c>
      <c r="E5" s="21" t="s">
        <v>8</v>
      </c>
      <c r="G5" s="8"/>
      <c r="H5" s="9" t="s">
        <v>15</v>
      </c>
      <c r="I5" s="9"/>
      <c r="J5" s="8"/>
      <c r="K5" s="16"/>
      <c r="L5" s="18" t="s">
        <v>50</v>
      </c>
      <c r="M5" s="19"/>
      <c r="N5" s="19"/>
      <c r="O5" s="19"/>
      <c r="P5" s="20"/>
      <c r="Q5" s="15">
        <f>2/5 * 1</f>
        <v>0.4</v>
      </c>
    </row>
    <row r="6" spans="1:17" x14ac:dyDescent="0.25">
      <c r="A6" s="3" t="s">
        <v>12</v>
      </c>
      <c r="B6" s="3" t="s">
        <v>11</v>
      </c>
      <c r="C6" s="3" t="s">
        <v>7</v>
      </c>
      <c r="D6" s="3" t="b">
        <v>0</v>
      </c>
      <c r="E6" s="3" t="s">
        <v>8</v>
      </c>
      <c r="G6" s="8"/>
      <c r="H6" s="8" t="s">
        <v>8</v>
      </c>
      <c r="I6" s="8" t="s">
        <v>13</v>
      </c>
      <c r="J6" s="8" t="s">
        <v>43</v>
      </c>
      <c r="K6" s="4"/>
    </row>
    <row r="7" spans="1:17" x14ac:dyDescent="0.25">
      <c r="A7" s="3" t="s">
        <v>12</v>
      </c>
      <c r="B7" s="3" t="s">
        <v>9</v>
      </c>
      <c r="C7" s="3" t="s">
        <v>10</v>
      </c>
      <c r="D7" s="3" t="b">
        <v>0</v>
      </c>
      <c r="E7" s="3" t="s">
        <v>8</v>
      </c>
      <c r="G7" s="8" t="s">
        <v>16</v>
      </c>
      <c r="H7" s="8">
        <v>4</v>
      </c>
      <c r="I7" s="8">
        <v>0</v>
      </c>
      <c r="J7" s="8">
        <f>-H7/(H7+I7)*LOG(H7/(H7+I7),2)</f>
        <v>0</v>
      </c>
      <c r="K7" s="4"/>
      <c r="L7" s="8"/>
      <c r="M7" s="8"/>
      <c r="N7" s="8"/>
      <c r="O7" s="8" t="s">
        <v>8</v>
      </c>
      <c r="P7" s="8" t="s">
        <v>13</v>
      </c>
      <c r="Q7" s="8" t="s">
        <v>49</v>
      </c>
    </row>
    <row r="8" spans="1:17" x14ac:dyDescent="0.25">
      <c r="A8" s="3" t="s">
        <v>12</v>
      </c>
      <c r="B8" s="3" t="s">
        <v>9</v>
      </c>
      <c r="C8" s="3" t="s">
        <v>10</v>
      </c>
      <c r="D8" s="3" t="b">
        <v>1</v>
      </c>
      <c r="E8" s="3" t="s">
        <v>13</v>
      </c>
      <c r="G8" s="8" t="s">
        <v>17</v>
      </c>
      <c r="H8" s="8">
        <v>3</v>
      </c>
      <c r="I8" s="8">
        <v>2</v>
      </c>
      <c r="J8" s="8">
        <f>-3/5*LOG(3/5,2)-2/5*LOG(2/5,2)</f>
        <v>0.97095059445466858</v>
      </c>
      <c r="K8" s="4"/>
      <c r="L8" s="8" t="s">
        <v>48</v>
      </c>
      <c r="M8" s="8" t="s">
        <v>28</v>
      </c>
      <c r="N8" s="8" t="s">
        <v>7</v>
      </c>
      <c r="O8" s="8">
        <v>0</v>
      </c>
      <c r="P8" s="8">
        <v>3</v>
      </c>
      <c r="Q8" s="8">
        <v>0</v>
      </c>
    </row>
    <row r="9" spans="1:17" x14ac:dyDescent="0.25">
      <c r="A9" s="3" t="s">
        <v>12</v>
      </c>
      <c r="B9" s="3" t="s">
        <v>11</v>
      </c>
      <c r="C9" s="3" t="s">
        <v>10</v>
      </c>
      <c r="D9" s="3" t="b">
        <v>0</v>
      </c>
      <c r="E9" s="3" t="s">
        <v>8</v>
      </c>
      <c r="G9" s="8" t="s">
        <v>18</v>
      </c>
      <c r="H9" s="8">
        <v>2</v>
      </c>
      <c r="I9" s="8">
        <v>3</v>
      </c>
      <c r="J9" s="8">
        <f>-2/5*LOG(2/5,2)-3/5*LOG(3/5,2)</f>
        <v>0.97095059445466858</v>
      </c>
      <c r="K9" s="4"/>
      <c r="L9" s="8"/>
      <c r="M9" s="8"/>
      <c r="N9" s="8" t="s">
        <v>10</v>
      </c>
      <c r="O9" s="8">
        <v>2</v>
      </c>
      <c r="P9" s="8">
        <v>0</v>
      </c>
      <c r="Q9" s="8">
        <v>0</v>
      </c>
    </row>
    <row r="10" spans="1:17" x14ac:dyDescent="0.25">
      <c r="A10" s="3" t="s">
        <v>12</v>
      </c>
      <c r="B10" s="3" t="s">
        <v>11</v>
      </c>
      <c r="C10" s="3" t="s">
        <v>7</v>
      </c>
      <c r="D10" s="3" t="b">
        <v>1</v>
      </c>
      <c r="E10" s="3" t="s">
        <v>13</v>
      </c>
      <c r="G10" s="11" t="s">
        <v>44</v>
      </c>
      <c r="H10" s="12"/>
      <c r="I10" s="13"/>
      <c r="J10" s="10">
        <f>4/14*J7+5/14*J8+5/14*J9</f>
        <v>0.69353613889619181</v>
      </c>
      <c r="K10" s="4"/>
      <c r="L10" s="18" t="s">
        <v>50</v>
      </c>
      <c r="M10" s="19"/>
      <c r="N10" s="19"/>
      <c r="O10" s="19"/>
      <c r="P10" s="20"/>
      <c r="Q10" s="15">
        <v>0</v>
      </c>
    </row>
    <row r="11" spans="1:17" x14ac:dyDescent="0.25">
      <c r="A11" s="5" t="s">
        <v>14</v>
      </c>
      <c r="B11" s="6" t="s">
        <v>6</v>
      </c>
      <c r="C11" s="5" t="s">
        <v>7</v>
      </c>
      <c r="D11" s="5" t="b">
        <v>0</v>
      </c>
      <c r="E11" s="6" t="s">
        <v>13</v>
      </c>
    </row>
    <row r="12" spans="1:17" x14ac:dyDescent="0.25">
      <c r="A12" s="5" t="s">
        <v>14</v>
      </c>
      <c r="B12" s="6" t="s">
        <v>6</v>
      </c>
      <c r="C12" s="5" t="s">
        <v>7</v>
      </c>
      <c r="D12" s="5" t="b">
        <v>1</v>
      </c>
      <c r="E12" s="6" t="s">
        <v>13</v>
      </c>
      <c r="G12" s="8"/>
      <c r="H12" s="8" t="s">
        <v>8</v>
      </c>
      <c r="I12" s="8" t="s">
        <v>13</v>
      </c>
      <c r="J12" s="8" t="s">
        <v>38</v>
      </c>
      <c r="K12" s="4"/>
      <c r="L12" s="8"/>
      <c r="M12" s="8"/>
      <c r="N12" s="8"/>
      <c r="O12" s="8" t="s">
        <v>8</v>
      </c>
      <c r="P12" s="8" t="s">
        <v>13</v>
      </c>
      <c r="Q12" s="8" t="s">
        <v>49</v>
      </c>
    </row>
    <row r="13" spans="1:17" x14ac:dyDescent="0.25">
      <c r="A13" s="5" t="s">
        <v>14</v>
      </c>
      <c r="B13" s="5" t="s">
        <v>11</v>
      </c>
      <c r="C13" s="5" t="s">
        <v>7</v>
      </c>
      <c r="D13" s="5" t="b">
        <v>0</v>
      </c>
      <c r="E13" s="5" t="s">
        <v>13</v>
      </c>
      <c r="G13" s="8" t="s">
        <v>36</v>
      </c>
      <c r="H13" s="8">
        <v>3</v>
      </c>
      <c r="I13" s="8">
        <v>4</v>
      </c>
      <c r="J13" s="8">
        <f>-3/7*LOG(3/7,2)-4/7*LOG(4/7,2)</f>
        <v>0.98522813603425163</v>
      </c>
      <c r="K13" s="4"/>
      <c r="L13" s="8" t="s">
        <v>48</v>
      </c>
      <c r="M13" s="8" t="s">
        <v>3</v>
      </c>
      <c r="N13" s="8" t="b">
        <v>1</v>
      </c>
      <c r="O13" s="8">
        <v>1</v>
      </c>
      <c r="P13" s="8">
        <v>1</v>
      </c>
      <c r="Q13" s="8">
        <v>1</v>
      </c>
    </row>
    <row r="14" spans="1:17" x14ac:dyDescent="0.25">
      <c r="A14" s="5" t="s">
        <v>14</v>
      </c>
      <c r="B14" s="5" t="s">
        <v>9</v>
      </c>
      <c r="C14" s="5" t="s">
        <v>10</v>
      </c>
      <c r="D14" s="5" t="b">
        <v>0</v>
      </c>
      <c r="E14" s="5" t="s">
        <v>8</v>
      </c>
      <c r="G14" s="8" t="s">
        <v>37</v>
      </c>
      <c r="H14" s="8">
        <v>6</v>
      </c>
      <c r="I14" s="8">
        <v>1</v>
      </c>
      <c r="J14" s="8">
        <f>-6/7*LOG(6/7,2)-1/7*LOG(1/7,2)</f>
        <v>0.59167277858232747</v>
      </c>
      <c r="K14" s="4"/>
      <c r="L14" s="8"/>
      <c r="M14" s="8"/>
      <c r="N14" s="8" t="b">
        <v>0</v>
      </c>
      <c r="O14" s="8">
        <v>1</v>
      </c>
      <c r="P14" s="8">
        <v>2</v>
      </c>
      <c r="Q14" s="8">
        <f>-1/3*LOG(1/3,2)-2/3*LOG(2/3,2)</f>
        <v>0.91829583405448956</v>
      </c>
    </row>
    <row r="15" spans="1:17" x14ac:dyDescent="0.25">
      <c r="A15" s="5" t="s">
        <v>14</v>
      </c>
      <c r="B15" s="5" t="s">
        <v>11</v>
      </c>
      <c r="C15" s="5" t="s">
        <v>10</v>
      </c>
      <c r="D15" s="5" t="b">
        <v>1</v>
      </c>
      <c r="E15" s="5" t="s">
        <v>8</v>
      </c>
      <c r="G15" s="14" t="s">
        <v>45</v>
      </c>
      <c r="H15" s="14"/>
      <c r="I15" s="14"/>
      <c r="J15" s="10">
        <f>7/14*J13+7/14*J14</f>
        <v>0.78845045730828955</v>
      </c>
      <c r="K15" s="4"/>
      <c r="L15" s="18" t="s">
        <v>50</v>
      </c>
      <c r="M15" s="19"/>
      <c r="N15" s="19"/>
      <c r="O15" s="19"/>
      <c r="P15" s="20"/>
      <c r="Q15" s="15">
        <f>2/5*Q13+3/5*Q14</f>
        <v>0.95097750043269369</v>
      </c>
    </row>
    <row r="17" spans="7:11" x14ac:dyDescent="0.25">
      <c r="G17" s="8"/>
      <c r="H17" s="8" t="s">
        <v>8</v>
      </c>
      <c r="I17" s="8" t="s">
        <v>13</v>
      </c>
      <c r="J17" s="8" t="s">
        <v>38</v>
      </c>
      <c r="K17" s="4"/>
    </row>
    <row r="18" spans="7:11" x14ac:dyDescent="0.25">
      <c r="G18" s="8" t="s">
        <v>39</v>
      </c>
      <c r="H18" s="8">
        <v>6</v>
      </c>
      <c r="I18" s="8">
        <v>2</v>
      </c>
      <c r="J18" s="8">
        <f>-6/8 * LOG(6/8,2)-2/8*LOG(2/8,2)</f>
        <v>0.81127812445913283</v>
      </c>
      <c r="K18" s="4"/>
    </row>
    <row r="19" spans="7:11" x14ac:dyDescent="0.25">
      <c r="G19" s="8" t="s">
        <v>40</v>
      </c>
      <c r="H19" s="8">
        <v>3</v>
      </c>
      <c r="I19" s="8">
        <v>3</v>
      </c>
      <c r="J19" s="8">
        <f>-3/6 * LOG(3/6,2)-3/6*LOG(3/6,2)</f>
        <v>1</v>
      </c>
      <c r="K19" s="4"/>
    </row>
    <row r="20" spans="7:11" x14ac:dyDescent="0.25">
      <c r="G20" s="22" t="s">
        <v>46</v>
      </c>
      <c r="H20" s="22"/>
      <c r="I20" s="22"/>
      <c r="J20" s="10">
        <f>8/14 *J18+6/14*J19</f>
        <v>0.89215892826236165</v>
      </c>
      <c r="K20" s="4"/>
    </row>
    <row r="22" spans="7:11" x14ac:dyDescent="0.25">
      <c r="G22" s="8"/>
      <c r="H22" s="7" t="s">
        <v>8</v>
      </c>
      <c r="I22" s="7" t="s">
        <v>13</v>
      </c>
      <c r="J22" s="8" t="s">
        <v>35</v>
      </c>
      <c r="K22" s="4"/>
    </row>
    <row r="23" spans="7:11" x14ac:dyDescent="0.25">
      <c r="G23" s="7" t="s">
        <v>32</v>
      </c>
      <c r="H23" s="8">
        <v>2</v>
      </c>
      <c r="I23" s="8">
        <v>2</v>
      </c>
      <c r="J23" s="8">
        <f>-2/4 * LOG(2/4,2)-2/4 * LOG(2/4,2)</f>
        <v>1</v>
      </c>
      <c r="K23" s="4"/>
    </row>
    <row r="24" spans="7:11" x14ac:dyDescent="0.25">
      <c r="G24" s="7" t="s">
        <v>33</v>
      </c>
      <c r="H24" s="8">
        <v>3</v>
      </c>
      <c r="I24" s="8">
        <v>1</v>
      </c>
      <c r="J24" s="8">
        <f>-3/4 * LOG(3/4,2)-1/4 * LOG(1/4,2)</f>
        <v>0.81127812445913283</v>
      </c>
      <c r="K24" s="4"/>
    </row>
    <row r="25" spans="7:11" x14ac:dyDescent="0.25">
      <c r="G25" s="7" t="s">
        <v>34</v>
      </c>
      <c r="H25" s="8">
        <v>4</v>
      </c>
      <c r="I25" s="8">
        <v>2</v>
      </c>
      <c r="J25" s="8">
        <f>-4/6 * LOG(4/6,2)-2/6*LOG(2/6,2)</f>
        <v>0.91829583405448956</v>
      </c>
      <c r="K25" s="4"/>
    </row>
    <row r="26" spans="7:11" x14ac:dyDescent="0.25">
      <c r="G26" s="22" t="s">
        <v>47</v>
      </c>
      <c r="H26" s="22"/>
      <c r="I26" s="22"/>
      <c r="J26" s="10">
        <f>4/14*J23+4/14*J24+6/14*J25</f>
        <v>0.91106339301167627</v>
      </c>
      <c r="K26" s="4"/>
    </row>
  </sheetData>
  <mergeCells count="2">
    <mergeCell ref="G20:I20"/>
    <mergeCell ref="G26:I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showGridLines="0" tabSelected="1" workbookViewId="0">
      <selection activeCell="N21" sqref="N21"/>
    </sheetView>
  </sheetViews>
  <sheetFormatPr defaultColWidth="10.453125" defaultRowHeight="12" customHeight="1" x14ac:dyDescent="0.25"/>
  <cols>
    <col min="1" max="1" width="7" style="24" bestFit="1" customWidth="1"/>
    <col min="2" max="2" width="11.54296875" style="24" bestFit="1" customWidth="1"/>
    <col min="3" max="3" width="8.453125" style="24" bestFit="1" customWidth="1"/>
    <col min="4" max="4" width="5.90625" style="24" bestFit="1" customWidth="1"/>
    <col min="5" max="5" width="4.26953125" style="24" bestFit="1" customWidth="1"/>
    <col min="6" max="6" width="10.453125" style="24"/>
    <col min="7" max="7" width="25.6328125" style="24" bestFit="1" customWidth="1"/>
    <col min="8" max="8" width="10.81640625" style="24" bestFit="1" customWidth="1"/>
    <col min="9" max="9" width="3.36328125" style="24" bestFit="1" customWidth="1"/>
    <col min="10" max="10" width="2.6328125" style="24" bestFit="1" customWidth="1"/>
    <col min="11" max="11" width="10.81640625" style="24" bestFit="1" customWidth="1"/>
    <col min="12" max="12" width="10.453125" style="25"/>
    <col min="13" max="13" width="5.1796875" style="24" bestFit="1" customWidth="1"/>
    <col min="14" max="14" width="14.453125" style="24" bestFit="1" customWidth="1"/>
    <col min="15" max="15" width="10.81640625" style="24" bestFit="1" customWidth="1"/>
    <col min="16" max="16" width="3.36328125" style="24" bestFit="1" customWidth="1"/>
    <col min="17" max="17" width="2.6328125" style="24" bestFit="1" customWidth="1"/>
    <col min="18" max="18" width="10.81640625" style="24" bestFit="1" customWidth="1"/>
    <col min="19" max="19" width="10.453125" style="24"/>
    <col min="20" max="20" width="3.54296875" style="24" bestFit="1" customWidth="1"/>
    <col min="21" max="16384" width="10.453125" style="24"/>
  </cols>
  <sheetData>
    <row r="1" spans="1:20" ht="12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G1" s="45" t="s">
        <v>52</v>
      </c>
      <c r="H1" s="45"/>
      <c r="I1" s="45"/>
      <c r="M1" s="45" t="s">
        <v>53</v>
      </c>
      <c r="N1" s="45"/>
      <c r="O1" s="45"/>
      <c r="P1" s="45"/>
      <c r="Q1" s="45"/>
      <c r="R1" s="45"/>
    </row>
    <row r="2" spans="1:20" ht="12" customHeight="1" x14ac:dyDescent="0.25">
      <c r="A2" s="26" t="s">
        <v>5</v>
      </c>
      <c r="B2" s="26" t="s">
        <v>6</v>
      </c>
      <c r="C2" s="26" t="s">
        <v>7</v>
      </c>
      <c r="D2" s="27" t="b">
        <v>0</v>
      </c>
      <c r="E2" s="27" t="s">
        <v>8</v>
      </c>
      <c r="G2" s="41" t="s">
        <v>19</v>
      </c>
      <c r="H2" s="41"/>
      <c r="I2" s="41"/>
      <c r="M2" s="28"/>
      <c r="N2" s="28"/>
      <c r="O2" s="28"/>
      <c r="P2" s="28" t="s">
        <v>8</v>
      </c>
      <c r="Q2" s="28" t="s">
        <v>13</v>
      </c>
      <c r="R2" s="28"/>
    </row>
    <row r="3" spans="1:20" ht="12" customHeight="1" x14ac:dyDescent="0.25">
      <c r="A3" s="26" t="s">
        <v>5</v>
      </c>
      <c r="B3" s="26" t="s">
        <v>9</v>
      </c>
      <c r="C3" s="26" t="s">
        <v>10</v>
      </c>
      <c r="D3" s="26" t="b">
        <v>1</v>
      </c>
      <c r="E3" s="26" t="s">
        <v>8</v>
      </c>
      <c r="G3" s="28"/>
      <c r="H3" s="28" t="s">
        <v>8</v>
      </c>
      <c r="I3" s="28" t="s">
        <v>13</v>
      </c>
      <c r="M3" s="44" t="s">
        <v>14</v>
      </c>
      <c r="N3" s="44" t="s">
        <v>25</v>
      </c>
      <c r="O3" s="28" t="s">
        <v>6</v>
      </c>
      <c r="P3" s="28">
        <v>0</v>
      </c>
      <c r="Q3" s="28">
        <v>2</v>
      </c>
      <c r="R3" s="28">
        <f>1-POWER(P3/SUM(P3,Q3),2)-POWER(Q3/SUM(P3,Q3),2)</f>
        <v>0</v>
      </c>
    </row>
    <row r="4" spans="1:20" ht="12" customHeight="1" x14ac:dyDescent="0.25">
      <c r="A4" s="26" t="s">
        <v>5</v>
      </c>
      <c r="B4" s="26" t="s">
        <v>11</v>
      </c>
      <c r="C4" s="26" t="s">
        <v>7</v>
      </c>
      <c r="D4" s="26" t="b">
        <v>1</v>
      </c>
      <c r="E4" s="26" t="s">
        <v>8</v>
      </c>
      <c r="G4" s="29" t="s">
        <v>15</v>
      </c>
      <c r="H4" s="28">
        <v>9</v>
      </c>
      <c r="I4" s="28">
        <v>5</v>
      </c>
      <c r="M4" s="44"/>
      <c r="N4" s="44"/>
      <c r="O4" s="28" t="s">
        <v>11</v>
      </c>
      <c r="P4" s="28">
        <v>1</v>
      </c>
      <c r="Q4" s="28">
        <v>1</v>
      </c>
      <c r="R4" s="28">
        <f>1-POWER(P4/SUM(P4,Q4),2)-POWER(Q4/SUM(P4,Q4),2)</f>
        <v>0.5</v>
      </c>
    </row>
    <row r="5" spans="1:20" ht="12" customHeight="1" x14ac:dyDescent="0.25">
      <c r="A5" s="26" t="s">
        <v>5</v>
      </c>
      <c r="B5" s="26" t="s">
        <v>6</v>
      </c>
      <c r="C5" s="26" t="s">
        <v>10</v>
      </c>
      <c r="D5" s="27" t="b">
        <v>0</v>
      </c>
      <c r="E5" s="27" t="s">
        <v>8</v>
      </c>
      <c r="G5" s="28" t="s">
        <v>20</v>
      </c>
      <c r="H5" s="28">
        <f>1-POWER(9/14,2)-POWER(5/14,2)</f>
        <v>0.45918367346938771</v>
      </c>
      <c r="I5" s="28"/>
      <c r="M5" s="44"/>
      <c r="N5" s="44"/>
      <c r="O5" s="28" t="s">
        <v>9</v>
      </c>
      <c r="P5" s="28">
        <v>1</v>
      </c>
      <c r="Q5" s="28">
        <v>0</v>
      </c>
      <c r="R5" s="28">
        <f>1-POWER(P5/SUM(P5,Q5),2)-POWER(Q5/SUM(P5,Q5),2)</f>
        <v>0</v>
      </c>
    </row>
    <row r="6" spans="1:20" ht="12" customHeight="1" x14ac:dyDescent="0.25">
      <c r="A6" s="30" t="s">
        <v>12</v>
      </c>
      <c r="B6" s="30" t="s">
        <v>11</v>
      </c>
      <c r="C6" s="30" t="s">
        <v>7</v>
      </c>
      <c r="D6" s="31" t="b">
        <v>0</v>
      </c>
      <c r="E6" s="31" t="s">
        <v>8</v>
      </c>
      <c r="G6" s="21" t="s">
        <v>51</v>
      </c>
      <c r="H6" s="28">
        <f>ROUND(H5,2)</f>
        <v>0.46</v>
      </c>
      <c r="I6" s="28"/>
      <c r="M6" s="44"/>
      <c r="N6" s="28" t="s">
        <v>31</v>
      </c>
      <c r="O6" s="42">
        <f>(SUM(P3,Q3)/5 *R3+SUM(P4,Q4)/5*R4+SUM(P5,Q5)/5*R5)</f>
        <v>0.2</v>
      </c>
      <c r="P6" s="28"/>
      <c r="Q6" s="28"/>
      <c r="R6" s="28"/>
    </row>
    <row r="7" spans="1:20" ht="12" customHeight="1" x14ac:dyDescent="0.25">
      <c r="A7" s="30" t="s">
        <v>12</v>
      </c>
      <c r="B7" s="30" t="s">
        <v>9</v>
      </c>
      <c r="C7" s="30" t="s">
        <v>10</v>
      </c>
      <c r="D7" s="31" t="b">
        <v>0</v>
      </c>
      <c r="E7" s="31" t="s">
        <v>8</v>
      </c>
      <c r="M7" s="44"/>
      <c r="N7" s="28"/>
      <c r="O7" s="28"/>
      <c r="P7" s="28" t="s">
        <v>8</v>
      </c>
      <c r="Q7" s="28" t="s">
        <v>13</v>
      </c>
      <c r="R7" s="28"/>
    </row>
    <row r="8" spans="1:20" ht="12" customHeight="1" x14ac:dyDescent="0.25">
      <c r="A8" s="30" t="s">
        <v>12</v>
      </c>
      <c r="B8" s="30" t="s">
        <v>9</v>
      </c>
      <c r="C8" s="30" t="s">
        <v>10</v>
      </c>
      <c r="D8" s="30" t="b">
        <v>1</v>
      </c>
      <c r="E8" s="30" t="s">
        <v>13</v>
      </c>
      <c r="G8" s="29" t="s">
        <v>21</v>
      </c>
      <c r="H8" s="28"/>
      <c r="I8" s="28" t="s">
        <v>8</v>
      </c>
      <c r="J8" s="28" t="s">
        <v>13</v>
      </c>
      <c r="K8" s="28"/>
      <c r="L8" s="38"/>
      <c r="M8" s="44" t="s">
        <v>14</v>
      </c>
      <c r="N8" s="44" t="s">
        <v>29</v>
      </c>
      <c r="O8" s="28" t="s">
        <v>7</v>
      </c>
      <c r="P8" s="28">
        <v>0</v>
      </c>
      <c r="Q8" s="28">
        <v>3</v>
      </c>
      <c r="R8" s="28">
        <f>1-POWER(P8/SUM(P8,Q8),2)-POWER(Q8/SUM(P8,Q8),2)</f>
        <v>0</v>
      </c>
    </row>
    <row r="9" spans="1:20" ht="12" customHeight="1" x14ac:dyDescent="0.25">
      <c r="A9" s="30" t="s">
        <v>12</v>
      </c>
      <c r="B9" s="30" t="s">
        <v>11</v>
      </c>
      <c r="C9" s="30" t="s">
        <v>10</v>
      </c>
      <c r="D9" s="31" t="b">
        <v>0</v>
      </c>
      <c r="E9" s="31" t="s">
        <v>8</v>
      </c>
      <c r="G9" s="28"/>
      <c r="H9" s="28" t="s">
        <v>5</v>
      </c>
      <c r="I9" s="28">
        <v>4</v>
      </c>
      <c r="J9" s="28">
        <v>0</v>
      </c>
      <c r="K9" s="28">
        <f>1-POWER(I9/SUM(I9,J9),2)-POWER(J9/SUM(I9,J9),2)</f>
        <v>0</v>
      </c>
      <c r="L9" s="38"/>
      <c r="M9" s="44"/>
      <c r="N9" s="44"/>
      <c r="O9" s="28" t="s">
        <v>10</v>
      </c>
      <c r="P9" s="28">
        <v>2</v>
      </c>
      <c r="Q9" s="28">
        <v>0</v>
      </c>
      <c r="R9" s="28">
        <f>1-POWER(P9/SUM(P9,Q9),2)-POWER(Q9/SUM(P9,Q9),2)</f>
        <v>0</v>
      </c>
    </row>
    <row r="10" spans="1:20" ht="12" customHeight="1" x14ac:dyDescent="0.25">
      <c r="A10" s="30" t="s">
        <v>12</v>
      </c>
      <c r="B10" s="30" t="s">
        <v>11</v>
      </c>
      <c r="C10" s="30" t="s">
        <v>7</v>
      </c>
      <c r="D10" s="30" t="b">
        <v>1</v>
      </c>
      <c r="E10" s="30" t="s">
        <v>13</v>
      </c>
      <c r="G10" s="29" t="s">
        <v>22</v>
      </c>
      <c r="H10" s="29" t="s">
        <v>12</v>
      </c>
      <c r="I10" s="28">
        <v>3</v>
      </c>
      <c r="J10" s="28">
        <v>2</v>
      </c>
      <c r="K10" s="28">
        <f>1-POWER(I10/SUM(I10,J10),2)-POWER(J10/SUM(I10,J10),2)</f>
        <v>0.48</v>
      </c>
      <c r="L10" s="39"/>
      <c r="M10" s="44"/>
      <c r="N10" s="28"/>
      <c r="O10" s="43">
        <f>(SUM(P7,Q7)/5 *R7+SUM(P8,Q8)/5*R8+SUM(P9,Q9)/5*R9)</f>
        <v>0</v>
      </c>
      <c r="P10" s="28"/>
      <c r="Q10" s="28"/>
      <c r="R10" s="28"/>
    </row>
    <row r="11" spans="1:20" ht="12" customHeight="1" x14ac:dyDescent="0.25">
      <c r="A11" s="32" t="s">
        <v>14</v>
      </c>
      <c r="B11" s="32" t="s">
        <v>6</v>
      </c>
      <c r="C11" s="32" t="s">
        <v>7</v>
      </c>
      <c r="D11" s="33" t="b">
        <v>0</v>
      </c>
      <c r="E11" s="33" t="s">
        <v>13</v>
      </c>
      <c r="G11" s="28"/>
      <c r="H11" s="28" t="s">
        <v>14</v>
      </c>
      <c r="I11" s="28">
        <v>2</v>
      </c>
      <c r="J11" s="28">
        <v>3</v>
      </c>
      <c r="K11" s="28">
        <f>1-POWER(I11/SUM(I11,J11),2)-POWER(J11/SUM(I11,J11),2)</f>
        <v>0.48</v>
      </c>
      <c r="L11" s="39"/>
      <c r="M11" s="44"/>
      <c r="N11" s="28"/>
      <c r="O11" s="28"/>
      <c r="P11" s="28" t="s">
        <v>8</v>
      </c>
      <c r="Q11" s="28" t="s">
        <v>13</v>
      </c>
      <c r="R11" s="28"/>
      <c r="T11" s="24">
        <f>1-POWER(1/2,2)-POWER(1/2,2)</f>
        <v>0.5</v>
      </c>
    </row>
    <row r="12" spans="1:20" ht="12" customHeight="1" x14ac:dyDescent="0.25">
      <c r="A12" s="32" t="s">
        <v>14</v>
      </c>
      <c r="B12" s="32" t="s">
        <v>6</v>
      </c>
      <c r="C12" s="32" t="s">
        <v>7</v>
      </c>
      <c r="D12" s="32" t="b">
        <v>1</v>
      </c>
      <c r="E12" s="32" t="s">
        <v>13</v>
      </c>
      <c r="G12" s="29" t="s">
        <v>23</v>
      </c>
      <c r="H12" s="43">
        <f>(SUM(I9,J9)/14 *K9+SUM(I10,J10)/14*K10+SUM(I11,J11)/14*K11)</f>
        <v>0.34285714285714286</v>
      </c>
      <c r="I12" s="28"/>
      <c r="J12" s="28"/>
      <c r="K12" s="28"/>
      <c r="L12" s="39"/>
      <c r="M12" s="44" t="s">
        <v>14</v>
      </c>
      <c r="N12" s="44" t="s">
        <v>30</v>
      </c>
      <c r="O12" s="28" t="b">
        <v>1</v>
      </c>
      <c r="P12" s="28">
        <v>1</v>
      </c>
      <c r="Q12" s="28">
        <v>1</v>
      </c>
      <c r="R12" s="28">
        <f>1-POWER(P12/SUM(P12,Q12),2)-POWER(Q12/SUM(P12,Q12),2)</f>
        <v>0.5</v>
      </c>
    </row>
    <row r="13" spans="1:20" ht="12" customHeight="1" x14ac:dyDescent="0.25">
      <c r="A13" s="32" t="s">
        <v>14</v>
      </c>
      <c r="B13" s="32" t="s">
        <v>11</v>
      </c>
      <c r="C13" s="32" t="s">
        <v>7</v>
      </c>
      <c r="D13" s="33" t="b">
        <v>0</v>
      </c>
      <c r="E13" s="33" t="s">
        <v>13</v>
      </c>
      <c r="K13" s="40"/>
      <c r="L13" s="39"/>
      <c r="M13" s="44"/>
      <c r="N13" s="44"/>
      <c r="O13" s="28" t="b">
        <v>0</v>
      </c>
      <c r="P13" s="28">
        <v>1</v>
      </c>
      <c r="Q13" s="28">
        <v>2</v>
      </c>
      <c r="R13" s="28">
        <f>1-POWER(P13/SUM(P13,Q13),2)-POWER(Q13/SUM(P13,Q13),2)</f>
        <v>0.44444444444444442</v>
      </c>
    </row>
    <row r="14" spans="1:20" ht="12" customHeight="1" x14ac:dyDescent="0.25">
      <c r="A14" s="32" t="s">
        <v>14</v>
      </c>
      <c r="B14" s="32" t="s">
        <v>9</v>
      </c>
      <c r="C14" s="32" t="s">
        <v>10</v>
      </c>
      <c r="D14" s="33" t="b">
        <v>0</v>
      </c>
      <c r="E14" s="33" t="s">
        <v>8</v>
      </c>
      <c r="G14" s="28" t="s">
        <v>24</v>
      </c>
      <c r="H14" s="28"/>
      <c r="I14" s="28"/>
      <c r="J14" s="28"/>
      <c r="K14" s="28"/>
      <c r="L14" s="39"/>
      <c r="M14" s="28"/>
      <c r="N14" s="28"/>
      <c r="O14" s="42">
        <f>(SUM(P12,Q12)/5 *R12+SUM(P13,Q13)/5*R13)</f>
        <v>0.46666666666666667</v>
      </c>
      <c r="P14" s="28"/>
      <c r="Q14" s="28"/>
      <c r="R14" s="28"/>
      <c r="T14" s="24">
        <f>2/5 * 0 +2/5 * 0.5 + 1/5 * 0</f>
        <v>0.2</v>
      </c>
    </row>
    <row r="15" spans="1:20" ht="12" customHeight="1" x14ac:dyDescent="0.25">
      <c r="A15" s="32" t="s">
        <v>14</v>
      </c>
      <c r="B15" s="32" t="s">
        <v>11</v>
      </c>
      <c r="C15" s="32" t="s">
        <v>10</v>
      </c>
      <c r="D15" s="32" t="b">
        <v>1</v>
      </c>
      <c r="E15" s="32" t="s">
        <v>8</v>
      </c>
      <c r="G15" s="28"/>
      <c r="H15" s="28"/>
      <c r="I15" s="28" t="s">
        <v>8</v>
      </c>
      <c r="J15" s="28" t="s">
        <v>13</v>
      </c>
      <c r="K15" s="28"/>
      <c r="L15" s="39"/>
    </row>
    <row r="16" spans="1:20" ht="12" customHeight="1" x14ac:dyDescent="0.25">
      <c r="G16" s="28"/>
      <c r="H16" s="28" t="s">
        <v>6</v>
      </c>
      <c r="I16" s="28">
        <v>2</v>
      </c>
      <c r="J16" s="28">
        <v>2</v>
      </c>
      <c r="K16" s="28">
        <f>1-POWER(I16/SUM(I16,J16),2)-POWER(J16/SUM(I16,J16),2)</f>
        <v>0.5</v>
      </c>
      <c r="L16" s="39"/>
    </row>
    <row r="17" spans="3:12" ht="12" customHeight="1" x14ac:dyDescent="0.25">
      <c r="G17" s="28" t="s">
        <v>25</v>
      </c>
      <c r="H17" s="28" t="s">
        <v>11</v>
      </c>
      <c r="I17" s="28">
        <v>4</v>
      </c>
      <c r="J17" s="28">
        <v>2</v>
      </c>
      <c r="K17" s="28">
        <f>1-POWER(I17/SUM(I17,J17),2)-POWER(J17/SUM(I17,J17),2)</f>
        <v>0.44444444444444448</v>
      </c>
      <c r="L17" s="39"/>
    </row>
    <row r="18" spans="3:12" ht="12" customHeight="1" x14ac:dyDescent="0.25">
      <c r="C18" s="34"/>
      <c r="G18" s="28"/>
      <c r="H18" s="28" t="s">
        <v>9</v>
      </c>
      <c r="I18" s="28">
        <v>3</v>
      </c>
      <c r="J18" s="28">
        <v>1</v>
      </c>
      <c r="K18" s="28">
        <f>1-POWER(I18/SUM(I18,J18),2)-POWER(J18/SUM(I18,J18),2)</f>
        <v>0.375</v>
      </c>
      <c r="L18" s="39"/>
    </row>
    <row r="19" spans="3:12" ht="12" customHeight="1" x14ac:dyDescent="0.25">
      <c r="C19" s="34"/>
      <c r="G19" s="28"/>
      <c r="H19" s="42">
        <f>(SUM(I16,J16)/14 *K16+SUM(I17,J17)/14*K17+SUM(I18,J18)/14*K18)</f>
        <v>0.44047619047619047</v>
      </c>
      <c r="I19" s="28"/>
      <c r="J19" s="28"/>
      <c r="K19" s="28"/>
      <c r="L19" s="39"/>
    </row>
    <row r="20" spans="3:12" ht="12" customHeight="1" x14ac:dyDescent="0.25">
      <c r="C20" s="34"/>
      <c r="G20" s="38"/>
      <c r="H20" s="38"/>
      <c r="I20" s="38"/>
      <c r="J20" s="36"/>
      <c r="K20" s="37"/>
      <c r="L20" s="39"/>
    </row>
    <row r="21" spans="3:12" ht="12" customHeight="1" x14ac:dyDescent="0.25">
      <c r="C21" s="34"/>
      <c r="G21" s="28" t="s">
        <v>26</v>
      </c>
      <c r="H21" s="28"/>
      <c r="I21" s="28"/>
      <c r="J21" s="28"/>
      <c r="K21" s="28"/>
      <c r="L21" s="39"/>
    </row>
    <row r="22" spans="3:12" ht="12" customHeight="1" x14ac:dyDescent="0.25">
      <c r="C22" s="34"/>
      <c r="G22" s="28"/>
      <c r="H22" s="28"/>
      <c r="I22" s="28" t="s">
        <v>8</v>
      </c>
      <c r="J22" s="28" t="s">
        <v>13</v>
      </c>
      <c r="K22" s="28"/>
      <c r="L22" s="39"/>
    </row>
    <row r="23" spans="3:12" ht="12" customHeight="1" x14ac:dyDescent="0.25">
      <c r="C23" s="34"/>
      <c r="G23" s="28"/>
      <c r="H23" s="28" t="s">
        <v>7</v>
      </c>
      <c r="I23" s="28">
        <v>3</v>
      </c>
      <c r="J23" s="28">
        <v>4</v>
      </c>
      <c r="K23" s="28">
        <f>1-POWER(I23/SUM(I23,J23),2)-POWER(J23/SUM(I23,J23),2)</f>
        <v>0.48979591836734698</v>
      </c>
      <c r="L23" s="39"/>
    </row>
    <row r="24" spans="3:12" ht="12" customHeight="1" x14ac:dyDescent="0.25">
      <c r="C24" s="34"/>
      <c r="G24" s="28" t="s">
        <v>28</v>
      </c>
      <c r="H24" s="28" t="s">
        <v>10</v>
      </c>
      <c r="I24" s="28">
        <v>6</v>
      </c>
      <c r="J24" s="28">
        <v>1</v>
      </c>
      <c r="K24" s="28">
        <f>1-POWER(I24/SUM(I24,J24),2)-POWER(J24/SUM(I24,J24),2)</f>
        <v>0.24489795918367355</v>
      </c>
      <c r="L24" s="39"/>
    </row>
    <row r="25" spans="3:12" ht="12" customHeight="1" x14ac:dyDescent="0.25">
      <c r="G25" s="28"/>
      <c r="H25" s="42">
        <f>(SUM(I22,J22)/14 *K22+SUM(I23,J23)/14*K23+SUM(I24,J24)/14*K24)</f>
        <v>0.36734693877551028</v>
      </c>
      <c r="I25" s="28"/>
      <c r="J25" s="28"/>
      <c r="K25" s="28"/>
      <c r="L25" s="39"/>
    </row>
    <row r="26" spans="3:12" ht="12" customHeight="1" x14ac:dyDescent="0.25">
      <c r="G26" s="38"/>
      <c r="H26" s="38"/>
      <c r="I26" s="38"/>
      <c r="K26" s="37"/>
      <c r="L26" s="39"/>
    </row>
    <row r="27" spans="3:12" ht="12" customHeight="1" x14ac:dyDescent="0.25">
      <c r="G27" s="28" t="s">
        <v>27</v>
      </c>
      <c r="H27" s="28"/>
      <c r="I27" s="28"/>
      <c r="J27" s="28"/>
      <c r="K27" s="28"/>
      <c r="L27" s="39"/>
    </row>
    <row r="28" spans="3:12" ht="12" customHeight="1" x14ac:dyDescent="0.25">
      <c r="G28" s="28"/>
      <c r="H28" s="28"/>
      <c r="I28" s="28" t="s">
        <v>8</v>
      </c>
      <c r="J28" s="28" t="s">
        <v>13</v>
      </c>
      <c r="K28" s="28"/>
      <c r="L28" s="35"/>
    </row>
    <row r="29" spans="3:12" ht="12" customHeight="1" x14ac:dyDescent="0.25">
      <c r="G29" s="28"/>
      <c r="H29" s="28" t="b">
        <v>1</v>
      </c>
      <c r="I29" s="28">
        <v>3</v>
      </c>
      <c r="J29" s="28">
        <v>3</v>
      </c>
      <c r="K29" s="28">
        <f>1-POWER(I29/SUM(I29,J29),2)-POWER(J29/SUM(I29,J29),2)</f>
        <v>0.5</v>
      </c>
      <c r="L29" s="35"/>
    </row>
    <row r="30" spans="3:12" ht="12" customHeight="1" x14ac:dyDescent="0.25">
      <c r="G30" s="28" t="s">
        <v>3</v>
      </c>
      <c r="H30" s="28" t="b">
        <v>0</v>
      </c>
      <c r="I30" s="28">
        <v>6</v>
      </c>
      <c r="J30" s="28">
        <v>2</v>
      </c>
      <c r="K30" s="28">
        <f>1-POWER(I30/SUM(I30,J30),2)-POWER(J30/SUM(I30,J30),2)</f>
        <v>0.375</v>
      </c>
      <c r="L30" s="35"/>
    </row>
    <row r="31" spans="3:12" ht="12" customHeight="1" x14ac:dyDescent="0.25">
      <c r="G31" s="28"/>
      <c r="H31" s="42">
        <f>(SUM(I29,J29)/14 *K29+SUM(I30,J30)/14*K30)</f>
        <v>0.42857142857142855</v>
      </c>
      <c r="I31" s="28"/>
      <c r="J31" s="28"/>
      <c r="K31" s="28"/>
    </row>
    <row r="32" spans="3:12" ht="12" customHeight="1" x14ac:dyDescent="0.25">
      <c r="L32" s="35"/>
    </row>
    <row r="33" spans="12:12" ht="12" customHeight="1" x14ac:dyDescent="0.25">
      <c r="L33" s="35"/>
    </row>
    <row r="34" spans="12:12" ht="12" customHeight="1" x14ac:dyDescent="0.25">
      <c r="L34" s="35"/>
    </row>
    <row r="35" spans="12:12" ht="12" customHeight="1" x14ac:dyDescent="0.25">
      <c r="L35" s="35"/>
    </row>
    <row r="36" spans="12:12" ht="12" customHeight="1" x14ac:dyDescent="0.25">
      <c r="L36" s="35"/>
    </row>
    <row r="37" spans="12:12" ht="12" customHeight="1" x14ac:dyDescent="0.25">
      <c r="L37" s="35"/>
    </row>
    <row r="38" spans="12:12" ht="12" customHeight="1" x14ac:dyDescent="0.25">
      <c r="L38" s="35"/>
    </row>
  </sheetData>
  <mergeCells count="2">
    <mergeCell ref="G1:I1"/>
    <mergeCell ref="M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Entropy and Information gain</vt:lpstr>
      <vt:lpstr>Giniindex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2018-12-10T07:03:07Z</dcterms:created>
  <dcterms:modified xsi:type="dcterms:W3CDTF">2019-03-13T05:43:27Z</dcterms:modified>
</cp:coreProperties>
</file>