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ts8980\PycharmProjects\DataPerformance\MasterFile\"/>
    </mc:Choice>
  </mc:AlternateContent>
  <bookViews>
    <workbookView xWindow="-120" yWindow="-120" windowWidth="29040" windowHeight="17640" firstSheet="6" activeTab="11"/>
  </bookViews>
  <sheets>
    <sheet name="Version Control" sheetId="1" r:id="rId1"/>
    <sheet name="Browsing User Experience" sheetId="2" state="hidden" r:id="rId2"/>
    <sheet name="DUT_Information" sheetId="27" r:id="rId3"/>
    <sheet name="Test Setup Information" sheetId="3" r:id="rId4"/>
    <sheet name="LTE_37.901_Band 02" sheetId="4" r:id="rId5"/>
    <sheet name="LTE_37.901_Band 04" sheetId="5" r:id="rId6"/>
    <sheet name="LTE_37.901_Band 05" sheetId="6" r:id="rId7"/>
    <sheet name="LTE_37.901_Band 12" sheetId="7" r:id="rId8"/>
    <sheet name="LTE_37.901_Band 66" sheetId="8" r:id="rId9"/>
    <sheet name="Band 71" sheetId="9" r:id="rId10"/>
    <sheet name="Band 41" sheetId="10" r:id="rId11"/>
    <sheet name="Band 48" sheetId="11" r:id="rId12"/>
    <sheet name="4x2 MIMO" sheetId="12" r:id="rId13"/>
    <sheet name="4x4 MIMO" sheetId="13" r:id="rId14"/>
    <sheet name="Massive MIMO " sheetId="14" state="hidden" r:id="rId15"/>
    <sheet name="NB-IOT " sheetId="15" state="hidden" r:id="rId16"/>
    <sheet name="eMTC" sheetId="16" state="hidden" r:id="rId17"/>
    <sheet name="Cat-1" sheetId="17" state="hidden" r:id="rId18"/>
    <sheet name="CA" sheetId="18" r:id="rId19"/>
    <sheet name="LAA_2CC " sheetId="19" state="hidden" r:id="rId20"/>
    <sheet name="LAA 3CC " sheetId="20" state="hidden" r:id="rId21"/>
    <sheet name="LAA 4CC " sheetId="21" state="hidden" r:id="rId22"/>
    <sheet name="LAA 5CC" sheetId="22" state="hidden" r:id="rId23"/>
    <sheet name="LAA 6CC" sheetId="23" state="hidden" r:id="rId24"/>
    <sheet name="LAA 7CC" sheetId="24" state="hidden" r:id="rId25"/>
    <sheet name="T-Mobile LTE Reference Chan " sheetId="25" r:id="rId26"/>
    <sheet name="Ref Channels" sheetId="26" r:id="rId27"/>
  </sheets>
  <definedNames>
    <definedName name="_xlnm._FilterDatabase" localSheetId="12">'4x2 MIMO'!$A$1:$X$252</definedName>
    <definedName name="_xlnm._FilterDatabase" localSheetId="13">'4x4 MIMO'!$A$1:$V$282</definedName>
    <definedName name="_xlnm._FilterDatabase" localSheetId="10">'Band 41'!$A$1:$AQ$94</definedName>
    <definedName name="_xlnm._FilterDatabase" localSheetId="11">'Band 48'!$A$1:$AX$94</definedName>
    <definedName name="_xlnm._FilterDatabase" localSheetId="18">CA!$A$3:$AR$162</definedName>
    <definedName name="_xlnm._FilterDatabase" localSheetId="17">'Cat-1'!$A$1:$AE$163</definedName>
    <definedName name="_xlnm._FilterDatabase" localSheetId="16">eMTC!$A$1:$Z$240</definedName>
    <definedName name="_xlnm._FilterDatabase" localSheetId="20">'LAA 3CC '!$A$3:$AB$32</definedName>
    <definedName name="_xlnm._FilterDatabase" localSheetId="21">'LAA 4CC '!$A$3:$X$32</definedName>
    <definedName name="_xlnm._FilterDatabase" localSheetId="22">'LAA 5CC'!$A$1:$AD$51</definedName>
    <definedName name="_xlnm._FilterDatabase" localSheetId="19">'LAA_2CC '!$A$3:$AG$48</definedName>
    <definedName name="_xlnm._FilterDatabase" localSheetId="4" hidden="1">'LTE_37.901_Band 02'!$A$3:$AN$31</definedName>
    <definedName name="_xlnm._FilterDatabase" localSheetId="5">'LTE_37.901_Band 04'!$A$1:$Y$31</definedName>
    <definedName name="_xlnm._FilterDatabase" localSheetId="7">'LTE_37.901_Band 12'!$A$2:$Y$106</definedName>
    <definedName name="_xlnm._FilterDatabase" localSheetId="8">'LTE_37.901_Band 66'!$A$2:$Y$101</definedName>
    <definedName name="_xlnm._FilterDatabase" localSheetId="14">'Massive MIMO '!$A$1:$X$265</definedName>
    <definedName name="_xlnm._FilterDatabase" localSheetId="15">'NB-IOT '!$A$1:$AE$171</definedName>
  </definedNames>
  <calcPr calcId="152511"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29" i="18" l="1"/>
  <c r="AK128" i="18"/>
  <c r="AK126" i="18"/>
  <c r="AK125" i="18"/>
  <c r="AK123" i="18"/>
  <c r="AK122" i="18"/>
  <c r="AK121" i="18"/>
  <c r="AK118" i="18"/>
  <c r="AK117" i="18"/>
  <c r="AK109" i="18"/>
  <c r="AK108" i="18"/>
  <c r="AK105" i="18"/>
  <c r="AK100" i="18"/>
  <c r="AK99" i="18"/>
  <c r="AK97" i="18"/>
  <c r="AK96" i="18"/>
  <c r="AK95" i="18"/>
  <c r="AK94" i="18"/>
  <c r="AK93" i="18"/>
  <c r="AK91" i="18"/>
  <c r="AK90" i="18"/>
  <c r="AK89" i="18"/>
  <c r="AK88" i="18"/>
  <c r="AK84" i="18"/>
  <c r="AK81" i="18"/>
  <c r="AK79" i="18"/>
  <c r="AK77" i="18"/>
  <c r="AK76" i="18"/>
  <c r="AK74" i="18"/>
  <c r="AK73" i="18"/>
  <c r="AK71" i="18"/>
  <c r="AK70" i="18"/>
  <c r="AK48" i="18"/>
  <c r="AK47" i="18"/>
  <c r="AK46" i="18"/>
  <c r="AK44" i="18"/>
  <c r="AK41" i="18"/>
  <c r="AK35" i="18"/>
  <c r="AK32" i="18"/>
  <c r="AK31" i="18"/>
  <c r="AK30" i="18"/>
  <c r="AK8" i="18"/>
  <c r="AK7" i="18"/>
  <c r="AK6" i="18"/>
  <c r="AK5" i="18"/>
  <c r="AK4" i="18"/>
  <c r="V30" i="9"/>
  <c r="U30" i="9"/>
  <c r="V29" i="9"/>
  <c r="U29" i="9"/>
  <c r="V28" i="9"/>
  <c r="U28" i="9"/>
  <c r="V27" i="9"/>
  <c r="U27" i="9"/>
  <c r="V26" i="9"/>
  <c r="U26" i="9"/>
  <c r="V25" i="9"/>
  <c r="U25" i="9"/>
  <c r="V24" i="9"/>
  <c r="U24" i="9"/>
  <c r="V23" i="9"/>
  <c r="U23" i="9"/>
  <c r="V22" i="9"/>
  <c r="U22" i="9"/>
  <c r="V18" i="9"/>
  <c r="U18" i="9"/>
  <c r="V16" i="9"/>
  <c r="U16" i="9"/>
  <c r="V15" i="9"/>
  <c r="U15" i="9"/>
  <c r="V14" i="9"/>
  <c r="U14" i="9"/>
  <c r="V13" i="9"/>
  <c r="U13" i="9"/>
  <c r="V12" i="9"/>
  <c r="U12" i="9"/>
  <c r="V9" i="9"/>
  <c r="U9" i="9"/>
  <c r="V8" i="9"/>
  <c r="U8" i="9"/>
  <c r="V5" i="9"/>
  <c r="U5" i="9"/>
  <c r="B49" i="1"/>
</calcChain>
</file>

<file path=xl/sharedStrings.xml><?xml version="1.0" encoding="utf-8"?>
<sst xmlns="http://schemas.openxmlformats.org/spreadsheetml/2006/main" count="25137" uniqueCount="1217">
  <si>
    <t>Version</t>
  </si>
  <si>
    <t>Date</t>
  </si>
  <si>
    <t>Author</t>
  </si>
  <si>
    <t>Comments</t>
  </si>
  <si>
    <t>Kavita Jaswal</t>
  </si>
  <si>
    <t>First Draft</t>
  </si>
  <si>
    <t>-</t>
  </si>
  <si>
    <t>Added Data Latency</t>
  </si>
  <si>
    <t>Added Test setup information.</t>
  </si>
  <si>
    <t>Added Advanced Receiver Information.</t>
  </si>
  <si>
    <t>Updated DC section with information for P/F and requirements,</t>
  </si>
  <si>
    <t xml:space="preserve"> Consolidated LTE and UMTS</t>
  </si>
  <si>
    <t>Added User Experience/ Browsing test cases for development.</t>
  </si>
  <si>
    <t>Requirement ID mapping from Data Performance PRD 30-0205.</t>
  </si>
  <si>
    <t>LTE test plan updated with pass fail criteria as in suite 3.01.</t>
  </si>
  <si>
    <t>LTE test plan updated with L1900; 5, 15 and 20 MHz test case addition, 4x2 MIMO</t>
  </si>
  <si>
    <t>P/F for LTE portions updated based on R&amp;S feedback</t>
  </si>
  <si>
    <t xml:space="preserve">DC test plan updated with fading test cases </t>
  </si>
  <si>
    <t>LTE Carrier Aggregation and Band II addition</t>
  </si>
  <si>
    <t>Band 12 criteria updated.</t>
  </si>
  <si>
    <t>Minor Updates</t>
  </si>
  <si>
    <t>Carrier Aggregation Criteria updated</t>
  </si>
  <si>
    <t>Carrier Aggregation Criteria updated - Minor tweaks</t>
  </si>
  <si>
    <t>4x2 MIMO update, CA &gt; 20MHz Added, CA criteria updated.</t>
  </si>
  <si>
    <t>Changes to p/f criteria, CA &gt; 20MHz BW combinations</t>
  </si>
  <si>
    <t>Uday Dave</t>
  </si>
  <si>
    <t>Changed test cases from planned to Available,</t>
  </si>
  <si>
    <t>Specified WCDMA SISO only and SIMO only
LTE Channels specified in a new tab
Limits re-adjusted in MIMO Power Sweep
Channel modifications in 200.04X TCs</t>
  </si>
  <si>
    <t>Modification of bw 5MHz and 3MHz channel to reduce the code rate
Allignment of limits in different bands</t>
  </si>
  <si>
    <t>3CC Test Cases</t>
  </si>
  <si>
    <t>New FDD05 Test plan
All limits alligned in 1CC, 2 CC and 3CC
Updated format of WCMDA Test Plans</t>
  </si>
  <si>
    <t>New MIMO 4x4 Test plan added
New Cat-1 Test Plan added</t>
  </si>
  <si>
    <t>New 256 QAM/64 QAM Test plan added
New Band 66 Test Plan added  ,  IP V4 and  IPV6 tests are defined , Defined LTE U test cases with CSAT</t>
  </si>
  <si>
    <t>Updated 5Mhz test limits , Channel config updated, UMTS test limits adjusted, Changes highlighted in Yellow</t>
  </si>
  <si>
    <t>Updated LAA 2CC &amp; 3CC, Addition of LAA 4CC &amp; NB_IOT</t>
  </si>
  <si>
    <t>Updated Band 71 CA</t>
  </si>
  <si>
    <t>Updated LAA 5CC</t>
  </si>
  <si>
    <t>Massive MIMO, TM10</t>
  </si>
  <si>
    <t>CBRS, 4CA, CAT19</t>
  </si>
  <si>
    <t>LAA 5CA ( W 4x4 MIMO)</t>
  </si>
  <si>
    <t>LAA 6CA &amp;7CA</t>
  </si>
  <si>
    <t>TM9 Config change, NB IOT B85 and updated pass/fail</t>
  </si>
  <si>
    <t>Band 48 config channel change</t>
  </si>
  <si>
    <t>CAT 1 B71 tests added</t>
  </si>
  <si>
    <t>Band 48 updates [480.10 to 17 &amp; 480.019 to 26 Power Change], CAT 1 B71 Config update, CAT M updates, B41 Test Case Addition</t>
  </si>
  <si>
    <t>Band 41 Channel Configuration, Power Level Updates. 
CA 210.517/617 Power Sweep Level Updates, UMTS Dual Carrier Obsoleted,</t>
  </si>
  <si>
    <t>1) Removal of UMTS dual carrier,LTE U, Browsing, Latency tests 2) Band 41 CA tests added</t>
  </si>
  <si>
    <t>1) Removal of B41 TM8 4x4 tests 2) Band 41 490.006 DL Channel Config change 3) Cat-M Channel Config changes 4) 210.804 CA, B41, B48 limit update</t>
  </si>
  <si>
    <t>1) Update Cat1 tests to SISO 2) Limit updates for LAA 5CC, CA 210.802/3/9, Cat-M 3) B48 480.025 Channel &amp; Limit update</t>
  </si>
  <si>
    <t xml:space="preserve">1) Update Cat1 limit updates </t>
  </si>
  <si>
    <t>Noshad Bagha</t>
  </si>
  <si>
    <t>1) New Version naming convention "Year.Quarter"
2) Removed UMTS</t>
  </si>
  <si>
    <t>1) Removed Eight duplicate Cat1 SISO test cases</t>
  </si>
  <si>
    <t xml:space="preserve"> No Change</t>
  </si>
  <si>
    <t>No Change</t>
  </si>
  <si>
    <t>Confidential and Proprietary information of TMobile USA.</t>
  </si>
  <si>
    <t>Test #</t>
  </si>
  <si>
    <t>Description</t>
  </si>
  <si>
    <t xml:space="preserve"> </t>
  </si>
  <si>
    <t>100.01 HTTP download in production network.</t>
  </si>
  <si>
    <t>Simulator - UMTS</t>
  </si>
  <si>
    <t>Suppported Device Category</t>
  </si>
  <si>
    <t>Environment</t>
  </si>
  <si>
    <t>KPIs</t>
  </si>
  <si>
    <t>100.04 HTTP download on UMTS simulator- no noise, no fading 1MB size web page with 19 embedded images 50KB each.</t>
  </si>
  <si>
    <t>8,10,14,24</t>
  </si>
  <si>
    <t>No noise</t>
  </si>
  <si>
    <t>Rendering time, Data Throughput, Transfer/ ready time delta.</t>
  </si>
  <si>
    <t>100.05 HTTP download on UMTS simulator- no noise, no fading 5 MB size web page with 10 embedded images 500KB each.</t>
  </si>
  <si>
    <t>100.06 HTTP download on UMTS simulator- no noise, no fading 10 MB size web page with 10 embedded images 1MB each.</t>
  </si>
  <si>
    <t>100.06 HTTP download on UMTS simulator- no noise, no fading 15 MB size web page with 15 embedded images 1MB each.</t>
  </si>
  <si>
    <t>100.07 HTTP download on UMTS simulator- no noise, no fading static cnn.com.</t>
  </si>
  <si>
    <t>100.08 HTTP download on UMTS simulator- no noise, no fading static msn.com.</t>
  </si>
  <si>
    <t>100.09 HTTP download on UMTS simulator- G=0dB, PA3, 500KB size web page with 10 embedded images 50KB each.</t>
  </si>
  <si>
    <t>0dB G, PA3</t>
  </si>
  <si>
    <t>100.10 HTTP download on UMTS simulator-  G=0dB, PA3, 1 MB size web page with 19 embedded images 50KB each.</t>
  </si>
  <si>
    <t>8,10,14,25</t>
  </si>
  <si>
    <t>100.11 HTTP download on UMTS simulator- G=0dB, VA30, 500KB size web page with 10 embedded images 50KB each.</t>
  </si>
  <si>
    <t>0dB G, VA30</t>
  </si>
  <si>
    <t>100.12 HTTP download on UMTS simulator-  G=0dB, VA30, 1 MB size web page with 19 embedded images 50KB each.</t>
  </si>
  <si>
    <t>Simulator - LTE</t>
  </si>
  <si>
    <t>100.13 HTTP download on LTE simulator- no noise, no fading 5 MB size web page with 10 embedded images 500KB each.</t>
  </si>
  <si>
    <t>3,4</t>
  </si>
  <si>
    <t>100.14 HTTP download on LTE simulator- no noise, no fading 10 MB size web page with 10 embedded images 1MB each.</t>
  </si>
  <si>
    <t>100.15 HTTP download on LTE simulator- no noise, no fading 15 MB size web page with 15 embedded images 1MB each.</t>
  </si>
  <si>
    <t>100.16 HTTP download on LTE simulator- no noise, no fading 20 MB size web page with 20 embedded images 1MB each.</t>
  </si>
  <si>
    <t>100.17 HTTP download on LTE simulator- no noise, no fading static cnn.com.</t>
  </si>
  <si>
    <t>100.18 HTTP download on LTE simulator- no noise, no fading static msn.com.</t>
  </si>
  <si>
    <t>100.19 HTTP download on LTE simulator-  G=0dB, PA3, 1 MB size web page with 19 embedded images 50KB each.</t>
  </si>
  <si>
    <t>100.20 HTTP download on LTE simulator-  G=0dB, PA3, 5 MB size web page with 10 embedded images 500KB each.</t>
  </si>
  <si>
    <t>100.21 HTTP download on LTE simulator-  G=0dB, VA30, 1 MB size web page with 19 embedded images 50KB each.</t>
  </si>
  <si>
    <t>100.22 HTTP download on LTE simulator-  G=0dB, VA30, 5 MB size web page with 10 embedded images 500KB each.</t>
  </si>
  <si>
    <t>UMTS SC</t>
  </si>
  <si>
    <t xml:space="preserve">Spirent 8100,  R&amp;S CMW500 with PQA </t>
  </si>
  <si>
    <t>DL up to Cat 14 (21.1 Mbps) (Single Carrier Only)</t>
  </si>
  <si>
    <t>UL - R99 (Not with Cat 14 DL), Cat 5 (10msec TTI), Cat 6 (2 msec TTI)</t>
  </si>
  <si>
    <t>Noise support present</t>
  </si>
  <si>
    <t xml:space="preserve">Fading support present </t>
  </si>
  <si>
    <t>Multi RAB support present</t>
  </si>
  <si>
    <t>Fully Automated, Android On Device Application for testing (R&amp;S only)</t>
  </si>
  <si>
    <t>Available</t>
  </si>
  <si>
    <t>Band IV and Band II scripts</t>
  </si>
  <si>
    <t>UMTS DC</t>
  </si>
  <si>
    <t xml:space="preserve">Anritsu 8480C, R&amp;S CMW500 with PQA </t>
  </si>
  <si>
    <t>DL upto Cat 24 DL (Dual Carrier)</t>
  </si>
  <si>
    <t>UL -  Cat 5 (10msec TTI), Cat 6 (2 msec TTI)</t>
  </si>
  <si>
    <t>LTE</t>
  </si>
  <si>
    <t>Anritsu ME7834L, R&amp;S CMW500 with PQA</t>
  </si>
  <si>
    <t>All parameters not specified should be syncronized with 3GPP Spec 37.901</t>
  </si>
  <si>
    <t xml:space="preserve">Cat 3, Cat 4, Cat 6 </t>
  </si>
  <si>
    <t>2x2 MIMO, 4x2 MIMO</t>
  </si>
  <si>
    <t>Multi RAB support</t>
  </si>
  <si>
    <t>Fully Automated, Android On Device Application for testing</t>
  </si>
  <si>
    <t>Band IV, Band II, Band XII, CA upto 20MHz, 4x2 MIMO for no noise no fading</t>
  </si>
  <si>
    <t xml:space="preserve"> Carrier Aggregation &gt; 20MHz, 3CC</t>
  </si>
  <si>
    <t xml:space="preserve">4x2 MIMO with Noise and Fading </t>
  </si>
  <si>
    <t>Browsing User Experience</t>
  </si>
  <si>
    <t>Planned L1900 Test Cases</t>
  </si>
  <si>
    <t>TC</t>
  </si>
  <si>
    <t>TMO Req #</t>
  </si>
  <si>
    <t>TMO Test #</t>
  </si>
  <si>
    <t>Subtest</t>
  </si>
  <si>
    <t>RAT</t>
  </si>
  <si>
    <t>Band</t>
  </si>
  <si>
    <t>BW [MHz]</t>
  </si>
  <si>
    <t>Rel</t>
  </si>
  <si>
    <t>MIMO Mode</t>
  </si>
  <si>
    <t>Correlation</t>
  </si>
  <si>
    <t>DL-Power
[dBm/RE][dBm]</t>
  </si>
  <si>
    <t>SNR</t>
  </si>
  <si>
    <t>Fading Profile</t>
  </si>
  <si>
    <t>Modulation</t>
  </si>
  <si>
    <t>e2e type</t>
  </si>
  <si>
    <t>IP Version</t>
  </si>
  <si>
    <t>Duration (s)</t>
  </si>
  <si>
    <t>Repetition</t>
  </si>
  <si>
    <t>Type</t>
  </si>
  <si>
    <t>Final P/Fs (kbps) Cat 3</t>
  </si>
  <si>
    <t>Final P/Fs (kbps) Cat 4</t>
  </si>
  <si>
    <t>Ref Channel</t>
  </si>
  <si>
    <t>UL Channel</t>
  </si>
  <si>
    <t xml:space="preserve">R&amp;S </t>
  </si>
  <si>
    <t>Anritsu</t>
  </si>
  <si>
    <t>Keysight</t>
  </si>
  <si>
    <t>S98126</t>
  </si>
  <si>
    <t>TxD</t>
  </si>
  <si>
    <t>Low</t>
  </si>
  <si>
    <t>ETU70</t>
  </si>
  <si>
    <t>FTP-DL</t>
  </si>
  <si>
    <t>IPv6</t>
  </si>
  <si>
    <t>Mandatory</t>
  </si>
  <si>
    <t>A.3.2.2.3-1</t>
  </si>
  <si>
    <t>[TMO D01]</t>
  </si>
  <si>
    <t>[TMO U01]</t>
  </si>
  <si>
    <t>Y</t>
  </si>
  <si>
    <t>A3.2.3</t>
  </si>
  <si>
    <t xml:space="preserve"> LTE DL Application Layer Performance; DL FTP; Open Loop Spatial Multiplexing</t>
  </si>
  <si>
    <t>OLSM</t>
  </si>
  <si>
    <t>NA</t>
  </si>
  <si>
    <t>none</t>
  </si>
  <si>
    <t>static</t>
  </si>
  <si>
    <t>A.3.2.3.3-1</t>
  </si>
  <si>
    <t>[TMO D02]</t>
  </si>
  <si>
    <t>Mid</t>
  </si>
  <si>
    <t>EVA5</t>
  </si>
  <si>
    <t>CLSM</t>
  </si>
  <si>
    <t>EPA5</t>
  </si>
  <si>
    <t>A.3.2.4.3-1</t>
  </si>
  <si>
    <t>A3.3.1</t>
  </si>
  <si>
    <t xml:space="preserve"> LTE DL Application Layer Performance; DL UDP; SIMO</t>
  </si>
  <si>
    <t>SIMO</t>
  </si>
  <si>
    <t>UDP-DL</t>
  </si>
  <si>
    <t>A.3.3.1.3-1</t>
  </si>
  <si>
    <t>A.3.3.2.3-1</t>
  </si>
  <si>
    <t>A3.3.3</t>
  </si>
  <si>
    <t xml:space="preserve"> LTE DL Application Layer Performance; DL UDP; Open Loop Spatial Multiplexing</t>
  </si>
  <si>
    <t>A.3.3.3.3-1</t>
  </si>
  <si>
    <t/>
  </si>
  <si>
    <t>3.7.2 Variant</t>
  </si>
  <si>
    <t xml:space="preserve"> LTE UDP Power Sweep Performance; Closed Loop Spatial Multiplexing</t>
  </si>
  <si>
    <t>EVA70</t>
  </si>
  <si>
    <t>UDP DL</t>
  </si>
  <si>
    <t>IPv4</t>
  </si>
  <si>
    <t>A.3.7.2.3-1</t>
  </si>
  <si>
    <t>5 MHz</t>
  </si>
  <si>
    <t>LTE DL Application Layer Performance; DL FTP; SIMO</t>
  </si>
  <si>
    <t>[TMO D03]</t>
  </si>
  <si>
    <t>LTE DL Application Layer Performance; DL FTP; OLSM</t>
  </si>
  <si>
    <t>LTE DL Application Layer Performance; DL FTP; TxD</t>
  </si>
  <si>
    <t>LTE DL Application Layer Performance; DL FTP; CLSM</t>
  </si>
  <si>
    <t>LTE DL Application Layer Performance; DL UDP; CLSM</t>
  </si>
  <si>
    <t>A.3.3.4.3-1</t>
  </si>
  <si>
    <t xml:space="preserve"> LTE UL Application Layer Performance; UL FTP; Single antenna</t>
  </si>
  <si>
    <t xml:space="preserve">Single </t>
  </si>
  <si>
    <t>FTP-UL</t>
  </si>
  <si>
    <t>A.3.4.1.3</t>
  </si>
  <si>
    <t>[TMO U02]</t>
  </si>
  <si>
    <t xml:space="preserve"> LTE UL Application Layer Performance; UL UDP; Single antenna</t>
  </si>
  <si>
    <t>UDP-UL</t>
  </si>
  <si>
    <t>A.3.5.1.3</t>
  </si>
  <si>
    <t>15 MHz</t>
  </si>
  <si>
    <t>N/A</t>
  </si>
  <si>
    <t>20 MHz</t>
  </si>
  <si>
    <t>10 Mhz</t>
  </si>
  <si>
    <t>200.290</t>
  </si>
  <si>
    <t>256 QAM</t>
  </si>
  <si>
    <t>TMO_D02_256QAM</t>
  </si>
  <si>
    <t>15 Mhz</t>
  </si>
  <si>
    <t>200.291</t>
  </si>
  <si>
    <t>20 Mhz</t>
  </si>
  <si>
    <t>200.292</t>
  </si>
  <si>
    <t xml:space="preserve"> LTE UL Application Layer Performance; UL FTP; CLSM</t>
  </si>
  <si>
    <t>200.293</t>
  </si>
  <si>
    <t>64 QAM ( U/L)</t>
  </si>
  <si>
    <t>[TMO U05]</t>
  </si>
  <si>
    <t>200.294</t>
  </si>
  <si>
    <t>200.295</t>
  </si>
  <si>
    <t>TM9</t>
  </si>
  <si>
    <t>TMO_D02_TM9</t>
  </si>
  <si>
    <t>N</t>
  </si>
  <si>
    <t>TMO_D04_TM9</t>
  </si>
  <si>
    <t>TMO_D05_TM9</t>
  </si>
  <si>
    <t>TM10</t>
  </si>
  <si>
    <t>General</t>
  </si>
  <si>
    <t>Network Attach Time</t>
  </si>
  <si>
    <t>Throughput</t>
  </si>
  <si>
    <t>Application Layer Throughput</t>
  </si>
  <si>
    <t>Instantaneous (graph), Min, Max, Average, Average (graph for power sweep)</t>
  </si>
  <si>
    <t>PHY layer Throughput</t>
  </si>
  <si>
    <t>CQI</t>
  </si>
  <si>
    <t>Median, Distribution</t>
  </si>
  <si>
    <t>RSRQ, RSRP</t>
  </si>
  <si>
    <t>Throughput v/s RSRP (for power sweep)</t>
  </si>
  <si>
    <t>MCS</t>
  </si>
  <si>
    <t>Median, Distribution (for both codewords)</t>
  </si>
  <si>
    <t>% Allocation Modulation Scheme</t>
  </si>
  <si>
    <t>% time in qpsk, 64 qam, 16qam, pie chart</t>
  </si>
  <si>
    <t>% Allocation Rank Indicators</t>
  </si>
  <si>
    <t>pie chart</t>
  </si>
  <si>
    <t>Latency/ Web Browsing</t>
  </si>
  <si>
    <t>State Transition Time</t>
  </si>
  <si>
    <t xml:space="preserve">idle to connected mode. </t>
  </si>
  <si>
    <t>Ping Response</t>
  </si>
  <si>
    <t>average, min, max</t>
  </si>
  <si>
    <t>A.3.2.1.3-1</t>
  </si>
  <si>
    <t>Recommended</t>
  </si>
  <si>
    <t>A3.2.4</t>
  </si>
  <si>
    <t xml:space="preserve"> LTE DL Application Layer Performance; DL FTP; Closed Loop Spatial Multiplexing</t>
  </si>
  <si>
    <t>ETU300</t>
  </si>
  <si>
    <t>A3.3.4</t>
  </si>
  <si>
    <t xml:space="preserve"> LTE DL Application Layer Performance; DL UDP; Closed Loop Spatial Multiplexing</t>
  </si>
  <si>
    <t>A3.4.1</t>
  </si>
  <si>
    <t>A3.4.2</t>
  </si>
  <si>
    <t>A3.6.1</t>
  </si>
  <si>
    <t xml:space="preserve"> LTE Stress Test Performance;  Bi-D UDP/ Alternating FTP; DL MIMO Mode Transmit Diversity</t>
  </si>
  <si>
    <t>FTP-Alternating</t>
  </si>
  <si>
    <t>33000/18000</t>
  </si>
  <si>
    <t>A.3.6.1.3-1</t>
  </si>
  <si>
    <t>A3.6.2</t>
  </si>
  <si>
    <t xml:space="preserve"> LTE Stress Test Performance; Bi-D UDP/ Alternating FTP; DL MIMO Mode OLSM</t>
  </si>
  <si>
    <t>65000/18000</t>
  </si>
  <si>
    <t>A.3.6.2.3-1</t>
  </si>
  <si>
    <t>A3.6.1 Variant</t>
  </si>
  <si>
    <t xml:space="preserve"> LTE Stress Test Performance;  Bi-D UDP/ Bi-D FTP; DL MIMO Mode Transmit Diversity</t>
  </si>
  <si>
    <t>UDP-Bi</t>
  </si>
  <si>
    <t>32000/18000</t>
  </si>
  <si>
    <t>A3.6.2 Variant</t>
  </si>
  <si>
    <t xml:space="preserve"> LTE Stress Test Performance; Bi-D UDP/ Bi-D FTP; DL MIMO Mode OLSM</t>
  </si>
  <si>
    <t>60182, 60183</t>
  </si>
  <si>
    <t xml:space="preserve">Mandatory </t>
  </si>
  <si>
    <t>63000/18000</t>
  </si>
  <si>
    <t xml:space="preserve"> LTE UDP Power Sweep Performance; Open Loop Spatial Multiplexing</t>
  </si>
  <si>
    <t>3.8.3</t>
  </si>
  <si>
    <t>LTE / UDP Downlink vs. SNR Performance / PDSCH Closed Loop Spatial Multiplexing Performance</t>
  </si>
  <si>
    <t>A.3.8.3.3-1</t>
  </si>
  <si>
    <t>low</t>
  </si>
  <si>
    <t>10 MHz</t>
  </si>
  <si>
    <t>200.090</t>
  </si>
  <si>
    <t>200.091</t>
  </si>
  <si>
    <t>200.092</t>
  </si>
  <si>
    <t>200.093</t>
  </si>
  <si>
    <t>200.094</t>
  </si>
  <si>
    <t>TMO_D01_256QAM</t>
  </si>
  <si>
    <t>200.095</t>
  </si>
  <si>
    <t>200.097</t>
  </si>
  <si>
    <t>200.098</t>
  </si>
  <si>
    <t>64 QAM ( U/L )</t>
  </si>
  <si>
    <t xml:space="preserve"> LTE UL Application Layer Performance; UL UDP; CLSM</t>
  </si>
  <si>
    <t>200.099</t>
  </si>
  <si>
    <t xml:space="preserve"> LTE UDP Power Sweep Performance; TM9</t>
  </si>
  <si>
    <t>TMO_D01_TM9_100RB</t>
  </si>
  <si>
    <t>TMO_D03_TM9</t>
  </si>
  <si>
    <t xml:space="preserve"> LTE UDP Power Sweep Performance; TM10</t>
  </si>
  <si>
    <t>TMO Req#</t>
  </si>
  <si>
    <t>Final P/Fs  Cat 3(kbps)</t>
  </si>
  <si>
    <t>Final P/Fs Cat 4(kbps)</t>
  </si>
  <si>
    <t>LTE DL Application Layer Performance; DL UDP; OLSM</t>
  </si>
  <si>
    <t>TMO_D03_256QAM</t>
  </si>
  <si>
    <t>64  QAM ( U/L)</t>
  </si>
  <si>
    <t xml:space="preserve"> LTE DL Application Layer Performance; DL FTP; Transmit Diversity</t>
  </si>
  <si>
    <t>[TMO D04]</t>
  </si>
  <si>
    <t>200.380</t>
  </si>
  <si>
    <t>200.381</t>
  </si>
  <si>
    <t>200.890</t>
  </si>
  <si>
    <t>200.891</t>
  </si>
  <si>
    <t>200.892</t>
  </si>
  <si>
    <t>A3.2.1</t>
  </si>
  <si>
    <t xml:space="preserve"> LTE DL Application Layer Performance; DL FTP; SIMO</t>
  </si>
  <si>
    <t>A3.2.2</t>
  </si>
  <si>
    <t>A3.3.2</t>
  </si>
  <si>
    <t xml:space="preserve"> LTE DL Application Layer Performance; DL UDP; Transmit Diversity</t>
  </si>
  <si>
    <t>3.7.1 Variant</t>
  </si>
  <si>
    <t xml:space="preserve"> LTE UDP Power Sweep Performance; Transmit Diversity</t>
  </si>
  <si>
    <t xml:space="preserve">CA </t>
  </si>
  <si>
    <t>Total BW</t>
  </si>
  <si>
    <t>Band Cell1</t>
  </si>
  <si>
    <t>EARFCN Cell 1</t>
  </si>
  <si>
    <t>BW Cell 1[MHz]</t>
  </si>
  <si>
    <t>Ant. Mode
Cell1</t>
  </si>
  <si>
    <t>Frame Config Cell 1</t>
  </si>
  <si>
    <t>Special Subframe Config Cell 1</t>
  </si>
  <si>
    <t>Band Cell2</t>
  </si>
  <si>
    <t>EARFCN Cell 2</t>
  </si>
  <si>
    <t>BW Cell 2[MHz]</t>
  </si>
  <si>
    <t>Ant. Mode
Cell2</t>
  </si>
  <si>
    <t>Frame Config Cell 2</t>
  </si>
  <si>
    <t>Special Subframe Config Cell 2</t>
  </si>
  <si>
    <t>Band Cell3</t>
  </si>
  <si>
    <t>EARFCN Cell 3</t>
  </si>
  <si>
    <t>BW Cell 3[MHz]</t>
  </si>
  <si>
    <t>Ant. Mode
Cell3</t>
  </si>
  <si>
    <t>Frame Config Cell 3</t>
  </si>
  <si>
    <t>Special Subframe Config Cell 3</t>
  </si>
  <si>
    <t>Ref Channel 1</t>
  </si>
  <si>
    <t>Ref Channel 2</t>
  </si>
  <si>
    <t>Ref Channel 3</t>
  </si>
  <si>
    <t>UL Power</t>
  </si>
  <si>
    <t xml:space="preserve"> LTE UDP Bi_directional Power Sweep Performance; Closed Loop Spatial Multiplexing</t>
  </si>
  <si>
    <t>2x2MIMO</t>
  </si>
  <si>
    <t>64 QAM</t>
  </si>
  <si>
    <t>UDP-Bi-Directional</t>
  </si>
  <si>
    <t>74850/2630</t>
  </si>
  <si>
    <t>[TMO_DL20_T01]</t>
  </si>
  <si>
    <t>Class 2 ( HPUE)</t>
  </si>
  <si>
    <t>74780/2630</t>
  </si>
  <si>
    <t>74700/2630</t>
  </si>
  <si>
    <t>56250/2630</t>
  </si>
  <si>
    <t>49310/2630</t>
  </si>
  <si>
    <t>48900/2630</t>
  </si>
  <si>
    <t>48730/2630</t>
  </si>
  <si>
    <t>41960/2630</t>
  </si>
  <si>
    <t>41370/2630</t>
  </si>
  <si>
    <t>41070/2630</t>
  </si>
  <si>
    <t>35260/2630</t>
  </si>
  <si>
    <t>34600/2630</t>
  </si>
  <si>
    <t>28830/2630</t>
  </si>
  <si>
    <t>27990/2630</t>
  </si>
  <si>
    <t>23220/2630</t>
  </si>
  <si>
    <t>22030/2630</t>
  </si>
  <si>
    <t>17650/2630</t>
  </si>
  <si>
    <t>14540/2630</t>
  </si>
  <si>
    <t>11550/2630</t>
  </si>
  <si>
    <t>4x4 MIMO</t>
  </si>
  <si>
    <t>148900/2630</t>
  </si>
  <si>
    <t>148120/2630</t>
  </si>
  <si>
    <t>149070/2630</t>
  </si>
  <si>
    <t>148590/2630</t>
  </si>
  <si>
    <t>147440/2630</t>
  </si>
  <si>
    <t>147760/2630</t>
  </si>
  <si>
    <t>147520/2630</t>
  </si>
  <si>
    <t>146240/2630</t>
  </si>
  <si>
    <t>145750/2630</t>
  </si>
  <si>
    <t>132430/2630</t>
  </si>
  <si>
    <t>114520/2630</t>
  </si>
  <si>
    <t>100230/2630</t>
  </si>
  <si>
    <t>87350/2630</t>
  </si>
  <si>
    <t>75980/2630</t>
  </si>
  <si>
    <t>62440/2630</t>
  </si>
  <si>
    <t>53980/2630</t>
  </si>
  <si>
    <t>42420/2630</t>
  </si>
  <si>
    <t>37510/2630</t>
  </si>
  <si>
    <t>30060/2630</t>
  </si>
  <si>
    <t>40 MHz</t>
  </si>
  <si>
    <t>[ 41A,41A]</t>
  </si>
  <si>
    <t>[20,20]</t>
  </si>
  <si>
    <t>[TMO_DL20_T02]</t>
  </si>
  <si>
    <t>[41C]</t>
  </si>
  <si>
    <t>60 MHz</t>
  </si>
  <si>
    <t>[ 41D]</t>
  </si>
  <si>
    <t>[20,20,20]</t>
  </si>
  <si>
    <t>LTE DL Application Layer Performance; DL UDP; TM8</t>
  </si>
  <si>
    <t>TM 8</t>
  </si>
  <si>
    <t>[TMO_DL20_T04]</t>
  </si>
  <si>
    <t>LTE UL CA Application Layer Performance; UL FTP; OLSM</t>
  </si>
  <si>
    <t>16 QAM</t>
  </si>
  <si>
    <t>[TMO U03]</t>
  </si>
  <si>
    <t>LTE UL CA Application Layer Performance; UL  UDP; TM8</t>
  </si>
  <si>
    <t>LTE UL CA Application Layer Performance; UL  FTP; OLSM</t>
  </si>
  <si>
    <t>[TMO_DL15_T02]</t>
  </si>
  <si>
    <t>[TMO_DL15_T01]</t>
  </si>
  <si>
    <t>[TMO_DL10_T02_4x4]</t>
  </si>
  <si>
    <t>[TMO_DL15_T02_4x4]</t>
  </si>
  <si>
    <t>[TMO_DL20_T02_4x4]</t>
  </si>
  <si>
    <t>[TMO_DL20_T01_TM9]</t>
  </si>
  <si>
    <t>LTE DL Application Layer Performance; DL FTP; TM9</t>
  </si>
  <si>
    <t>[TMO_DL10_T02_TM9]</t>
  </si>
  <si>
    <t>[TMO_DL15_T02_TM9]</t>
  </si>
  <si>
    <t>[TMO_DL20_T02_TM9]</t>
  </si>
  <si>
    <t>[TMO_DL05_T02_TM9]</t>
  </si>
  <si>
    <t>LTE DL Application Layer Performance; DL UDP; TM9</t>
  </si>
  <si>
    <t>[ 48A,48A]</t>
  </si>
  <si>
    <t>[10,10]</t>
  </si>
  <si>
    <t>[TMO_DL10_T02]</t>
  </si>
  <si>
    <t>30 MHz</t>
  </si>
  <si>
    <t>[20,10]</t>
  </si>
  <si>
    <t>[TMO_DL10_T01]</t>
  </si>
  <si>
    <t>[48C]</t>
  </si>
  <si>
    <t>25 MHz</t>
  </si>
  <si>
    <t>[2A,48A]</t>
  </si>
  <si>
    <t>[5,20]</t>
  </si>
  <si>
    <t>2A</t>
  </si>
  <si>
    <t>[TMO_D03]</t>
  </si>
  <si>
    <t>[10,20]</t>
  </si>
  <si>
    <t>[TMO_D02]</t>
  </si>
  <si>
    <t>35 MHz</t>
  </si>
  <si>
    <t>[15,20]</t>
  </si>
  <si>
    <t>[ 48D]</t>
  </si>
  <si>
    <t>[ 48C,48A]</t>
  </si>
  <si>
    <t>[2A,48A,48A]</t>
  </si>
  <si>
    <t>[TMO_D01]</t>
  </si>
  <si>
    <t>[TMO_DL20_T03]</t>
  </si>
  <si>
    <t>[2A,48A,66A]</t>
  </si>
  <si>
    <t>66A</t>
  </si>
  <si>
    <t>[2A,48C]</t>
  </si>
  <si>
    <t>[66A,48A,48A]</t>
  </si>
  <si>
    <t>[48C,66A]</t>
  </si>
  <si>
    <t>45 MHz</t>
  </si>
  <si>
    <t>[5,20,20]</t>
  </si>
  <si>
    <t>50 MHz</t>
  </si>
  <si>
    <t>[10,20,20]</t>
  </si>
  <si>
    <t>55 MHz</t>
  </si>
  <si>
    <t>[15,20,20]</t>
  </si>
  <si>
    <t>80 MHz</t>
  </si>
  <si>
    <t>[48E]</t>
  </si>
  <si>
    <t>[20,20,20,20]</t>
  </si>
  <si>
    <t>[48D,66A]</t>
  </si>
  <si>
    <t>[2A, 48C,66A]</t>
  </si>
  <si>
    <t>[66A,48A]</t>
  </si>
  <si>
    <t>[66A,48C]</t>
  </si>
  <si>
    <t xml:space="preserve"> CA Band</t>
  </si>
  <si>
    <t xml:space="preserve"> CA BW</t>
  </si>
  <si>
    <t>Band Cell4</t>
  </si>
  <si>
    <t>EARFCN Cell 4</t>
  </si>
  <si>
    <t>BW Cell 4[MHz]</t>
  </si>
  <si>
    <t>Ant. Mode
Cell4</t>
  </si>
  <si>
    <t>Frame Config Cell 4</t>
  </si>
  <si>
    <t>Special Subframe Config Cell 4</t>
  </si>
  <si>
    <t>Limits (kbps)</t>
  </si>
  <si>
    <t>Ref Channel 4</t>
  </si>
  <si>
    <t xml:space="preserve"> LTE UDP Power Sweep Performance; Close Loop Spatial Multiplexing</t>
  </si>
  <si>
    <t>480.001</t>
  </si>
  <si>
    <t>None</t>
  </si>
  <si>
    <t>[TMO_DL20_T03_TM9]</t>
  </si>
  <si>
    <t>Updated P/Fs (kbps) Cat-3</t>
  </si>
  <si>
    <t>Updated P/Fs (kbps)</t>
  </si>
  <si>
    <t>Maps to requirement?</t>
  </si>
  <si>
    <t>4x2 MIMO; LTE DL Application Layer Performance; DL FTP; Transmit Diversity</t>
  </si>
  <si>
    <t>4x2 MIMO; LTE DL Application Layer Performance; DL FTP; Open Loop Spatial Multiplexing</t>
  </si>
  <si>
    <t>[TMO D03_4x4]</t>
  </si>
  <si>
    <t>[TMO D02_4x4]</t>
  </si>
  <si>
    <t>[TMO D05]</t>
  </si>
  <si>
    <t>7200. 14400, 21000, 27900</t>
  </si>
  <si>
    <t xml:space="preserve"> 4x2 MIMO; LTE DL Application Layer Performance; DL FTP; Closed Loop Spatial Multiplexing</t>
  </si>
  <si>
    <t>9000, 17100, 27000, 36000</t>
  </si>
  <si>
    <t xml:space="preserve"> 4x2 MIMO; LTE DL Application Layer Performance; DL UDP; Transmit Diversity</t>
  </si>
  <si>
    <t>4x2  MIMO; LTE DL Application Layer Performance; DL UDP; Open Loop Spatial Multiplexing</t>
  </si>
  <si>
    <t xml:space="preserve"> 4x2 MIMO; LTE DL Application Layer Performance; DL UDP; Closed Loop Spatial Multiplexing</t>
  </si>
  <si>
    <t xml:space="preserve"> 4x2 MIMO; LTE UDP Power Sweep Performance; CLSM</t>
  </si>
  <si>
    <t>300.020</t>
  </si>
  <si>
    <t>TMO_D03_256QAM_4x</t>
  </si>
  <si>
    <t>TMO_D02_256QAM_4x</t>
  </si>
  <si>
    <t>[TMO_D03_TM9_4x]</t>
  </si>
  <si>
    <t>[TMO_D02_TM9_4x]</t>
  </si>
  <si>
    <t>[TMO_D04_TM9_4x]</t>
  </si>
  <si>
    <t>[TMO_D05_TM9_4x]</t>
  </si>
  <si>
    <t>4x4 MIMO; LTE DL Application Layer Performance; DL FTP; Open Loop Spatial Multiplexing</t>
  </si>
  <si>
    <t>600.003.01</t>
  </si>
  <si>
    <t xml:space="preserve"> 4x4 MIMO; LTE DL Application Layer Performance; DL FTP; Closed Loop Spatial Multiplexing</t>
  </si>
  <si>
    <t xml:space="preserve"> 4x4 MIMO; LTE DL Application Layer Performance; DL UDP; Transmit Diversity</t>
  </si>
  <si>
    <t>4x4  MIMO; LTE DL Application Layer Performance; DL UDP; Open Loop Spatial Multiplexing</t>
  </si>
  <si>
    <t xml:space="preserve"> 4x4 MIMO; LTE UDP Power Sweep Performance; Transmit Diversity</t>
  </si>
  <si>
    <t>600.017.02</t>
  </si>
  <si>
    <t>Optoional</t>
  </si>
  <si>
    <t>LTE UDP Power Sweep Performance; Four-Way Receiver Diversity</t>
  </si>
  <si>
    <t>600.018.02</t>
  </si>
  <si>
    <t>600..031</t>
  </si>
  <si>
    <t>600..032</t>
  </si>
  <si>
    <t>600..033</t>
  </si>
  <si>
    <t>TMO_D01_TM9_25RB_4x4</t>
  </si>
  <si>
    <t>TMO_D01_TM9_50RB_4x4</t>
  </si>
  <si>
    <t>TMO_D01_TM9_75RB_4x4</t>
  </si>
  <si>
    <t>TMO_D01_TM9_100RB_4x4</t>
  </si>
  <si>
    <t>Ant Mode</t>
  </si>
  <si>
    <t>Proposal</t>
  </si>
  <si>
    <t>8x2 MIMO; LTE UDP Power Sweep Performance; Transmit Diversity</t>
  </si>
  <si>
    <t>601.011.01</t>
  </si>
  <si>
    <t>TM 9</t>
  </si>
  <si>
    <t>MIMO 8x2</t>
  </si>
  <si>
    <t>601.011.02</t>
  </si>
  <si>
    <t>601.011.03</t>
  </si>
  <si>
    <t>601.011.04</t>
  </si>
  <si>
    <t>601.011.05</t>
  </si>
  <si>
    <t>601.011.06</t>
  </si>
  <si>
    <t>601.011.07</t>
  </si>
  <si>
    <t>601.011.08</t>
  </si>
  <si>
    <t>601.011.09</t>
  </si>
  <si>
    <t>601.011.10</t>
  </si>
  <si>
    <t>601.011.11</t>
  </si>
  <si>
    <t>601.011.12</t>
  </si>
  <si>
    <t>601.011.13</t>
  </si>
  <si>
    <t>601.011.14</t>
  </si>
  <si>
    <t>601.011.15</t>
  </si>
  <si>
    <t>601.011.16</t>
  </si>
  <si>
    <t>601.011.17</t>
  </si>
  <si>
    <t>601.011.18</t>
  </si>
  <si>
    <t>601.011.19</t>
  </si>
  <si>
    <t>601.011.20</t>
  </si>
  <si>
    <t>601.011.21</t>
  </si>
  <si>
    <t>601.011.22</t>
  </si>
  <si>
    <t>601.011.23</t>
  </si>
  <si>
    <t>601.011.24</t>
  </si>
  <si>
    <t>601.011.25</t>
  </si>
  <si>
    <t>8x4 MIMO; LTE UDP Power Sweep Performance; Transmit Diversity</t>
  </si>
  <si>
    <t>601.036.01</t>
  </si>
  <si>
    <t>MIMO 8x4</t>
  </si>
  <si>
    <t>601.036.02</t>
  </si>
  <si>
    <t>601.036.03</t>
  </si>
  <si>
    <t>601.036.04</t>
  </si>
  <si>
    <t>601.036.05</t>
  </si>
  <si>
    <t>601.036.06</t>
  </si>
  <si>
    <t>601.036.07</t>
  </si>
  <si>
    <t>601.036.08</t>
  </si>
  <si>
    <t>601.036.09</t>
  </si>
  <si>
    <t>601.036.10</t>
  </si>
  <si>
    <t>601.036.11</t>
  </si>
  <si>
    <t>601.036.12</t>
  </si>
  <si>
    <t>601.036.13</t>
  </si>
  <si>
    <t>601.036.14</t>
  </si>
  <si>
    <t>601.036.15</t>
  </si>
  <si>
    <t>601.036.16</t>
  </si>
  <si>
    <t>601.036.17</t>
  </si>
  <si>
    <t>601.036.18</t>
  </si>
  <si>
    <t>601.036.19</t>
  </si>
  <si>
    <t>601.036.20</t>
  </si>
  <si>
    <t>601.036.21</t>
  </si>
  <si>
    <t>601.036.22</t>
  </si>
  <si>
    <t>601.036.23</t>
  </si>
  <si>
    <t>601.036.24</t>
  </si>
  <si>
    <t>601.036.25</t>
  </si>
  <si>
    <t>8x2 MIMO; LTE DL Application Layer Performance; DL FTP; Closed Loop Spatial Multiplexing</t>
  </si>
  <si>
    <t>[TMO_D02_8x]</t>
  </si>
  <si>
    <t>[TMO_D04_8x]</t>
  </si>
  <si>
    <t>[TMO_D05_8x]</t>
  </si>
  <si>
    <t>601.015.01</t>
  </si>
  <si>
    <t>TMO_D01_TM9_25RB_8x</t>
  </si>
  <si>
    <t>601.015.02</t>
  </si>
  <si>
    <t>TMO_D01_TM9_50RB_8x</t>
  </si>
  <si>
    <t>601.015.03</t>
  </si>
  <si>
    <t>TMO_D01_TM9_75RB_8x</t>
  </si>
  <si>
    <t>601.015.04</t>
  </si>
  <si>
    <t>TMO_D01_TM9_100RB_8x</t>
  </si>
  <si>
    <t>601.016.01</t>
  </si>
  <si>
    <t>601.016.02</t>
  </si>
  <si>
    <t>601.016.03</t>
  </si>
  <si>
    <t>601.016.04</t>
  </si>
  <si>
    <t xml:space="preserve"> 8x2 MIMO; LTE DL Application Layer Performance; DL FTP; Closed Loop Spatial Multiplexing</t>
  </si>
  <si>
    <t>601.021.01</t>
  </si>
  <si>
    <t>601.021.02</t>
  </si>
  <si>
    <t>601.021.03</t>
  </si>
  <si>
    <t>601.021.04</t>
  </si>
  <si>
    <t>601.022.01</t>
  </si>
  <si>
    <t>601.022.02</t>
  </si>
  <si>
    <t>601.022.03</t>
  </si>
  <si>
    <t>601.022.04</t>
  </si>
  <si>
    <t>8x4 MIMO; LTE DL Application Layer Performance; DL FTP; Closed Loop Spatial Multiplexing</t>
  </si>
  <si>
    <t>[TMO_D02_8x4]</t>
  </si>
  <si>
    <t>[TMO_D04_8x4]</t>
  </si>
  <si>
    <t>[TMO_D05_8x4]</t>
  </si>
  <si>
    <t>601.027.01</t>
  </si>
  <si>
    <t>601.027.02</t>
  </si>
  <si>
    <t>601.027.03</t>
  </si>
  <si>
    <t>601.027.04</t>
  </si>
  <si>
    <t>601.028.01</t>
  </si>
  <si>
    <t>601.028.02</t>
  </si>
  <si>
    <t>601.028.03</t>
  </si>
  <si>
    <t>601.028.04</t>
  </si>
  <si>
    <t xml:space="preserve"> 8x4 MIMO; LTE DL Application Layer Performance; DL FTP; Closed Loop Spatial Multiplexing</t>
  </si>
  <si>
    <t>601.033.01</t>
  </si>
  <si>
    <t>601.033.02</t>
  </si>
  <si>
    <t>601.033.03</t>
  </si>
  <si>
    <t>601.033.04</t>
  </si>
  <si>
    <t>601.034.01</t>
  </si>
  <si>
    <t>601.034.02</t>
  </si>
  <si>
    <t>601.034.03</t>
  </si>
  <si>
    <t>601.034.04</t>
  </si>
  <si>
    <t>BW</t>
  </si>
  <si>
    <t>Scheduling Delay</t>
  </si>
  <si>
    <t>PRB Allocation</t>
  </si>
  <si>
    <t>PRB Index Cell 1</t>
  </si>
  <si>
    <t>PRB Index Cell 2</t>
  </si>
  <si>
    <t>DL EARFCN Cell1</t>
  </si>
  <si>
    <t>DL EARFCN Cell2</t>
  </si>
  <si>
    <t xml:space="preserve">NPDCCH Repetition </t>
  </si>
  <si>
    <t>MTU</t>
  </si>
  <si>
    <t>Limit DL Cat-NB1 (SISO)</t>
  </si>
  <si>
    <t>Limit UL Cat-NB1(SISO)</t>
  </si>
  <si>
    <t>Limit DL Cat-NB1 (SIMO)</t>
  </si>
  <si>
    <t>Limit UL Cat-NB1(SIMO)</t>
  </si>
  <si>
    <t>DL Proposal</t>
  </si>
  <si>
    <t>UL Proposal</t>
  </si>
  <si>
    <t>ROHC</t>
  </si>
  <si>
    <t>DL Ref Channel</t>
  </si>
  <si>
    <t>UL Ref Channel</t>
  </si>
  <si>
    <t xml:space="preserve"> NB-IOT DL Application Layer Performance; DL FTP; SIMO</t>
  </si>
  <si>
    <t>n/a</t>
  </si>
  <si>
    <t>Inband-DifferentPCI</t>
  </si>
  <si>
    <t>[TMO_NB_D01]</t>
  </si>
  <si>
    <t>[TMO_NB_U01]</t>
  </si>
  <si>
    <t xml:space="preserve"> NB-IOT DL Application Layer Performance; DL FTP; Transmit Diversity</t>
  </si>
  <si>
    <t xml:space="preserve"> NB-IOT DL Application Layer Performance; DL UDP; SIMO</t>
  </si>
  <si>
    <t xml:space="preserve"> NB-IOT DL Application Layer Performance; DL UDP; Transmit Diversity</t>
  </si>
  <si>
    <t xml:space="preserve"> NB-IOT UL Application Layer Performance; UL FTP; Single antenna</t>
  </si>
  <si>
    <t xml:space="preserve"> NB-IOT UL Application Layer Performance; UL UDP; Single antenna</t>
  </si>
  <si>
    <t xml:space="preserve"> NB-IOT Stress Test Performance;  Bi-D UDP/ Bi-D FTP; DL MIMO Mode Transmit Diversity</t>
  </si>
  <si>
    <t>NB-IOT DL Application Layer Performance; DL FTP; SIMO</t>
  </si>
  <si>
    <t>Guard-Band</t>
  </si>
  <si>
    <t xml:space="preserve"> NB-IOT UDP Power Sweep Performance; SIMO</t>
  </si>
  <si>
    <t>New Proposed Testcases</t>
  </si>
  <si>
    <t>Static</t>
  </si>
  <si>
    <t xml:space="preserve"> NB-IOT DL Application Layer Performance; UL FTP; SIMO</t>
  </si>
  <si>
    <t xml:space="preserve"> NB-IOT DL Application Layer Performance; UL UDP; SIMO</t>
  </si>
  <si>
    <t>210.050</t>
  </si>
  <si>
    <t>EVA 5</t>
  </si>
  <si>
    <t xml:space="preserve"> NB-IOT UDP Scheduling Delay Sweep Performance; SIMO</t>
  </si>
  <si>
    <r>
      <rPr>
        <sz val="11"/>
        <color rgb="FF000000"/>
        <rFont val="Calibri"/>
      </rPr>
      <t xml:space="preserve"> NB-IOT DL Application Layer Performance; DL FTP; SIMO </t>
    </r>
    <r>
      <rPr>
        <b/>
        <sz val="11"/>
        <color rgb="FF000000"/>
        <rFont val="Calibri"/>
      </rPr>
      <t>(RoHC)</t>
    </r>
  </si>
  <si>
    <t>[TMO_NB_D02]</t>
  </si>
  <si>
    <t>[TMO_NB_U02]</t>
  </si>
  <si>
    <t>210.060</t>
  </si>
  <si>
    <t>[TMO_NB_U03]</t>
  </si>
  <si>
    <t>210.070</t>
  </si>
  <si>
    <t>210.080</t>
  </si>
  <si>
    <t>210.090</t>
  </si>
  <si>
    <t>210.100</t>
  </si>
  <si>
    <t>New Proposed Testcases (Band 85)</t>
  </si>
  <si>
    <t>BW
[MHz]</t>
  </si>
  <si>
    <t>Antenna
Mode</t>
  </si>
  <si>
    <t>MPDCCH
Repetition
CELL1</t>
  </si>
  <si>
    <t>MPDCCH
Narrowband
Idx CELL1</t>
  </si>
  <si>
    <t>MPDCCH
Starting SF</t>
  </si>
  <si>
    <t>e2e Direction</t>
  </si>
  <si>
    <t>DL
Final P/Fs (kbps)</t>
  </si>
  <si>
    <t>UL
Final P/Fs (kbps)</t>
  </si>
  <si>
    <t>DL data transfer using UDP on RMC 36.521-1 A.3.3.2.1-4 , Static fading, No repetitions</t>
  </si>
  <si>
    <t>r1</t>
  </si>
  <si>
    <t>MAC Padding</t>
  </si>
  <si>
    <t>DL</t>
  </si>
  <si>
    <t>[TMO_eMTC_D03]</t>
  </si>
  <si>
    <t>[TMO_eMTC_U01]</t>
  </si>
  <si>
    <t>DL data transfer using FTP on RMC 36.521-1 A.3.3.2.1-4 , EPA5 fading, No Repetitions</t>
  </si>
  <si>
    <t>DL data transfer using UDP on RMC 36.521-1 A.3.3.2.1-4 , EVA5 fading, No Repetitions</t>
  </si>
  <si>
    <t>DL data transfer using FTP on RMC 36.521-1 A.2.2.1.1-1b  , EVA5 fading, Repetitions</t>
  </si>
  <si>
    <t>r2</t>
  </si>
  <si>
    <t>[TMO_eMTC_D02]</t>
  </si>
  <si>
    <t>SISO</t>
  </si>
  <si>
    <t>DL data transfer using FTP on RMC 36.521-1 A.2.2.1.1-1b  , Static fading, No repetitions</t>
  </si>
  <si>
    <t>FTP</t>
  </si>
  <si>
    <t>[TMO_eMTC_D04]</t>
  </si>
  <si>
    <t>[TMO_eMTC_U02]</t>
  </si>
  <si>
    <t>DL data transfer using UDP on RMC 36.521-1 A.2.2.1.1-1b  , EPA5 fading, No Repetitions</t>
  </si>
  <si>
    <t>UDP</t>
  </si>
  <si>
    <t>DL data transfer using FTP on RMC 36.521-1 A.2.2.1.1-1b  , EVA5 fading, No Repetitions</t>
  </si>
  <si>
    <t>DL data transfer using UDP on RMC 36.521-1 A.2.2.1.1-1b  , EVA5 fading, Repetitions</t>
  </si>
  <si>
    <t>DL data transfer using FTP on RMC 36.521-1 A.2.2.1.1-1b  , Static fading, No Repetitions</t>
  </si>
  <si>
    <t>DL data transfer using UDP on RMC 36.521-1 A.2.2.1.1-1b , EPA5 fading, No Repetitions</t>
  </si>
  <si>
    <t>[TMO_eMTC_D06]</t>
  </si>
  <si>
    <t>UL data transfer using FTP on RMC 36.521-1 A.2.2.1.2-1b  , Static fading, No repetitions</t>
  </si>
  <si>
    <t>UL</t>
  </si>
  <si>
    <t>[TMO_eMTC_D01]</t>
  </si>
  <si>
    <t>UL data transfer using UDP on RMC 36.521-1 A.2.2.1.2-1b  , EPA5 fading, No repetitions</t>
  </si>
  <si>
    <t>UL data transfer using FTP on RMC 36.521-1 A.2.2.1.2-1b  , EVA5 fading, No repetitions</t>
  </si>
  <si>
    <t>UL data transfer using UDP on RMC 36.521-1 A.2.2.1.1-1b  , EVA5 fading, Repetitions</t>
  </si>
  <si>
    <t>UL data transfer using UDP on RMC 36.521-1 A.2.2.1.1-1b  , Static fading, No repetitions</t>
  </si>
  <si>
    <t>[TMO_eMTC_D05]</t>
  </si>
  <si>
    <t>[TMO_eMTC_U03]</t>
  </si>
  <si>
    <t>UL data transfer using FTP on RMC 36.521-1 A.2.2.1.1-1b  , EPA5 fading, No repetitions</t>
  </si>
  <si>
    <t>[TMO_eMTC_U04]</t>
  </si>
  <si>
    <t>UL data transfer using UDP on RMC 36.521-1 A.2.2.1.1-1b  , EVA5 fading, No repetitions</t>
  </si>
  <si>
    <t>UL data transfer using FTP on RMC 36.521-1 A.2.2.1.1-1b  , EVA5 fading, Repetitions</t>
  </si>
  <si>
    <t>DL data transfer using UDP on RMC 36.521-3 A.8.2-1 , EPA5 fading, 16 repetitions</t>
  </si>
  <si>
    <t>r16</t>
  </si>
  <si>
    <t>2.5</t>
  </si>
  <si>
    <t>DL data transfer using UDP on RMC 36.521-3 A.8.2-1 , EVA5 fading, 16 repetitions</t>
  </si>
  <si>
    <t>UL data transfer using UDP on RMC 36.521-3 A.8.2-1 , EPA5 fading, 16 repetitions</t>
  </si>
  <si>
    <t>1.5</t>
  </si>
  <si>
    <t>UL data transfer using UDP on RMC 36.521-3 A.8.2-1 , EVA5 fading, 16 repetitions</t>
  </si>
  <si>
    <t>UE attach / success with frequency hopping off (hopping flag = 0, hopping is mandatory for SIB1-BR and PUCCH ) with repetitions</t>
  </si>
  <si>
    <t>UE attach / success with frequency hopping off (hopping flag = 0, hopping is mandatory for SIB1-BR and PUCCH ) without repetitions</t>
  </si>
  <si>
    <t>1</t>
  </si>
  <si>
    <t>UE attach / success with SNR, Frequency Hopping off (hopping flag = 0, hopping is mandatory for SIB1-BR and PUCCH ) without repetitions</t>
  </si>
  <si>
    <t>Table A.2.2.1.1-1b: Reference Channels for QPSK with full/maximum RB allocation for UE category</t>
  </si>
  <si>
    <t>Parameter</t>
  </si>
  <si>
    <t>Unit</t>
  </si>
  <si>
    <t>Value</t>
  </si>
  <si>
    <t>Channel bandwidth</t>
  </si>
  <si>
    <t>MHz</t>
  </si>
  <si>
    <t>Allocated resource blocks</t>
  </si>
  <si>
    <t>DFT-OFDM Symbols per Sub-Frame</t>
  </si>
  <si>
    <t>QPSK</t>
  </si>
  <si>
    <t>Target Coding rate</t>
  </si>
  <si>
    <t>Payload size</t>
  </si>
  <si>
    <t>Bits</t>
  </si>
  <si>
    <t>Transport block CRC</t>
  </si>
  <si>
    <t>Number of code blocks per Sub-Frame</t>
  </si>
  <si>
    <t>Total number of bits per Sub-Frame</t>
  </si>
  <si>
    <t>Total symbols per Sub-Frame</t>
  </si>
  <si>
    <t>UE Category</t>
  </si>
  <si>
    <t>M1</t>
  </si>
  <si>
    <t>NOTE 1: If more than one Code Block is present, an additional CRC sequence of L = 24 Bits is attached to each Code Block (otherwise L = 0 Bit)</t>
  </si>
  <si>
    <t>NOTE 2: For HD-FDD UE, the uplink subframes are scheduled at the 4th, 5th and 6th subframes every 10ms for the channel bandwidth 5MHz/10MHz/15MHz/20MHz. For HD-FDD UE, the uplink subframes are scheduled at the 5th, 6th, and 7th subframes every 10ms for the channel bandwidth 1.4MHz/3MHz. Information bit payload is available if uplink subframe is scheduled.</t>
  </si>
  <si>
    <t>Table A.3.3.2.1-4: Fixed Reference Channel two antenna ports for UE category M1</t>
  </si>
  <si>
    <t>Values</t>
  </si>
  <si>
    <t>Reference channel</t>
  </si>
  <si>
    <t>R.79 FDD</t>
  </si>
  <si>
    <t>Allocated resource blocks (Note 4)</t>
  </si>
  <si>
    <t>Allocated DL subframes per 4 Radio Frames (Note 3)</t>
  </si>
  <si>
    <t>16QAM</t>
  </si>
  <si>
    <t>Target Coding Rate</t>
  </si>
  <si>
    <t>Information Bit Payload</t>
  </si>
  <si>
    <t xml:space="preserve">  For Sub-Frames 0,1,2,3,4,5,6,7,8,9</t>
  </si>
  <si>
    <t>Number of Code Blocks</t>
  </si>
  <si>
    <t>Code blocks</t>
  </si>
  <si>
    <t>Binary Channel Bits</t>
  </si>
  <si>
    <t xml:space="preserve">  For Sub-Frames 0,1,5,6,7,8,9</t>
  </si>
  <si>
    <t>Max. Throughput averaged over 4 frames</t>
  </si>
  <si>
    <t>Mbps</t>
  </si>
  <si>
    <t>UE DL Category</t>
  </si>
  <si>
    <t>M1, ≥ 0</t>
  </si>
  <si>
    <t>Note 1: 2 symbols allocated to PDCCH.</t>
  </si>
  <si>
    <t>Note 2: Reference signal, synchronization signals and PBCH allocated as per TS 36.211 [4].</t>
  </si>
  <si>
    <t>Note 3: The downlink subframes are scheduled at the 0th, 1st, 2nd, 8th, 9th, 10th, 16th, 17th, 18th, 24th, 25th, 26th, 32nd, 33rd, 34th subframes every 40ms. Information bit payload is available if downlink subframe is scheduled  (starting from 0th subframe). The 3rd-7th, 11th-15th, 19th-23rd, 27th-31st, 35th-36th subframes every 40ms are set as invalid subframe.</t>
  </si>
  <si>
    <t>Note 4: Allocated PRB positions for PDSCH are {3, 4, 5} within the assigned narrowband. Allocated PRB positions for MPDCCH are {0, 1} within the assigned narrowband.</t>
  </si>
  <si>
    <t>Table A.2.2.1.2-1b: Reference Channels for 16-QAM with maximum RB allocation for UE category M1</t>
  </si>
  <si>
    <t>DL
Final P/Fs (kbps) Cat 1</t>
  </si>
  <si>
    <t>UL
Final P/Fs (kbps) Cat 1</t>
  </si>
  <si>
    <t>IPv4/ IPv6</t>
  </si>
  <si>
    <t>FTP DL</t>
  </si>
  <si>
    <t>[TMO D02_Cat1]</t>
  </si>
  <si>
    <t>[TMO U01_Cat1]</t>
  </si>
  <si>
    <t>[TMO D01_Cat1]</t>
  </si>
  <si>
    <t>200.92</t>
  </si>
  <si>
    <t>FTP UL</t>
  </si>
  <si>
    <t>[TMO U02_Cat1]</t>
  </si>
  <si>
    <t>UDP UL</t>
  </si>
  <si>
    <t>31000/18000</t>
  </si>
  <si>
    <t>UDP Bi</t>
  </si>
  <si>
    <t>[TMO D03_Cat1]</t>
  </si>
  <si>
    <t>[TMO_D04_Cat1]</t>
  </si>
  <si>
    <t>Planned DL Carrier Aggregation Test Cases</t>
  </si>
  <si>
    <t>Band
Cell 1</t>
  </si>
  <si>
    <t>BW
Cell 1</t>
  </si>
  <si>
    <t>EARFCN
Cell1</t>
  </si>
  <si>
    <t>Band
Cell 2</t>
  </si>
  <si>
    <t>BW
Cell 2</t>
  </si>
  <si>
    <t>EARFCN
Cell2</t>
  </si>
  <si>
    <t>Band
Cell 3</t>
  </si>
  <si>
    <t>BW
Cell 3</t>
  </si>
  <si>
    <t>EARFCN
Cell3</t>
  </si>
  <si>
    <t>Band
Cell 4</t>
  </si>
  <si>
    <t>BW
Cell 4</t>
  </si>
  <si>
    <t>EARFCN
Cell34</t>
  </si>
  <si>
    <t>TC Reference</t>
  </si>
  <si>
    <t>Ref Chennel 4</t>
  </si>
  <si>
    <t>[2,12]</t>
  </si>
  <si>
    <t>[5,5]</t>
  </si>
  <si>
    <t>Mimo2x2</t>
  </si>
  <si>
    <t>200.062+200.062</t>
  </si>
  <si>
    <t>TMO_D01</t>
  </si>
  <si>
    <t>TMO_U04</t>
  </si>
  <si>
    <t>[2,66A]</t>
  </si>
  <si>
    <t>200.061+200.061</t>
  </si>
  <si>
    <t>TMO_D03</t>
  </si>
  <si>
    <t>[12,66A]</t>
  </si>
  <si>
    <t>200.063+200.063</t>
  </si>
  <si>
    <t>[66A,66A]</t>
  </si>
  <si>
    <t>200.064+200.064</t>
  </si>
  <si>
    <t>[2,5]</t>
  </si>
  <si>
    <t>LTE DL Power Sweep Performance; DL UDP; OLSM</t>
  </si>
  <si>
    <t>[4,12]</t>
  </si>
  <si>
    <t>[20,5]</t>
  </si>
  <si>
    <t>?+?</t>
  </si>
  <si>
    <t>[12,2]</t>
  </si>
  <si>
    <t>[5,10]</t>
  </si>
  <si>
    <t>Mimo4x4</t>
  </si>
  <si>
    <t>200.061+600.003.02.02</t>
  </si>
  <si>
    <t>TMO_D02_4x4</t>
  </si>
  <si>
    <t>200.062+600.009</t>
  </si>
  <si>
    <t>[66A,12]</t>
  </si>
  <si>
    <t>[10,5]</t>
  </si>
  <si>
    <t>600.005.01+200.063</t>
  </si>
  <si>
    <t>600.008+?</t>
  </si>
  <si>
    <t>[4,5]</t>
  </si>
  <si>
    <t>[15,5]</t>
  </si>
  <si>
    <t>256QAM</t>
  </si>
  <si>
    <t>600.031+200.410</t>
  </si>
  <si>
    <t>TMO_D04_256QAM</t>
  </si>
  <si>
    <t>[4,2]</t>
  </si>
  <si>
    <t>600.009+?</t>
  </si>
  <si>
    <t xml:space="preserve">TMO_D01_256QAM </t>
  </si>
  <si>
    <t>[2A,2A]</t>
  </si>
  <si>
    <t>150%600.035+?</t>
  </si>
  <si>
    <t>[66A,2]</t>
  </si>
  <si>
    <t>600.031+?</t>
  </si>
  <si>
    <t>LTE BIDIR Application Layer Stresstest; BIDIR UDP; OLSM</t>
  </si>
  <si>
    <t>200.046+200.046</t>
  </si>
  <si>
    <t>TMO_D02</t>
  </si>
  <si>
    <t>TMO_U03</t>
  </si>
  <si>
    <t>LTE BIDIR Application Layer Stresstest; BIDIR FTP; OLSM</t>
  </si>
  <si>
    <t>[66B]</t>
  </si>
  <si>
    <t>FTP-Bi</t>
  </si>
  <si>
    <t>210.530</t>
  </si>
  <si>
    <t>[4A,4A]</t>
  </si>
  <si>
    <t>200.090+200.090</t>
  </si>
  <si>
    <t>[66C]</t>
  </si>
  <si>
    <t>[15,15]</t>
  </si>
  <si>
    <t>200.072+200.072</t>
  </si>
  <si>
    <t>600.032+600.030</t>
  </si>
  <si>
    <t>200%600.035+600.035</t>
  </si>
  <si>
    <t>600.031+600.032</t>
  </si>
  <si>
    <t>[2,4]</t>
  </si>
  <si>
    <t>150%X600.009+200%x600.009</t>
  </si>
  <si>
    <t>600.032+600.032</t>
  </si>
  <si>
    <t>200.081+200.081</t>
  </si>
  <si>
    <t>200.081+200.061</t>
  </si>
  <si>
    <t>200.081+200.016</t>
  </si>
  <si>
    <t>200%x600.009+200.062</t>
  </si>
  <si>
    <t>[4,4]</t>
  </si>
  <si>
    <t>600.032+?</t>
  </si>
  <si>
    <t>[10,15]</t>
  </si>
  <si>
    <t>600.030+600.031</t>
  </si>
  <si>
    <t>200%600.035+?</t>
  </si>
  <si>
    <t>200%200.046+200%200.046</t>
  </si>
  <si>
    <t>TMO_U02</t>
  </si>
  <si>
    <t>[2,4A,4A]</t>
  </si>
  <si>
    <t>[5,20,10]</t>
  </si>
  <si>
    <t>200.062+200.082+200.009</t>
  </si>
  <si>
    <t>[2,2,4A]</t>
  </si>
  <si>
    <t>[10,5,20]</t>
  </si>
  <si>
    <t>200.016+200.061+200.081</t>
  </si>
  <si>
    <t>[2,4,12]</t>
  </si>
  <si>
    <t>[5,20,5]</t>
  </si>
  <si>
    <t>200.063+200.083+200.063</t>
  </si>
  <si>
    <t>[2,12,66A]</t>
  </si>
  <si>
    <t>[5,5,10]</t>
  </si>
  <si>
    <t>200.061+200.061+200.016</t>
  </si>
  <si>
    <t>TMO_U01</t>
  </si>
  <si>
    <t>[2,2,12]</t>
  </si>
  <si>
    <t>[10,10,5]</t>
  </si>
  <si>
    <t>600.009+600.009+200.062</t>
  </si>
  <si>
    <t>[2,66A,66A]</t>
  </si>
  <si>
    <t>[5,15,15]</t>
  </si>
  <si>
    <t>200.062+150%600.009+200.072</t>
  </si>
  <si>
    <t>[2,2,66A]</t>
  </si>
  <si>
    <t>[10,10,10]</t>
  </si>
  <si>
    <t>600.009+600.009+200.009</t>
  </si>
  <si>
    <t>[10,20,10]</t>
  </si>
  <si>
    <t>200.016+600.003.02.04+600.003.02</t>
  </si>
  <si>
    <t>TMO_D05</t>
  </si>
  <si>
    <t>[10,10,20]</t>
  </si>
  <si>
    <t>600.007.02.02+600.007.02.02+200%200.018</t>
  </si>
  <si>
    <t>[10,20,5]</t>
  </si>
  <si>
    <t>[4,4,12]</t>
  </si>
  <si>
    <t>[20,15,5]</t>
  </si>
  <si>
    <t>600.003.02.04+600.003.03+200.061</t>
  </si>
  <si>
    <t>[12,66A,66A]</t>
  </si>
  <si>
    <t>[5,10,10]</t>
  </si>
  <si>
    <t>200.061+600.003.02+600.003.02.02</t>
  </si>
  <si>
    <t>600.009+?+200.062</t>
  </si>
  <si>
    <t>200.062+?+150%600.006</t>
  </si>
  <si>
    <t>600.009+?+200.009</t>
  </si>
  <si>
    <t>200.090+600.032+600.030</t>
  </si>
  <si>
    <t>?+?+?</t>
  </si>
  <si>
    <t>50%200.096+200%600.035+?</t>
  </si>
  <si>
    <t>LTE DL Application Layer Performance; DL UDP;CLSM</t>
  </si>
  <si>
    <t>600.032+600.031+200.410</t>
  </si>
  <si>
    <t>200.410+600.030+600.030</t>
  </si>
  <si>
    <t>200.062+600.009+?</t>
  </si>
  <si>
    <t>[10,5,10]</t>
  </si>
  <si>
    <t>200.009+?+200.009</t>
  </si>
  <si>
    <t>200.062+200%600.009+?</t>
  </si>
  <si>
    <t>600.030+?+200.093</t>
  </si>
  <si>
    <t>?+600.033.04+?</t>
  </si>
  <si>
    <t>[20,10,5]</t>
  </si>
  <si>
    <t>?+600.035+?</t>
  </si>
  <si>
    <t>200.410+200.410+600.030</t>
  </si>
  <si>
    <t>[2,66C]</t>
  </si>
  <si>
    <t>50%200.095+?+?</t>
  </si>
  <si>
    <t>[12,66C]</t>
  </si>
  <si>
    <t>50%200.096+200%600.035+200%600.035</t>
  </si>
  <si>
    <t>200.090+600.032+600.032</t>
  </si>
  <si>
    <t>200.082+200%600.009+200%600.009</t>
  </si>
  <si>
    <t>200.093+600.032+600.032</t>
  </si>
  <si>
    <t>200.009+200%600.009+200%600.009</t>
  </si>
  <si>
    <t>200.095+?+?</t>
  </si>
  <si>
    <t>600.032+600.032+600.032</t>
  </si>
  <si>
    <t>[2C,66A]</t>
  </si>
  <si>
    <t>[66A,66C]</t>
  </si>
  <si>
    <t>[2A,71A]</t>
  </si>
  <si>
    <t>?+200.018</t>
  </si>
  <si>
    <t>[4A,71A]</t>
  </si>
  <si>
    <t>[20,15]</t>
  </si>
  <si>
    <t>[2A,4A,71A]</t>
  </si>
  <si>
    <t>?+200%200.018+200.018</t>
  </si>
  <si>
    <t>LTE UL Application Layer Performance; UL FTP; CLSM</t>
  </si>
  <si>
    <t>[2A,4A]</t>
  </si>
  <si>
    <t>TMO_U05</t>
  </si>
  <si>
    <t>LTE UL Application Layer Performance; UL UDP; CLSM</t>
  </si>
  <si>
    <t>[2A,66A]</t>
  </si>
  <si>
    <t>[12A,2A]</t>
  </si>
  <si>
    <t>65 QAM ( U/L )</t>
  </si>
  <si>
    <t>[12A,4A]</t>
  </si>
  <si>
    <t>65 QAM ( U/L)</t>
  </si>
  <si>
    <t>[5,15]</t>
  </si>
  <si>
    <t>[66A,71A]</t>
  </si>
  <si>
    <t>Mid Range</t>
  </si>
  <si>
    <t>71A</t>
  </si>
  <si>
    <t>[71A,66A]</t>
  </si>
  <si>
    <t>[2A,2A,71A]</t>
  </si>
  <si>
    <t>[4A,4A,71A]</t>
  </si>
  <si>
    <t>4A</t>
  </si>
  <si>
    <t>[66C,71A]</t>
  </si>
  <si>
    <t>[20,20,10]</t>
  </si>
  <si>
    <t>66C</t>
  </si>
  <si>
    <t>[66A,66A,71A]</t>
  </si>
  <si>
    <t>65 MHz</t>
  </si>
  <si>
    <t>[66A,12A,2A,2A]</t>
  </si>
  <si>
    <t>[20,5,20,20]</t>
  </si>
  <si>
    <t>12A</t>
  </si>
  <si>
    <t>[2A,12A,,66C]</t>
  </si>
  <si>
    <t>[2A,4A,2A,12A]</t>
  </si>
  <si>
    <t>[20,20,20,5]</t>
  </si>
  <si>
    <t>[2C,66A,66A]</t>
  </si>
  <si>
    <t>2C</t>
  </si>
  <si>
    <t>[2A,2A,66C]</t>
  </si>
  <si>
    <t>Band
Cell2</t>
  </si>
  <si>
    <t>Duty Cycle [ms]</t>
  </si>
  <si>
    <t>ON time
Cycle</t>
  </si>
  <si>
    <t>Band
Cell Interferer</t>
  </si>
  <si>
    <t>Bandwith Cell Interfer</t>
  </si>
  <si>
    <t>MIMO Mode
Cell Interferer</t>
  </si>
  <si>
    <t>DL Channel
Cell Interfer</t>
  </si>
  <si>
    <t>DL-Power
Cell Interferer</t>
  </si>
  <si>
    <t>Interferer Time Overlap Period</t>
  </si>
  <si>
    <t>Final DL P/Fs (kbps)</t>
  </si>
  <si>
    <t>Final UL P/Fs (kbps)</t>
  </si>
  <si>
    <t>LAA Data performance; Bi UDP;  Open Loop Spatial Multiplexing</t>
  </si>
  <si>
    <t>46A</t>
  </si>
  <si>
    <t>LAA Data performance; Bi FTP;  Open Loop Spatial Multiplexing</t>
  </si>
  <si>
    <t>LAA Data performance; DL UDP;  Open Loop Spatial Multiplexing</t>
  </si>
  <si>
    <t>LAA Data performance; DL FTP;  Closed Loop Spatial Multiplexing</t>
  </si>
  <si>
    <t>LAA Data performance; DL UDP;   Transmit Diversity</t>
  </si>
  <si>
    <t>LAA Data performance; DL FTP;   Closed Loop Spatial Multiplexing</t>
  </si>
  <si>
    <t>LAA Data performance; DL FTP;  Open Loop Spatial Multiplexing</t>
  </si>
  <si>
    <t>LAA Data performance; DL UDP;  Closed Loop Spatial Multiplexing</t>
  </si>
  <si>
    <t>LAA Data performance; Bi FTP;  Closed Loop Spatial Multiplexing</t>
  </si>
  <si>
    <t>LAA Data performance; DL FTP;   Transmit Diversity</t>
  </si>
  <si>
    <t>LAA Power Sweep performance; DL UDP;  Open Loop Spatial Multiplexing</t>
  </si>
  <si>
    <t>LAA Data Performance; DL UDP;  Open Loop Spatial Multiplexing</t>
  </si>
  <si>
    <t>TM3</t>
  </si>
  <si>
    <t>TM2</t>
  </si>
  <si>
    <t>LAA Data performance; DL FTP;   Open Loop Spatial Multiplexing</t>
  </si>
  <si>
    <t>`</t>
  </si>
  <si>
    <t>DL 3 Carrier Aggregation Test Cases</t>
  </si>
  <si>
    <t>Descriptcion</t>
  </si>
  <si>
    <t>TMO Test</t>
  </si>
  <si>
    <t>Subtests</t>
  </si>
  <si>
    <t>Bandwith [MHz]</t>
  </si>
  <si>
    <t>Release</t>
  </si>
  <si>
    <t>DUTY Cycle 
[ms]</t>
  </si>
  <si>
    <t>On Cycle (ms)</t>
  </si>
  <si>
    <t>SNR [dB]</t>
  </si>
  <si>
    <t>e2e Type</t>
  </si>
  <si>
    <t xml:space="preserve">Duration </t>
  </si>
  <si>
    <t>Repetitions</t>
  </si>
  <si>
    <t>Ref DL Channel 1</t>
  </si>
  <si>
    <t>Ref DL Channel 2</t>
  </si>
  <si>
    <t>Ref DL Channel 3</t>
  </si>
  <si>
    <t>Ref UL Channel</t>
  </si>
  <si>
    <t>LAA Data performance; DL FTP; Closed Loop Spatial Multiplexing</t>
  </si>
  <si>
    <t>46C</t>
  </si>
  <si>
    <t>LAA Data performance; DL UDP;   Open Loop Spatial Multiplexing</t>
  </si>
  <si>
    <t>46D</t>
  </si>
  <si>
    <t>Band Cell 2</t>
  </si>
  <si>
    <t xml:space="preserve">4x4 MIMO </t>
  </si>
  <si>
    <t>Ref LAA Channel (For All cells)</t>
  </si>
  <si>
    <t>[20,20,60]</t>
  </si>
  <si>
    <t>[15,15,60]</t>
  </si>
  <si>
    <t>[10,10,60]</t>
  </si>
  <si>
    <t>998.510</t>
  </si>
  <si>
    <t>[15,10,60]</t>
  </si>
  <si>
    <t>2,66</t>
  </si>
  <si>
    <t>[TMO_D02_256QAM]</t>
  </si>
  <si>
    <t>[TMO_D01_256QAM]</t>
  </si>
  <si>
    <t>[20,60,20,20]</t>
  </si>
  <si>
    <t>[20,40,40,20]</t>
  </si>
  <si>
    <t>[20,40,20,40]</t>
  </si>
  <si>
    <t>[20,60,40]</t>
  </si>
  <si>
    <t>46E</t>
  </si>
  <si>
    <t>[20,80,20]</t>
  </si>
  <si>
    <t>[80,40]</t>
  </si>
  <si>
    <t>[40,40,40]</t>
  </si>
  <si>
    <t>[60,20,40]</t>
  </si>
  <si>
    <t>[20,80,40]</t>
  </si>
  <si>
    <t>[20,40,40,40]</t>
  </si>
  <si>
    <t>[20,60,20,40]</t>
  </si>
  <si>
    <t>[20,60,40,20]</t>
  </si>
  <si>
    <t>[20,80,20,20]</t>
  </si>
  <si>
    <t>EPA 5</t>
  </si>
  <si>
    <t>Table: LTE DL</t>
  </si>
  <si>
    <t>Bandwith</t>
  </si>
  <si>
    <t>Allocation</t>
  </si>
  <si>
    <t>Start RB</t>
  </si>
  <si>
    <t>Num RBs</t>
  </si>
  <si>
    <t>CQI/MCS</t>
  </si>
  <si>
    <t>CFI</t>
  </si>
  <si>
    <t>CFI 
(bw&lt;10MHz)</t>
  </si>
  <si>
    <t>MCS Cat3
restrictions</t>
  </si>
  <si>
    <t>SF/MCS
restrictions</t>
  </si>
  <si>
    <t>RIV</t>
  </si>
  <si>
    <t>RIV
10MHz</t>
  </si>
  <si>
    <t>RIV
15MHz</t>
  </si>
  <si>
    <t>RIV
20MHz</t>
  </si>
  <si>
    <t>SF/RIV
restrictions</t>
  </si>
  <si>
    <t>MaxPDSCHRepetition</t>
  </si>
  <si>
    <t>PDSCH Repetition</t>
  </si>
  <si>
    <t>NBIdx</t>
  </si>
  <si>
    <t>PUCCH Repetition</t>
  </si>
  <si>
    <t>PRACH Repetition</t>
  </si>
  <si>
    <t>full allocation</t>
  </si>
  <si>
    <t>[TMO CQI D01]</t>
  </si>
  <si>
    <t>all BW</t>
  </si>
  <si>
    <t>YES</t>
  </si>
  <si>
    <t>[TMO_D01_Cat1]</t>
  </si>
  <si>
    <t>10MHz, 15MHz, 20MHz</t>
  </si>
  <si>
    <t>[TMO_D01_TM9_25RB]</t>
  </si>
  <si>
    <t>5MHz</t>
  </si>
  <si>
    <t>[TMO CQI Max21]</t>
  </si>
  <si>
    <t>[TMO_D01_TM9_50RB]</t>
  </si>
  <si>
    <t>10MHz</t>
  </si>
  <si>
    <t>[TMO_D01_TM9_75RB]</t>
  </si>
  <si>
    <t>15MHz</t>
  </si>
  <si>
    <t>[TMO_D01_TM9_100RB]</t>
  </si>
  <si>
    <t>20MHz</t>
  </si>
  <si>
    <t>[TMO_D01_TM9_25RB_4x4]</t>
  </si>
  <si>
    <t>0 Not allocated</t>
  </si>
  <si>
    <t>0;5=7711</t>
  </si>
  <si>
    <t>[TMO_D01_TM9_50RB_4x4]</t>
  </si>
  <si>
    <t>[TMO CQI Max20]</t>
  </si>
  <si>
    <t>0;3;5=130175</t>
  </si>
  <si>
    <t>[TMO_D01_TM9_75RB_4x4]</t>
  </si>
  <si>
    <t>[TMO CQI Max23]</t>
  </si>
  <si>
    <t>0;3;5=522495</t>
  </si>
  <si>
    <t>[TMO_D01_TM9_100RB_4x4]</t>
  </si>
  <si>
    <t>0;5=33540095</t>
  </si>
  <si>
    <t>[TMO_D01_TM9_25RB_8x]</t>
  </si>
  <si>
    <t>[TMO CQI Max16]</t>
  </si>
  <si>
    <t>Wahr</t>
  </si>
  <si>
    <t>[TMO_D01_TM9_50RB_8x]</t>
  </si>
  <si>
    <t>[TMO CQI Max18]</t>
  </si>
  <si>
    <t>0;5=130175</t>
  </si>
  <si>
    <t>[TMO_D01_TM9_75RB_8x]</t>
  </si>
  <si>
    <t>0;5=522495</t>
  </si>
  <si>
    <t>[TMO_D01_TM9_100RB_8x]</t>
  </si>
  <si>
    <t>[TMO_D02_4x4]</t>
  </si>
  <si>
    <t>10MHz, 15MHz</t>
  </si>
  <si>
    <t>0=27</t>
  </si>
  <si>
    <t>[TMO_D02_256QAM_4x]</t>
  </si>
  <si>
    <t>0;5=26</t>
  </si>
  <si>
    <t>[TMO_D02_Cat1]</t>
  </si>
  <si>
    <t>[TMO_D02_TM9]</t>
  </si>
  <si>
    <t>0;3;5=26</t>
  </si>
  <si>
    <t>0=23#3;5=24</t>
  </si>
  <si>
    <t>[TMO_D02_TM9_4x4]</t>
  </si>
  <si>
    <t>0=20#3;5=21</t>
  </si>
  <si>
    <t>0=25</t>
  </si>
  <si>
    <t>[TMO_D03_256QAM]</t>
  </si>
  <si>
    <t>0=18#5=25</t>
  </si>
  <si>
    <t>[TMO_D03_4x4]</t>
  </si>
  <si>
    <t>0=23#5=25</t>
  </si>
  <si>
    <t>[TMO_D03_256QAM_4x]</t>
  </si>
  <si>
    <t>0=16#5=23</t>
  </si>
  <si>
    <t>[TMO_D03_Cat1]</t>
  </si>
  <si>
    <t>[TMO_D03_TM9]</t>
  </si>
  <si>
    <t>0=21#3;5=23</t>
  </si>
  <si>
    <t>0=13#3=22#5=21</t>
  </si>
  <si>
    <t>[TMO_D04]</t>
  </si>
  <si>
    <t>3MHz</t>
  </si>
  <si>
    <t>0=23</t>
  </si>
  <si>
    <t>[TMO_D04_256QAM]</t>
  </si>
  <si>
    <t>0;5=18</t>
  </si>
  <si>
    <t>[TMO_D04_4x4]</t>
  </si>
  <si>
    <t>0;5=27</t>
  </si>
  <si>
    <t>[TMO_D04_256QAM_4x_1]</t>
  </si>
  <si>
    <t>5Mhz</t>
  </si>
  <si>
    <t>[TMO_D04_TM9]</t>
  </si>
  <si>
    <t>0=25#3=21</t>
  </si>
  <si>
    <t>0;3;5=24</t>
  </si>
  <si>
    <t>[TMO_D04_TM9_4x4]</t>
  </si>
  <si>
    <t>[TMO_D04_256QAM_4x_2]</t>
  </si>
  <si>
    <t>[TMO_D05]</t>
  </si>
  <si>
    <t>[TMO_D05_TM9]</t>
  </si>
  <si>
    <t>[TMO_D05_TM9_4x4]</t>
  </si>
  <si>
    <t>[TMO_D06]</t>
  </si>
  <si>
    <t>0;5=25</t>
  </si>
  <si>
    <t>[TMO CQI T01]</t>
  </si>
  <si>
    <t>1;6=26</t>
  </si>
  <si>
    <t>1;6=24</t>
  </si>
  <si>
    <t>0;1;6=26</t>
  </si>
  <si>
    <t>0;5=26#1;6=25</t>
  </si>
  <si>
    <t>[TMO CQI T03]</t>
  </si>
  <si>
    <t>[TMO CQI T02]</t>
  </si>
  <si>
    <t>0:1:5:6=33540094</t>
  </si>
  <si>
    <t>1;6=15</t>
  </si>
  <si>
    <t>1;6=33540095</t>
  </si>
  <si>
    <t>[TMO CQI T04]</t>
  </si>
  <si>
    <t>1;6=14#3=20</t>
  </si>
  <si>
    <t>0;1;5;6=7710</t>
  </si>
  <si>
    <t>1,6=522495</t>
  </si>
  <si>
    <t>Table: LTE UL</t>
  </si>
  <si>
    <t>PUSCH Repetition</t>
  </si>
  <si>
    <t>follow CQI</t>
  </si>
  <si>
    <t>[TMO_U01]</t>
  </si>
  <si>
    <t>[TMO_U01_Cat1]</t>
  </si>
  <si>
    <t>[TMO_U02]</t>
  </si>
  <si>
    <t>[TMO_U02_Cat1]</t>
  </si>
  <si>
    <t>[TMO_U03]</t>
  </si>
  <si>
    <t>[TMO_U04]</t>
  </si>
  <si>
    <t>[TMO_U05]</t>
  </si>
  <si>
    <t>Table: NBIOT DL</t>
  </si>
  <si>
    <t>Resource
Assignment</t>
  </si>
  <si>
    <t>DCI SF
Repetition</t>
  </si>
  <si>
    <t>NPDSCH
Repetition</t>
  </si>
  <si>
    <t>Table: NBIOT UL</t>
  </si>
  <si>
    <t>Tone</t>
  </si>
  <si>
    <t>Carrier
spacing</t>
  </si>
  <si>
    <t>NPUSCH
Repetition</t>
  </si>
  <si>
    <t>Table: CQIMCS</t>
  </si>
  <si>
    <t>T-Mobile US Testplan - WCDMA Throughput</t>
  </si>
  <si>
    <t>Downlink Channels</t>
  </si>
  <si>
    <t>[TMO R7 D01]</t>
  </si>
  <si>
    <t>[TMO R8 D03]</t>
  </si>
  <si>
    <t>[TMO R5 D05]</t>
  </si>
  <si>
    <t>R7</t>
  </si>
  <si>
    <t>R8</t>
  </si>
  <si>
    <t>R5</t>
  </si>
  <si>
    <t>HS-PDSCH Ec Ior (dB)</t>
  </si>
  <si>
    <t>Scheduling</t>
  </si>
  <si>
    <t>dyn</t>
  </si>
  <si>
    <t>Multi RAB Setup</t>
  </si>
  <si>
    <t>No</t>
  </si>
  <si>
    <t>Yes</t>
  </si>
  <si>
    <t>Fallback to</t>
  </si>
  <si>
    <t>[TMO R7 D02]</t>
  </si>
  <si>
    <t>[TMO R8 D04]</t>
  </si>
  <si>
    <t>[TMO R99 D06]</t>
  </si>
  <si>
    <t>R99</t>
  </si>
  <si>
    <t>Uplink Channels</t>
  </si>
  <si>
    <t>TMO_R99_U01</t>
  </si>
  <si>
    <t>TMO_R6_U02</t>
  </si>
  <si>
    <t>R6</t>
  </si>
  <si>
    <t>Target UE Power [dBm]</t>
  </si>
  <si>
    <t>TTI [ms]</t>
  </si>
  <si>
    <t>2 or 10</t>
  </si>
  <si>
    <t>Inaccuracy [dBm]</t>
  </si>
  <si>
    <t>±2</t>
  </si>
  <si>
    <t>Cat</t>
  </si>
  <si>
    <t>UE determined</t>
  </si>
  <si>
    <t>[TMO R99 U01]</t>
  </si>
  <si>
    <t>TMO_R6_U03</t>
  </si>
  <si>
    <t>TMO_R6_U04</t>
  </si>
  <si>
    <t>R99 or R6</t>
  </si>
  <si>
    <t xml:space="preserve"> 5 or lower</t>
  </si>
  <si>
    <t>Result Verdict</t>
  </si>
  <si>
    <t>Comments
THROUGHPUT VALUE</t>
  </si>
  <si>
    <t>DUT IMEI</t>
  </si>
  <si>
    <t>Tester</t>
  </si>
  <si>
    <t>Manufacturer</t>
  </si>
  <si>
    <t>Wingtech</t>
  </si>
  <si>
    <t>Model</t>
  </si>
  <si>
    <t>SW:</t>
  </si>
  <si>
    <t>HW:</t>
  </si>
  <si>
    <t>Test Dates:</t>
  </si>
  <si>
    <t>see report</t>
  </si>
  <si>
    <t>Test Lab</t>
  </si>
  <si>
    <t xml:space="preserve">Test Platform </t>
  </si>
  <si>
    <t>Test Scope</t>
  </si>
  <si>
    <t>Element - Newark,CA</t>
  </si>
  <si>
    <t>R&amp;S CMW500</t>
  </si>
  <si>
    <t>4G Data performance - Retesting custom scope for RC2 submission</t>
  </si>
  <si>
    <t>v1.0</t>
  </si>
  <si>
    <t xml:space="preserve">	TMRV065G_0.04.04</t>
  </si>
  <si>
    <t>Wingtech REVVL6x 5G</t>
  </si>
  <si>
    <t>200.120</t>
  </si>
  <si>
    <t>300.010</t>
  </si>
  <si>
    <t>600.040</t>
  </si>
  <si>
    <t>600..030</t>
  </si>
  <si>
    <t>600.010</t>
  </si>
  <si>
    <t>201.120</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</si>
</sst>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
    <numFmt numFmtId="165" formatCode="000"/>
    <numFmt numFmtId="166" formatCode="0.0"/>
    <numFmt numFmtId="167" formatCode="0.000"/>
    <numFmt numFmtId="168" formatCode="#,##0.000"/>
    <numFmt numFmtId="169" formatCode="0.0000"/>
    <numFmt numFmtId="170" formatCode="#"/>
  </numFmts>
  <fonts count="146">
    <font>
      <sz val="12"/>
      <color theme="1"/>
      <name val="Calibri"/>
      <family val="2"/>
      <charset val="134"/>
      <scheme val="minor"/>
    </font>
    <font>
      <sz val="9"/>
      <name val="Calibri"/>
      <family val="2"/>
      <charset val="134"/>
      <scheme val="minor"/>
    </font>
    <font>
      <b/>
      <sz val="11"/>
      <color rgb="FF000000"/>
      <name val="Calibri"/>
    </font>
    <font>
      <sz val="11"/>
      <color rgb="FF000000"/>
      <name val="Calibri"/>
    </font>
    <font>
      <b/>
      <sz val="11"/>
      <color rgb="FF000000"/>
      <name val="Arial"/>
    </font>
    <font>
      <sz val="10"/>
      <color rgb="FF000000"/>
      <name val="Arial"/>
    </font>
    <font>
      <b/>
      <sz val="10"/>
      <color rgb="FF000000"/>
      <name val="Arial"/>
    </font>
    <font>
      <sz val="10"/>
      <color rgb="FF000000"/>
      <name val="Calibri"/>
    </font>
    <font>
      <sz val="11"/>
      <color rgb="FFFF0000"/>
      <name val="Calibri"/>
    </font>
    <font>
      <sz val="10"/>
      <color rgb="FF000000"/>
      <name val="Times New Roman"/>
    </font>
    <font>
      <sz val="10"/>
      <color rgb="FFFF0000"/>
      <name val="Arial"/>
    </font>
    <font>
      <b/>
      <sz val="20"/>
      <color rgb="FFFF0000"/>
      <name val="Arial"/>
    </font>
    <font>
      <strike/>
      <sz val="11"/>
      <color rgb="FF000000"/>
      <name val="Calibri"/>
    </font>
    <font>
      <sz val="10"/>
      <color rgb="FF9C0006"/>
      <name val="Arial"/>
    </font>
    <font>
      <b/>
      <sz val="12"/>
      <color rgb="FF000000"/>
      <name val="Arial"/>
    </font>
    <font>
      <sz val="11"/>
      <color rgb="FF632423"/>
      <name val="Calibri"/>
    </font>
    <font>
      <sz val="10"/>
      <color rgb="FF006100"/>
      <name val="Arial"/>
    </font>
    <font>
      <b/>
      <sz val="9"/>
      <color rgb="FF000000"/>
      <name val="Arial"/>
    </font>
    <font>
      <sz val="9"/>
      <color rgb="FF000000"/>
      <name val="Arial"/>
    </font>
    <font>
      <sz val="8"/>
      <color rgb="FF000000"/>
      <name val="Arial"/>
    </font>
    <font>
      <strike/>
      <sz val="10"/>
      <color rgb="FF000000"/>
      <name val="Times New Roman"/>
    </font>
    <font>
      <strike/>
      <sz val="10"/>
      <color rgb="FF000000"/>
      <name val="Calibri"/>
    </font>
    <font>
      <sz val="11"/>
      <color rgb="FF00B050"/>
      <name val="Calibri"/>
    </font>
    <font>
      <strike/>
      <sz val="10"/>
      <color rgb="FF000000"/>
      <name val="Arial"/>
    </font>
    <font>
      <b/>
      <strike/>
      <sz val="11"/>
      <color rgb="FF000000"/>
      <name val="Calibri"/>
    </font>
    <font>
      <strike/>
      <sz val="11"/>
      <color rgb="FFFF0000"/>
      <name val="Calibri"/>
    </font>
    <font>
      <strike/>
      <sz val="10"/>
      <color rgb="FFFF0000"/>
      <name val="Calibri"/>
    </font>
    <font>
      <strike/>
      <sz val="10"/>
      <color rgb="FFFF0000"/>
      <name val="Arial"/>
    </font>
    <font>
      <strike/>
      <sz val="10"/>
      <color rgb="FFFF0000"/>
      <name val="Times New Roman"/>
    </font>
    <font>
      <sz val="20"/>
      <color rgb="FF000000"/>
      <name val="Calibri"/>
    </font>
    <font>
      <sz val="36"/>
      <color rgb="FF000000"/>
      <name val="Calibri"/>
    </font>
    <font>
      <sz val="10"/>
      <name val="宋体"/>
    </font>
    <font>
      <sz val="11"/>
      <name val="Calibri, sans-serif"/>
    </font>
    <font>
      <sz val="10"/>
      <name val="等线"/>
    </font>
    <font>
      <sz val="10"/>
      <name val="Arial, sans-serif"/>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1"/>
      <color rgb="FF000000"/>
      <name val="Calibri"/>
    </font>
    <font>
      <sz val="11"/>
      <color rgb="FF000000"/>
      <name val="Calibri"/>
    </font>
    <font>
      <sz val="11"/>
      <color rgb="FF000000"/>
      <name val="Calibri"/>
    </font>
    <font>
      <sz val="10"/>
      <color rgb="FF000000"/>
      <name val="Arial"/>
    </font>
    <font>
      <sz val="11"/>
      <color rgb="FF000000"/>
      <name val="Calibri"/>
    </font>
    <font>
      <sz val="11"/>
      <color rgb="FF000000"/>
      <name val="Calibri"/>
    </font>
    <font>
      <sz val="11"/>
      <color rgb="FF000000"/>
      <name val="Calibri"/>
    </font>
    <font>
      <sz val="11"/>
      <color rgb="FF000000"/>
      <name val="Calibri"/>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0"/>
      <color rgb="FF000000"/>
      <name val="Arial"/>
    </font>
    <font>
      <sz val="11"/>
      <color rgb="FF000000"/>
      <name val="Calibri"/>
    </font>
    <font>
      <sz val="11"/>
      <color rgb="FF000000"/>
      <name val="Calibri"/>
    </font>
    <font>
      <sz val="10"/>
      <color rgb="FF000000"/>
      <name val="Arial"/>
    </font>
    <font>
      <sz val="11"/>
      <color rgb="FF000000"/>
      <name val="Calibri"/>
    </font>
    <font>
      <sz val="11"/>
      <color rgb="FF000000"/>
      <name val="Calibri"/>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1"/>
      <color rgb="FF000000"/>
      <name val="Calibri"/>
    </font>
    <font>
      <sz val="11"/>
      <color rgb="FF000000"/>
      <name val="Calibri"/>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2"/>
      <color rgb="FF000000"/>
      <name val="Arial"/>
    </font>
    <font>
      <b/>
      <sz val="12"/>
      <color rgb="FF000000"/>
      <name val="Arial"/>
    </font>
    <font>
      <b/>
      <sz val="12"/>
      <color rgb="FF000000"/>
      <name val="Arial"/>
    </font>
    <font>
      <b/>
      <sz val="12"/>
      <color rgb="FF000000"/>
      <name val="Arial"/>
    </font>
    <font>
      <b/>
      <sz val="12"/>
      <color rgb="FF000000"/>
      <name val="Arial"/>
    </font>
    <font>
      <b/>
      <sz val="12"/>
      <color rgb="FF000000"/>
      <name val="Arial"/>
    </font>
    <font>
      <b/>
      <sz val="12"/>
      <color rgb="FF000000"/>
      <name val="Arial"/>
    </font>
    <font>
      <b/>
      <sz val="12"/>
      <color rgb="FF000000"/>
      <name val="Arial"/>
    </font>
    <font>
      <b/>
      <sz val="12"/>
      <color rgb="FF000000"/>
      <name val="Arial"/>
    </font>
    <font>
      <b/>
      <sz val="12"/>
      <color rgb="FF000000"/>
      <name val="Arial"/>
    </font>
    <font>
      <b/>
      <sz val="12"/>
      <color rgb="FF000000"/>
      <name val="Arial"/>
    </font>
    <font>
      <b/>
      <sz val="12"/>
      <color rgb="FF000000"/>
      <name val="Arial"/>
    </font>
    <font>
      <b/>
      <sz val="12"/>
      <color rgb="FF000000"/>
      <name val="Arial"/>
    </font>
    <font>
      <b/>
      <sz val="12"/>
      <color rgb="FF000000"/>
      <name val="Arial"/>
    </font>
    <font>
      <b/>
      <sz val="9"/>
      <name val="Calibri"/>
      <family val="2"/>
      <scheme val="minor"/>
    </font>
    <font>
      <b/>
      <sz val="11"/>
      <name val="Calibri"/>
      <family val="2"/>
    </font>
    <font>
      <b/>
      <sz val="11"/>
      <color rgb="FFFF0000"/>
      <name val="Calibri"/>
      <family val="2"/>
    </font>
    <font>
      <b/>
      <sz val="11"/>
      <name val="Calibri"/>
      <family val="2"/>
      <scheme val="minor"/>
    </font>
    <font>
      <sz val="10"/>
      <color rgb="FF080B0C"/>
      <name val="Arial"/>
      <family val="2"/>
    </font>
    <font>
      <sz val="11"/>
      <color rgb="FF000000"/>
      <name val="Calibri"/>
      <family val="2"/>
    </font>
    <font>
      <sz val="11"/>
      <color theme="1"/>
      <name val="Calibri"/>
      <family val="2"/>
    </font>
  </fonts>
  <fills count="28">
    <fill>
      <patternFill patternType="none"/>
    </fill>
    <fill>
      <patternFill patternType="gray125"/>
    </fill>
    <fill>
      <patternFill patternType="solid">
        <fgColor rgb="FFFFFFFF"/>
      </patternFill>
    </fill>
    <fill>
      <patternFill patternType="solid">
        <fgColor rgb="FFE6E6E6"/>
      </patternFill>
    </fill>
    <fill>
      <patternFill patternType="solid">
        <fgColor rgb="FFFBD4B4"/>
      </patternFill>
    </fill>
    <fill>
      <patternFill patternType="solid">
        <fgColor rgb="FFFDE9D9"/>
      </patternFill>
    </fill>
    <fill>
      <patternFill patternType="solid">
        <fgColor rgb="FFD6E3BC"/>
      </patternFill>
    </fill>
    <fill>
      <patternFill patternType="solid">
        <fgColor rgb="FFFFFF00"/>
      </patternFill>
    </fill>
    <fill>
      <patternFill patternType="solid">
        <fgColor rgb="FFC2D69B"/>
      </patternFill>
    </fill>
    <fill>
      <patternFill patternType="solid">
        <fgColor rgb="FFB6DDE8"/>
      </patternFill>
    </fill>
    <fill>
      <patternFill patternType="solid">
        <fgColor rgb="FFF2DBDB"/>
      </patternFill>
    </fill>
    <fill>
      <patternFill patternType="solid">
        <fgColor rgb="FFFFCC00"/>
      </patternFill>
    </fill>
    <fill>
      <patternFill patternType="solid">
        <fgColor rgb="FFCCC0D9"/>
      </patternFill>
    </fill>
    <fill>
      <patternFill patternType="solid">
        <fgColor rgb="FFD99594"/>
      </patternFill>
    </fill>
    <fill>
      <patternFill patternType="solid">
        <fgColor rgb="FFE5B8B7"/>
      </patternFill>
    </fill>
    <fill>
      <patternFill patternType="solid">
        <fgColor rgb="FFC6EFCE"/>
      </patternFill>
    </fill>
    <fill>
      <patternFill patternType="solid">
        <fgColor rgb="FF4F81BD"/>
      </patternFill>
    </fill>
    <fill>
      <patternFill patternType="solid">
        <fgColor rgb="FF8DB3E2"/>
      </patternFill>
    </fill>
    <fill>
      <patternFill patternType="solid">
        <fgColor rgb="FFE36C09"/>
      </patternFill>
    </fill>
    <fill>
      <patternFill patternType="solid">
        <fgColor rgb="FF92D050"/>
      </patternFill>
    </fill>
    <fill>
      <patternFill patternType="solid">
        <fgColor rgb="FFFFC000"/>
      </patternFill>
    </fill>
    <fill>
      <patternFill patternType="solid">
        <fgColor rgb="FF95B3D7"/>
      </patternFill>
    </fill>
    <fill>
      <patternFill patternType="solid">
        <fgColor rgb="FF00B050"/>
      </patternFill>
    </fill>
    <fill>
      <patternFill patternType="solid">
        <fgColor rgb="FFF2C150"/>
      </patternFill>
    </fill>
    <fill>
      <patternFill patternType="solid">
        <fgColor rgb="FFFEFF00"/>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6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medium">
        <color rgb="FF000000"/>
      </right>
      <top style="thin">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medium">
        <color rgb="FF000000"/>
      </right>
      <top/>
      <bottom/>
      <diagonal/>
    </border>
    <border>
      <left style="thin">
        <color rgb="FF000000"/>
      </left>
      <right style="thin">
        <color rgb="FF000000"/>
      </right>
      <top style="medium">
        <color rgb="FF000000"/>
      </top>
      <bottom/>
      <diagonal/>
    </border>
    <border>
      <left style="thin">
        <color rgb="FF000000"/>
      </left>
      <right style="thin">
        <color rgb="FF000000"/>
      </right>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diagonal/>
    </border>
    <border>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thin">
        <color rgb="FF000000"/>
      </top>
      <bottom style="thin">
        <color rgb="FF000000"/>
      </bottom>
      <diagonal/>
    </border>
    <border>
      <left style="thin">
        <color rgb="FF000000"/>
      </left>
      <right/>
      <top style="medium">
        <color rgb="FF000000"/>
      </top>
      <bottom/>
      <diagonal/>
    </border>
    <border>
      <left style="thin">
        <color rgb="FF000000"/>
      </left>
      <right/>
      <top/>
      <bottom style="medium">
        <color rgb="FF000000"/>
      </bottom>
      <diagonal/>
    </border>
    <border>
      <left/>
      <right style="thin">
        <color rgb="FF000000"/>
      </right>
      <top/>
      <bottom style="medium">
        <color rgb="FF000000"/>
      </bottom>
      <diagonal/>
    </border>
    <border>
      <left style="medium">
        <color rgb="FF000000"/>
      </left>
      <right/>
      <top style="medium">
        <color rgb="FF000000"/>
      </top>
      <bottom style="medium">
        <color rgb="FF000000"/>
      </bottom>
      <diagonal/>
    </border>
    <border>
      <left style="medium">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700">
    <xf numFmtId="0" fontId="0" fillId="0" borderId="0" xfId="0">
      <alignment vertical="center"/>
    </xf>
    <xf numFmtId="164" fontId="2" fillId="0" borderId="1" xfId="0" applyNumberFormat="1" applyFont="1" applyBorder="1" applyAlignment="1">
      <alignment horizontal="left" vertical="center" wrapText="1"/>
    </xf>
    <xf numFmtId="0" fontId="3" fillId="0" borderId="1" xfId="0" applyFont="1" applyBorder="1" applyAlignment="1"/>
    <xf numFmtId="0" fontId="3" fillId="2" borderId="1" xfId="0" applyFont="1" applyFill="1" applyBorder="1" applyAlignment="1"/>
    <xf numFmtId="0" fontId="4" fillId="3" borderId="2" xfId="0" applyFont="1" applyFill="1" applyBorder="1" applyAlignment="1">
      <alignment horizontal="center" vertical="top" wrapText="1"/>
    </xf>
    <xf numFmtId="0" fontId="4" fillId="3" borderId="3" xfId="0" applyFont="1" applyFill="1" applyBorder="1" applyAlignment="1">
      <alignment horizontal="center" vertical="top" wrapText="1"/>
    </xf>
    <xf numFmtId="14" fontId="5" fillId="4" borderId="1" xfId="0" applyNumberFormat="1" applyFont="1" applyFill="1" applyBorder="1" applyAlignment="1">
      <alignment vertical="top" wrapText="1"/>
    </xf>
    <xf numFmtId="0" fontId="5" fillId="4" borderId="1" xfId="0" applyFont="1" applyFill="1" applyBorder="1" applyAlignment="1">
      <alignment vertical="top" wrapText="1"/>
    </xf>
    <xf numFmtId="0" fontId="5" fillId="4" borderId="4" xfId="0" applyFont="1" applyFill="1" applyBorder="1" applyAlignment="1">
      <alignment vertical="top" wrapText="1"/>
    </xf>
    <xf numFmtId="14" fontId="3" fillId="4" borderId="1" xfId="0" applyNumberFormat="1" applyFont="1" applyFill="1" applyBorder="1" applyAlignment="1"/>
    <xf numFmtId="0" fontId="3" fillId="5" borderId="1" xfId="0" applyFont="1" applyFill="1" applyBorder="1" applyAlignment="1"/>
    <xf numFmtId="0" fontId="3" fillId="5" borderId="4" xfId="0" applyFont="1" applyFill="1" applyBorder="1" applyAlignment="1"/>
    <xf numFmtId="0" fontId="3" fillId="6" borderId="1" xfId="0" applyFont="1" applyFill="1" applyBorder="1" applyAlignment="1"/>
    <xf numFmtId="14" fontId="4" fillId="3" borderId="2" xfId="0" applyNumberFormat="1" applyFont="1" applyFill="1" applyBorder="1" applyAlignment="1">
      <alignment horizontal="center" vertical="top" wrapText="1"/>
    </xf>
    <xf numFmtId="14" fontId="3" fillId="5" borderId="1" xfId="0" applyNumberFormat="1" applyFont="1" applyFill="1" applyBorder="1" applyAlignment="1"/>
    <xf numFmtId="14" fontId="3" fillId="5" borderId="5" xfId="0" applyNumberFormat="1" applyFont="1" applyFill="1" applyBorder="1" applyAlignment="1"/>
    <xf numFmtId="14" fontId="3" fillId="0" borderId="0" xfId="0" applyNumberFormat="1" applyFont="1" applyAlignment="1"/>
    <xf numFmtId="0" fontId="3" fillId="4" borderId="4" xfId="0" applyFont="1" applyFill="1" applyBorder="1" applyAlignment="1"/>
    <xf numFmtId="0" fontId="2" fillId="0" borderId="1" xfId="0" applyFont="1" applyBorder="1" applyAlignment="1"/>
    <xf numFmtId="0" fontId="3" fillId="4" borderId="1" xfId="0" applyFont="1" applyFill="1" applyBorder="1" applyAlignment="1"/>
    <xf numFmtId="0" fontId="3" fillId="7" borderId="1" xfId="0" applyFont="1" applyFill="1" applyBorder="1" applyAlignment="1"/>
    <xf numFmtId="164" fontId="3" fillId="0" borderId="1" xfId="0" applyNumberFormat="1" applyFont="1" applyBorder="1" applyAlignment="1">
      <alignment horizontal="left" vertical="top" wrapText="1"/>
    </xf>
    <xf numFmtId="164" fontId="3" fillId="4" borderId="1" xfId="0" applyNumberFormat="1" applyFont="1" applyFill="1" applyBorder="1" applyAlignment="1">
      <alignment horizontal="left" vertical="top" wrapText="1"/>
    </xf>
    <xf numFmtId="0" fontId="3" fillId="0" borderId="6" xfId="0" applyFont="1" applyBorder="1" applyAlignment="1"/>
    <xf numFmtId="0" fontId="3" fillId="8" borderId="1" xfId="0" applyFont="1" applyFill="1" applyBorder="1" applyAlignment="1"/>
    <xf numFmtId="0" fontId="5" fillId="0" borderId="1" xfId="0" applyFont="1" applyBorder="1" applyAlignment="1"/>
    <xf numFmtId="0" fontId="5" fillId="0" borderId="0" xfId="0" applyFont="1" applyAlignment="1"/>
    <xf numFmtId="0" fontId="5" fillId="0" borderId="1" xfId="0" applyFont="1" applyBorder="1" applyAlignment="1">
      <alignment horizontal="center"/>
    </xf>
    <xf numFmtId="0" fontId="5" fillId="0" borderId="0" xfId="0" applyFont="1" applyAlignment="1">
      <alignment horizontal="left"/>
    </xf>
    <xf numFmtId="0" fontId="5" fillId="9" borderId="1" xfId="0" applyFont="1" applyFill="1" applyBorder="1" applyAlignment="1">
      <alignment horizontal="center" vertical="center" wrapText="1"/>
    </xf>
    <xf numFmtId="0" fontId="6" fillId="0" borderId="0" xfId="0" applyFont="1" applyAlignment="1"/>
    <xf numFmtId="0" fontId="5" fillId="0" borderId="0" xfId="0" applyFont="1" applyAlignment="1">
      <alignment horizontal="center"/>
    </xf>
    <xf numFmtId="0" fontId="2" fillId="7" borderId="1" xfId="0" applyFont="1" applyFill="1" applyBorder="1" applyAlignment="1"/>
    <xf numFmtId="0" fontId="5" fillId="7" borderId="1" xfId="0" applyFont="1" applyFill="1" applyBorder="1" applyAlignment="1"/>
    <xf numFmtId="0" fontId="3" fillId="2" borderId="0" xfId="0" applyFont="1" applyFill="1" applyAlignment="1"/>
    <xf numFmtId="0" fontId="3" fillId="0" borderId="0" xfId="0" applyFont="1" applyAlignment="1"/>
    <xf numFmtId="0" fontId="3" fillId="0" borderId="0" xfId="0" applyFont="1" applyAlignment="1">
      <alignment horizontal="center"/>
    </xf>
    <xf numFmtId="0" fontId="3" fillId="9" borderId="1" xfId="0" applyFont="1" applyFill="1" applyBorder="1" applyAlignment="1"/>
    <xf numFmtId="165" fontId="3" fillId="9" borderId="7" xfId="0" applyNumberFormat="1" applyFont="1" applyFill="1" applyBorder="1" applyAlignment="1">
      <alignment horizontal="center"/>
    </xf>
    <xf numFmtId="0" fontId="3" fillId="9" borderId="7" xfId="0" applyFont="1" applyFill="1" applyBorder="1" applyAlignment="1">
      <alignment horizontal="center"/>
    </xf>
    <xf numFmtId="49" fontId="3" fillId="9" borderId="7" xfId="0" applyNumberFormat="1" applyFont="1" applyFill="1" applyBorder="1" applyAlignment="1">
      <alignment horizontal="center"/>
    </xf>
    <xf numFmtId="0" fontId="3" fillId="9" borderId="1" xfId="0" applyFont="1" applyFill="1" applyBorder="1" applyAlignment="1">
      <alignment horizontal="center" vertical="center"/>
    </xf>
    <xf numFmtId="0" fontId="3" fillId="9" borderId="0" xfId="0" applyFont="1" applyFill="1" applyAlignment="1"/>
    <xf numFmtId="165" fontId="3" fillId="0" borderId="1" xfId="0" applyNumberFormat="1" applyFont="1" applyBorder="1" applyAlignment="1">
      <alignment horizontal="center"/>
    </xf>
    <xf numFmtId="0" fontId="3" fillId="0" borderId="8" xfId="0" applyFont="1" applyBorder="1" applyAlignment="1"/>
    <xf numFmtId="165" fontId="3" fillId="0" borderId="0" xfId="0" applyNumberFormat="1" applyFont="1" applyAlignment="1">
      <alignment horizontal="center"/>
    </xf>
    <xf numFmtId="0" fontId="5" fillId="0" borderId="9" xfId="0" applyFont="1" applyBorder="1" applyAlignment="1"/>
    <xf numFmtId="0" fontId="3" fillId="9" borderId="10" xfId="0" applyFont="1" applyFill="1" applyBorder="1" applyAlignment="1"/>
    <xf numFmtId="0" fontId="3" fillId="9" borderId="1" xfId="0" applyFont="1" applyFill="1" applyBorder="1" applyAlignment="1">
      <alignment horizontal="center"/>
    </xf>
    <xf numFmtId="0" fontId="2" fillId="0" borderId="1" xfId="0" applyFont="1" applyBorder="1" applyAlignment="1">
      <alignment horizontal="center"/>
    </xf>
    <xf numFmtId="0" fontId="7" fillId="0" borderId="0" xfId="0" applyFont="1" applyAlignment="1">
      <alignment horizontal="center"/>
    </xf>
    <xf numFmtId="0" fontId="5" fillId="2" borderId="0" xfId="0" applyFont="1" applyFill="1" applyAlignment="1"/>
    <xf numFmtId="0" fontId="5" fillId="2" borderId="1" xfId="0" applyFont="1" applyFill="1" applyBorder="1" applyAlignment="1"/>
    <xf numFmtId="0" fontId="5" fillId="2" borderId="0" xfId="0" applyFont="1" applyFill="1" applyAlignment="1">
      <alignment horizontal="left"/>
    </xf>
    <xf numFmtId="0" fontId="5" fillId="7" borderId="0" xfId="0" applyFont="1" applyFill="1" applyAlignment="1"/>
    <xf numFmtId="0" fontId="2" fillId="0" borderId="0" xfId="0" applyFont="1" applyAlignment="1"/>
    <xf numFmtId="0" fontId="5" fillId="7" borderId="8" xfId="0" applyFont="1" applyFill="1" applyBorder="1" applyAlignment="1"/>
    <xf numFmtId="0" fontId="5" fillId="0" borderId="8" xfId="0" applyFont="1" applyBorder="1" applyAlignment="1"/>
    <xf numFmtId="0" fontId="2" fillId="0" borderId="8" xfId="0" applyFont="1" applyBorder="1" applyAlignment="1"/>
    <xf numFmtId="0" fontId="3" fillId="10" borderId="1" xfId="0" applyFont="1" applyFill="1" applyBorder="1" applyAlignment="1"/>
    <xf numFmtId="0" fontId="5" fillId="9" borderId="1" xfId="0" applyFont="1" applyFill="1" applyBorder="1" applyAlignment="1"/>
    <xf numFmtId="0" fontId="7" fillId="0" borderId="1" xfId="0" applyFont="1" applyBorder="1" applyAlignment="1">
      <alignment horizontal="center"/>
    </xf>
    <xf numFmtId="0" fontId="8" fillId="0" borderId="1" xfId="0" applyFont="1" applyBorder="1" applyAlignment="1">
      <alignment horizontal="center"/>
    </xf>
    <xf numFmtId="0" fontId="9" fillId="0" borderId="1" xfId="0" applyFont="1" applyBorder="1" applyAlignment="1"/>
    <xf numFmtId="0" fontId="9" fillId="0" borderId="0" xfId="0" applyFont="1" applyAlignment="1"/>
    <xf numFmtId="0" fontId="8" fillId="0" borderId="1" xfId="0" applyFont="1" applyBorder="1" applyAlignment="1"/>
    <xf numFmtId="0" fontId="3" fillId="0" borderId="1" xfId="0" applyFont="1" applyBorder="1" applyAlignment="1">
      <alignment horizontal="center"/>
    </xf>
    <xf numFmtId="165" fontId="3" fillId="9" borderId="1" xfId="0" applyNumberFormat="1" applyFont="1" applyFill="1" applyBorder="1" applyAlignment="1">
      <alignment horizontal="center"/>
    </xf>
    <xf numFmtId="49" fontId="3" fillId="9" borderId="1" xfId="0" applyNumberFormat="1" applyFont="1" applyFill="1" applyBorder="1" applyAlignment="1">
      <alignment horizontal="center"/>
    </xf>
    <xf numFmtId="0" fontId="3" fillId="0" borderId="1" xfId="0" applyFont="1" applyBorder="1" applyAlignment="1">
      <alignment horizontal="center" wrapText="1"/>
    </xf>
    <xf numFmtId="0" fontId="5" fillId="0" borderId="7" xfId="0" applyFont="1" applyBorder="1" applyAlignment="1"/>
    <xf numFmtId="0" fontId="5" fillId="0" borderId="7" xfId="0" applyFont="1" applyBorder="1" applyAlignment="1">
      <alignment horizontal="center"/>
    </xf>
    <xf numFmtId="0" fontId="5" fillId="9" borderId="7" xfId="0" applyFont="1" applyFill="1" applyBorder="1" applyAlignment="1">
      <alignment horizontal="center" vertical="center" wrapText="1"/>
    </xf>
    <xf numFmtId="0" fontId="3" fillId="9" borderId="7" xfId="0" applyFont="1" applyFill="1" applyBorder="1" applyAlignment="1">
      <alignment horizontal="center" vertical="center"/>
    </xf>
    <xf numFmtId="49" fontId="3" fillId="0" borderId="1" xfId="0" applyNumberFormat="1" applyFont="1" applyBorder="1" applyAlignment="1">
      <alignment horizontal="center" wrapText="1"/>
    </xf>
    <xf numFmtId="165" fontId="5" fillId="9" borderId="1" xfId="0" applyNumberFormat="1" applyFont="1" applyFill="1" applyBorder="1" applyAlignment="1">
      <alignment horizontal="center"/>
    </xf>
    <xf numFmtId="0" fontId="5" fillId="9" borderId="1" xfId="0" applyFont="1" applyFill="1" applyBorder="1" applyAlignment="1">
      <alignment horizontal="center"/>
    </xf>
    <xf numFmtId="49" fontId="5" fillId="9" borderId="1" xfId="0" applyNumberFormat="1" applyFont="1" applyFill="1" applyBorder="1" applyAlignment="1">
      <alignment horizontal="center"/>
    </xf>
    <xf numFmtId="165" fontId="5" fillId="0" borderId="1" xfId="0" applyNumberFormat="1" applyFont="1" applyBorder="1" applyAlignment="1">
      <alignment horizontal="center"/>
    </xf>
    <xf numFmtId="0" fontId="6" fillId="7" borderId="1" xfId="0" applyFont="1" applyFill="1" applyBorder="1" applyAlignment="1">
      <alignment horizontal="center"/>
    </xf>
    <xf numFmtId="0" fontId="5" fillId="9" borderId="1" xfId="0" applyFont="1" applyFill="1" applyBorder="1" applyAlignment="1">
      <alignment horizontal="center" vertical="center"/>
    </xf>
    <xf numFmtId="0" fontId="5" fillId="9" borderId="0" xfId="0" applyFont="1" applyFill="1" applyAlignment="1"/>
    <xf numFmtId="0" fontId="10" fillId="0" borderId="1" xfId="0" applyFont="1" applyBorder="1" applyAlignment="1">
      <alignment horizontal="center"/>
    </xf>
    <xf numFmtId="0" fontId="5" fillId="7" borderId="0" xfId="0" applyFont="1" applyFill="1" applyAlignment="1">
      <alignment horizontal="center"/>
    </xf>
    <xf numFmtId="0" fontId="6" fillId="0" borderId="1" xfId="0" applyFont="1" applyBorder="1" applyAlignment="1">
      <alignment horizontal="center"/>
    </xf>
    <xf numFmtId="0" fontId="6" fillId="0" borderId="1" xfId="0" applyFont="1" applyBorder="1" applyAlignment="1"/>
    <xf numFmtId="0" fontId="3" fillId="9" borderId="1" xfId="0" applyFont="1" applyFill="1" applyBorder="1" applyAlignment="1">
      <alignment horizontal="center" vertical="center" wrapText="1"/>
    </xf>
    <xf numFmtId="49" fontId="11" fillId="0" borderId="0" xfId="0" applyNumberFormat="1" applyFont="1" applyAlignment="1">
      <alignment horizontal="left"/>
    </xf>
    <xf numFmtId="49" fontId="11" fillId="0" borderId="0" xfId="0" applyNumberFormat="1" applyFont="1" applyAlignment="1"/>
    <xf numFmtId="3" fontId="7" fillId="0" borderId="1" xfId="0" applyNumberFormat="1" applyFont="1" applyBorder="1" applyAlignment="1">
      <alignment horizontal="center"/>
    </xf>
    <xf numFmtId="166" fontId="3" fillId="0" borderId="1" xfId="0" applyNumberFormat="1" applyFont="1" applyBorder="1" applyAlignment="1">
      <alignment horizontal="center"/>
    </xf>
    <xf numFmtId="166" fontId="3" fillId="0" borderId="1" xfId="0" applyNumberFormat="1" applyFont="1" applyBorder="1" applyAlignment="1"/>
    <xf numFmtId="166" fontId="5" fillId="0" borderId="1" xfId="0" applyNumberFormat="1" applyFont="1" applyBorder="1" applyAlignment="1">
      <alignment horizontal="center"/>
    </xf>
    <xf numFmtId="0" fontId="3" fillId="0" borderId="8" xfId="0" applyFont="1" applyBorder="1" applyAlignment="1">
      <alignment horizontal="center"/>
    </xf>
    <xf numFmtId="0" fontId="3" fillId="0" borderId="1" xfId="0" applyFont="1" applyBorder="1" applyAlignment="1">
      <alignment horizontal="right"/>
    </xf>
    <xf numFmtId="0" fontId="3" fillId="5" borderId="11" xfId="0" applyFont="1" applyFill="1" applyBorder="1" applyAlignment="1">
      <alignment wrapText="1"/>
    </xf>
    <xf numFmtId="166" fontId="3" fillId="0" borderId="0" xfId="0" applyNumberFormat="1" applyFont="1" applyAlignment="1">
      <alignment horizontal="center"/>
    </xf>
    <xf numFmtId="0" fontId="3" fillId="0" borderId="8" xfId="0" applyFont="1" applyBorder="1" applyAlignment="1">
      <alignment horizontal="center" wrapText="1"/>
    </xf>
    <xf numFmtId="0" fontId="10" fillId="0" borderId="0" xfId="0" applyFont="1" applyAlignment="1">
      <alignment horizontal="center"/>
    </xf>
    <xf numFmtId="165" fontId="5" fillId="0" borderId="0" xfId="0" applyNumberFormat="1" applyFont="1" applyAlignment="1">
      <alignment horizontal="center"/>
    </xf>
    <xf numFmtId="166" fontId="5" fillId="0" borderId="0" xfId="0" applyNumberFormat="1" applyFont="1" applyAlignment="1">
      <alignment horizontal="center"/>
    </xf>
    <xf numFmtId="0" fontId="5" fillId="9" borderId="7" xfId="0" applyFont="1" applyFill="1" applyBorder="1" applyAlignment="1">
      <alignment horizontal="center"/>
    </xf>
    <xf numFmtId="0" fontId="5" fillId="9" borderId="7" xfId="0" applyFont="1" applyFill="1" applyBorder="1" applyAlignment="1"/>
    <xf numFmtId="165" fontId="5" fillId="9" borderId="7" xfId="0" applyNumberFormat="1" applyFont="1" applyFill="1" applyBorder="1" applyAlignment="1">
      <alignment horizontal="center"/>
    </xf>
    <xf numFmtId="49" fontId="5" fillId="9" borderId="7" xfId="0" applyNumberFormat="1" applyFont="1" applyFill="1" applyBorder="1" applyAlignment="1">
      <alignment horizontal="center"/>
    </xf>
    <xf numFmtId="0" fontId="5" fillId="9" borderId="7" xfId="0" applyFont="1" applyFill="1" applyBorder="1" applyAlignment="1">
      <alignment horizontal="center" vertical="center"/>
    </xf>
    <xf numFmtId="0" fontId="3" fillId="0" borderId="12" xfId="0" applyFont="1" applyBorder="1" applyAlignment="1"/>
    <xf numFmtId="165" fontId="5" fillId="9" borderId="1" xfId="0" applyNumberFormat="1" applyFont="1" applyFill="1" applyBorder="1" applyAlignment="1">
      <alignment horizontal="center" wrapText="1"/>
    </xf>
    <xf numFmtId="0" fontId="5" fillId="0" borderId="1" xfId="0" applyFont="1" applyBorder="1" applyAlignment="1">
      <alignment horizontal="left"/>
    </xf>
    <xf numFmtId="165" fontId="5" fillId="9" borderId="7" xfId="0" applyNumberFormat="1" applyFont="1" applyFill="1" applyBorder="1" applyAlignment="1">
      <alignment horizontal="center" wrapText="1"/>
    </xf>
    <xf numFmtId="0" fontId="5" fillId="9" borderId="0" xfId="0" applyFont="1" applyFill="1" applyAlignment="1">
      <alignment horizontal="center" wrapText="1"/>
    </xf>
    <xf numFmtId="0" fontId="8" fillId="0" borderId="0" xfId="0" applyFont="1" applyAlignment="1">
      <alignment horizontal="center"/>
    </xf>
    <xf numFmtId="3" fontId="7" fillId="0" borderId="0" xfId="0" applyNumberFormat="1" applyFont="1" applyAlignment="1">
      <alignment horizontal="center"/>
    </xf>
    <xf numFmtId="0" fontId="3" fillId="0" borderId="0" xfId="0" applyFont="1" applyAlignment="1">
      <alignment horizontal="center" wrapText="1"/>
    </xf>
    <xf numFmtId="0" fontId="3" fillId="0" borderId="7" xfId="0" applyFont="1" applyBorder="1" applyAlignment="1"/>
    <xf numFmtId="3" fontId="5" fillId="0" borderId="1" xfId="0" applyNumberFormat="1" applyFont="1" applyBorder="1" applyAlignment="1">
      <alignment horizontal="center"/>
    </xf>
    <xf numFmtId="0" fontId="3" fillId="0" borderId="0" xfId="0" applyFont="1" applyAlignment="1">
      <alignment horizontal="right"/>
    </xf>
    <xf numFmtId="0" fontId="3" fillId="0" borderId="13" xfId="0" applyFont="1" applyBorder="1" applyAlignment="1"/>
    <xf numFmtId="0" fontId="7" fillId="0" borderId="1" xfId="0" applyFont="1" applyBorder="1" applyAlignment="1" applyProtection="1">
      <alignment horizontal="center"/>
      <protection locked="0"/>
    </xf>
    <xf numFmtId="3" fontId="3" fillId="0" borderId="1" xfId="0" applyNumberFormat="1" applyFont="1" applyBorder="1" applyAlignment="1">
      <alignment horizontal="right"/>
    </xf>
    <xf numFmtId="0" fontId="5" fillId="0" borderId="1" xfId="0" applyFont="1" applyBorder="1" applyAlignment="1">
      <alignment horizontal="center" vertical="center"/>
    </xf>
    <xf numFmtId="3" fontId="3" fillId="0" borderId="1" xfId="0" applyNumberFormat="1" applyFont="1" applyBorder="1" applyAlignment="1"/>
    <xf numFmtId="3" fontId="5" fillId="0" borderId="1" xfId="0" applyNumberFormat="1" applyFont="1" applyBorder="1" applyAlignment="1"/>
    <xf numFmtId="3" fontId="3" fillId="0" borderId="1" xfId="0" applyNumberFormat="1" applyFont="1" applyBorder="1" applyAlignment="1">
      <alignment horizontal="left"/>
    </xf>
    <xf numFmtId="4" fontId="3" fillId="0" borderId="1" xfId="0" applyNumberFormat="1" applyFont="1" applyBorder="1" applyAlignment="1">
      <alignment horizontal="center"/>
    </xf>
    <xf numFmtId="3" fontId="3" fillId="0" borderId="1" xfId="0" applyNumberFormat="1" applyFont="1" applyBorder="1" applyAlignment="1">
      <alignment horizontal="center"/>
    </xf>
    <xf numFmtId="165" fontId="8" fillId="0" borderId="1" xfId="0" applyNumberFormat="1" applyFont="1" applyBorder="1" applyAlignment="1">
      <alignment horizontal="center"/>
    </xf>
    <xf numFmtId="167" fontId="3" fillId="0" borderId="1" xfId="0" applyNumberFormat="1" applyFont="1" applyBorder="1" applyAlignment="1">
      <alignment horizontal="center"/>
    </xf>
    <xf numFmtId="167" fontId="3" fillId="0" borderId="0" xfId="0" applyNumberFormat="1" applyFont="1" applyAlignment="1">
      <alignment horizontal="center"/>
    </xf>
    <xf numFmtId="0" fontId="6" fillId="7" borderId="0" xfId="0" applyFont="1" applyFill="1" applyAlignment="1">
      <alignment horizontal="center"/>
    </xf>
    <xf numFmtId="0" fontId="9" fillId="0" borderId="9" xfId="0" applyFont="1" applyBorder="1" applyAlignment="1"/>
    <xf numFmtId="0" fontId="5" fillId="0" borderId="6" xfId="0" applyFont="1" applyBorder="1" applyAlignment="1"/>
    <xf numFmtId="0" fontId="3" fillId="0" borderId="0" xfId="0" applyFont="1" applyAlignment="1">
      <alignment horizontal="center" vertical="center"/>
    </xf>
    <xf numFmtId="167" fontId="5" fillId="0" borderId="1" xfId="0" applyNumberFormat="1" applyFont="1" applyBorder="1" applyAlignment="1"/>
    <xf numFmtId="168" fontId="3" fillId="0" borderId="1" xfId="0" applyNumberFormat="1" applyFont="1" applyBorder="1" applyAlignment="1"/>
    <xf numFmtId="168" fontId="5" fillId="0" borderId="1" xfId="0" applyNumberFormat="1" applyFont="1" applyBorder="1" applyAlignment="1"/>
    <xf numFmtId="0" fontId="5" fillId="0" borderId="1" xfId="0" applyFont="1" applyBorder="1" applyAlignment="1">
      <alignment horizontal="center" vertical="center" wrapText="1"/>
    </xf>
    <xf numFmtId="49" fontId="3" fillId="0" borderId="1" xfId="0" applyNumberFormat="1" applyFont="1" applyBorder="1" applyAlignment="1">
      <alignment horizontal="center"/>
    </xf>
    <xf numFmtId="0" fontId="3" fillId="0" borderId="1" xfId="0" applyFont="1" applyBorder="1" applyAlignment="1">
      <alignment horizontal="center" vertical="center"/>
    </xf>
    <xf numFmtId="167" fontId="3" fillId="0" borderId="1" xfId="0" applyNumberFormat="1" applyFont="1" applyBorder="1" applyAlignment="1"/>
    <xf numFmtId="167" fontId="3" fillId="0" borderId="0" xfId="0" applyNumberFormat="1" applyFont="1" applyAlignment="1"/>
    <xf numFmtId="167" fontId="3" fillId="0" borderId="1" xfId="0" applyNumberFormat="1" applyFont="1" applyBorder="1" applyAlignment="1">
      <alignment horizontal="right"/>
    </xf>
    <xf numFmtId="0" fontId="5" fillId="11" borderId="1" xfId="0" applyFont="1" applyFill="1" applyBorder="1" applyAlignment="1"/>
    <xf numFmtId="0" fontId="5" fillId="7" borderId="1" xfId="0" applyFont="1" applyFill="1" applyBorder="1" applyAlignment="1">
      <alignment horizontal="right"/>
    </xf>
    <xf numFmtId="167" fontId="3" fillId="0" borderId="1" xfId="0" applyNumberFormat="1" applyFont="1" applyBorder="1" applyAlignment="1">
      <alignment horizontal="left"/>
    </xf>
    <xf numFmtId="0" fontId="12" fillId="0" borderId="1" xfId="0" applyFont="1" applyBorder="1" applyAlignment="1">
      <alignment horizontal="center"/>
    </xf>
    <xf numFmtId="0" fontId="5" fillId="0" borderId="1" xfId="0" quotePrefix="1" applyFont="1" applyBorder="1" applyAlignment="1">
      <alignment horizontal="center"/>
    </xf>
    <xf numFmtId="0" fontId="3" fillId="0" borderId="5" xfId="0" applyFont="1" applyBorder="1" applyAlignment="1">
      <alignment horizontal="center"/>
    </xf>
    <xf numFmtId="0" fontId="12" fillId="0" borderId="13" xfId="0" applyFont="1" applyBorder="1" applyAlignment="1">
      <alignment horizontal="center"/>
    </xf>
    <xf numFmtId="0" fontId="3" fillId="0" borderId="13" xfId="0" applyFont="1" applyBorder="1" applyAlignment="1">
      <alignment horizontal="center"/>
    </xf>
    <xf numFmtId="0" fontId="7" fillId="0" borderId="13" xfId="0" applyFont="1" applyBorder="1" applyAlignment="1">
      <alignment horizontal="center"/>
    </xf>
    <xf numFmtId="0" fontId="5" fillId="0" borderId="13" xfId="0" applyFont="1" applyBorder="1" applyAlignment="1">
      <alignment horizontal="center"/>
    </xf>
    <xf numFmtId="0" fontId="12" fillId="0" borderId="5" xfId="0" applyFont="1" applyBorder="1" applyAlignment="1">
      <alignment horizontal="center"/>
    </xf>
    <xf numFmtId="0" fontId="7" fillId="0" borderId="5" xfId="0" applyFont="1" applyBorder="1" applyAlignment="1">
      <alignment horizontal="center"/>
    </xf>
    <xf numFmtId="0" fontId="5" fillId="0" borderId="5" xfId="0" applyFont="1" applyBorder="1" applyAlignment="1">
      <alignment horizontal="center"/>
    </xf>
    <xf numFmtId="0" fontId="3" fillId="0" borderId="14" xfId="0" applyFont="1" applyBorder="1" applyAlignment="1"/>
    <xf numFmtId="0" fontId="3" fillId="0" borderId="15" xfId="0" applyFont="1" applyBorder="1" applyAlignment="1"/>
    <xf numFmtId="0" fontId="3" fillId="0" borderId="16" xfId="0" applyFont="1" applyBorder="1" applyAlignment="1">
      <alignment horizontal="center"/>
    </xf>
    <xf numFmtId="0" fontId="12" fillId="0" borderId="16" xfId="0" applyFont="1" applyBorder="1" applyAlignment="1">
      <alignment horizontal="center"/>
    </xf>
    <xf numFmtId="0" fontId="7" fillId="0" borderId="16" xfId="0" applyFont="1" applyBorder="1" applyAlignment="1">
      <alignment horizontal="center"/>
    </xf>
    <xf numFmtId="0" fontId="5" fillId="0" borderId="16" xfId="0" applyFont="1" applyBorder="1" applyAlignment="1">
      <alignment horizontal="center"/>
    </xf>
    <xf numFmtId="0" fontId="3" fillId="0" borderId="13" xfId="0" applyFont="1" applyBorder="1" applyAlignment="1">
      <alignment horizontal="right"/>
    </xf>
    <xf numFmtId="0" fontId="3" fillId="0" borderId="5" xfId="0" applyFont="1" applyBorder="1" applyAlignment="1">
      <alignment horizontal="right"/>
    </xf>
    <xf numFmtId="0" fontId="3" fillId="0" borderId="16" xfId="0" applyFont="1" applyBorder="1" applyAlignment="1">
      <alignment horizontal="right"/>
    </xf>
    <xf numFmtId="0" fontId="3" fillId="0" borderId="5" xfId="0" applyFont="1" applyBorder="1" applyAlignment="1"/>
    <xf numFmtId="167" fontId="3" fillId="0" borderId="5" xfId="0" applyNumberFormat="1" applyFont="1" applyBorder="1" applyAlignment="1">
      <alignment horizontal="left"/>
    </xf>
    <xf numFmtId="166" fontId="3" fillId="0" borderId="5" xfId="0" applyNumberFormat="1" applyFont="1" applyBorder="1" applyAlignment="1">
      <alignment horizontal="center"/>
    </xf>
    <xf numFmtId="0" fontId="3" fillId="0" borderId="0" xfId="0" applyFont="1" applyAlignment="1">
      <alignment horizontal="left"/>
    </xf>
    <xf numFmtId="0" fontId="5" fillId="2" borderId="0" xfId="0" applyFont="1" applyFill="1" applyAlignment="1">
      <alignment horizontal="center"/>
    </xf>
    <xf numFmtId="0" fontId="3" fillId="0" borderId="14" xfId="0" applyFont="1" applyBorder="1" applyAlignment="1">
      <alignment horizontal="center"/>
    </xf>
    <xf numFmtId="0" fontId="3" fillId="0" borderId="17" xfId="0" applyFont="1" applyBorder="1" applyAlignment="1">
      <alignment horizontal="center"/>
    </xf>
    <xf numFmtId="0" fontId="7" fillId="0" borderId="8" xfId="0" applyFont="1" applyBorder="1" applyAlignment="1">
      <alignment horizontal="center"/>
    </xf>
    <xf numFmtId="49" fontId="3" fillId="9" borderId="1" xfId="0" applyNumberFormat="1" applyFont="1" applyFill="1" applyBorder="1" applyAlignment="1">
      <alignment horizontal="center" wrapText="1"/>
    </xf>
    <xf numFmtId="0" fontId="7" fillId="0" borderId="18" xfId="0" applyFont="1" applyBorder="1" applyAlignment="1">
      <alignment horizontal="center" vertical="center"/>
    </xf>
    <xf numFmtId="0" fontId="7" fillId="0" borderId="6" xfId="0" applyFont="1" applyBorder="1" applyAlignment="1">
      <alignment horizontal="center" vertical="center"/>
    </xf>
    <xf numFmtId="0" fontId="7" fillId="0" borderId="19" xfId="0" applyFont="1" applyBorder="1" applyAlignment="1">
      <alignment horizontal="center" vertical="center"/>
    </xf>
    <xf numFmtId="0" fontId="7" fillId="0" borderId="7" xfId="0" applyFont="1" applyBorder="1" applyAlignment="1">
      <alignment horizontal="center" vertical="center"/>
    </xf>
    <xf numFmtId="0" fontId="7" fillId="0" borderId="13" xfId="0" applyFont="1" applyBorder="1" applyAlignment="1">
      <alignment horizontal="center" vertical="center"/>
    </xf>
    <xf numFmtId="0" fontId="3" fillId="0" borderId="20" xfId="0" applyFont="1" applyBorder="1" applyAlignment="1"/>
    <xf numFmtId="3" fontId="3" fillId="0" borderId="10" xfId="0" applyNumberFormat="1" applyFont="1" applyBorder="1" applyAlignment="1">
      <alignment horizontal="left"/>
    </xf>
    <xf numFmtId="165" fontId="3" fillId="0" borderId="10" xfId="0" applyNumberFormat="1" applyFont="1" applyBorder="1" applyAlignment="1">
      <alignment horizontal="center"/>
    </xf>
    <xf numFmtId="0" fontId="3" fillId="0" borderId="10" xfId="0" applyFont="1" applyBorder="1" applyAlignment="1">
      <alignment horizontal="center"/>
    </xf>
    <xf numFmtId="166" fontId="3" fillId="0" borderId="10" xfId="0" applyNumberFormat="1" applyFont="1" applyBorder="1" applyAlignment="1">
      <alignment horizontal="center"/>
    </xf>
    <xf numFmtId="0" fontId="3" fillId="0" borderId="10" xfId="0" applyFont="1" applyBorder="1" applyAlignment="1">
      <alignment horizontal="center" vertical="center"/>
    </xf>
    <xf numFmtId="0" fontId="3" fillId="0" borderId="21" xfId="0" applyFont="1" applyBorder="1" applyAlignment="1">
      <alignment horizontal="center"/>
    </xf>
    <xf numFmtId="0" fontId="3" fillId="0" borderId="22" xfId="0" applyFont="1" applyBorder="1" applyAlignment="1"/>
    <xf numFmtId="3" fontId="3" fillId="0" borderId="0" xfId="0" applyNumberFormat="1" applyFont="1" applyAlignment="1">
      <alignment horizontal="left"/>
    </xf>
    <xf numFmtId="0" fontId="3" fillId="0" borderId="23" xfId="0" applyFont="1" applyBorder="1" applyAlignment="1">
      <alignment horizontal="center"/>
    </xf>
    <xf numFmtId="3" fontId="3" fillId="0" borderId="24" xfId="0" applyNumberFormat="1" applyFont="1" applyBorder="1" applyAlignment="1">
      <alignment horizontal="left"/>
    </xf>
    <xf numFmtId="165" fontId="3" fillId="0" borderId="24" xfId="0" applyNumberFormat="1" applyFont="1" applyBorder="1" applyAlignment="1">
      <alignment horizontal="center"/>
    </xf>
    <xf numFmtId="0" fontId="3" fillId="0" borderId="24" xfId="0" applyFont="1" applyBorder="1" applyAlignment="1">
      <alignment horizontal="center"/>
    </xf>
    <xf numFmtId="166" fontId="3" fillId="0" borderId="24" xfId="0" applyNumberFormat="1" applyFont="1" applyBorder="1" applyAlignment="1">
      <alignment horizontal="center"/>
    </xf>
    <xf numFmtId="0" fontId="3" fillId="0" borderId="24" xfId="0" applyFont="1" applyBorder="1" applyAlignment="1">
      <alignment horizontal="center" vertical="center"/>
    </xf>
    <xf numFmtId="0" fontId="3" fillId="0" borderId="25" xfId="0" applyFont="1" applyBorder="1" applyAlignment="1">
      <alignment horizontal="center"/>
    </xf>
    <xf numFmtId="0" fontId="3" fillId="0" borderId="24" xfId="0" applyFont="1" applyBorder="1" applyAlignment="1"/>
    <xf numFmtId="0" fontId="3" fillId="0" borderId="10" xfId="0" applyFont="1" applyBorder="1" applyAlignment="1"/>
    <xf numFmtId="0" fontId="7" fillId="0" borderId="10" xfId="0" applyFont="1" applyBorder="1" applyAlignment="1">
      <alignment horizontal="center"/>
    </xf>
    <xf numFmtId="0" fontId="3" fillId="0" borderId="0" xfId="0" applyFont="1">
      <alignment vertical="center"/>
    </xf>
    <xf numFmtId="0" fontId="7" fillId="0" borderId="24" xfId="0" applyFont="1" applyBorder="1" applyAlignment="1">
      <alignment horizontal="center"/>
    </xf>
    <xf numFmtId="0" fontId="3" fillId="0" borderId="1" xfId="0" applyFont="1" applyBorder="1" applyAlignment="1">
      <alignment horizontal="left"/>
    </xf>
    <xf numFmtId="0" fontId="3" fillId="0" borderId="1" xfId="0" quotePrefix="1" applyFont="1" applyBorder="1" applyAlignment="1">
      <alignment horizontal="left"/>
    </xf>
    <xf numFmtId="0" fontId="3" fillId="0" borderId="14" xfId="0" applyFont="1" applyBorder="1" applyAlignment="1">
      <alignment horizontal="center" vertical="center"/>
    </xf>
    <xf numFmtId="0" fontId="3" fillId="0" borderId="14" xfId="0" applyFont="1" applyBorder="1" applyAlignment="1">
      <alignment horizontal="right"/>
    </xf>
    <xf numFmtId="0" fontId="3" fillId="0" borderId="15" xfId="0" applyFont="1" applyBorder="1" applyAlignment="1">
      <alignment horizontal="center" vertical="center"/>
    </xf>
    <xf numFmtId="0" fontId="3" fillId="0" borderId="15" xfId="0" applyFont="1" applyBorder="1" applyAlignment="1">
      <alignment horizontal="right"/>
    </xf>
    <xf numFmtId="0" fontId="3" fillId="0" borderId="15" xfId="0" applyFont="1" applyBorder="1" applyAlignment="1">
      <alignment horizontal="center"/>
    </xf>
    <xf numFmtId="0" fontId="3" fillId="0" borderId="26" xfId="0" applyFont="1" applyBorder="1" applyAlignment="1">
      <alignment horizontal="center"/>
    </xf>
    <xf numFmtId="0" fontId="13" fillId="0" borderId="16" xfId="0" applyFont="1" applyBorder="1" applyAlignment="1">
      <alignment horizontal="center"/>
    </xf>
    <xf numFmtId="0" fontId="13" fillId="0" borderId="0" xfId="0" applyFont="1" applyAlignment="1">
      <alignment horizontal="center"/>
    </xf>
    <xf numFmtId="0" fontId="3" fillId="0" borderId="27" xfId="0" applyFont="1" applyBorder="1" applyAlignment="1">
      <alignment horizontal="center"/>
    </xf>
    <xf numFmtId="0" fontId="3" fillId="0" borderId="28" xfId="0" applyFont="1" applyBorder="1" applyAlignment="1">
      <alignment horizontal="center" vertical="center"/>
    </xf>
    <xf numFmtId="0" fontId="13" fillId="0" borderId="13" xfId="0" applyFont="1" applyBorder="1" applyAlignment="1">
      <alignment horizontal="center"/>
    </xf>
    <xf numFmtId="0" fontId="5" fillId="0" borderId="6" xfId="0" applyFont="1" applyBorder="1" applyAlignment="1">
      <alignment horizontal="center"/>
    </xf>
    <xf numFmtId="3" fontId="3" fillId="0" borderId="0" xfId="0" applyNumberFormat="1" applyFont="1" applyAlignment="1"/>
    <xf numFmtId="0" fontId="3" fillId="2" borderId="0" xfId="0" applyFont="1" applyFill="1" applyAlignment="1">
      <alignment horizontal="center"/>
    </xf>
    <xf numFmtId="0" fontId="14" fillId="11" borderId="29" xfId="0" applyFont="1" applyFill="1" applyBorder="1" applyAlignment="1">
      <alignment horizontal="center" wrapText="1"/>
    </xf>
    <xf numFmtId="0" fontId="14" fillId="11" borderId="2" xfId="0" applyFont="1" applyFill="1" applyBorder="1" applyAlignment="1">
      <alignment horizontal="center" wrapText="1"/>
    </xf>
    <xf numFmtId="0" fontId="14" fillId="11" borderId="2" xfId="0" applyFont="1" applyFill="1" applyBorder="1" applyAlignment="1">
      <alignment horizontal="center"/>
    </xf>
    <xf numFmtId="0" fontId="14" fillId="11" borderId="3" xfId="0" applyFont="1" applyFill="1" applyBorder="1" applyAlignment="1">
      <alignment horizontal="center" wrapText="1"/>
    </xf>
    <xf numFmtId="0" fontId="3" fillId="0" borderId="1" xfId="0" applyFont="1" applyBorder="1" applyAlignment="1">
      <alignment horizontal="center" vertical="center" wrapText="1"/>
    </xf>
    <xf numFmtId="0" fontId="3" fillId="0" borderId="6" xfId="0" applyFont="1" applyBorder="1" applyAlignment="1">
      <alignment horizontal="center" vertical="center" wrapText="1"/>
    </xf>
    <xf numFmtId="0" fontId="5" fillId="0" borderId="1" xfId="0" quotePrefix="1" applyFont="1" applyBorder="1" applyAlignment="1">
      <alignment horizontal="right"/>
    </xf>
    <xf numFmtId="0" fontId="14" fillId="11" borderId="16" xfId="0" applyFont="1" applyFill="1" applyBorder="1" applyAlignment="1">
      <alignment horizontal="center"/>
    </xf>
    <xf numFmtId="0" fontId="14" fillId="11" borderId="16" xfId="0" applyFont="1" applyFill="1" applyBorder="1" applyAlignment="1">
      <alignment horizontal="center" wrapText="1"/>
    </xf>
    <xf numFmtId="0" fontId="14" fillId="11" borderId="30" xfId="0" applyFont="1" applyFill="1" applyBorder="1" applyAlignment="1">
      <alignment horizontal="center" wrapText="1"/>
    </xf>
    <xf numFmtId="0" fontId="14" fillId="11" borderId="31" xfId="0" applyFont="1" applyFill="1" applyBorder="1" applyAlignment="1">
      <alignment horizontal="center" wrapText="1"/>
    </xf>
    <xf numFmtId="0" fontId="5" fillId="12" borderId="1" xfId="0" applyFont="1" applyFill="1" applyBorder="1" applyAlignment="1">
      <alignment horizontal="left"/>
    </xf>
    <xf numFmtId="0" fontId="14" fillId="13" borderId="2" xfId="0" applyFont="1" applyFill="1" applyBorder="1" applyAlignment="1">
      <alignment horizontal="center" wrapText="1"/>
    </xf>
    <xf numFmtId="0" fontId="3" fillId="14" borderId="1" xfId="0" applyFont="1" applyFill="1" applyBorder="1" applyAlignment="1">
      <alignment horizontal="center" wrapText="1"/>
    </xf>
    <xf numFmtId="0" fontId="3" fillId="6" borderId="1" xfId="0" applyFont="1" applyFill="1" applyBorder="1" applyAlignment="1">
      <alignment horizontal="center"/>
    </xf>
    <xf numFmtId="0" fontId="3" fillId="6" borderId="1" xfId="0" applyFont="1" applyFill="1" applyBorder="1" applyAlignment="1">
      <alignment horizontal="center" wrapText="1"/>
    </xf>
    <xf numFmtId="0" fontId="5" fillId="6" borderId="1" xfId="0" applyFont="1" applyFill="1" applyBorder="1" applyAlignment="1">
      <alignment horizontal="center"/>
    </xf>
    <xf numFmtId="167" fontId="3" fillId="7" borderId="1" xfId="0" applyNumberFormat="1" applyFont="1" applyFill="1" applyBorder="1" applyAlignment="1">
      <alignment horizontal="left"/>
    </xf>
    <xf numFmtId="0" fontId="3" fillId="7" borderId="1" xfId="0" applyFont="1" applyFill="1" applyBorder="1" applyAlignment="1">
      <alignment horizontal="right"/>
    </xf>
    <xf numFmtId="0" fontId="3" fillId="7" borderId="1" xfId="0" applyFont="1" applyFill="1" applyBorder="1" applyAlignment="1">
      <alignment horizontal="center"/>
    </xf>
    <xf numFmtId="166" fontId="3" fillId="7" borderId="1" xfId="0" applyNumberFormat="1" applyFont="1" applyFill="1" applyBorder="1" applyAlignment="1">
      <alignment horizontal="center"/>
    </xf>
    <xf numFmtId="0" fontId="7" fillId="7" borderId="1" xfId="0" applyFont="1" applyFill="1" applyBorder="1" applyAlignment="1">
      <alignment horizontal="center"/>
    </xf>
    <xf numFmtId="0" fontId="5" fillId="7" borderId="1" xfId="0" applyFont="1" applyFill="1" applyBorder="1" applyAlignment="1">
      <alignment horizontal="center"/>
    </xf>
    <xf numFmtId="0" fontId="12" fillId="7" borderId="1" xfId="0" applyFont="1" applyFill="1" applyBorder="1" applyAlignment="1">
      <alignment horizontal="center"/>
    </xf>
    <xf numFmtId="165" fontId="3" fillId="9" borderId="0" xfId="0" applyNumberFormat="1" applyFont="1" applyFill="1" applyAlignment="1">
      <alignment horizontal="center"/>
    </xf>
    <xf numFmtId="0" fontId="5" fillId="9" borderId="0" xfId="0" applyFont="1" applyFill="1" applyAlignment="1">
      <alignment horizontal="center" vertical="center" wrapText="1"/>
    </xf>
    <xf numFmtId="0" fontId="3" fillId="9" borderId="0" xfId="0" applyFont="1" applyFill="1" applyAlignment="1">
      <alignment horizontal="center"/>
    </xf>
    <xf numFmtId="49" fontId="3" fillId="9" borderId="0" xfId="0" applyNumberFormat="1" applyFont="1" applyFill="1" applyAlignment="1">
      <alignment horizontal="center"/>
    </xf>
    <xf numFmtId="0" fontId="5" fillId="9" borderId="0" xfId="0" applyFont="1" applyFill="1" applyAlignment="1">
      <alignment horizontal="center"/>
    </xf>
    <xf numFmtId="0" fontId="3" fillId="9" borderId="0" xfId="0" applyFont="1" applyFill="1" applyAlignment="1">
      <alignment horizontal="center" vertical="center"/>
    </xf>
    <xf numFmtId="0" fontId="3" fillId="7" borderId="1" xfId="0" applyFont="1" applyFill="1" applyBorder="1" applyAlignment="1">
      <alignment horizontal="center" vertical="center"/>
    </xf>
    <xf numFmtId="0" fontId="13" fillId="7" borderId="1" xfId="0" applyFont="1" applyFill="1" applyBorder="1" applyAlignment="1">
      <alignment horizontal="center"/>
    </xf>
    <xf numFmtId="0" fontId="15" fillId="7" borderId="1" xfId="0" applyFont="1" applyFill="1" applyBorder="1" applyAlignment="1">
      <alignment horizontal="right"/>
    </xf>
    <xf numFmtId="0" fontId="15" fillId="7" borderId="1" xfId="0" applyFont="1" applyFill="1" applyBorder="1" applyAlignment="1">
      <alignment horizontal="center"/>
    </xf>
    <xf numFmtId="0" fontId="16" fillId="15" borderId="0" xfId="0" applyFont="1" applyFill="1" applyAlignment="1">
      <alignment horizontal="right"/>
    </xf>
    <xf numFmtId="0" fontId="16" fillId="15" borderId="32" xfId="0" applyFont="1" applyFill="1" applyBorder="1" applyAlignment="1"/>
    <xf numFmtId="0" fontId="16" fillId="15" borderId="5" xfId="0" applyFont="1" applyFill="1" applyBorder="1" applyAlignment="1">
      <alignment horizontal="center"/>
    </xf>
    <xf numFmtId="0" fontId="16" fillId="15" borderId="11" xfId="0" applyFont="1" applyFill="1" applyBorder="1" applyAlignment="1">
      <alignment horizontal="center"/>
    </xf>
    <xf numFmtId="14" fontId="3" fillId="5" borderId="7" xfId="0" applyNumberFormat="1" applyFont="1" applyFill="1" applyBorder="1" applyAlignment="1"/>
    <xf numFmtId="0" fontId="3" fillId="5" borderId="7" xfId="0" applyFont="1" applyFill="1" applyBorder="1" applyAlignment="1"/>
    <xf numFmtId="0" fontId="3" fillId="5" borderId="33" xfId="0" applyFont="1" applyFill="1" applyBorder="1" applyAlignment="1">
      <alignment wrapText="1"/>
    </xf>
    <xf numFmtId="0" fontId="3" fillId="5" borderId="1" xfId="0" applyFont="1" applyFill="1" applyBorder="1" applyAlignment="1">
      <alignment wrapText="1"/>
    </xf>
    <xf numFmtId="0" fontId="5" fillId="16" borderId="0" xfId="0" applyFont="1" applyFill="1" applyAlignment="1">
      <alignment horizontal="right"/>
    </xf>
    <xf numFmtId="0" fontId="14" fillId="11" borderId="34" xfId="0" applyFont="1" applyFill="1" applyBorder="1" applyAlignment="1">
      <alignment horizontal="center"/>
    </xf>
    <xf numFmtId="0" fontId="5" fillId="11" borderId="35" xfId="0" applyFont="1" applyFill="1" applyBorder="1" applyAlignment="1"/>
    <xf numFmtId="0" fontId="5" fillId="0" borderId="17" xfId="0" applyFont="1" applyBorder="1" applyAlignment="1"/>
    <xf numFmtId="0" fontId="5" fillId="11" borderId="32" xfId="0" applyFont="1" applyFill="1" applyBorder="1" applyAlignment="1"/>
    <xf numFmtId="0" fontId="5" fillId="0" borderId="14" xfId="0" applyFont="1" applyBorder="1" applyAlignment="1"/>
    <xf numFmtId="0" fontId="5" fillId="0" borderId="27" xfId="0" applyFont="1" applyBorder="1" applyAlignment="1"/>
    <xf numFmtId="0" fontId="14" fillId="11" borderId="36" xfId="0" applyFont="1" applyFill="1" applyBorder="1" applyAlignment="1">
      <alignment horizontal="center" wrapText="1"/>
    </xf>
    <xf numFmtId="0" fontId="14" fillId="11" borderId="39" xfId="0" applyFont="1" applyFill="1" applyBorder="1" applyAlignment="1">
      <alignment horizontal="center" wrapText="1"/>
    </xf>
    <xf numFmtId="0" fontId="5" fillId="11" borderId="40" xfId="0" applyFont="1" applyFill="1" applyBorder="1" applyAlignment="1"/>
    <xf numFmtId="0" fontId="5" fillId="0" borderId="17" xfId="0" applyFont="1" applyBorder="1" applyAlignment="1">
      <alignment horizontal="center"/>
    </xf>
    <xf numFmtId="0" fontId="5" fillId="11" borderId="41" xfId="0" applyFont="1" applyFill="1" applyBorder="1" applyAlignment="1"/>
    <xf numFmtId="0" fontId="5" fillId="0" borderId="14" xfId="0" applyFont="1" applyBorder="1" applyAlignment="1">
      <alignment horizontal="center"/>
    </xf>
    <xf numFmtId="0" fontId="5" fillId="0" borderId="27" xfId="0" applyFont="1" applyBorder="1" applyAlignment="1">
      <alignment horizontal="center"/>
    </xf>
    <xf numFmtId="0" fontId="5" fillId="7" borderId="32" xfId="0" applyFont="1" applyFill="1" applyBorder="1" applyAlignment="1"/>
    <xf numFmtId="0" fontId="5" fillId="7" borderId="5" xfId="0" applyFont="1" applyFill="1" applyBorder="1" applyAlignment="1">
      <alignment horizontal="center"/>
    </xf>
    <xf numFmtId="0" fontId="5" fillId="7" borderId="11" xfId="0" applyFont="1" applyFill="1" applyBorder="1" applyAlignment="1">
      <alignment horizontal="center"/>
    </xf>
    <xf numFmtId="0" fontId="17" fillId="0" borderId="42" xfId="0" applyFont="1" applyBorder="1" applyAlignment="1">
      <alignment horizontal="center" vertical="center" wrapText="1"/>
    </xf>
    <xf numFmtId="0" fontId="17" fillId="0" borderId="26" xfId="0" applyFont="1" applyBorder="1" applyAlignment="1">
      <alignment horizontal="center" vertical="center" wrapText="1"/>
    </xf>
    <xf numFmtId="0" fontId="18" fillId="0" borderId="43" xfId="0" applyFont="1" applyBorder="1" applyAlignment="1">
      <alignment vertical="center" wrapText="1"/>
    </xf>
    <xf numFmtId="0" fontId="18" fillId="0" borderId="27" xfId="0" applyFont="1" applyBorder="1" applyAlignment="1">
      <alignment horizontal="center" vertical="center" wrapText="1"/>
    </xf>
    <xf numFmtId="16" fontId="18" fillId="0" borderId="27" xfId="0" applyNumberFormat="1" applyFont="1" applyBorder="1" applyAlignment="1">
      <alignment horizontal="center" vertical="center" wrapText="1"/>
    </xf>
    <xf numFmtId="0" fontId="6" fillId="0" borderId="0" xfId="0" applyFont="1" applyAlignment="1">
      <alignment horizontal="center" vertical="center"/>
    </xf>
    <xf numFmtId="0" fontId="2" fillId="0" borderId="0" xfId="0" applyFont="1" applyAlignment="1">
      <alignment horizontal="center" vertical="center"/>
    </xf>
    <xf numFmtId="0" fontId="19" fillId="0" borderId="27" xfId="0" applyFont="1" applyBorder="1" applyAlignment="1">
      <alignment horizontal="center" vertical="center" wrapText="1"/>
    </xf>
    <xf numFmtId="165" fontId="3" fillId="9" borderId="10" xfId="0" applyNumberFormat="1" applyFont="1" applyFill="1" applyBorder="1" applyAlignment="1">
      <alignment horizontal="center"/>
    </xf>
    <xf numFmtId="0" fontId="3" fillId="9" borderId="10" xfId="0" applyFont="1" applyFill="1" applyBorder="1" applyAlignment="1">
      <alignment horizontal="center"/>
    </xf>
    <xf numFmtId="49" fontId="3" fillId="9" borderId="10" xfId="0" applyNumberFormat="1" applyFont="1" applyFill="1" applyBorder="1" applyAlignment="1">
      <alignment horizontal="center"/>
    </xf>
    <xf numFmtId="0" fontId="3" fillId="9" borderId="10" xfId="0" applyFont="1" applyFill="1" applyBorder="1" applyAlignment="1">
      <alignment horizontal="center" vertical="center"/>
    </xf>
    <xf numFmtId="0" fontId="3" fillId="9" borderId="21" xfId="0" applyFont="1" applyFill="1" applyBorder="1" applyAlignment="1">
      <alignment horizontal="center" vertical="center"/>
    </xf>
    <xf numFmtId="0" fontId="3" fillId="0" borderId="20" xfId="0" applyFont="1" applyBorder="1">
      <alignment vertical="center"/>
    </xf>
    <xf numFmtId="0" fontId="3" fillId="0" borderId="22" xfId="0" applyFont="1" applyBorder="1">
      <alignment vertical="center"/>
    </xf>
    <xf numFmtId="0" fontId="3" fillId="0" borderId="12" xfId="0" applyFont="1" applyBorder="1">
      <alignment vertical="center"/>
    </xf>
    <xf numFmtId="0" fontId="3" fillId="9" borderId="7" xfId="0" applyFont="1" applyFill="1" applyBorder="1" applyAlignment="1"/>
    <xf numFmtId="0" fontId="3" fillId="14" borderId="7" xfId="0" applyFont="1" applyFill="1" applyBorder="1" applyAlignment="1">
      <alignment horizontal="center"/>
    </xf>
    <xf numFmtId="3" fontId="3" fillId="0" borderId="0" xfId="0" quotePrefix="1" applyNumberFormat="1" applyFont="1" applyAlignment="1">
      <alignment horizontal="right"/>
    </xf>
    <xf numFmtId="0" fontId="9" fillId="0" borderId="0" xfId="0" applyFont="1" applyAlignment="1">
      <alignment horizontal="center"/>
    </xf>
    <xf numFmtId="166" fontId="3" fillId="17" borderId="0" xfId="0" applyNumberFormat="1" applyFont="1" applyFill="1" applyAlignment="1">
      <alignment horizontal="center"/>
    </xf>
    <xf numFmtId="0" fontId="7" fillId="0" borderId="0" xfId="0" applyFont="1" applyAlignment="1" applyProtection="1">
      <alignment horizontal="center"/>
      <protection locked="0"/>
    </xf>
    <xf numFmtId="0" fontId="3" fillId="0" borderId="44" xfId="0" applyFont="1" applyBorder="1" applyAlignment="1"/>
    <xf numFmtId="0" fontId="3" fillId="0" borderId="28" xfId="0" applyFont="1" applyBorder="1" applyAlignment="1"/>
    <xf numFmtId="3" fontId="3" fillId="0" borderId="28" xfId="0" quotePrefix="1" applyNumberFormat="1" applyFont="1" applyBorder="1" applyAlignment="1">
      <alignment horizontal="right"/>
    </xf>
    <xf numFmtId="165" fontId="3" fillId="0" borderId="28" xfId="0" applyNumberFormat="1" applyFont="1" applyBorder="1" applyAlignment="1">
      <alignment horizontal="center"/>
    </xf>
    <xf numFmtId="0" fontId="3" fillId="0" borderId="28" xfId="0" applyFont="1" applyBorder="1" applyAlignment="1">
      <alignment horizontal="center"/>
    </xf>
    <xf numFmtId="166" fontId="3" fillId="0" borderId="28" xfId="0" applyNumberFormat="1" applyFont="1" applyBorder="1" applyAlignment="1">
      <alignment horizontal="center"/>
    </xf>
    <xf numFmtId="0" fontId="3" fillId="0" borderId="28" xfId="0" applyFont="1" applyBorder="1" applyAlignment="1">
      <alignment horizontal="center" wrapText="1"/>
    </xf>
    <xf numFmtId="0" fontId="9" fillId="0" borderId="28" xfId="0" applyFont="1" applyBorder="1" applyAlignment="1">
      <alignment horizontal="center"/>
    </xf>
    <xf numFmtId="0" fontId="3" fillId="0" borderId="45" xfId="0" applyFont="1" applyBorder="1" applyAlignment="1">
      <alignment horizontal="center"/>
    </xf>
    <xf numFmtId="0" fontId="3" fillId="0" borderId="46" xfId="0" applyFont="1" applyBorder="1" applyAlignment="1"/>
    <xf numFmtId="0" fontId="3" fillId="0" borderId="47" xfId="0" applyFont="1" applyBorder="1" applyAlignment="1"/>
    <xf numFmtId="3" fontId="3" fillId="0" borderId="14" xfId="0" quotePrefix="1" applyNumberFormat="1" applyFont="1" applyBorder="1" applyAlignment="1">
      <alignment horizontal="right"/>
    </xf>
    <xf numFmtId="165" fontId="3" fillId="0" borderId="14" xfId="0" applyNumberFormat="1" applyFont="1" applyBorder="1" applyAlignment="1">
      <alignment horizontal="center"/>
    </xf>
    <xf numFmtId="166" fontId="3" fillId="0" borderId="14" xfId="0" applyNumberFormat="1" applyFont="1" applyBorder="1" applyAlignment="1">
      <alignment horizontal="center"/>
    </xf>
    <xf numFmtId="0" fontId="3" fillId="0" borderId="14" xfId="0" applyFont="1" applyBorder="1" applyAlignment="1">
      <alignment horizontal="center" wrapText="1"/>
    </xf>
    <xf numFmtId="0" fontId="9" fillId="0" borderId="14" xfId="0" applyFont="1" applyBorder="1" applyAlignment="1">
      <alignment horizontal="center"/>
    </xf>
    <xf numFmtId="3" fontId="3" fillId="0" borderId="28" xfId="0" applyNumberFormat="1" applyFont="1" applyBorder="1" applyAlignment="1"/>
    <xf numFmtId="0" fontId="7" fillId="0" borderId="28" xfId="0" applyFont="1" applyBorder="1" applyAlignment="1">
      <alignment horizontal="center"/>
    </xf>
    <xf numFmtId="3" fontId="3" fillId="0" borderId="14" xfId="0" applyNumberFormat="1" applyFont="1" applyBorder="1" applyAlignment="1"/>
    <xf numFmtId="166" fontId="3" fillId="17" borderId="14" xfId="0" applyNumberFormat="1" applyFont="1" applyFill="1" applyBorder="1" applyAlignment="1">
      <alignment horizontal="center"/>
    </xf>
    <xf numFmtId="0" fontId="7" fillId="0" borderId="14" xfId="0" applyFont="1" applyBorder="1" applyAlignment="1" applyProtection="1">
      <alignment horizontal="center"/>
      <protection locked="0"/>
    </xf>
    <xf numFmtId="166" fontId="3" fillId="17" borderId="28" xfId="0" applyNumberFormat="1" applyFont="1" applyFill="1" applyBorder="1" applyAlignment="1">
      <alignment horizontal="center"/>
    </xf>
    <xf numFmtId="0" fontId="7" fillId="0" borderId="28" xfId="0" applyFont="1" applyBorder="1" applyAlignment="1" applyProtection="1">
      <alignment horizontal="center"/>
      <protection locked="0"/>
    </xf>
    <xf numFmtId="0" fontId="7" fillId="0" borderId="14" xfId="0" applyFont="1" applyBorder="1" applyAlignment="1">
      <alignment horizontal="center"/>
    </xf>
    <xf numFmtId="0" fontId="3" fillId="0" borderId="46" xfId="0" applyFont="1" applyBorder="1" applyAlignment="1">
      <alignment horizontal="center"/>
    </xf>
    <xf numFmtId="0" fontId="3" fillId="0" borderId="47" xfId="0" applyFont="1" applyBorder="1" applyAlignment="1">
      <alignment horizontal="center"/>
    </xf>
    <xf numFmtId="0" fontId="3" fillId="0" borderId="44" xfId="0" applyFont="1" applyBorder="1" applyAlignment="1">
      <alignment horizontal="center"/>
    </xf>
    <xf numFmtId="0" fontId="9" fillId="7" borderId="28" xfId="0" applyFont="1" applyFill="1" applyBorder="1" applyAlignment="1">
      <alignment horizontal="center"/>
    </xf>
    <xf numFmtId="0" fontId="9" fillId="7" borderId="0" xfId="0" applyFont="1" applyFill="1" applyAlignment="1">
      <alignment horizontal="center"/>
    </xf>
    <xf numFmtId="0" fontId="3" fillId="7" borderId="17" xfId="0" applyFont="1" applyFill="1" applyBorder="1" applyAlignment="1">
      <alignment horizontal="center"/>
    </xf>
    <xf numFmtId="168" fontId="3" fillId="7" borderId="0" xfId="0" quotePrefix="1" applyNumberFormat="1" applyFont="1" applyFill="1" applyAlignment="1">
      <alignment horizontal="center"/>
    </xf>
    <xf numFmtId="168" fontId="3" fillId="7" borderId="14" xfId="0" quotePrefix="1" applyNumberFormat="1" applyFont="1" applyFill="1" applyBorder="1" applyAlignment="1">
      <alignment horizontal="center"/>
    </xf>
    <xf numFmtId="0" fontId="3" fillId="0" borderId="14" xfId="0" applyFont="1" applyBorder="1" applyAlignment="1">
      <alignment horizontal="center" vertical="center" wrapText="1"/>
    </xf>
    <xf numFmtId="168" fontId="3" fillId="0" borderId="0" xfId="0" quotePrefix="1" applyNumberFormat="1" applyFont="1" applyAlignment="1">
      <alignment horizontal="center"/>
    </xf>
    <xf numFmtId="168" fontId="3" fillId="0" borderId="14" xfId="0" quotePrefix="1" applyNumberFormat="1" applyFont="1" applyBorder="1" applyAlignment="1">
      <alignment horizontal="center"/>
    </xf>
    <xf numFmtId="168" fontId="3" fillId="0" borderId="28" xfId="0" quotePrefix="1" applyNumberFormat="1" applyFont="1" applyBorder="1" applyAlignment="1">
      <alignment horizontal="center"/>
    </xf>
    <xf numFmtId="168" fontId="3" fillId="0" borderId="28" xfId="0" quotePrefix="1" applyNumberFormat="1" applyFont="1" applyBorder="1" applyAlignment="1">
      <alignment horizontal="center" vertical="center"/>
    </xf>
    <xf numFmtId="168" fontId="3" fillId="0" borderId="0" xfId="0" quotePrefix="1" applyNumberFormat="1" applyFont="1" applyAlignment="1">
      <alignment horizontal="center" vertical="center"/>
    </xf>
    <xf numFmtId="0" fontId="3" fillId="0" borderId="44" xfId="0" applyFont="1" applyBorder="1" applyAlignment="1">
      <alignment horizontal="center" vertical="center"/>
    </xf>
    <xf numFmtId="0" fontId="3" fillId="0" borderId="46" xfId="0" applyFont="1" applyBorder="1" applyAlignment="1">
      <alignment horizontal="center" vertical="center"/>
    </xf>
    <xf numFmtId="166" fontId="5" fillId="18" borderId="1" xfId="0" applyNumberFormat="1" applyFont="1" applyFill="1" applyBorder="1" applyAlignment="1">
      <alignment horizontal="center"/>
    </xf>
    <xf numFmtId="166" fontId="3" fillId="18" borderId="1" xfId="0" applyNumberFormat="1" applyFont="1" applyFill="1" applyBorder="1" applyAlignment="1">
      <alignment horizontal="center"/>
    </xf>
    <xf numFmtId="0" fontId="3" fillId="0" borderId="28" xfId="0" applyFont="1" applyBorder="1" applyAlignment="1">
      <alignment horizontal="center" vertical="center" wrapText="1"/>
    </xf>
    <xf numFmtId="0" fontId="3" fillId="0" borderId="0" xfId="0" applyFont="1" applyAlignment="1">
      <alignment horizontal="center" vertical="center" wrapText="1"/>
    </xf>
    <xf numFmtId="0" fontId="3" fillId="7" borderId="28" xfId="0" applyFont="1" applyFill="1" applyBorder="1" applyAlignment="1">
      <alignment horizontal="center"/>
    </xf>
    <xf numFmtId="0" fontId="3" fillId="7" borderId="0" xfId="0" applyFont="1" applyFill="1" applyAlignment="1">
      <alignment horizontal="center"/>
    </xf>
    <xf numFmtId="0" fontId="3" fillId="7" borderId="14" xfId="0" applyFont="1" applyFill="1" applyBorder="1" applyAlignment="1">
      <alignment horizontal="center"/>
    </xf>
    <xf numFmtId="166" fontId="5" fillId="7" borderId="0" xfId="0" applyNumberFormat="1" applyFont="1" applyFill="1" applyAlignment="1">
      <alignment horizontal="center"/>
    </xf>
    <xf numFmtId="166" fontId="3" fillId="7" borderId="0" xfId="0" applyNumberFormat="1" applyFont="1" applyFill="1" applyAlignment="1">
      <alignment horizontal="center"/>
    </xf>
    <xf numFmtId="166" fontId="5" fillId="7" borderId="28" xfId="0" applyNumberFormat="1" applyFont="1" applyFill="1" applyBorder="1" applyAlignment="1">
      <alignment horizontal="center"/>
    </xf>
    <xf numFmtId="166" fontId="5" fillId="7" borderId="14" xfId="0" applyNumberFormat="1" applyFont="1" applyFill="1" applyBorder="1" applyAlignment="1">
      <alignment horizontal="center"/>
    </xf>
    <xf numFmtId="166" fontId="3" fillId="7" borderId="28" xfId="0" applyNumberFormat="1" applyFont="1" applyFill="1" applyBorder="1" applyAlignment="1">
      <alignment horizontal="center"/>
    </xf>
    <xf numFmtId="166" fontId="3" fillId="7" borderId="14" xfId="0" applyNumberFormat="1" applyFont="1" applyFill="1" applyBorder="1" applyAlignment="1">
      <alignment horizontal="center"/>
    </xf>
    <xf numFmtId="168" fontId="3" fillId="7" borderId="28" xfId="0" quotePrefix="1" applyNumberFormat="1" applyFont="1" applyFill="1" applyBorder="1" applyAlignment="1">
      <alignment horizontal="center"/>
    </xf>
    <xf numFmtId="0" fontId="3" fillId="7" borderId="45" xfId="0" applyFont="1" applyFill="1" applyBorder="1" applyAlignment="1">
      <alignment horizontal="center"/>
    </xf>
    <xf numFmtId="0" fontId="3" fillId="7" borderId="46" xfId="0" applyFont="1" applyFill="1" applyBorder="1" applyAlignment="1">
      <alignment horizontal="center"/>
    </xf>
    <xf numFmtId="165" fontId="3" fillId="7" borderId="0" xfId="0" applyNumberFormat="1" applyFont="1" applyFill="1" applyAlignment="1">
      <alignment horizontal="center"/>
    </xf>
    <xf numFmtId="0" fontId="3" fillId="7" borderId="47" xfId="0" applyFont="1" applyFill="1" applyBorder="1" applyAlignment="1">
      <alignment horizontal="center"/>
    </xf>
    <xf numFmtId="165" fontId="3" fillId="7" borderId="14" xfId="0" applyNumberFormat="1" applyFont="1" applyFill="1" applyBorder="1" applyAlignment="1">
      <alignment horizontal="center"/>
    </xf>
    <xf numFmtId="0" fontId="3" fillId="7" borderId="44" xfId="0" applyFont="1" applyFill="1" applyBorder="1" applyAlignment="1">
      <alignment horizontal="center"/>
    </xf>
    <xf numFmtId="165" fontId="3" fillId="7" borderId="28" xfId="0" applyNumberFormat="1" applyFont="1" applyFill="1" applyBorder="1" applyAlignment="1">
      <alignment horizontal="center"/>
    </xf>
    <xf numFmtId="0" fontId="5" fillId="0" borderId="0" xfId="0" applyFont="1" applyAlignment="1">
      <alignment horizontal="right"/>
    </xf>
    <xf numFmtId="0" fontId="5" fillId="16" borderId="0" xfId="0" applyFont="1" applyFill="1" applyAlignment="1">
      <alignment horizontal="right" wrapText="1"/>
    </xf>
    <xf numFmtId="0" fontId="14" fillId="11" borderId="29" xfId="0" applyFont="1" applyFill="1" applyBorder="1" applyAlignment="1">
      <alignment horizontal="center"/>
    </xf>
    <xf numFmtId="0" fontId="14" fillId="11" borderId="48" xfId="0" applyFont="1" applyFill="1" applyBorder="1" applyAlignment="1">
      <alignment horizontal="center"/>
    </xf>
    <xf numFmtId="0" fontId="14" fillId="11" borderId="18" xfId="0" applyFont="1" applyFill="1" applyBorder="1" applyAlignment="1">
      <alignment horizontal="center"/>
    </xf>
    <xf numFmtId="0" fontId="14" fillId="11" borderId="18" xfId="0" applyFont="1" applyFill="1" applyBorder="1" applyAlignment="1">
      <alignment horizontal="center" wrapText="1"/>
    </xf>
    <xf numFmtId="0" fontId="14" fillId="11" borderId="49" xfId="0" applyFont="1" applyFill="1" applyBorder="1" applyAlignment="1">
      <alignment horizontal="center" wrapText="1"/>
    </xf>
    <xf numFmtId="0" fontId="5" fillId="11" borderId="50" xfId="0" applyFont="1" applyFill="1" applyBorder="1" applyAlignment="1"/>
    <xf numFmtId="0" fontId="5" fillId="16" borderId="50" xfId="0" applyFont="1" applyFill="1" applyBorder="1" applyAlignment="1"/>
    <xf numFmtId="0" fontId="5" fillId="19" borderId="46" xfId="0" applyFont="1" applyFill="1" applyBorder="1" applyAlignment="1">
      <alignment horizontal="left"/>
    </xf>
    <xf numFmtId="0" fontId="5" fillId="19" borderId="47" xfId="0" applyFont="1" applyFill="1" applyBorder="1" applyAlignment="1">
      <alignment horizontal="left"/>
    </xf>
    <xf numFmtId="0" fontId="14" fillId="11" borderId="44" xfId="0" applyFont="1" applyFill="1" applyBorder="1" applyAlignment="1">
      <alignment horizontal="center"/>
    </xf>
    <xf numFmtId="0" fontId="14" fillId="11" borderId="28" xfId="0" applyFont="1" applyFill="1" applyBorder="1" applyAlignment="1">
      <alignment horizontal="center"/>
    </xf>
    <xf numFmtId="0" fontId="14" fillId="11" borderId="45" xfId="0" applyFont="1" applyFill="1" applyBorder="1" applyAlignment="1">
      <alignment horizontal="center"/>
    </xf>
    <xf numFmtId="0" fontId="5" fillId="11" borderId="46" xfId="0" applyFont="1" applyFill="1" applyBorder="1" applyAlignment="1"/>
    <xf numFmtId="0" fontId="5" fillId="19" borderId="46" xfId="0" applyFont="1" applyFill="1" applyBorder="1" applyAlignment="1"/>
    <xf numFmtId="0" fontId="5" fillId="19" borderId="47" xfId="0" applyFont="1" applyFill="1" applyBorder="1" applyAlignment="1"/>
    <xf numFmtId="0" fontId="3" fillId="7" borderId="10" xfId="0" applyFont="1" applyFill="1" applyBorder="1" applyAlignment="1">
      <alignment horizontal="center"/>
    </xf>
    <xf numFmtId="0" fontId="3" fillId="7" borderId="21" xfId="0" applyFont="1" applyFill="1" applyBorder="1" applyAlignment="1">
      <alignment horizontal="center"/>
    </xf>
    <xf numFmtId="0" fontId="3" fillId="7" borderId="23" xfId="0" applyFont="1" applyFill="1" applyBorder="1" applyAlignment="1">
      <alignment horizontal="center"/>
    </xf>
    <xf numFmtId="0" fontId="3" fillId="7" borderId="24" xfId="0" applyFont="1" applyFill="1" applyBorder="1" applyAlignment="1">
      <alignment horizontal="center"/>
    </xf>
    <xf numFmtId="0" fontId="3" fillId="7" borderId="25" xfId="0" applyFont="1" applyFill="1" applyBorder="1" applyAlignment="1">
      <alignment horizontal="center"/>
    </xf>
    <xf numFmtId="0" fontId="12" fillId="7" borderId="46" xfId="0" applyFont="1" applyFill="1" applyBorder="1" applyAlignment="1">
      <alignment horizontal="center"/>
    </xf>
    <xf numFmtId="0" fontId="12" fillId="7" borderId="0" xfId="0" applyFont="1" applyFill="1" applyAlignment="1">
      <alignment horizontal="center"/>
    </xf>
    <xf numFmtId="168" fontId="12" fillId="7" borderId="0" xfId="0" quotePrefix="1" applyNumberFormat="1" applyFont="1" applyFill="1" applyAlignment="1">
      <alignment horizontal="center"/>
    </xf>
    <xf numFmtId="165" fontId="12" fillId="7" borderId="0" xfId="0" applyNumberFormat="1" applyFont="1" applyFill="1" applyAlignment="1">
      <alignment horizontal="center"/>
    </xf>
    <xf numFmtId="166" fontId="12" fillId="7" borderId="0" xfId="0" applyNumberFormat="1" applyFont="1" applyFill="1" applyAlignment="1">
      <alignment horizontal="center"/>
    </xf>
    <xf numFmtId="0" fontId="20" fillId="7" borderId="0" xfId="0" applyFont="1" applyFill="1" applyAlignment="1">
      <alignment horizontal="center"/>
    </xf>
    <xf numFmtId="0" fontId="12" fillId="7" borderId="17" xfId="0" applyFont="1" applyFill="1" applyBorder="1" applyAlignment="1">
      <alignment horizontal="center"/>
    </xf>
    <xf numFmtId="0" fontId="12" fillId="7" borderId="47" xfId="0" applyFont="1" applyFill="1" applyBorder="1" applyAlignment="1">
      <alignment horizontal="center"/>
    </xf>
    <xf numFmtId="0" fontId="12" fillId="7" borderId="14" xfId="0" applyFont="1" applyFill="1" applyBorder="1" applyAlignment="1">
      <alignment horizontal="center"/>
    </xf>
    <xf numFmtId="168" fontId="12" fillId="7" borderId="14" xfId="0" quotePrefix="1" applyNumberFormat="1" applyFont="1" applyFill="1" applyBorder="1" applyAlignment="1">
      <alignment horizontal="center"/>
    </xf>
    <xf numFmtId="165" fontId="12" fillId="7" borderId="14" xfId="0" applyNumberFormat="1" applyFont="1" applyFill="1" applyBorder="1" applyAlignment="1">
      <alignment horizontal="center"/>
    </xf>
    <xf numFmtId="166" fontId="12" fillId="7" borderId="14" xfId="0" applyNumberFormat="1" applyFont="1" applyFill="1" applyBorder="1" applyAlignment="1">
      <alignment horizontal="center"/>
    </xf>
    <xf numFmtId="0" fontId="20" fillId="7" borderId="14" xfId="0" applyFont="1" applyFill="1" applyBorder="1" applyAlignment="1">
      <alignment horizontal="center"/>
    </xf>
    <xf numFmtId="0" fontId="12" fillId="7" borderId="27" xfId="0" applyFont="1" applyFill="1" applyBorder="1" applyAlignment="1">
      <alignment horizontal="center"/>
    </xf>
    <xf numFmtId="0" fontId="9" fillId="20" borderId="0" xfId="0" applyFont="1" applyFill="1" applyAlignment="1">
      <alignment horizontal="center"/>
    </xf>
    <xf numFmtId="0" fontId="5" fillId="11" borderId="8" xfId="0" applyFont="1" applyFill="1" applyBorder="1" applyAlignment="1"/>
    <xf numFmtId="0" fontId="5" fillId="0" borderId="46" xfId="0" applyFont="1" applyBorder="1" applyAlignment="1">
      <alignment horizontal="right"/>
    </xf>
    <xf numFmtId="0" fontId="5" fillId="0" borderId="17" xfId="0" applyFont="1" applyBorder="1" applyAlignment="1">
      <alignment horizontal="right"/>
    </xf>
    <xf numFmtId="49" fontId="3" fillId="9" borderId="7" xfId="0" applyNumberFormat="1" applyFont="1" applyFill="1" applyBorder="1" applyAlignment="1">
      <alignment horizontal="center" vertical="center"/>
    </xf>
    <xf numFmtId="0" fontId="7" fillId="0" borderId="0" xfId="0" applyFont="1" applyAlignment="1">
      <alignment horizontal="center" vertical="center"/>
    </xf>
    <xf numFmtId="0" fontId="5" fillId="0" borderId="0" xfId="0" applyFont="1" applyAlignment="1">
      <alignment horizontal="center" vertical="center"/>
    </xf>
    <xf numFmtId="0" fontId="5" fillId="2" borderId="0" xfId="0" applyFont="1" applyFill="1" applyAlignment="1">
      <alignment horizontal="center" vertical="center"/>
    </xf>
    <xf numFmtId="1" fontId="3" fillId="21" borderId="28" xfId="0" applyNumberFormat="1" applyFont="1" applyFill="1" applyBorder="1" applyAlignment="1">
      <alignment horizontal="center" vertical="center"/>
    </xf>
    <xf numFmtId="1" fontId="3" fillId="21" borderId="0" xfId="0" applyNumberFormat="1" applyFont="1" applyFill="1" applyAlignment="1">
      <alignment horizontal="center" vertical="center"/>
    </xf>
    <xf numFmtId="1" fontId="3" fillId="21" borderId="14" xfId="0" applyNumberFormat="1" applyFont="1" applyFill="1" applyBorder="1" applyAlignment="1">
      <alignment horizontal="center" vertical="center"/>
    </xf>
    <xf numFmtId="0" fontId="7" fillId="21" borderId="28" xfId="0" applyFont="1" applyFill="1" applyBorder="1" applyAlignment="1">
      <alignment horizontal="center" vertical="center"/>
    </xf>
    <xf numFmtId="0" fontId="7" fillId="21" borderId="0" xfId="0" applyFont="1" applyFill="1" applyAlignment="1">
      <alignment horizontal="center" vertical="center"/>
    </xf>
    <xf numFmtId="1" fontId="3" fillId="21" borderId="0" xfId="0" applyNumberFormat="1" applyFont="1" applyFill="1" applyAlignment="1">
      <alignment horizontal="center"/>
    </xf>
    <xf numFmtId="1" fontId="3" fillId="21" borderId="14" xfId="0" applyNumberFormat="1" applyFont="1" applyFill="1" applyBorder="1" applyAlignment="1">
      <alignment horizontal="center"/>
    </xf>
    <xf numFmtId="1" fontId="3" fillId="21" borderId="0" xfId="0" applyNumberFormat="1" applyFont="1" applyFill="1" applyAlignment="1">
      <alignment horizontal="center" vertical="center" wrapText="1"/>
    </xf>
    <xf numFmtId="1" fontId="3" fillId="21" borderId="14" xfId="0" applyNumberFormat="1" applyFont="1" applyFill="1" applyBorder="1" applyAlignment="1">
      <alignment horizontal="center" vertical="center" wrapText="1"/>
    </xf>
    <xf numFmtId="1" fontId="7" fillId="21" borderId="28" xfId="0" applyNumberFormat="1" applyFont="1" applyFill="1" applyBorder="1" applyAlignment="1" applyProtection="1">
      <alignment horizontal="center" vertical="center"/>
      <protection locked="0"/>
    </xf>
    <xf numFmtId="1" fontId="7" fillId="21" borderId="0" xfId="0" applyNumberFormat="1" applyFont="1" applyFill="1" applyAlignment="1" applyProtection="1">
      <alignment horizontal="center" vertical="center"/>
      <protection locked="0"/>
    </xf>
    <xf numFmtId="1" fontId="7" fillId="21" borderId="14" xfId="0" applyNumberFormat="1" applyFont="1" applyFill="1" applyBorder="1" applyAlignment="1">
      <alignment horizontal="center" vertical="center"/>
    </xf>
    <xf numFmtId="1" fontId="7" fillId="21" borderId="28" xfId="0" applyNumberFormat="1" applyFont="1" applyFill="1" applyBorder="1" applyAlignment="1">
      <alignment horizontal="center" vertical="center"/>
    </xf>
    <xf numFmtId="1" fontId="7" fillId="21" borderId="0" xfId="0" applyNumberFormat="1" applyFont="1" applyFill="1" applyAlignment="1">
      <alignment horizontal="center" vertical="center"/>
    </xf>
    <xf numFmtId="0" fontId="3" fillId="21" borderId="28" xfId="0" applyFont="1" applyFill="1" applyBorder="1" applyAlignment="1">
      <alignment horizontal="center" wrapText="1"/>
    </xf>
    <xf numFmtId="0" fontId="3" fillId="21" borderId="0" xfId="0" applyFont="1" applyFill="1" applyAlignment="1">
      <alignment horizontal="center" wrapText="1"/>
    </xf>
    <xf numFmtId="0" fontId="3" fillId="21" borderId="14" xfId="0" applyFont="1" applyFill="1" applyBorder="1" applyAlignment="1">
      <alignment horizontal="center" wrapText="1"/>
    </xf>
    <xf numFmtId="0" fontId="3" fillId="21" borderId="0" xfId="0" applyFont="1" applyFill="1" applyAlignment="1">
      <alignment horizontal="center"/>
    </xf>
    <xf numFmtId="0" fontId="3" fillId="21" borderId="14" xfId="0" applyFont="1" applyFill="1" applyBorder="1" applyAlignment="1">
      <alignment horizontal="center"/>
    </xf>
    <xf numFmtId="0" fontId="21" fillId="21" borderId="0" xfId="0" applyFont="1" applyFill="1" applyAlignment="1">
      <alignment horizontal="center"/>
    </xf>
    <xf numFmtId="0" fontId="21" fillId="21" borderId="14" xfId="0" applyFont="1" applyFill="1" applyBorder="1" applyAlignment="1">
      <alignment horizontal="center"/>
    </xf>
    <xf numFmtId="0" fontId="22" fillId="0" borderId="0" xfId="0" applyFont="1" applyAlignment="1">
      <alignment horizontal="center" vertical="center"/>
    </xf>
    <xf numFmtId="0" fontId="22" fillId="0" borderId="24" xfId="0" applyFont="1" applyBorder="1" applyAlignment="1">
      <alignment horizontal="center" vertical="center"/>
    </xf>
    <xf numFmtId="0" fontId="3" fillId="9" borderId="8" xfId="0" applyFont="1" applyFill="1" applyBorder="1" applyAlignment="1">
      <alignment horizontal="center"/>
    </xf>
    <xf numFmtId="0" fontId="5" fillId="0" borderId="8" xfId="0" applyFont="1" applyBorder="1" applyAlignment="1">
      <alignment horizontal="center"/>
    </xf>
    <xf numFmtId="0" fontId="7" fillId="0" borderId="1" xfId="0" applyFont="1" applyBorder="1" applyAlignment="1">
      <alignment horizontal="right"/>
    </xf>
    <xf numFmtId="0" fontId="7" fillId="7" borderId="1" xfId="0" applyFont="1" applyFill="1" applyBorder="1" applyAlignment="1">
      <alignment horizontal="right"/>
    </xf>
    <xf numFmtId="0" fontId="3" fillId="7" borderId="1" xfId="0" applyFont="1" applyFill="1" applyBorder="1" applyAlignment="1">
      <alignment horizontal="right" vertical="center"/>
    </xf>
    <xf numFmtId="0" fontId="3" fillId="7" borderId="0" xfId="0" applyFont="1" applyFill="1" applyAlignment="1">
      <alignment horizontal="center" vertical="center"/>
    </xf>
    <xf numFmtId="0" fontId="22" fillId="0" borderId="10" xfId="0" applyFont="1" applyBorder="1" applyAlignment="1">
      <alignment horizontal="center" vertical="center"/>
    </xf>
    <xf numFmtId="0" fontId="3" fillId="7" borderId="10" xfId="0" applyFont="1" applyFill="1" applyBorder="1" applyAlignment="1">
      <alignment horizontal="center" vertical="center"/>
    </xf>
    <xf numFmtId="1" fontId="7" fillId="7" borderId="0" xfId="0" applyNumberFormat="1" applyFont="1" applyFill="1" applyAlignment="1" applyProtection="1">
      <alignment horizontal="center" vertical="center"/>
      <protection locked="0"/>
    </xf>
    <xf numFmtId="0" fontId="5" fillId="7" borderId="50" xfId="0" applyFont="1" applyFill="1" applyBorder="1" applyAlignment="1"/>
    <xf numFmtId="0" fontId="5" fillId="7" borderId="0" xfId="0" applyFont="1" applyFill="1" applyAlignment="1">
      <alignment horizontal="right"/>
    </xf>
    <xf numFmtId="0" fontId="5" fillId="7" borderId="0" xfId="0" applyFont="1" applyFill="1" applyAlignment="1">
      <alignment horizontal="right" wrapText="1"/>
    </xf>
    <xf numFmtId="0" fontId="12" fillId="0" borderId="1" xfId="0" applyFont="1" applyBorder="1" applyAlignment="1"/>
    <xf numFmtId="169" fontId="12" fillId="0" borderId="1" xfId="0" applyNumberFormat="1" applyFont="1" applyBorder="1" applyAlignment="1"/>
    <xf numFmtId="0" fontId="23" fillId="0" borderId="1" xfId="0" applyFont="1" applyBorder="1" applyAlignment="1">
      <alignment horizontal="left"/>
    </xf>
    <xf numFmtId="0" fontId="21" fillId="0" borderId="1" xfId="0" applyFont="1" applyBorder="1" applyAlignment="1">
      <alignment horizontal="center"/>
    </xf>
    <xf numFmtId="0" fontId="23" fillId="0" borderId="1" xfId="0" applyFont="1" applyBorder="1" applyAlignment="1">
      <alignment horizontal="center"/>
    </xf>
    <xf numFmtId="0" fontId="12" fillId="0" borderId="8" xfId="0" applyFont="1" applyBorder="1" applyAlignment="1">
      <alignment horizontal="center"/>
    </xf>
    <xf numFmtId="0" fontId="23" fillId="0" borderId="1" xfId="0" applyFont="1" applyBorder="1" applyAlignment="1"/>
    <xf numFmtId="0" fontId="24" fillId="0" borderId="1" xfId="0" applyFont="1" applyBorder="1" applyAlignment="1"/>
    <xf numFmtId="168" fontId="12" fillId="0" borderId="1" xfId="0" applyNumberFormat="1" applyFont="1" applyBorder="1" applyAlignment="1"/>
    <xf numFmtId="165" fontId="12" fillId="0" borderId="1" xfId="0" applyNumberFormat="1" applyFont="1" applyBorder="1" applyAlignment="1">
      <alignment horizontal="center"/>
    </xf>
    <xf numFmtId="166" fontId="12" fillId="0" borderId="1" xfId="0" applyNumberFormat="1" applyFont="1" applyBorder="1" applyAlignment="1">
      <alignment horizontal="center"/>
    </xf>
    <xf numFmtId="0" fontId="20" fillId="0" borderId="1" xfId="0" applyFont="1" applyBorder="1" applyAlignment="1"/>
    <xf numFmtId="0" fontId="12" fillId="0" borderId="0" xfId="0" applyFont="1" applyAlignment="1"/>
    <xf numFmtId="0" fontId="12" fillId="0" borderId="1" xfId="0" applyFont="1" applyBorder="1" applyAlignment="1">
      <alignment horizontal="center" wrapText="1"/>
    </xf>
    <xf numFmtId="0" fontId="23" fillId="0" borderId="0" xfId="0" applyFont="1" applyAlignment="1"/>
    <xf numFmtId="0" fontId="12" fillId="0" borderId="0" xfId="0" applyFont="1" applyAlignment="1">
      <alignment horizontal="center"/>
    </xf>
    <xf numFmtId="167" fontId="12" fillId="0" borderId="1" xfId="0" applyNumberFormat="1" applyFont="1" applyBorder="1" applyAlignment="1">
      <alignment horizontal="right"/>
    </xf>
    <xf numFmtId="3" fontId="23" fillId="0" borderId="1" xfId="0" applyNumberFormat="1" applyFont="1" applyBorder="1" applyAlignment="1"/>
    <xf numFmtId="165" fontId="23" fillId="0" borderId="1" xfId="0" applyNumberFormat="1" applyFont="1" applyBorder="1" applyAlignment="1">
      <alignment horizontal="center"/>
    </xf>
    <xf numFmtId="168" fontId="23" fillId="0" borderId="1" xfId="0" applyNumberFormat="1" applyFont="1" applyBorder="1" applyAlignment="1"/>
    <xf numFmtId="0" fontId="12" fillId="0" borderId="1" xfId="0" applyFont="1" applyBorder="1" applyAlignment="1">
      <alignment horizontal="right"/>
    </xf>
    <xf numFmtId="0" fontId="21" fillId="0" borderId="1" xfId="0" applyFont="1" applyBorder="1" applyAlignment="1" applyProtection="1">
      <alignment horizontal="center"/>
      <protection locked="0"/>
    </xf>
    <xf numFmtId="0" fontId="25" fillId="0" borderId="1" xfId="0" applyFont="1" applyBorder="1" applyAlignment="1">
      <alignment horizontal="center"/>
    </xf>
    <xf numFmtId="167" fontId="12" fillId="0" borderId="1" xfId="0" applyNumberFormat="1" applyFont="1" applyBorder="1" applyAlignment="1">
      <alignment horizontal="center"/>
    </xf>
    <xf numFmtId="0" fontId="3" fillId="22" borderId="1" xfId="0" applyFont="1" applyFill="1" applyBorder="1" applyAlignment="1">
      <alignment horizontal="center"/>
    </xf>
    <xf numFmtId="0" fontId="5" fillId="22" borderId="50" xfId="0" applyFont="1" applyFill="1" applyBorder="1" applyAlignment="1"/>
    <xf numFmtId="0" fontId="5" fillId="22" borderId="0" xfId="0" applyFont="1" applyFill="1" applyAlignment="1">
      <alignment horizontal="right"/>
    </xf>
    <xf numFmtId="0" fontId="3" fillId="22" borderId="1" xfId="0" applyFont="1" applyFill="1" applyBorder="1" applyAlignment="1">
      <alignment horizontal="center" vertical="center"/>
    </xf>
    <xf numFmtId="0" fontId="3" fillId="22" borderId="1" xfId="0" applyFont="1" applyFill="1" applyBorder="1" applyAlignment="1"/>
    <xf numFmtId="0" fontId="7" fillId="22" borderId="1" xfId="0" applyFont="1" applyFill="1" applyBorder="1" applyAlignment="1">
      <alignment horizontal="right"/>
    </xf>
    <xf numFmtId="0" fontId="3" fillId="22" borderId="1" xfId="0" applyFont="1" applyFill="1" applyBorder="1" applyAlignment="1">
      <alignment horizontal="right" vertical="center"/>
    </xf>
    <xf numFmtId="3" fontId="25" fillId="0" borderId="1" xfId="0" applyNumberFormat="1" applyFont="1" applyBorder="1" applyAlignment="1">
      <alignment horizontal="left"/>
    </xf>
    <xf numFmtId="0" fontId="25" fillId="0" borderId="1" xfId="0" applyFont="1" applyBorder="1" applyAlignment="1"/>
    <xf numFmtId="165" fontId="25" fillId="0" borderId="1" xfId="0" applyNumberFormat="1" applyFont="1" applyBorder="1" applyAlignment="1">
      <alignment horizontal="center"/>
    </xf>
    <xf numFmtId="0" fontId="25" fillId="7" borderId="1" xfId="0" applyFont="1" applyFill="1" applyBorder="1" applyAlignment="1">
      <alignment horizontal="center"/>
    </xf>
    <xf numFmtId="166" fontId="25" fillId="0" borderId="1" xfId="0" applyNumberFormat="1" applyFont="1" applyBorder="1" applyAlignment="1">
      <alignment horizontal="center"/>
    </xf>
    <xf numFmtId="0" fontId="26" fillId="0" borderId="1" xfId="0" applyFont="1" applyBorder="1" applyAlignment="1">
      <alignment horizontal="center"/>
    </xf>
    <xf numFmtId="0" fontId="27" fillId="0" borderId="1" xfId="0" applyFont="1" applyBorder="1" applyAlignment="1">
      <alignment horizontal="center"/>
    </xf>
    <xf numFmtId="0" fontId="25" fillId="22" borderId="1" xfId="0" applyFont="1" applyFill="1" applyBorder="1" applyAlignment="1"/>
    <xf numFmtId="0" fontId="28" fillId="0" borderId="1" xfId="0" applyFont="1" applyBorder="1" applyAlignment="1"/>
    <xf numFmtId="0" fontId="8" fillId="0" borderId="0" xfId="0" applyFont="1" applyAlignment="1"/>
    <xf numFmtId="0" fontId="25" fillId="0" borderId="1" xfId="0" applyFont="1" applyBorder="1" applyAlignment="1">
      <alignment horizontal="left"/>
    </xf>
    <xf numFmtId="0" fontId="25" fillId="22" borderId="1" xfId="0" applyFont="1" applyFill="1" applyBorder="1" applyAlignment="1">
      <alignment horizontal="center" vertical="center"/>
    </xf>
    <xf numFmtId="0" fontId="25" fillId="0" borderId="1" xfId="0" applyFont="1" applyBorder="1" applyAlignment="1">
      <alignment horizontal="center" vertical="center"/>
    </xf>
    <xf numFmtId="166" fontId="4" fillId="3" borderId="29" xfId="0" applyNumberFormat="1" applyFont="1" applyFill="1" applyBorder="1" applyAlignment="1">
      <alignment horizontal="center" vertical="top" wrapText="1"/>
    </xf>
    <xf numFmtId="166" fontId="5" fillId="4" borderId="35" xfId="0" applyNumberFormat="1" applyFont="1" applyFill="1" applyBorder="1" applyAlignment="1">
      <alignment horizontal="center" vertical="top" wrapText="1"/>
    </xf>
    <xf numFmtId="166" fontId="3" fillId="4" borderId="35" xfId="0" applyNumberFormat="1" applyFont="1" applyFill="1" applyBorder="1" applyAlignment="1">
      <alignment horizontal="center"/>
    </xf>
    <xf numFmtId="166" fontId="3" fillId="5" borderId="35" xfId="0" applyNumberFormat="1" applyFont="1" applyFill="1" applyBorder="1" applyAlignment="1">
      <alignment horizontal="center"/>
    </xf>
    <xf numFmtId="166" fontId="3" fillId="5" borderId="32" xfId="0" applyNumberFormat="1" applyFont="1" applyFill="1" applyBorder="1" applyAlignment="1">
      <alignment horizontal="center"/>
    </xf>
    <xf numFmtId="166" fontId="3" fillId="5" borderId="55" xfId="0" applyNumberFormat="1" applyFont="1" applyFill="1" applyBorder="1" applyAlignment="1">
      <alignment horizontal="center"/>
    </xf>
    <xf numFmtId="166" fontId="3" fillId="5" borderId="1" xfId="0" applyNumberFormat="1" applyFont="1" applyFill="1" applyBorder="1" applyAlignment="1">
      <alignment horizontal="center"/>
    </xf>
    <xf numFmtId="170" fontId="2" fillId="0" borderId="1" xfId="0" applyNumberFormat="1" applyFont="1" applyBorder="1" applyAlignment="1">
      <alignment horizontal="center" vertical="center"/>
    </xf>
    <xf numFmtId="0" fontId="31" fillId="0" borderId="0" xfId="0" applyFont="1">
      <alignment vertical="center"/>
    </xf>
    <xf numFmtId="0" fontId="32" fillId="23" borderId="0" xfId="0" applyFont="1" applyFill="1" applyAlignment="1"/>
    <xf numFmtId="0" fontId="32" fillId="23" borderId="0" xfId="0" applyFont="1" applyFill="1" applyAlignment="1">
      <alignment horizontal="center"/>
    </xf>
    <xf numFmtId="0" fontId="32" fillId="0" borderId="0" xfId="0" applyFont="1" applyAlignment="1"/>
    <xf numFmtId="0" fontId="33" fillId="0" borderId="0" xfId="0" applyFont="1">
      <alignment vertical="center"/>
    </xf>
    <xf numFmtId="0" fontId="32" fillId="0" borderId="0" xfId="0" applyFont="1" applyAlignment="1">
      <alignment horizontal="center"/>
    </xf>
    <xf numFmtId="0" fontId="34" fillId="2" borderId="0" xfId="0" applyFont="1" applyFill="1" applyAlignment="1"/>
    <xf numFmtId="0" fontId="34" fillId="0" borderId="0" xfId="0" applyFont="1" applyAlignment="1"/>
    <xf numFmtId="0" fontId="32" fillId="24" borderId="0" xfId="0" applyFont="1" applyFill="1" applyAlignment="1">
      <alignment horizontal="center"/>
    </xf>
    <xf numFmtId="0" fontId="35" fillId="5" borderId="4" xfId="0" applyFont="1" applyFill="1" applyBorder="1" applyAlignment="1">
      <alignment wrapText="1"/>
    </xf>
    <xf numFmtId="0" fontId="36" fillId="5" borderId="4" xfId="0" applyFont="1" applyFill="1" applyBorder="1" applyAlignment="1">
      <alignment wrapText="1"/>
    </xf>
    <xf numFmtId="0" fontId="37" fillId="5" borderId="4" xfId="0" applyFont="1" applyFill="1" applyBorder="1" applyAlignment="1">
      <alignment wrapText="1"/>
    </xf>
    <xf numFmtId="0" fontId="38" fillId="5" borderId="11" xfId="0" applyFont="1" applyFill="1" applyBorder="1" applyAlignment="1">
      <alignment wrapText="1"/>
    </xf>
    <xf numFmtId="0" fontId="39" fillId="5" borderId="11" xfId="0" applyFont="1" applyFill="1" applyBorder="1" applyAlignment="1">
      <alignment wrapText="1"/>
    </xf>
    <xf numFmtId="0" fontId="40" fillId="5" borderId="1" xfId="0" applyFont="1" applyFill="1" applyBorder="1" applyAlignment="1">
      <alignment wrapText="1"/>
    </xf>
    <xf numFmtId="0" fontId="41" fillId="5" borderId="1" xfId="0" applyFont="1" applyFill="1" applyBorder="1" applyAlignment="1">
      <alignment wrapText="1"/>
    </xf>
    <xf numFmtId="0" fontId="42" fillId="9" borderId="1" xfId="0" applyFont="1" applyFill="1" applyBorder="1" applyAlignment="1">
      <alignment horizontal="center" vertical="center" wrapText="1"/>
    </xf>
    <xf numFmtId="0" fontId="43" fillId="9" borderId="1" xfId="0" applyFont="1" applyFill="1" applyBorder="1" applyAlignment="1">
      <alignment horizontal="center" vertical="center" wrapText="1"/>
    </xf>
    <xf numFmtId="0" fontId="44" fillId="9" borderId="1" xfId="0" applyFont="1" applyFill="1" applyBorder="1" applyAlignment="1">
      <alignment horizontal="center" vertical="center" wrapText="1"/>
    </xf>
    <xf numFmtId="0" fontId="45" fillId="9" borderId="1" xfId="0" applyFont="1" applyFill="1" applyBorder="1" applyAlignment="1">
      <alignment horizontal="center" vertical="center" wrapText="1"/>
    </xf>
    <xf numFmtId="0" fontId="46" fillId="9" borderId="1" xfId="0" applyFont="1" applyFill="1" applyBorder="1" applyAlignment="1">
      <alignment horizontal="center" vertical="center" wrapText="1"/>
    </xf>
    <xf numFmtId="0" fontId="47" fillId="0" borderId="1" xfId="0" applyFont="1" applyBorder="1" applyAlignment="1">
      <alignment horizontal="center" vertical="center" wrapText="1"/>
    </xf>
    <xf numFmtId="0" fontId="48" fillId="9" borderId="7" xfId="0" applyFont="1" applyFill="1" applyBorder="1" applyAlignment="1">
      <alignment horizontal="center" wrapText="1"/>
    </xf>
    <xf numFmtId="0" fontId="49" fillId="9" borderId="7" xfId="0" applyFont="1" applyFill="1" applyBorder="1" applyAlignment="1">
      <alignment horizontal="center" wrapText="1"/>
    </xf>
    <xf numFmtId="0" fontId="50" fillId="9" borderId="7" xfId="0" applyFont="1" applyFill="1" applyBorder="1" applyAlignment="1">
      <alignment horizontal="center" wrapText="1"/>
    </xf>
    <xf numFmtId="0" fontId="51" fillId="9" borderId="7" xfId="0" applyFont="1" applyFill="1" applyBorder="1" applyAlignment="1">
      <alignment horizontal="center" vertical="center" wrapText="1"/>
    </xf>
    <xf numFmtId="0" fontId="52" fillId="9" borderId="7" xfId="0" applyFont="1" applyFill="1" applyBorder="1" applyAlignment="1">
      <alignment horizontal="center" wrapText="1"/>
    </xf>
    <xf numFmtId="0" fontId="53" fillId="9" borderId="7" xfId="0" applyFont="1" applyFill="1" applyBorder="1" applyAlignment="1">
      <alignment horizontal="center" wrapText="1"/>
    </xf>
    <xf numFmtId="0" fontId="54" fillId="9" borderId="7" xfId="0" applyFont="1" applyFill="1" applyBorder="1" applyAlignment="1">
      <alignment horizontal="center" wrapText="1"/>
    </xf>
    <xf numFmtId="0" fontId="55" fillId="14" borderId="7" xfId="0" applyFont="1" applyFill="1" applyBorder="1" applyAlignment="1">
      <alignment horizontal="center" wrapText="1"/>
    </xf>
    <xf numFmtId="0" fontId="56" fillId="9" borderId="7" xfId="0" applyFont="1" applyFill="1" applyBorder="1" applyAlignment="1">
      <alignment horizontal="center" vertical="center" wrapText="1"/>
    </xf>
    <xf numFmtId="0" fontId="57" fillId="9" borderId="1" xfId="0" applyFont="1" applyFill="1" applyBorder="1" applyAlignment="1">
      <alignment horizontal="center" vertical="center" wrapText="1"/>
    </xf>
    <xf numFmtId="0" fontId="58" fillId="9" borderId="1" xfId="0" applyFont="1" applyFill="1" applyBorder="1" applyAlignment="1">
      <alignment horizontal="center" vertical="center" wrapText="1"/>
    </xf>
    <xf numFmtId="0" fontId="59" fillId="9" borderId="1" xfId="0" applyFont="1" applyFill="1" applyBorder="1" applyAlignment="1">
      <alignment horizontal="center" vertical="center" wrapText="1"/>
    </xf>
    <xf numFmtId="0" fontId="60" fillId="9" borderId="1" xfId="0" applyFont="1" applyFill="1" applyBorder="1" applyAlignment="1">
      <alignment horizontal="center" vertical="center" wrapText="1"/>
    </xf>
    <xf numFmtId="0" fontId="61" fillId="9" borderId="0" xfId="0" applyFont="1" applyFill="1" applyAlignment="1">
      <alignment horizontal="center" vertical="center" wrapText="1"/>
    </xf>
    <xf numFmtId="0" fontId="62" fillId="9" borderId="10" xfId="0" applyFont="1" applyFill="1" applyBorder="1" applyAlignment="1">
      <alignment horizontal="center" wrapText="1"/>
    </xf>
    <xf numFmtId="0" fontId="63" fillId="9" borderId="10" xfId="0" applyFont="1" applyFill="1" applyBorder="1" applyAlignment="1">
      <alignment horizontal="center" wrapText="1"/>
    </xf>
    <xf numFmtId="0" fontId="64" fillId="9" borderId="10" xfId="0" applyFont="1" applyFill="1" applyBorder="1" applyAlignment="1">
      <alignment horizontal="center" wrapText="1"/>
    </xf>
    <xf numFmtId="0" fontId="65" fillId="9" borderId="10" xfId="0" applyFont="1" applyFill="1" applyBorder="1" applyAlignment="1">
      <alignment horizontal="center" wrapText="1"/>
    </xf>
    <xf numFmtId="0" fontId="66" fillId="9" borderId="10" xfId="0" applyFont="1" applyFill="1" applyBorder="1" applyAlignment="1">
      <alignment horizontal="center" wrapText="1"/>
    </xf>
    <xf numFmtId="0" fontId="67" fillId="9" borderId="10" xfId="0" applyFont="1" applyFill="1" applyBorder="1" applyAlignment="1">
      <alignment horizontal="center" vertical="center" wrapText="1"/>
    </xf>
    <xf numFmtId="49" fontId="68" fillId="9" borderId="10" xfId="0" applyNumberFormat="1" applyFont="1" applyFill="1" applyBorder="1" applyAlignment="1">
      <alignment horizontal="center" wrapText="1"/>
    </xf>
    <xf numFmtId="49" fontId="69" fillId="9" borderId="10" xfId="0" applyNumberFormat="1" applyFont="1" applyFill="1" applyBorder="1" applyAlignment="1">
      <alignment horizontal="center" wrapText="1"/>
    </xf>
    <xf numFmtId="0" fontId="70" fillId="9" borderId="1" xfId="0" applyFont="1" applyFill="1" applyBorder="1" applyAlignment="1">
      <alignment horizontal="center" vertical="center" wrapText="1"/>
    </xf>
    <xf numFmtId="49" fontId="71" fillId="9" borderId="1" xfId="0" applyNumberFormat="1" applyFont="1" applyFill="1" applyBorder="1" applyAlignment="1">
      <alignment horizontal="center" wrapText="1"/>
    </xf>
    <xf numFmtId="49" fontId="72" fillId="9" borderId="1" xfId="0" applyNumberFormat="1" applyFont="1" applyFill="1" applyBorder="1" applyAlignment="1">
      <alignment horizontal="center" wrapText="1"/>
    </xf>
    <xf numFmtId="0" fontId="73" fillId="9" borderId="1" xfId="0" applyFont="1" applyFill="1" applyBorder="1" applyAlignment="1">
      <alignment horizontal="center" wrapText="1"/>
    </xf>
    <xf numFmtId="0" fontId="74" fillId="9" borderId="1" xfId="0" applyFont="1" applyFill="1" applyBorder="1" applyAlignment="1">
      <alignment horizontal="center" wrapText="1"/>
    </xf>
    <xf numFmtId="0" fontId="75" fillId="9" borderId="1" xfId="0" applyFont="1" applyFill="1" applyBorder="1" applyAlignment="1">
      <alignment horizontal="center" wrapText="1"/>
    </xf>
    <xf numFmtId="0" fontId="76" fillId="9" borderId="1" xfId="0" applyFont="1" applyFill="1" applyBorder="1" applyAlignment="1">
      <alignment horizontal="center" wrapText="1"/>
    </xf>
    <xf numFmtId="0" fontId="77" fillId="9" borderId="1" xfId="0" applyFont="1" applyFill="1" applyBorder="1" applyAlignment="1">
      <alignment horizontal="center" wrapText="1"/>
    </xf>
    <xf numFmtId="0" fontId="78" fillId="9" borderId="1" xfId="0" applyFont="1" applyFill="1" applyBorder="1" applyAlignment="1">
      <alignment horizontal="center" wrapText="1"/>
    </xf>
    <xf numFmtId="0" fontId="79" fillId="9" borderId="1" xfId="0" applyFont="1" applyFill="1" applyBorder="1" applyAlignment="1">
      <alignment horizontal="center" wrapText="1"/>
    </xf>
    <xf numFmtId="0" fontId="80" fillId="9" borderId="1" xfId="0" applyFont="1" applyFill="1" applyBorder="1" applyAlignment="1">
      <alignment horizontal="center" wrapText="1"/>
    </xf>
    <xf numFmtId="0" fontId="81" fillId="9" borderId="1" xfId="0" applyFont="1" applyFill="1" applyBorder="1" applyAlignment="1">
      <alignment horizontal="center" wrapText="1"/>
    </xf>
    <xf numFmtId="0" fontId="82" fillId="9" borderId="1" xfId="0" applyFont="1" applyFill="1" applyBorder="1" applyAlignment="1">
      <alignment horizontal="center" wrapText="1"/>
    </xf>
    <xf numFmtId="0" fontId="83" fillId="9" borderId="1" xfId="0" applyFont="1" applyFill="1" applyBorder="1" applyAlignment="1">
      <alignment horizontal="center" wrapText="1"/>
    </xf>
    <xf numFmtId="0" fontId="84" fillId="9" borderId="1" xfId="0" applyFont="1" applyFill="1" applyBorder="1" applyAlignment="1">
      <alignment horizontal="center" wrapText="1"/>
    </xf>
    <xf numFmtId="0" fontId="85" fillId="9" borderId="1" xfId="0" applyFont="1" applyFill="1" applyBorder="1" applyAlignment="1">
      <alignment horizontal="center" wrapText="1"/>
    </xf>
    <xf numFmtId="0" fontId="86" fillId="9" borderId="1" xfId="0" applyFont="1" applyFill="1" applyBorder="1" applyAlignment="1">
      <alignment horizontal="center" wrapText="1"/>
    </xf>
    <xf numFmtId="0" fontId="87" fillId="9" borderId="1" xfId="0" applyFont="1" applyFill="1" applyBorder="1" applyAlignment="1">
      <alignment horizontal="center" wrapText="1"/>
    </xf>
    <xf numFmtId="0" fontId="88" fillId="9" borderId="1" xfId="0" applyFont="1" applyFill="1" applyBorder="1" applyAlignment="1">
      <alignment horizontal="center" wrapText="1"/>
    </xf>
    <xf numFmtId="0" fontId="89" fillId="9" borderId="1" xfId="0" applyFont="1" applyFill="1" applyBorder="1" applyAlignment="1">
      <alignment horizontal="center" vertical="center" wrapText="1"/>
    </xf>
    <xf numFmtId="49" fontId="90" fillId="9" borderId="1" xfId="0" applyNumberFormat="1" applyFont="1" applyFill="1" applyBorder="1" applyAlignment="1">
      <alignment horizontal="center" wrapText="1"/>
    </xf>
    <xf numFmtId="49" fontId="91" fillId="9" borderId="1" xfId="0" applyNumberFormat="1" applyFont="1" applyFill="1" applyBorder="1" applyAlignment="1">
      <alignment horizontal="center" wrapText="1"/>
    </xf>
    <xf numFmtId="165" fontId="92" fillId="9" borderId="1" xfId="0" applyNumberFormat="1" applyFont="1" applyFill="1" applyBorder="1" applyAlignment="1">
      <alignment horizontal="center" wrapText="1"/>
    </xf>
    <xf numFmtId="165" fontId="93" fillId="9" borderId="1" xfId="0" applyNumberFormat="1" applyFont="1" applyFill="1" applyBorder="1" applyAlignment="1">
      <alignment horizontal="center" wrapText="1"/>
    </xf>
    <xf numFmtId="0" fontId="94" fillId="9" borderId="7" xfId="0" applyFont="1" applyFill="1" applyBorder="1" applyAlignment="1">
      <alignment horizontal="center" wrapText="1"/>
    </xf>
    <xf numFmtId="165" fontId="95" fillId="9" borderId="1" xfId="0" applyNumberFormat="1" applyFont="1" applyFill="1" applyBorder="1" applyAlignment="1">
      <alignment horizontal="center" wrapText="1"/>
    </xf>
    <xf numFmtId="165" fontId="96" fillId="9" borderId="7" xfId="0" applyNumberFormat="1" applyFont="1" applyFill="1" applyBorder="1" applyAlignment="1">
      <alignment horizontal="center" wrapText="1"/>
    </xf>
    <xf numFmtId="165" fontId="97" fillId="9" borderId="7" xfId="0" applyNumberFormat="1" applyFont="1" applyFill="1" applyBorder="1" applyAlignment="1">
      <alignment horizontal="center" wrapText="1"/>
    </xf>
    <xf numFmtId="0" fontId="98" fillId="9" borderId="7" xfId="0" applyFont="1" applyFill="1" applyBorder="1" applyAlignment="1">
      <alignment horizontal="center" vertical="center" wrapText="1"/>
    </xf>
    <xf numFmtId="0" fontId="99" fillId="9" borderId="7" xfId="0" applyFont="1" applyFill="1" applyBorder="1" applyAlignment="1">
      <alignment horizontal="center" vertical="center" wrapText="1"/>
    </xf>
    <xf numFmtId="165" fontId="100" fillId="9" borderId="1" xfId="0" applyNumberFormat="1" applyFont="1" applyFill="1" applyBorder="1" applyAlignment="1">
      <alignment horizontal="center" wrapText="1"/>
    </xf>
    <xf numFmtId="165" fontId="101" fillId="9" borderId="1" xfId="0" applyNumberFormat="1" applyFont="1" applyFill="1" applyBorder="1" applyAlignment="1">
      <alignment horizontal="center" wrapText="1"/>
    </xf>
    <xf numFmtId="165" fontId="102" fillId="9" borderId="1" xfId="0" applyNumberFormat="1" applyFont="1" applyFill="1" applyBorder="1" applyAlignment="1">
      <alignment horizontal="center" wrapText="1"/>
    </xf>
    <xf numFmtId="165" fontId="103" fillId="9" borderId="1" xfId="0" applyNumberFormat="1" applyFont="1" applyFill="1" applyBorder="1" applyAlignment="1">
      <alignment horizontal="center" wrapText="1"/>
    </xf>
    <xf numFmtId="165" fontId="104" fillId="9" borderId="1" xfId="0" applyNumberFormat="1" applyFont="1" applyFill="1" applyBorder="1" applyAlignment="1">
      <alignment horizontal="center" wrapText="1"/>
    </xf>
    <xf numFmtId="165" fontId="105" fillId="9" borderId="1" xfId="0" applyNumberFormat="1" applyFont="1" applyFill="1" applyBorder="1" applyAlignment="1">
      <alignment horizontal="center" wrapText="1"/>
    </xf>
    <xf numFmtId="0" fontId="106" fillId="9" borderId="1" xfId="0" applyFont="1" applyFill="1" applyBorder="1" applyAlignment="1">
      <alignment horizontal="center" vertical="center" wrapText="1"/>
    </xf>
    <xf numFmtId="165" fontId="107" fillId="9" borderId="1" xfId="0" applyNumberFormat="1" applyFont="1" applyFill="1" applyBorder="1" applyAlignment="1">
      <alignment horizontal="center" wrapText="1"/>
    </xf>
    <xf numFmtId="165" fontId="108" fillId="9" borderId="1" xfId="0" applyNumberFormat="1" applyFont="1" applyFill="1" applyBorder="1" applyAlignment="1">
      <alignment horizontal="center" wrapText="1"/>
    </xf>
    <xf numFmtId="165" fontId="109" fillId="9" borderId="1" xfId="0" applyNumberFormat="1" applyFont="1" applyFill="1" applyBorder="1" applyAlignment="1">
      <alignment horizontal="center" wrapText="1"/>
    </xf>
    <xf numFmtId="0" fontId="110" fillId="9" borderId="1" xfId="0" applyFont="1" applyFill="1" applyBorder="1" applyAlignment="1">
      <alignment horizontal="center" vertical="center" wrapText="1"/>
    </xf>
    <xf numFmtId="165" fontId="111" fillId="9" borderId="1" xfId="0" applyNumberFormat="1" applyFont="1" applyFill="1" applyBorder="1" applyAlignment="1">
      <alignment horizontal="center" wrapText="1"/>
    </xf>
    <xf numFmtId="165" fontId="112" fillId="9" borderId="1" xfId="0" applyNumberFormat="1" applyFont="1" applyFill="1" applyBorder="1" applyAlignment="1">
      <alignment horizontal="center" wrapText="1"/>
    </xf>
    <xf numFmtId="165" fontId="113" fillId="9" borderId="1" xfId="0" applyNumberFormat="1" applyFont="1" applyFill="1" applyBorder="1" applyAlignment="1">
      <alignment horizontal="center" wrapText="1"/>
    </xf>
    <xf numFmtId="0" fontId="114" fillId="9" borderId="1" xfId="0" applyFont="1" applyFill="1" applyBorder="1" applyAlignment="1">
      <alignment horizontal="center" vertical="center" wrapText="1"/>
    </xf>
    <xf numFmtId="165" fontId="115" fillId="9" borderId="1" xfId="0" applyNumberFormat="1" applyFont="1" applyFill="1" applyBorder="1" applyAlignment="1">
      <alignment horizontal="center" wrapText="1"/>
    </xf>
    <xf numFmtId="165" fontId="116" fillId="9" borderId="1" xfId="0" applyNumberFormat="1" applyFont="1" applyFill="1" applyBorder="1" applyAlignment="1">
      <alignment horizontal="center" wrapText="1"/>
    </xf>
    <xf numFmtId="165" fontId="117" fillId="9" borderId="1" xfId="0" applyNumberFormat="1" applyFont="1" applyFill="1" applyBorder="1" applyAlignment="1">
      <alignment horizontal="center" wrapText="1"/>
    </xf>
    <xf numFmtId="165" fontId="118" fillId="9" borderId="1" xfId="0" applyNumberFormat="1" applyFont="1" applyFill="1" applyBorder="1" applyAlignment="1">
      <alignment horizontal="center" wrapText="1"/>
    </xf>
    <xf numFmtId="0" fontId="119" fillId="9" borderId="1" xfId="0" applyFont="1" applyFill="1" applyBorder="1" applyAlignment="1">
      <alignment horizontal="center" vertical="center" wrapText="1"/>
    </xf>
    <xf numFmtId="165" fontId="120" fillId="9" borderId="1" xfId="0" applyNumberFormat="1" applyFont="1" applyFill="1" applyBorder="1" applyAlignment="1">
      <alignment horizontal="center" wrapText="1"/>
    </xf>
    <xf numFmtId="165" fontId="121" fillId="9" borderId="1" xfId="0" applyNumberFormat="1" applyFont="1" applyFill="1" applyBorder="1" applyAlignment="1">
      <alignment horizontal="center" wrapText="1"/>
    </xf>
    <xf numFmtId="165" fontId="122" fillId="9" borderId="1" xfId="0" applyNumberFormat="1" applyFont="1" applyFill="1" applyBorder="1" applyAlignment="1">
      <alignment horizontal="center" wrapText="1"/>
    </xf>
    <xf numFmtId="165" fontId="123" fillId="9" borderId="1" xfId="0" applyNumberFormat="1" applyFont="1" applyFill="1" applyBorder="1" applyAlignment="1">
      <alignment horizontal="center" wrapText="1"/>
    </xf>
    <xf numFmtId="0" fontId="124" fillId="9" borderId="1" xfId="0" applyFont="1" applyFill="1" applyBorder="1" applyAlignment="1">
      <alignment horizontal="center" vertical="center" wrapText="1"/>
    </xf>
    <xf numFmtId="0" fontId="125" fillId="11" borderId="18" xfId="0" applyFont="1" applyFill="1" applyBorder="1" applyAlignment="1">
      <alignment horizontal="center" wrapText="1"/>
    </xf>
    <xf numFmtId="0" fontId="126" fillId="11" borderId="18" xfId="0" applyFont="1" applyFill="1" applyBorder="1" applyAlignment="1">
      <alignment horizontal="center" wrapText="1"/>
    </xf>
    <xf numFmtId="0" fontId="127" fillId="11" borderId="18" xfId="0" applyFont="1" applyFill="1" applyBorder="1" applyAlignment="1">
      <alignment horizontal="center" wrapText="1"/>
    </xf>
    <xf numFmtId="0" fontId="128" fillId="11" borderId="18" xfId="0" applyFont="1" applyFill="1" applyBorder="1" applyAlignment="1">
      <alignment horizontal="center" wrapText="1"/>
    </xf>
    <xf numFmtId="0" fontId="129" fillId="11" borderId="18" xfId="0" applyFont="1" applyFill="1" applyBorder="1" applyAlignment="1">
      <alignment horizontal="center" wrapText="1"/>
    </xf>
    <xf numFmtId="0" fontId="130" fillId="11" borderId="18" xfId="0" applyFont="1" applyFill="1" applyBorder="1" applyAlignment="1">
      <alignment horizontal="center" wrapText="1"/>
    </xf>
    <xf numFmtId="0" fontId="131" fillId="11" borderId="18" xfId="0" applyFont="1" applyFill="1" applyBorder="1" applyAlignment="1">
      <alignment horizontal="center" wrapText="1"/>
    </xf>
    <xf numFmtId="0" fontId="132" fillId="11" borderId="37" xfId="0" applyFont="1" applyFill="1" applyBorder="1" applyAlignment="1">
      <alignment horizontal="center" wrapText="1"/>
    </xf>
    <xf numFmtId="0" fontId="133" fillId="11" borderId="37" xfId="0" applyFont="1" applyFill="1" applyBorder="1" applyAlignment="1">
      <alignment horizontal="center" wrapText="1"/>
    </xf>
    <xf numFmtId="0" fontId="134" fillId="11" borderId="38" xfId="0" applyFont="1" applyFill="1" applyBorder="1" applyAlignment="1">
      <alignment horizontal="center" wrapText="1"/>
    </xf>
    <xf numFmtId="0" fontId="135" fillId="11" borderId="2" xfId="0" applyFont="1" applyFill="1" applyBorder="1" applyAlignment="1">
      <alignment horizontal="center" wrapText="1"/>
    </xf>
    <xf numFmtId="0" fontId="136" fillId="11" borderId="2" xfId="0" applyFont="1" applyFill="1" applyBorder="1" applyAlignment="1">
      <alignment horizontal="center" wrapText="1"/>
    </xf>
    <xf numFmtId="0" fontId="137" fillId="11" borderId="2" xfId="0" applyFont="1" applyFill="1" applyBorder="1" applyAlignment="1">
      <alignment horizontal="center" wrapText="1"/>
    </xf>
    <xf numFmtId="0" fontId="138" fillId="11" borderId="3" xfId="0" applyFont="1" applyFill="1" applyBorder="1" applyAlignment="1">
      <alignment horizontal="center" wrapText="1"/>
    </xf>
    <xf numFmtId="0" fontId="139" fillId="25" borderId="56" xfId="0" applyFont="1" applyFill="1" applyBorder="1" applyAlignment="1">
      <alignment horizontal="left" vertical="top" wrapText="1"/>
    </xf>
    <xf numFmtId="0" fontId="140" fillId="0" borderId="57" xfId="0" applyFont="1" applyBorder="1" applyAlignment="1">
      <alignment horizontal="left" vertical="top"/>
    </xf>
    <xf numFmtId="0" fontId="141" fillId="0" borderId="57" xfId="0" applyFont="1" applyBorder="1" applyAlignment="1">
      <alignment horizontal="left" vertical="top"/>
    </xf>
    <xf numFmtId="0" fontId="140" fillId="0" borderId="57" xfId="0" applyFont="1" applyBorder="1" applyAlignment="1">
      <alignment horizontal="left" vertical="top" wrapText="1"/>
    </xf>
    <xf numFmtId="14" fontId="140" fillId="0" borderId="57" xfId="0" applyNumberFormat="1" applyFont="1" applyBorder="1" applyAlignment="1">
      <alignment horizontal="left" vertical="top"/>
    </xf>
    <xf numFmtId="0" fontId="0" fillId="0" borderId="0" xfId="0" applyAlignment="1">
      <alignment horizontal="left" vertical="top"/>
    </xf>
    <xf numFmtId="0" fontId="142" fillId="0" borderId="57" xfId="0" applyFont="1" applyBorder="1" applyAlignment="1">
      <alignment horizontal="left" vertical="top"/>
    </xf>
    <xf numFmtId="0" fontId="142" fillId="0" borderId="0" xfId="0" applyFont="1" applyAlignment="1">
      <alignment horizontal="left" vertical="top"/>
    </xf>
    <xf numFmtId="2" fontId="0" fillId="0" borderId="0" xfId="0" applyNumberFormat="1">
      <alignment vertical="center"/>
    </xf>
    <xf numFmtId="0" fontId="32" fillId="26" borderId="0" xfId="0" applyFont="1" applyFill="1" applyAlignment="1"/>
    <xf numFmtId="0" fontId="143" fillId="0" borderId="0" xfId="0" applyFont="1">
      <alignment vertical="center"/>
    </xf>
    <xf numFmtId="0" fontId="0" fillId="27" borderId="0" xfId="0" applyFill="1">
      <alignment vertical="center"/>
    </xf>
    <xf numFmtId="167" fontId="144" fillId="0" borderId="1" xfId="0" applyNumberFormat="1" applyFont="1" applyBorder="1" applyAlignment="1">
      <alignment horizontal="center"/>
    </xf>
    <xf numFmtId="0" fontId="145" fillId="0" borderId="58" xfId="0" applyFont="1" applyBorder="1" applyAlignment="1">
      <alignment horizontal="right" vertical="center"/>
    </xf>
    <xf numFmtId="0" fontId="145" fillId="0" borderId="59" xfId="0" applyFont="1" applyBorder="1" applyAlignment="1">
      <alignment horizontal="right" vertical="center"/>
    </xf>
    <xf numFmtId="49" fontId="144" fillId="0" borderId="1" xfId="0" applyNumberFormat="1" applyFont="1" applyBorder="1" applyAlignment="1">
      <alignment horizontal="right"/>
    </xf>
    <xf numFmtId="0" fontId="8" fillId="0" borderId="8" xfId="0" applyFont="1" applyBorder="1" applyAlignment="1">
      <alignment horizontal="center"/>
    </xf>
    <xf numFmtId="165" fontId="3" fillId="0" borderId="9" xfId="0" applyNumberFormat="1" applyFont="1" applyBorder="1" applyAlignment="1">
      <alignment horizontal="center"/>
    </xf>
    <xf numFmtId="3" fontId="3" fillId="0" borderId="7" xfId="0" applyNumberFormat="1" applyFont="1" applyBorder="1" applyAlignment="1">
      <alignment horizontal="center"/>
    </xf>
    <xf numFmtId="165" fontId="3" fillId="0" borderId="7" xfId="0" applyNumberFormat="1" applyFont="1" applyBorder="1" applyAlignment="1">
      <alignment horizontal="center"/>
    </xf>
    <xf numFmtId="3" fontId="3" fillId="0" borderId="13" xfId="0" applyNumberFormat="1" applyFont="1" applyBorder="1" applyAlignment="1">
      <alignment horizontal="center"/>
    </xf>
    <xf numFmtId="165" fontId="3" fillId="0" borderId="13" xfId="0" applyNumberFormat="1" applyFont="1" applyBorder="1" applyAlignment="1">
      <alignment horizontal="center"/>
    </xf>
    <xf numFmtId="0" fontId="3" fillId="0" borderId="57" xfId="0" applyFont="1" applyBorder="1" applyAlignment="1">
      <alignment horizontal="center"/>
    </xf>
    <xf numFmtId="0" fontId="3" fillId="0" borderId="57" xfId="0" applyFont="1" applyBorder="1" applyAlignment="1">
      <alignment horizontal="right"/>
    </xf>
    <xf numFmtId="49" fontId="144" fillId="0" borderId="1" xfId="0" applyNumberFormat="1" applyFont="1" applyBorder="1" applyAlignment="1">
      <alignment horizontal="center"/>
    </xf>
    <xf numFmtId="0" fontId="3" fillId="0" borderId="1" xfId="0" applyFont="1" applyBorder="1" applyAlignment="1">
      <alignment horizontal="center"/>
    </xf>
    <xf numFmtId="0" fontId="12" fillId="0" borderId="1" xfId="0" applyFont="1" applyBorder="1" applyAlignment="1">
      <alignment horizontal="center"/>
    </xf>
    <xf numFmtId="0" fontId="3" fillId="0" borderId="1" xfId="0" applyFont="1" applyBorder="1" applyAlignment="1">
      <alignment horizontal="left" vertical="center" wrapText="1"/>
    </xf>
    <xf numFmtId="0" fontId="12" fillId="0" borderId="1" xfId="0" applyFont="1" applyBorder="1" applyAlignment="1">
      <alignment horizontal="left" vertical="center" wrapText="1"/>
    </xf>
    <xf numFmtId="0" fontId="3" fillId="0" borderId="7"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8" xfId="0" applyFont="1" applyBorder="1" applyAlignment="1">
      <alignment horizontal="center" vertical="center"/>
    </xf>
    <xf numFmtId="0" fontId="3" fillId="0" borderId="0" xfId="0" applyFont="1" applyAlignment="1">
      <alignment horizontal="center" vertical="center"/>
    </xf>
    <xf numFmtId="0" fontId="3" fillId="0" borderId="14" xfId="0" applyFont="1" applyBorder="1" applyAlignment="1">
      <alignment horizontal="center" vertical="center"/>
    </xf>
    <xf numFmtId="0" fontId="29" fillId="0" borderId="28" xfId="0" applyFont="1" applyBorder="1" applyAlignment="1">
      <alignment horizontal="left" vertical="center"/>
    </xf>
    <xf numFmtId="0" fontId="29" fillId="0" borderId="0" xfId="0" applyFont="1" applyAlignment="1">
      <alignment horizontal="left" vertical="center"/>
    </xf>
    <xf numFmtId="0" fontId="29" fillId="0" borderId="14" xfId="0" applyFont="1" applyBorder="1" applyAlignment="1">
      <alignment horizontal="left" vertical="center"/>
    </xf>
    <xf numFmtId="0" fontId="3" fillId="0" borderId="7" xfId="0" applyFont="1" applyBorder="1" applyAlignment="1">
      <alignment horizontal="center" vertical="center"/>
    </xf>
    <xf numFmtId="0" fontId="3" fillId="0" borderId="6" xfId="0" applyFont="1" applyBorder="1" applyAlignment="1">
      <alignment horizontal="center" vertical="center"/>
    </xf>
    <xf numFmtId="0" fontId="3" fillId="0" borderId="13" xfId="0" applyFont="1" applyBorder="1" applyAlignment="1">
      <alignment horizontal="center" vertical="center"/>
    </xf>
    <xf numFmtId="0" fontId="3" fillId="0" borderId="7" xfId="0" applyFont="1" applyBorder="1" applyAlignment="1">
      <alignment horizontal="right" vertical="center"/>
    </xf>
    <xf numFmtId="0" fontId="3" fillId="0" borderId="6" xfId="0" applyFont="1" applyBorder="1" applyAlignment="1">
      <alignment horizontal="right" vertical="center"/>
    </xf>
    <xf numFmtId="0" fontId="3" fillId="0" borderId="13" xfId="0" applyFont="1" applyBorder="1" applyAlignment="1">
      <alignment horizontal="right" vertical="center"/>
    </xf>
    <xf numFmtId="0" fontId="3" fillId="0" borderId="28" xfId="0" applyFont="1" applyBorder="1" applyAlignment="1">
      <alignment horizontal="right" vertical="center"/>
    </xf>
    <xf numFmtId="0" fontId="3" fillId="0" borderId="0" xfId="0" applyFont="1" applyAlignment="1">
      <alignment horizontal="right" vertical="center"/>
    </xf>
    <xf numFmtId="0" fontId="3" fillId="0" borderId="14" xfId="0" applyFont="1" applyBorder="1" applyAlignment="1">
      <alignment horizontal="right"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7" xfId="0" applyFont="1" applyBorder="1" applyAlignment="1">
      <alignment horizontal="center"/>
    </xf>
    <xf numFmtId="0" fontId="3" fillId="0" borderId="6" xfId="0" applyFont="1" applyBorder="1" applyAlignment="1">
      <alignment horizontal="center"/>
    </xf>
    <xf numFmtId="0" fontId="3" fillId="0" borderId="1" xfId="0" applyFont="1" applyBorder="1" applyAlignment="1">
      <alignment horizontal="left" vertical="center"/>
    </xf>
    <xf numFmtId="0" fontId="7" fillId="0" borderId="18" xfId="0" applyFont="1" applyBorder="1" applyAlignment="1">
      <alignment horizontal="center" vertical="center"/>
    </xf>
    <xf numFmtId="0" fontId="7" fillId="0" borderId="6" xfId="0" applyFont="1" applyBorder="1" applyAlignment="1">
      <alignment horizontal="center" vertical="center"/>
    </xf>
    <xf numFmtId="0" fontId="7" fillId="0" borderId="19" xfId="0" applyFont="1" applyBorder="1" applyAlignment="1">
      <alignment horizontal="center" vertical="center"/>
    </xf>
    <xf numFmtId="0" fontId="7" fillId="0" borderId="7" xfId="0" applyFont="1" applyBorder="1" applyAlignment="1">
      <alignment horizontal="center" vertical="center"/>
    </xf>
    <xf numFmtId="0" fontId="7" fillId="0" borderId="13" xfId="0" applyFont="1" applyBorder="1" applyAlignment="1">
      <alignment horizontal="center" vertical="center"/>
    </xf>
    <xf numFmtId="0" fontId="3" fillId="0" borderId="45" xfId="0" applyFont="1" applyBorder="1" applyAlignment="1">
      <alignment horizontal="center" vertical="center"/>
    </xf>
    <xf numFmtId="0" fontId="3" fillId="0" borderId="17" xfId="0" applyFont="1" applyBorder="1" applyAlignment="1">
      <alignment horizontal="center" vertical="center"/>
    </xf>
    <xf numFmtId="0" fontId="3" fillId="0" borderId="27" xfId="0" applyFont="1" applyBorder="1" applyAlignment="1">
      <alignment horizontal="center" vertical="center"/>
    </xf>
    <xf numFmtId="0" fontId="5" fillId="0" borderId="7" xfId="0" applyFont="1" applyBorder="1" applyAlignment="1">
      <alignment horizontal="center" vertical="center"/>
    </xf>
    <xf numFmtId="0" fontId="5" fillId="0" borderId="6" xfId="0" applyFont="1" applyBorder="1" applyAlignment="1">
      <alignment horizontal="center" vertical="center"/>
    </xf>
    <xf numFmtId="0" fontId="5" fillId="0" borderId="13" xfId="0" applyFont="1" applyBorder="1" applyAlignment="1">
      <alignment horizontal="center" vertical="center"/>
    </xf>
    <xf numFmtId="167" fontId="3" fillId="0" borderId="7" xfId="0" applyNumberFormat="1" applyFont="1" applyBorder="1" applyAlignment="1">
      <alignment horizontal="left" vertical="center"/>
    </xf>
    <xf numFmtId="167" fontId="3" fillId="0" borderId="6" xfId="0" applyNumberFormat="1" applyFont="1" applyBorder="1" applyAlignment="1">
      <alignment horizontal="left" vertical="center"/>
    </xf>
    <xf numFmtId="167" fontId="3" fillId="0" borderId="13" xfId="0" applyNumberFormat="1" applyFont="1" applyBorder="1" applyAlignment="1">
      <alignment horizontal="left"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3" fillId="0" borderId="22" xfId="0" applyFont="1" applyBorder="1" applyAlignment="1">
      <alignment horizontal="center" vertical="center"/>
    </xf>
    <xf numFmtId="0" fontId="3" fillId="0" borderId="48" xfId="0" applyFont="1" applyBorder="1" applyAlignment="1">
      <alignment horizontal="center" vertical="center"/>
    </xf>
    <xf numFmtId="0" fontId="3" fillId="0" borderId="23" xfId="0" applyFont="1" applyBorder="1" applyAlignment="1">
      <alignment horizontal="center" vertical="center"/>
    </xf>
    <xf numFmtId="0" fontId="3" fillId="0" borderId="53" xfId="0" applyFont="1" applyBorder="1" applyAlignment="1">
      <alignment horizontal="center" vertical="center"/>
    </xf>
    <xf numFmtId="0" fontId="3" fillId="7" borderId="1" xfId="0" applyFont="1" applyFill="1" applyBorder="1" applyAlignment="1">
      <alignment horizontal="center" vertical="center"/>
    </xf>
    <xf numFmtId="0" fontId="3" fillId="0" borderId="51" xfId="0" applyFont="1" applyBorder="1" applyAlignment="1">
      <alignment horizontal="center" vertical="center"/>
    </xf>
    <xf numFmtId="0" fontId="3" fillId="0" borderId="52" xfId="0" applyFont="1" applyBorder="1" applyAlignment="1">
      <alignment horizontal="center" vertical="center"/>
    </xf>
    <xf numFmtId="0" fontId="3" fillId="0" borderId="18" xfId="0" applyFont="1" applyBorder="1" applyAlignment="1">
      <alignment horizontal="right" vertical="center"/>
    </xf>
    <xf numFmtId="0" fontId="3" fillId="0" borderId="19" xfId="0" applyFont="1" applyBorder="1" applyAlignment="1">
      <alignment horizontal="right" vertical="center"/>
    </xf>
    <xf numFmtId="0" fontId="3" fillId="0" borderId="0" xfId="0" applyFont="1" applyAlignment="1">
      <alignment horizontal="center"/>
    </xf>
    <xf numFmtId="0" fontId="30" fillId="0" borderId="0" xfId="0" applyFont="1" applyAlignment="1">
      <alignment horizontal="left" vertical="center"/>
    </xf>
    <xf numFmtId="0" fontId="12" fillId="0" borderId="18" xfId="0" applyFont="1" applyBorder="1" applyAlignment="1">
      <alignment horizontal="center" vertical="center"/>
    </xf>
    <xf numFmtId="0" fontId="12" fillId="0" borderId="6" xfId="0" applyFont="1" applyBorder="1" applyAlignment="1">
      <alignment horizontal="center" vertical="center"/>
    </xf>
    <xf numFmtId="0" fontId="12" fillId="0" borderId="19" xfId="0" applyFont="1" applyBorder="1" applyAlignment="1">
      <alignment horizontal="center" vertical="center"/>
    </xf>
    <xf numFmtId="0" fontId="3" fillId="0" borderId="1" xfId="0" quotePrefix="1" applyFont="1" applyBorder="1" applyAlignment="1">
      <alignment horizontal="left" vertical="center"/>
    </xf>
    <xf numFmtId="0" fontId="18" fillId="0" borderId="47" xfId="0" applyFont="1" applyBorder="1" applyAlignment="1">
      <alignment horizontal="left" vertical="center" wrapText="1" indent="6"/>
    </xf>
    <xf numFmtId="0" fontId="18" fillId="0" borderId="14" xfId="0" applyFont="1" applyBorder="1" applyAlignment="1">
      <alignment horizontal="left" vertical="center" wrapText="1" indent="6"/>
    </xf>
    <xf numFmtId="0" fontId="18" fillId="0" borderId="27" xfId="0" applyFont="1" applyBorder="1" applyAlignment="1">
      <alignment horizontal="left" vertical="center" wrapText="1" indent="6"/>
    </xf>
    <xf numFmtId="0" fontId="18" fillId="0" borderId="44" xfId="0" applyFont="1" applyBorder="1" applyAlignment="1">
      <alignment horizontal="left" vertical="center" wrapText="1" indent="6"/>
    </xf>
    <xf numFmtId="0" fontId="18" fillId="0" borderId="28" xfId="0" applyFont="1" applyBorder="1" applyAlignment="1">
      <alignment horizontal="left" vertical="center" wrapText="1" indent="6"/>
    </xf>
    <xf numFmtId="0" fontId="18" fillId="0" borderId="45" xfId="0" applyFont="1" applyBorder="1" applyAlignment="1">
      <alignment horizontal="left" vertical="center" wrapText="1" indent="6"/>
    </xf>
    <xf numFmtId="0" fontId="18" fillId="0" borderId="46" xfId="0" applyFont="1" applyBorder="1" applyAlignment="1">
      <alignment horizontal="left" vertical="center" wrapText="1" indent="6"/>
    </xf>
    <xf numFmtId="0" fontId="18" fillId="0" borderId="0" xfId="0" applyFont="1" applyAlignment="1">
      <alignment horizontal="left" vertical="center" wrapText="1" indent="6"/>
    </xf>
    <xf numFmtId="0" fontId="18" fillId="0" borderId="17" xfId="0" applyFont="1" applyBorder="1" applyAlignment="1">
      <alignment horizontal="left" vertical="center" wrapText="1" indent="6"/>
    </xf>
    <xf numFmtId="0" fontId="17" fillId="0" borderId="54"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26" xfId="0" applyFont="1" applyBorder="1" applyAlignment="1">
      <alignment horizontal="center" vertical="center" wrapText="1"/>
    </xf>
    <xf numFmtId="0" fontId="3" fillId="0" borderId="20" xfId="0" applyFont="1" applyBorder="1" applyAlignment="1">
      <alignment horizontal="center" vertical="center"/>
    </xf>
    <xf numFmtId="0" fontId="3" fillId="0" borderId="12" xfId="0" applyFont="1" applyBorder="1" applyAlignment="1">
      <alignment horizontal="center" vertical="center"/>
    </xf>
    <xf numFmtId="0" fontId="6" fillId="7" borderId="22" xfId="0" applyFont="1" applyFill="1" applyBorder="1" applyAlignment="1">
      <alignment horizontal="center"/>
    </xf>
    <xf numFmtId="0" fontId="6" fillId="7"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36</xdr:row>
      <xdr:rowOff>54429</xdr:rowOff>
    </xdr:from>
    <xdr:ext cx="6975929" cy="1165990"/>
    <xdr:pic>
      <xdr:nvPicPr>
        <xdr:cNvPr id="2" name="图片 1">
          <a:extLst>
            <a:ext uri="{FF2B5EF4-FFF2-40B4-BE49-F238E27FC236}">
              <a16:creationId xmlns="" xmlns:a16="http://schemas.microsoft.com/office/drawing/2014/main" id="{00000000-0008-0000-1600-000002000000}"/>
            </a:ext>
          </a:extLst>
        </xdr:cNvPr>
        <xdr:cNvPicPr/>
      </xdr:nvPicPr>
      <xdr:blipFill>
        <a:blip xmlns:r="http://schemas.openxmlformats.org/officeDocument/2006/relationships" r:embed="rId1"/>
        <a:stretch>
          <a:fillRect/>
        </a:stretch>
      </xdr:blipFill>
      <xdr:spPr>
        <a:xfrm>
          <a:off x="0" y="7206343"/>
          <a:ext cx="6975929" cy="116599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30</xdr:row>
      <xdr:rowOff>87085</xdr:rowOff>
    </xdr:from>
    <xdr:ext cx="6975929" cy="1165990"/>
    <xdr:pic>
      <xdr:nvPicPr>
        <xdr:cNvPr id="2" name="图片 1">
          <a:extLst>
            <a:ext uri="{FF2B5EF4-FFF2-40B4-BE49-F238E27FC236}">
              <a16:creationId xmlns="" xmlns:a16="http://schemas.microsoft.com/office/drawing/2014/main" id="{00000000-0008-0000-1700-000002000000}"/>
            </a:ext>
          </a:extLst>
        </xdr:cNvPr>
        <xdr:cNvPicPr/>
      </xdr:nvPicPr>
      <xdr:blipFill>
        <a:blip xmlns:r="http://schemas.openxmlformats.org/officeDocument/2006/relationships" r:embed="rId1"/>
        <a:stretch>
          <a:fillRect/>
        </a:stretch>
      </xdr:blipFill>
      <xdr:spPr>
        <a:xfrm>
          <a:off x="0" y="6128656"/>
          <a:ext cx="6975929" cy="116599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0"/>
  <sheetViews>
    <sheetView workbookViewId="0"/>
  </sheetViews>
  <sheetFormatPr defaultColWidth="8.75" defaultRowHeight="15" customHeight="1"/>
  <cols>
    <col min="1" max="1" width="8.5" style="96" customWidth="1"/>
    <col min="2" max="2" width="10.5" style="16" customWidth="1"/>
    <col min="3" max="3" width="19.5" style="35" customWidth="1"/>
    <col min="4" max="4" width="73" style="35" customWidth="1"/>
  </cols>
  <sheetData>
    <row r="1" spans="1:4" ht="15" customHeight="1">
      <c r="A1" s="480" t="s">
        <v>0</v>
      </c>
      <c r="B1" s="13" t="s">
        <v>1</v>
      </c>
      <c r="C1" s="4" t="s">
        <v>2</v>
      </c>
      <c r="D1" s="5" t="s">
        <v>3</v>
      </c>
    </row>
    <row r="2" spans="1:4" ht="15" customHeight="1">
      <c r="A2" s="481">
        <v>0.1</v>
      </c>
      <c r="B2" s="6">
        <v>40982</v>
      </c>
      <c r="C2" s="7" t="s">
        <v>4</v>
      </c>
      <c r="D2" s="8" t="s">
        <v>5</v>
      </c>
    </row>
    <row r="3" spans="1:4" ht="15" customHeight="1">
      <c r="A3" s="481">
        <v>0.2</v>
      </c>
      <c r="B3" s="6" t="s">
        <v>6</v>
      </c>
      <c r="C3" s="7" t="s">
        <v>4</v>
      </c>
      <c r="D3" s="8" t="s">
        <v>7</v>
      </c>
    </row>
    <row r="4" spans="1:4" ht="15" customHeight="1">
      <c r="A4" s="481">
        <v>0.3</v>
      </c>
      <c r="B4" s="6" t="s">
        <v>6</v>
      </c>
      <c r="C4" s="7" t="s">
        <v>4</v>
      </c>
      <c r="D4" s="8" t="s">
        <v>8</v>
      </c>
    </row>
    <row r="5" spans="1:4" ht="15" customHeight="1">
      <c r="A5" s="481">
        <v>0.4</v>
      </c>
      <c r="B5" s="6" t="s">
        <v>6</v>
      </c>
      <c r="C5" s="7" t="s">
        <v>4</v>
      </c>
      <c r="D5" s="8" t="s">
        <v>9</v>
      </c>
    </row>
    <row r="6" spans="1:4" ht="15" customHeight="1">
      <c r="A6" s="481">
        <v>0.5</v>
      </c>
      <c r="B6" s="9">
        <v>41234</v>
      </c>
      <c r="C6" s="7" t="s">
        <v>4</v>
      </c>
      <c r="D6" s="8" t="s">
        <v>10</v>
      </c>
    </row>
    <row r="7" spans="1:4" ht="15" customHeight="1">
      <c r="A7" s="482">
        <v>0.6</v>
      </c>
      <c r="B7" s="9">
        <v>41254</v>
      </c>
      <c r="C7" s="7" t="s">
        <v>4</v>
      </c>
      <c r="D7" s="17" t="s">
        <v>11</v>
      </c>
    </row>
    <row r="8" spans="1:4" ht="15" customHeight="1">
      <c r="A8" s="482">
        <v>0.7</v>
      </c>
      <c r="B8" s="9">
        <v>41299</v>
      </c>
      <c r="C8" s="19" t="s">
        <v>4</v>
      </c>
      <c r="D8" s="17" t="s">
        <v>12</v>
      </c>
    </row>
    <row r="9" spans="1:4" ht="15" customHeight="1">
      <c r="A9" s="482">
        <v>0.8</v>
      </c>
      <c r="B9" s="9">
        <v>41330</v>
      </c>
      <c r="C9" s="19" t="s">
        <v>4</v>
      </c>
      <c r="D9" s="17" t="s">
        <v>13</v>
      </c>
    </row>
    <row r="10" spans="1:4" ht="15" customHeight="1">
      <c r="A10" s="482">
        <v>0.9</v>
      </c>
      <c r="B10" s="9">
        <v>41344</v>
      </c>
      <c r="C10" s="19" t="s">
        <v>4</v>
      </c>
      <c r="D10" s="17" t="s">
        <v>14</v>
      </c>
    </row>
    <row r="11" spans="1:4" ht="15" customHeight="1">
      <c r="A11" s="482">
        <v>1</v>
      </c>
      <c r="B11" s="9">
        <v>41418</v>
      </c>
      <c r="C11" s="19" t="s">
        <v>4</v>
      </c>
      <c r="D11" s="17" t="s">
        <v>15</v>
      </c>
    </row>
    <row r="12" spans="1:4" ht="15" customHeight="1">
      <c r="A12" s="482">
        <v>1.1000000000000001</v>
      </c>
      <c r="B12" s="9">
        <v>41499</v>
      </c>
      <c r="C12" s="19" t="s">
        <v>4</v>
      </c>
      <c r="D12" s="17" t="s">
        <v>16</v>
      </c>
    </row>
    <row r="13" spans="1:4" ht="15" customHeight="1">
      <c r="A13" s="482">
        <v>1.2</v>
      </c>
      <c r="B13" s="9">
        <v>41668</v>
      </c>
      <c r="C13" s="19" t="s">
        <v>4</v>
      </c>
      <c r="D13" s="17" t="s">
        <v>17</v>
      </c>
    </row>
    <row r="14" spans="1:4" ht="15" customHeight="1">
      <c r="A14" s="482">
        <v>1.3</v>
      </c>
      <c r="B14" s="9">
        <v>41689</v>
      </c>
      <c r="C14" s="19" t="s">
        <v>4</v>
      </c>
      <c r="D14" s="17" t="s">
        <v>18</v>
      </c>
    </row>
    <row r="15" spans="1:4" ht="15" customHeight="1">
      <c r="A15" s="482">
        <v>1.4</v>
      </c>
      <c r="B15" s="9">
        <v>41749</v>
      </c>
      <c r="C15" s="19" t="s">
        <v>4</v>
      </c>
      <c r="D15" s="17" t="s">
        <v>19</v>
      </c>
    </row>
    <row r="16" spans="1:4" ht="15" customHeight="1">
      <c r="A16" s="482">
        <v>1.5</v>
      </c>
      <c r="B16" s="9">
        <v>41801</v>
      </c>
      <c r="C16" s="19" t="s">
        <v>4</v>
      </c>
      <c r="D16" s="17" t="s">
        <v>20</v>
      </c>
    </row>
    <row r="17" spans="1:4" ht="15" customHeight="1">
      <c r="A17" s="482">
        <v>1.6</v>
      </c>
      <c r="B17" s="9">
        <v>41815</v>
      </c>
      <c r="C17" s="19" t="s">
        <v>4</v>
      </c>
      <c r="D17" s="17" t="s">
        <v>21</v>
      </c>
    </row>
    <row r="18" spans="1:4" ht="15" customHeight="1">
      <c r="A18" s="482">
        <v>1.7</v>
      </c>
      <c r="B18" s="9">
        <v>41822</v>
      </c>
      <c r="C18" s="19" t="s">
        <v>4</v>
      </c>
      <c r="D18" s="17" t="s">
        <v>22</v>
      </c>
    </row>
    <row r="19" spans="1:4" ht="15" customHeight="1">
      <c r="A19" s="482">
        <v>1.8</v>
      </c>
      <c r="B19" s="9">
        <v>41897</v>
      </c>
      <c r="C19" s="19" t="s">
        <v>4</v>
      </c>
      <c r="D19" s="17" t="s">
        <v>23</v>
      </c>
    </row>
    <row r="20" spans="1:4" ht="15" customHeight="1">
      <c r="A20" s="482">
        <v>1.9</v>
      </c>
      <c r="B20" s="9">
        <v>41906</v>
      </c>
      <c r="C20" s="19" t="s">
        <v>4</v>
      </c>
      <c r="D20" s="17" t="s">
        <v>24</v>
      </c>
    </row>
    <row r="21" spans="1:4" ht="15" customHeight="1">
      <c r="A21" s="482">
        <v>2</v>
      </c>
      <c r="B21" s="9">
        <v>41925</v>
      </c>
      <c r="C21" s="19" t="s">
        <v>4</v>
      </c>
      <c r="D21" s="17" t="s">
        <v>13</v>
      </c>
    </row>
    <row r="22" spans="1:4" ht="15" customHeight="1">
      <c r="A22" s="483">
        <v>2.1</v>
      </c>
      <c r="B22" s="14">
        <v>42041</v>
      </c>
      <c r="C22" s="10" t="s">
        <v>25</v>
      </c>
      <c r="D22" s="11" t="s">
        <v>26</v>
      </c>
    </row>
    <row r="23" spans="1:4" ht="63.95" customHeight="1">
      <c r="A23" s="483">
        <v>4</v>
      </c>
      <c r="B23" s="14">
        <v>42244</v>
      </c>
      <c r="C23" s="10" t="s">
        <v>25</v>
      </c>
      <c r="D23" s="497" t="s">
        <v>27</v>
      </c>
    </row>
    <row r="24" spans="1:4" ht="32.1" customHeight="1">
      <c r="A24" s="483">
        <v>4.0999999999999996</v>
      </c>
      <c r="B24" s="14"/>
      <c r="C24" s="10" t="s">
        <v>25</v>
      </c>
      <c r="D24" s="498" t="s">
        <v>28</v>
      </c>
    </row>
    <row r="25" spans="1:4" ht="15" customHeight="1">
      <c r="A25" s="483"/>
      <c r="B25" s="14"/>
      <c r="C25" s="10" t="s">
        <v>25</v>
      </c>
      <c r="D25" s="11" t="s">
        <v>29</v>
      </c>
    </row>
    <row r="26" spans="1:4" ht="48" customHeight="1">
      <c r="A26" s="483">
        <v>4.2</v>
      </c>
      <c r="B26" s="14"/>
      <c r="C26" s="10" t="s">
        <v>25</v>
      </c>
      <c r="D26" s="499" t="s">
        <v>30</v>
      </c>
    </row>
    <row r="27" spans="1:4" ht="33" customHeight="1">
      <c r="A27" s="484">
        <v>4.3</v>
      </c>
      <c r="B27" s="15"/>
      <c r="C27" s="10" t="s">
        <v>25</v>
      </c>
      <c r="D27" s="500" t="s">
        <v>31</v>
      </c>
    </row>
    <row r="28" spans="1:4" ht="48.95" customHeight="1">
      <c r="A28" s="484">
        <v>4.4000000000000004</v>
      </c>
      <c r="B28" s="15"/>
      <c r="C28" s="10" t="s">
        <v>25</v>
      </c>
      <c r="D28" s="501" t="s">
        <v>32</v>
      </c>
    </row>
    <row r="29" spans="1:4" ht="33" customHeight="1">
      <c r="A29" s="484">
        <v>4.5</v>
      </c>
      <c r="B29" s="15">
        <v>42772</v>
      </c>
      <c r="C29" s="10" t="s">
        <v>25</v>
      </c>
      <c r="D29" s="95" t="s">
        <v>33</v>
      </c>
    </row>
    <row r="30" spans="1:4" ht="38.450000000000003" customHeight="1">
      <c r="A30" s="485">
        <v>4.8</v>
      </c>
      <c r="B30" s="253">
        <v>43011</v>
      </c>
      <c r="C30" s="254" t="s">
        <v>25</v>
      </c>
      <c r="D30" s="255" t="s">
        <v>34</v>
      </c>
    </row>
    <row r="31" spans="1:4" ht="15.95" customHeight="1">
      <c r="A31" s="486">
        <v>4.9000000000000004</v>
      </c>
      <c r="B31" s="14">
        <v>43138</v>
      </c>
      <c r="C31" s="10" t="s">
        <v>25</v>
      </c>
      <c r="D31" s="256" t="s">
        <v>35</v>
      </c>
    </row>
    <row r="32" spans="1:4" ht="15.95" customHeight="1">
      <c r="A32" s="486">
        <v>5</v>
      </c>
      <c r="B32" s="14">
        <v>43210</v>
      </c>
      <c r="C32" s="10" t="s">
        <v>25</v>
      </c>
      <c r="D32" s="256" t="s">
        <v>36</v>
      </c>
    </row>
    <row r="33" spans="1:4" ht="15.95" customHeight="1">
      <c r="A33" s="486">
        <v>5.0999999999999996</v>
      </c>
      <c r="B33" s="14">
        <v>43300</v>
      </c>
      <c r="C33" s="10" t="s">
        <v>25</v>
      </c>
      <c r="D33" s="256" t="s">
        <v>37</v>
      </c>
    </row>
    <row r="34" spans="1:4" ht="15.95" customHeight="1">
      <c r="A34" s="486">
        <v>5.2</v>
      </c>
      <c r="B34" s="14">
        <v>43388</v>
      </c>
      <c r="C34" s="10" t="s">
        <v>25</v>
      </c>
      <c r="D34" s="256" t="s">
        <v>38</v>
      </c>
    </row>
    <row r="35" spans="1:4" ht="15.95" customHeight="1">
      <c r="A35" s="486">
        <v>5.3</v>
      </c>
      <c r="B35" s="14">
        <v>43137</v>
      </c>
      <c r="C35" s="10" t="s">
        <v>25</v>
      </c>
      <c r="D35" s="256" t="s">
        <v>39</v>
      </c>
    </row>
    <row r="36" spans="1:4" ht="15.95" customHeight="1">
      <c r="A36" s="486">
        <v>5.4</v>
      </c>
      <c r="B36" s="14">
        <v>43226</v>
      </c>
      <c r="C36" s="10" t="s">
        <v>25</v>
      </c>
      <c r="D36" s="256" t="s">
        <v>40</v>
      </c>
    </row>
    <row r="37" spans="1:4" ht="15.95" customHeight="1">
      <c r="A37" s="486">
        <v>5.6</v>
      </c>
      <c r="B37" s="14">
        <v>43768</v>
      </c>
      <c r="C37" s="10" t="s">
        <v>25</v>
      </c>
      <c r="D37" s="256" t="s">
        <v>41</v>
      </c>
    </row>
    <row r="38" spans="1:4" ht="15.95" customHeight="1">
      <c r="A38" s="486">
        <v>5.8</v>
      </c>
      <c r="B38" s="14">
        <v>43952</v>
      </c>
      <c r="C38" s="10" t="s">
        <v>25</v>
      </c>
      <c r="D38" s="256" t="s">
        <v>42</v>
      </c>
    </row>
    <row r="39" spans="1:4" ht="15.95" customHeight="1">
      <c r="A39" s="486">
        <v>5.9</v>
      </c>
      <c r="B39" s="14">
        <v>43994</v>
      </c>
      <c r="C39" s="10" t="s">
        <v>25</v>
      </c>
      <c r="D39" s="256" t="s">
        <v>43</v>
      </c>
    </row>
    <row r="40" spans="1:4" ht="32.1" customHeight="1">
      <c r="A40" s="486">
        <v>6</v>
      </c>
      <c r="B40" s="14">
        <v>44117</v>
      </c>
      <c r="C40" s="10" t="s">
        <v>25</v>
      </c>
      <c r="D40" s="256" t="s">
        <v>44</v>
      </c>
    </row>
    <row r="41" spans="1:4" ht="32.1" customHeight="1">
      <c r="A41" s="486">
        <v>6.1</v>
      </c>
      <c r="B41" s="14">
        <v>44168</v>
      </c>
      <c r="C41" s="10" t="s">
        <v>25</v>
      </c>
      <c r="D41" s="502" t="s">
        <v>45</v>
      </c>
    </row>
    <row r="42" spans="1:4" ht="15.95" customHeight="1">
      <c r="A42" s="486">
        <v>6.2</v>
      </c>
      <c r="B42" s="14">
        <v>44232</v>
      </c>
      <c r="C42" s="10" t="s">
        <v>25</v>
      </c>
      <c r="D42" s="256" t="s">
        <v>46</v>
      </c>
    </row>
    <row r="43" spans="1:4" ht="32.1" customHeight="1">
      <c r="A43" s="486">
        <v>6.3</v>
      </c>
      <c r="B43" s="14">
        <v>44288</v>
      </c>
      <c r="C43" s="10" t="s">
        <v>25</v>
      </c>
      <c r="D43" s="256" t="s">
        <v>47</v>
      </c>
    </row>
    <row r="44" spans="1:4" ht="32.1" customHeight="1">
      <c r="A44" s="486">
        <v>6.4</v>
      </c>
      <c r="B44" s="14">
        <v>44404</v>
      </c>
      <c r="C44" s="10" t="s">
        <v>25</v>
      </c>
      <c r="D44" s="256" t="s">
        <v>48</v>
      </c>
    </row>
    <row r="45" spans="1:4" ht="15.95" customHeight="1">
      <c r="A45" s="486">
        <v>6.5</v>
      </c>
      <c r="B45" s="14">
        <v>44601</v>
      </c>
      <c r="C45" s="10" t="s">
        <v>25</v>
      </c>
      <c r="D45" s="256" t="s">
        <v>49</v>
      </c>
    </row>
    <row r="46" spans="1:4" ht="32.1" customHeight="1">
      <c r="A46" s="486"/>
      <c r="B46" s="14">
        <v>44741</v>
      </c>
      <c r="C46" s="10" t="s">
        <v>50</v>
      </c>
      <c r="D46" s="503" t="s">
        <v>51</v>
      </c>
    </row>
    <row r="47" spans="1:4" ht="15.95" customHeight="1">
      <c r="A47" s="486">
        <v>22.3</v>
      </c>
      <c r="B47" s="14">
        <v>44796</v>
      </c>
      <c r="C47" s="10" t="s">
        <v>50</v>
      </c>
      <c r="D47" s="256" t="s">
        <v>52</v>
      </c>
    </row>
    <row r="48" spans="1:4" ht="15.95" customHeight="1">
      <c r="A48" s="486">
        <v>23.1</v>
      </c>
      <c r="B48" s="14">
        <v>44957</v>
      </c>
      <c r="C48" s="10" t="s">
        <v>50</v>
      </c>
      <c r="D48" s="256" t="s">
        <v>53</v>
      </c>
    </row>
    <row r="49" spans="1:4" ht="15.95" customHeight="1">
      <c r="A49" s="486">
        <v>23.2</v>
      </c>
      <c r="B49" s="14">
        <f ca="1">TODAY()</f>
        <v>45107</v>
      </c>
      <c r="C49" s="10" t="s">
        <v>50</v>
      </c>
      <c r="D49" s="256" t="s">
        <v>54</v>
      </c>
    </row>
    <row r="50" spans="1:4" ht="15" customHeight="1">
      <c r="B50" s="16" t="s">
        <v>55</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CC"/>
    <outlinePr summaryBelow="0" summaryRight="0"/>
  </sheetPr>
  <dimension ref="A1:AN227"/>
  <sheetViews>
    <sheetView topLeftCell="A115" workbookViewId="0">
      <selection activeCell="D133" sqref="D133:D151"/>
    </sheetView>
  </sheetViews>
  <sheetFormatPr defaultColWidth="9.5" defaultRowHeight="15" customHeight="1"/>
  <cols>
    <col min="1" max="1" width="40.5" style="35" customWidth="1"/>
    <col min="2" max="2" width="89.5" style="35" customWidth="1"/>
    <col min="3" max="3" width="14" style="2" customWidth="1"/>
    <col min="4" max="5" width="16" style="35" customWidth="1"/>
    <col min="6" max="6" width="4.5" style="35" customWidth="1"/>
    <col min="7" max="7" width="5.5" style="35" customWidth="1"/>
    <col min="8" max="8" width="23.5" style="35" customWidth="1"/>
    <col min="9" max="9" width="3.5" style="35" customWidth="1"/>
    <col min="10" max="10" width="12" style="35" customWidth="1"/>
    <col min="11" max="12" width="11" style="35" customWidth="1"/>
    <col min="13" max="13" width="7.5" style="35" customWidth="1"/>
    <col min="14" max="14" width="13.5" style="35" customWidth="1"/>
    <col min="15" max="15" width="16.5" style="35" customWidth="1"/>
    <col min="16" max="16" width="23.5" style="35" customWidth="1"/>
    <col min="17" max="17" width="10" style="35" customWidth="1"/>
    <col min="18" max="18" width="11.5" style="35" customWidth="1"/>
    <col min="19" max="19" width="10.5" style="35" customWidth="1"/>
    <col min="20" max="20" width="14.5" style="26" customWidth="1"/>
    <col min="21" max="22" width="20.5" style="26" customWidth="1"/>
    <col min="23" max="23" width="22.5" style="35" customWidth="1"/>
    <col min="24" max="24" width="26" style="36" customWidth="1"/>
    <col min="25" max="25" width="12.5" style="36" customWidth="1"/>
    <col min="26" max="40" width="9.5" style="35"/>
  </cols>
  <sheetData>
    <row r="1" spans="1:34" ht="41.45" customHeight="1">
      <c r="A1" s="2" t="s">
        <v>118</v>
      </c>
      <c r="B1" s="2" t="s">
        <v>57</v>
      </c>
      <c r="C1" s="2" t="s">
        <v>119</v>
      </c>
      <c r="D1" s="43" t="s">
        <v>120</v>
      </c>
      <c r="E1" s="136" t="s">
        <v>121</v>
      </c>
      <c r="F1" s="43" t="s">
        <v>122</v>
      </c>
      <c r="G1" s="66" t="s">
        <v>123</v>
      </c>
      <c r="H1" s="66" t="s">
        <v>124</v>
      </c>
      <c r="I1" s="66" t="s">
        <v>125</v>
      </c>
      <c r="J1" s="66" t="s">
        <v>126</v>
      </c>
      <c r="K1" s="66" t="s">
        <v>127</v>
      </c>
      <c r="L1" s="509" t="s">
        <v>128</v>
      </c>
      <c r="M1" s="66" t="s">
        <v>129</v>
      </c>
      <c r="N1" s="137" t="s">
        <v>130</v>
      </c>
      <c r="O1" s="137" t="s">
        <v>131</v>
      </c>
      <c r="P1" s="66" t="s">
        <v>132</v>
      </c>
      <c r="Q1" s="66" t="s">
        <v>133</v>
      </c>
      <c r="R1" s="66" t="s">
        <v>134</v>
      </c>
      <c r="S1" s="66" t="s">
        <v>135</v>
      </c>
      <c r="T1" s="136" t="s">
        <v>136</v>
      </c>
      <c r="U1" s="137" t="s">
        <v>137</v>
      </c>
      <c r="V1" s="137" t="s">
        <v>138</v>
      </c>
      <c r="W1" s="137"/>
      <c r="X1" s="138" t="s">
        <v>139</v>
      </c>
      <c r="Y1" s="138" t="s">
        <v>140</v>
      </c>
      <c r="Z1" s="37" t="s">
        <v>141</v>
      </c>
      <c r="AA1" s="37" t="s">
        <v>142</v>
      </c>
      <c r="AB1" s="37" t="s">
        <v>143</v>
      </c>
      <c r="AC1" s="489" t="s">
        <v>144</v>
      </c>
      <c r="AD1" s="601" t="s">
        <v>1191</v>
      </c>
      <c r="AE1" s="601" t="s">
        <v>1192</v>
      </c>
      <c r="AF1" s="601" t="s">
        <v>1</v>
      </c>
      <c r="AG1" s="601" t="s">
        <v>1193</v>
      </c>
      <c r="AH1" s="601" t="s">
        <v>1194</v>
      </c>
    </row>
    <row r="2" spans="1:34" ht="15" customHeight="1">
      <c r="A2" s="626" t="s">
        <v>306</v>
      </c>
      <c r="B2" s="626" t="s">
        <v>307</v>
      </c>
      <c r="C2" s="66">
        <v>60180</v>
      </c>
      <c r="D2" s="139">
        <v>201.001</v>
      </c>
      <c r="E2" s="2"/>
      <c r="F2" s="43" t="s">
        <v>106</v>
      </c>
      <c r="G2" s="66">
        <v>71</v>
      </c>
      <c r="H2" s="66">
        <v>10</v>
      </c>
      <c r="I2" s="66">
        <v>14</v>
      </c>
      <c r="J2" s="66" t="s">
        <v>170</v>
      </c>
      <c r="K2" s="66" t="s">
        <v>158</v>
      </c>
      <c r="L2" s="90">
        <v>-85</v>
      </c>
      <c r="M2" s="66" t="s">
        <v>159</v>
      </c>
      <c r="N2" s="66" t="s">
        <v>160</v>
      </c>
      <c r="O2" s="66"/>
      <c r="P2" s="66" t="s">
        <v>148</v>
      </c>
      <c r="Q2" s="66" t="s">
        <v>149</v>
      </c>
      <c r="R2" s="66">
        <v>60</v>
      </c>
      <c r="S2" s="66">
        <v>3</v>
      </c>
      <c r="T2" s="66" t="s">
        <v>150</v>
      </c>
      <c r="U2" s="61">
        <v>34000</v>
      </c>
      <c r="V2" s="61">
        <v>34000</v>
      </c>
      <c r="W2" s="63" t="s">
        <v>244</v>
      </c>
      <c r="X2" s="27" t="s">
        <v>162</v>
      </c>
      <c r="Y2" s="66" t="s">
        <v>153</v>
      </c>
      <c r="AC2" s="496" t="s">
        <v>219</v>
      </c>
    </row>
    <row r="3" spans="1:34" ht="15" customHeight="1">
      <c r="A3" s="626"/>
      <c r="B3" s="626"/>
      <c r="C3" s="66"/>
      <c r="D3" s="139">
        <v>201.00399999999999</v>
      </c>
      <c r="E3" s="2"/>
      <c r="F3" s="43" t="s">
        <v>106</v>
      </c>
      <c r="G3" s="66">
        <v>71</v>
      </c>
      <c r="H3" s="66">
        <v>10</v>
      </c>
      <c r="I3" s="66">
        <v>14</v>
      </c>
      <c r="J3" s="66" t="s">
        <v>170</v>
      </c>
      <c r="K3" s="66" t="s">
        <v>146</v>
      </c>
      <c r="L3" s="90">
        <v>-98</v>
      </c>
      <c r="M3" s="2">
        <v>0</v>
      </c>
      <c r="N3" s="2" t="s">
        <v>147</v>
      </c>
      <c r="O3" s="2"/>
      <c r="P3" s="66" t="s">
        <v>148</v>
      </c>
      <c r="Q3" s="66" t="s">
        <v>149</v>
      </c>
      <c r="R3" s="66">
        <v>60</v>
      </c>
      <c r="S3" s="66">
        <v>3</v>
      </c>
      <c r="T3" s="66" t="s">
        <v>245</v>
      </c>
      <c r="U3" s="61">
        <v>4200</v>
      </c>
      <c r="V3" s="61">
        <v>4200</v>
      </c>
      <c r="W3" s="63" t="s">
        <v>244</v>
      </c>
      <c r="X3" s="66" t="s">
        <v>152</v>
      </c>
      <c r="Y3" s="66" t="s">
        <v>153</v>
      </c>
      <c r="AC3" s="496" t="s">
        <v>219</v>
      </c>
    </row>
    <row r="4" spans="1:34" ht="15" customHeight="1">
      <c r="A4" s="626" t="s">
        <v>308</v>
      </c>
      <c r="B4" s="626" t="s">
        <v>299</v>
      </c>
      <c r="C4" s="66"/>
      <c r="D4" s="139">
        <v>201.006</v>
      </c>
      <c r="E4" s="2"/>
      <c r="F4" s="43" t="s">
        <v>106</v>
      </c>
      <c r="G4" s="66">
        <v>71</v>
      </c>
      <c r="H4" s="66">
        <v>10</v>
      </c>
      <c r="I4" s="66">
        <v>14</v>
      </c>
      <c r="J4" s="66" t="s">
        <v>145</v>
      </c>
      <c r="K4" s="66" t="s">
        <v>158</v>
      </c>
      <c r="L4" s="90">
        <v>-85</v>
      </c>
      <c r="M4" s="66" t="s">
        <v>159</v>
      </c>
      <c r="N4" s="66" t="s">
        <v>160</v>
      </c>
      <c r="O4" s="66"/>
      <c r="P4" s="66" t="s">
        <v>148</v>
      </c>
      <c r="Q4" s="66" t="s">
        <v>149</v>
      </c>
      <c r="R4" s="66">
        <v>60</v>
      </c>
      <c r="S4" s="66">
        <v>3</v>
      </c>
      <c r="T4" s="66" t="s">
        <v>150</v>
      </c>
      <c r="U4" s="61">
        <v>34000</v>
      </c>
      <c r="V4" s="61">
        <v>34000</v>
      </c>
      <c r="W4" s="63" t="s">
        <v>151</v>
      </c>
      <c r="X4" s="27" t="s">
        <v>162</v>
      </c>
      <c r="Y4" s="66" t="s">
        <v>153</v>
      </c>
      <c r="AC4" s="496" t="s">
        <v>219</v>
      </c>
    </row>
    <row r="5" spans="1:34" ht="15" customHeight="1">
      <c r="A5" s="626"/>
      <c r="B5" s="626"/>
      <c r="C5" s="66"/>
      <c r="D5" s="139">
        <v>201.00899999999999</v>
      </c>
      <c r="E5" s="2"/>
      <c r="F5" s="43" t="s">
        <v>106</v>
      </c>
      <c r="G5" s="66">
        <v>71</v>
      </c>
      <c r="H5" s="66">
        <v>10</v>
      </c>
      <c r="I5" s="66">
        <v>14</v>
      </c>
      <c r="J5" s="66" t="s">
        <v>145</v>
      </c>
      <c r="K5" s="66" t="s">
        <v>146</v>
      </c>
      <c r="L5" s="90">
        <v>-98</v>
      </c>
      <c r="M5" s="2">
        <v>0</v>
      </c>
      <c r="N5" s="2" t="s">
        <v>147</v>
      </c>
      <c r="O5" s="2"/>
      <c r="P5" s="66" t="s">
        <v>148</v>
      </c>
      <c r="Q5" s="66" t="s">
        <v>149</v>
      </c>
      <c r="R5" s="66">
        <v>60</v>
      </c>
      <c r="S5" s="66">
        <v>3</v>
      </c>
      <c r="T5" s="66" t="s">
        <v>150</v>
      </c>
      <c r="U5" s="61">
        <f>('LTE_37.901_Band 04'!U6)</f>
        <v>3900</v>
      </c>
      <c r="V5" s="61">
        <f>('LTE_37.901_Band 04'!V6)</f>
        <v>3900</v>
      </c>
      <c r="W5" s="63" t="s">
        <v>151</v>
      </c>
      <c r="X5" s="66" t="s">
        <v>152</v>
      </c>
      <c r="Y5" s="66" t="s">
        <v>153</v>
      </c>
      <c r="AC5" s="496" t="s">
        <v>219</v>
      </c>
    </row>
    <row r="6" spans="1:34" ht="15" customHeight="1">
      <c r="A6" s="626"/>
      <c r="B6" s="626"/>
      <c r="C6" s="66"/>
      <c r="D6" s="139">
        <v>201.01</v>
      </c>
      <c r="E6" s="2"/>
      <c r="F6" s="43" t="s">
        <v>106</v>
      </c>
      <c r="G6" s="66">
        <v>71</v>
      </c>
      <c r="H6" s="66">
        <v>10</v>
      </c>
      <c r="I6" s="66">
        <v>14</v>
      </c>
      <c r="J6" s="66" t="s">
        <v>145</v>
      </c>
      <c r="K6" s="66" t="s">
        <v>146</v>
      </c>
      <c r="L6" s="90">
        <v>-98</v>
      </c>
      <c r="M6" s="2">
        <v>0</v>
      </c>
      <c r="N6" s="2" t="s">
        <v>248</v>
      </c>
      <c r="O6" s="2"/>
      <c r="P6" s="66" t="s">
        <v>148</v>
      </c>
      <c r="Q6" s="66" t="s">
        <v>149</v>
      </c>
      <c r="R6" s="66">
        <v>60</v>
      </c>
      <c r="S6" s="66">
        <v>3</v>
      </c>
      <c r="T6" s="66" t="s">
        <v>150</v>
      </c>
      <c r="U6" s="27">
        <v>3800</v>
      </c>
      <c r="V6" s="27">
        <v>3800</v>
      </c>
      <c r="W6" s="63" t="s">
        <v>151</v>
      </c>
      <c r="X6" s="66" t="s">
        <v>152</v>
      </c>
      <c r="Y6" s="66" t="s">
        <v>153</v>
      </c>
      <c r="AC6" s="496" t="s">
        <v>219</v>
      </c>
    </row>
    <row r="7" spans="1:34" ht="15" customHeight="1">
      <c r="A7" s="626" t="s">
        <v>155</v>
      </c>
      <c r="B7" s="626" t="s">
        <v>156</v>
      </c>
      <c r="C7" s="66"/>
      <c r="D7" s="139">
        <v>201.011</v>
      </c>
      <c r="E7" s="2"/>
      <c r="F7" s="43" t="s">
        <v>106</v>
      </c>
      <c r="G7" s="66">
        <v>71</v>
      </c>
      <c r="H7" s="66">
        <v>10</v>
      </c>
      <c r="I7" s="66">
        <v>14</v>
      </c>
      <c r="J7" s="66" t="s">
        <v>157</v>
      </c>
      <c r="K7" s="66" t="s">
        <v>158</v>
      </c>
      <c r="L7" s="90">
        <v>-85</v>
      </c>
      <c r="M7" s="66" t="s">
        <v>159</v>
      </c>
      <c r="N7" s="66" t="s">
        <v>160</v>
      </c>
      <c r="O7" s="66"/>
      <c r="P7" s="66" t="s">
        <v>148</v>
      </c>
      <c r="Q7" s="66" t="s">
        <v>149</v>
      </c>
      <c r="R7" s="66">
        <v>60</v>
      </c>
      <c r="S7" s="66">
        <v>3</v>
      </c>
      <c r="T7" s="66" t="s">
        <v>150</v>
      </c>
      <c r="U7" s="61">
        <v>68400</v>
      </c>
      <c r="V7" s="61">
        <v>68400</v>
      </c>
      <c r="W7" s="63" t="s">
        <v>161</v>
      </c>
      <c r="X7" s="27" t="s">
        <v>162</v>
      </c>
      <c r="Y7" s="66" t="s">
        <v>153</v>
      </c>
      <c r="AC7" s="496" t="s">
        <v>219</v>
      </c>
    </row>
    <row r="8" spans="1:34" ht="15" customHeight="1">
      <c r="A8" s="626"/>
      <c r="B8" s="626"/>
      <c r="C8" s="66"/>
      <c r="D8" s="139">
        <v>201.012</v>
      </c>
      <c r="E8" s="2"/>
      <c r="F8" s="43" t="s">
        <v>106</v>
      </c>
      <c r="G8" s="66">
        <v>71</v>
      </c>
      <c r="H8" s="66">
        <v>10</v>
      </c>
      <c r="I8" s="66">
        <v>14</v>
      </c>
      <c r="J8" s="66" t="s">
        <v>157</v>
      </c>
      <c r="K8" s="66" t="s">
        <v>163</v>
      </c>
      <c r="L8" s="90">
        <v>-78</v>
      </c>
      <c r="M8" s="2">
        <v>20</v>
      </c>
      <c r="N8" s="2" t="s">
        <v>166</v>
      </c>
      <c r="O8" s="2"/>
      <c r="P8" s="66" t="s">
        <v>148</v>
      </c>
      <c r="Q8" s="66" t="s">
        <v>149</v>
      </c>
      <c r="R8" s="66">
        <v>60</v>
      </c>
      <c r="S8" s="66">
        <v>3</v>
      </c>
      <c r="T8" s="66" t="s">
        <v>150</v>
      </c>
      <c r="U8" s="27">
        <f>('LTE_37.901_Band 04'!U8)</f>
        <v>26000</v>
      </c>
      <c r="V8" s="27">
        <f>('LTE_37.901_Band 04'!V8)</f>
        <v>26000</v>
      </c>
      <c r="W8" s="63" t="s">
        <v>161</v>
      </c>
      <c r="X8" s="66" t="s">
        <v>152</v>
      </c>
      <c r="Y8" s="66" t="s">
        <v>153</v>
      </c>
      <c r="AC8" s="496" t="s">
        <v>219</v>
      </c>
    </row>
    <row r="9" spans="1:34" ht="15" customHeight="1">
      <c r="A9" s="626"/>
      <c r="B9" s="626"/>
      <c r="C9" s="66"/>
      <c r="D9" s="139">
        <v>201.01300000000001</v>
      </c>
      <c r="E9" s="2"/>
      <c r="F9" s="43" t="s">
        <v>106</v>
      </c>
      <c r="G9" s="66">
        <v>71</v>
      </c>
      <c r="H9" s="66">
        <v>10</v>
      </c>
      <c r="I9" s="66">
        <v>14</v>
      </c>
      <c r="J9" s="66" t="s">
        <v>157</v>
      </c>
      <c r="K9" s="66" t="s">
        <v>163</v>
      </c>
      <c r="L9" s="90">
        <v>-88</v>
      </c>
      <c r="M9" s="2">
        <v>10</v>
      </c>
      <c r="N9" s="2" t="s">
        <v>164</v>
      </c>
      <c r="O9" s="2"/>
      <c r="P9" s="66" t="s">
        <v>148</v>
      </c>
      <c r="Q9" s="66" t="s">
        <v>149</v>
      </c>
      <c r="R9" s="66">
        <v>60</v>
      </c>
      <c r="S9" s="66">
        <v>3</v>
      </c>
      <c r="T9" s="66" t="s">
        <v>150</v>
      </c>
      <c r="U9" s="61">
        <f>('LTE_37.901_Band 04'!U9)</f>
        <v>14500</v>
      </c>
      <c r="V9" s="61">
        <f>('LTE_37.901_Band 04'!V9)</f>
        <v>14500</v>
      </c>
      <c r="W9" s="63" t="s">
        <v>161</v>
      </c>
      <c r="X9" s="66" t="s">
        <v>152</v>
      </c>
      <c r="Y9" s="66" t="s">
        <v>153</v>
      </c>
      <c r="AC9" s="496" t="s">
        <v>219</v>
      </c>
    </row>
    <row r="10" spans="1:34" ht="15" customHeight="1">
      <c r="A10" s="626"/>
      <c r="B10" s="626"/>
      <c r="C10" s="66"/>
      <c r="D10" s="139">
        <v>201.01400000000001</v>
      </c>
      <c r="E10" s="2"/>
      <c r="F10" s="43" t="s">
        <v>106</v>
      </c>
      <c r="G10" s="66">
        <v>71</v>
      </c>
      <c r="H10" s="66">
        <v>10</v>
      </c>
      <c r="I10" s="66">
        <v>14</v>
      </c>
      <c r="J10" s="66" t="s">
        <v>157</v>
      </c>
      <c r="K10" s="66" t="s">
        <v>146</v>
      </c>
      <c r="L10" s="90">
        <v>-98</v>
      </c>
      <c r="M10" s="2">
        <v>0</v>
      </c>
      <c r="N10" s="2" t="s">
        <v>147</v>
      </c>
      <c r="O10" s="2"/>
      <c r="P10" s="66" t="s">
        <v>148</v>
      </c>
      <c r="Q10" s="66" t="s">
        <v>149</v>
      </c>
      <c r="R10" s="66">
        <v>60</v>
      </c>
      <c r="S10" s="66">
        <v>3</v>
      </c>
      <c r="T10" s="66" t="s">
        <v>150</v>
      </c>
      <c r="U10" s="27">
        <v>3900</v>
      </c>
      <c r="V10" s="27">
        <v>3900</v>
      </c>
      <c r="W10" s="63" t="s">
        <v>161</v>
      </c>
      <c r="X10" s="66" t="s">
        <v>152</v>
      </c>
      <c r="Y10" s="66" t="s">
        <v>153</v>
      </c>
      <c r="AC10" s="496" t="s">
        <v>219</v>
      </c>
    </row>
    <row r="11" spans="1:34" ht="15" customHeight="1">
      <c r="A11" s="626"/>
      <c r="B11" s="626"/>
      <c r="C11" s="66"/>
      <c r="D11" s="139">
        <v>201.01499999999999</v>
      </c>
      <c r="E11" s="2"/>
      <c r="F11" s="43" t="s">
        <v>106</v>
      </c>
      <c r="G11" s="66">
        <v>71</v>
      </c>
      <c r="H11" s="66">
        <v>10</v>
      </c>
      <c r="I11" s="66">
        <v>14</v>
      </c>
      <c r="J11" s="66" t="s">
        <v>157</v>
      </c>
      <c r="K11" s="66" t="s">
        <v>146</v>
      </c>
      <c r="L11" s="90">
        <v>-98</v>
      </c>
      <c r="M11" s="2">
        <v>0</v>
      </c>
      <c r="N11" s="2" t="s">
        <v>248</v>
      </c>
      <c r="O11" s="2"/>
      <c r="P11" s="66" t="s">
        <v>148</v>
      </c>
      <c r="Q11" s="66" t="s">
        <v>149</v>
      </c>
      <c r="R11" s="66">
        <v>60</v>
      </c>
      <c r="S11" s="66">
        <v>3</v>
      </c>
      <c r="T11" s="66" t="s">
        <v>245</v>
      </c>
      <c r="U11" s="61">
        <v>3800</v>
      </c>
      <c r="V11" s="61">
        <v>3800</v>
      </c>
      <c r="W11" s="63" t="s">
        <v>161</v>
      </c>
      <c r="X11" s="66" t="s">
        <v>152</v>
      </c>
      <c r="Y11" s="66" t="s">
        <v>153</v>
      </c>
      <c r="AC11" s="496" t="s">
        <v>219</v>
      </c>
    </row>
    <row r="12" spans="1:34" ht="15" customHeight="1">
      <c r="A12" s="626" t="s">
        <v>246</v>
      </c>
      <c r="B12" s="626" t="s">
        <v>247</v>
      </c>
      <c r="C12" s="66"/>
      <c r="D12" s="139">
        <v>201.01599999999999</v>
      </c>
      <c r="E12" s="2"/>
      <c r="F12" s="43" t="s">
        <v>106</v>
      </c>
      <c r="G12" s="66">
        <v>71</v>
      </c>
      <c r="H12" s="66">
        <v>10</v>
      </c>
      <c r="I12" s="66">
        <v>14</v>
      </c>
      <c r="J12" s="66" t="s">
        <v>165</v>
      </c>
      <c r="K12" s="66" t="s">
        <v>158</v>
      </c>
      <c r="L12" s="90">
        <v>-85</v>
      </c>
      <c r="M12" s="66" t="s">
        <v>159</v>
      </c>
      <c r="N12" s="66" t="s">
        <v>160</v>
      </c>
      <c r="O12" s="66"/>
      <c r="P12" s="66" t="s">
        <v>148</v>
      </c>
      <c r="Q12" s="66" t="s">
        <v>149</v>
      </c>
      <c r="R12" s="66">
        <v>60</v>
      </c>
      <c r="S12" s="66">
        <v>3</v>
      </c>
      <c r="T12" s="66" t="s">
        <v>150</v>
      </c>
      <c r="U12" s="61">
        <f>('LTE_37.901_Band 04'!U10)</f>
        <v>68400</v>
      </c>
      <c r="V12" s="61">
        <f>('LTE_37.901_Band 04'!V10)</f>
        <v>68400</v>
      </c>
      <c r="W12" s="63" t="s">
        <v>167</v>
      </c>
      <c r="X12" s="27" t="s">
        <v>162</v>
      </c>
      <c r="Y12" s="66" t="s">
        <v>153</v>
      </c>
      <c r="AC12" s="496" t="s">
        <v>219</v>
      </c>
    </row>
    <row r="13" spans="1:34" ht="15" customHeight="1">
      <c r="A13" s="626"/>
      <c r="B13" s="626"/>
      <c r="C13" s="66"/>
      <c r="D13" s="139">
        <v>201.017</v>
      </c>
      <c r="E13" s="2"/>
      <c r="F13" s="43" t="s">
        <v>106</v>
      </c>
      <c r="G13" s="66">
        <v>71</v>
      </c>
      <c r="H13" s="66">
        <v>10</v>
      </c>
      <c r="I13" s="66">
        <v>14</v>
      </c>
      <c r="J13" s="66" t="s">
        <v>165</v>
      </c>
      <c r="K13" s="66" t="s">
        <v>163</v>
      </c>
      <c r="L13" s="90">
        <v>-78</v>
      </c>
      <c r="M13" s="2">
        <v>20</v>
      </c>
      <c r="N13" s="2" t="s">
        <v>166</v>
      </c>
      <c r="O13" s="2"/>
      <c r="P13" s="66" t="s">
        <v>148</v>
      </c>
      <c r="Q13" s="66" t="s">
        <v>149</v>
      </c>
      <c r="R13" s="66">
        <v>60</v>
      </c>
      <c r="S13" s="66">
        <v>3</v>
      </c>
      <c r="T13" s="66" t="s">
        <v>150</v>
      </c>
      <c r="U13" s="27">
        <f>('LTE_37.901_Band 04'!U11)</f>
        <v>26000</v>
      </c>
      <c r="V13" s="27">
        <f>('LTE_37.901_Band 04'!V11)</f>
        <v>26000</v>
      </c>
      <c r="W13" s="63" t="s">
        <v>167</v>
      </c>
      <c r="X13" s="66" t="s">
        <v>152</v>
      </c>
      <c r="Y13" s="66" t="s">
        <v>153</v>
      </c>
      <c r="AC13" s="496" t="s">
        <v>219</v>
      </c>
    </row>
    <row r="14" spans="1:34" ht="15" customHeight="1">
      <c r="A14" s="626"/>
      <c r="B14" s="626"/>
      <c r="C14" s="66"/>
      <c r="D14" s="139">
        <v>201.018</v>
      </c>
      <c r="E14" s="2"/>
      <c r="F14" s="43" t="s">
        <v>106</v>
      </c>
      <c r="G14" s="66">
        <v>71</v>
      </c>
      <c r="H14" s="66">
        <v>10</v>
      </c>
      <c r="I14" s="66">
        <v>14</v>
      </c>
      <c r="J14" s="66" t="s">
        <v>165</v>
      </c>
      <c r="K14" s="66" t="s">
        <v>163</v>
      </c>
      <c r="L14" s="90">
        <v>-88</v>
      </c>
      <c r="M14" s="2">
        <v>10</v>
      </c>
      <c r="N14" s="2" t="s">
        <v>164</v>
      </c>
      <c r="O14" s="2"/>
      <c r="P14" s="66" t="s">
        <v>148</v>
      </c>
      <c r="Q14" s="66" t="s">
        <v>149</v>
      </c>
      <c r="R14" s="66">
        <v>60</v>
      </c>
      <c r="S14" s="66">
        <v>3</v>
      </c>
      <c r="T14" s="66" t="s">
        <v>150</v>
      </c>
      <c r="U14" s="61">
        <f>('LTE_37.901_Band 04'!U12)</f>
        <v>14400</v>
      </c>
      <c r="V14" s="61">
        <f>('LTE_37.901_Band 04'!V12)</f>
        <v>14400</v>
      </c>
      <c r="W14" s="63" t="s">
        <v>167</v>
      </c>
      <c r="X14" s="66" t="s">
        <v>152</v>
      </c>
      <c r="Y14" s="66" t="s">
        <v>153</v>
      </c>
      <c r="AC14" s="496" t="s">
        <v>219</v>
      </c>
    </row>
    <row r="15" spans="1:34" ht="15" customHeight="1">
      <c r="A15" s="626"/>
      <c r="B15" s="626"/>
      <c r="C15" s="66"/>
      <c r="D15" s="139">
        <v>201.01900000000001</v>
      </c>
      <c r="E15" s="2"/>
      <c r="F15" s="43" t="s">
        <v>106</v>
      </c>
      <c r="G15" s="66">
        <v>71</v>
      </c>
      <c r="H15" s="66">
        <v>10</v>
      </c>
      <c r="I15" s="66">
        <v>14</v>
      </c>
      <c r="J15" s="66" t="s">
        <v>165</v>
      </c>
      <c r="K15" s="66" t="s">
        <v>146</v>
      </c>
      <c r="L15" s="90">
        <v>-98</v>
      </c>
      <c r="M15" s="2">
        <v>0</v>
      </c>
      <c r="N15" s="2" t="s">
        <v>147</v>
      </c>
      <c r="O15" s="2"/>
      <c r="P15" s="66" t="s">
        <v>148</v>
      </c>
      <c r="Q15" s="66" t="s">
        <v>149</v>
      </c>
      <c r="R15" s="66">
        <v>60</v>
      </c>
      <c r="S15" s="66">
        <v>3</v>
      </c>
      <c r="T15" s="66" t="s">
        <v>245</v>
      </c>
      <c r="U15" s="61">
        <f>('LTE_37.901_Band 04'!U13)</f>
        <v>3900</v>
      </c>
      <c r="V15" s="61">
        <f>('LTE_37.901_Band 04'!V13)</f>
        <v>3900</v>
      </c>
      <c r="W15" s="63" t="s">
        <v>167</v>
      </c>
      <c r="X15" s="66" t="s">
        <v>152</v>
      </c>
      <c r="Y15" s="66" t="s">
        <v>153</v>
      </c>
      <c r="AC15" s="496" t="s">
        <v>219</v>
      </c>
    </row>
    <row r="16" spans="1:34" ht="15" customHeight="1">
      <c r="A16" s="626"/>
      <c r="B16" s="626"/>
      <c r="C16" s="66"/>
      <c r="D16" s="139">
        <v>201.02</v>
      </c>
      <c r="E16" s="2"/>
      <c r="F16" s="43" t="s">
        <v>106</v>
      </c>
      <c r="G16" s="66">
        <v>71</v>
      </c>
      <c r="H16" s="66">
        <v>10</v>
      </c>
      <c r="I16" s="66">
        <v>14</v>
      </c>
      <c r="J16" s="66" t="s">
        <v>165</v>
      </c>
      <c r="K16" s="66" t="s">
        <v>146</v>
      </c>
      <c r="L16" s="90">
        <v>-98</v>
      </c>
      <c r="M16" s="2">
        <v>0</v>
      </c>
      <c r="N16" s="2" t="s">
        <v>248</v>
      </c>
      <c r="O16" s="2"/>
      <c r="P16" s="66" t="s">
        <v>148</v>
      </c>
      <c r="Q16" s="66" t="s">
        <v>149</v>
      </c>
      <c r="R16" s="66">
        <v>60</v>
      </c>
      <c r="S16" s="66">
        <v>3</v>
      </c>
      <c r="T16" s="66" t="s">
        <v>245</v>
      </c>
      <c r="U16" s="61">
        <f>('LTE_37.901_Band 04'!U14)</f>
        <v>3800</v>
      </c>
      <c r="V16" s="61">
        <f>('LTE_37.901_Band 04'!V14)</f>
        <v>3800</v>
      </c>
      <c r="W16" s="63" t="s">
        <v>167</v>
      </c>
      <c r="X16" s="66" t="s">
        <v>152</v>
      </c>
      <c r="Y16" s="66" t="s">
        <v>153</v>
      </c>
      <c r="AC16" s="496" t="s">
        <v>219</v>
      </c>
    </row>
    <row r="17" spans="1:29" ht="15" customHeight="1">
      <c r="A17" s="626" t="s">
        <v>168</v>
      </c>
      <c r="B17" s="626" t="s">
        <v>169</v>
      </c>
      <c r="C17" s="66">
        <v>58930</v>
      </c>
      <c r="D17" s="139">
        <v>201.02099999999999</v>
      </c>
      <c r="E17" s="2"/>
      <c r="F17" s="43" t="s">
        <v>106</v>
      </c>
      <c r="G17" s="66">
        <v>71</v>
      </c>
      <c r="H17" s="66">
        <v>10</v>
      </c>
      <c r="I17" s="66">
        <v>14</v>
      </c>
      <c r="J17" s="66" t="s">
        <v>170</v>
      </c>
      <c r="K17" s="66" t="s">
        <v>158</v>
      </c>
      <c r="L17" s="90">
        <v>-85</v>
      </c>
      <c r="M17" s="66" t="s">
        <v>159</v>
      </c>
      <c r="N17" s="66" t="s">
        <v>160</v>
      </c>
      <c r="O17" s="66"/>
      <c r="P17" s="66" t="s">
        <v>171</v>
      </c>
      <c r="Q17" s="66" t="s">
        <v>149</v>
      </c>
      <c r="R17" s="66">
        <v>60</v>
      </c>
      <c r="S17" s="66">
        <v>3</v>
      </c>
      <c r="T17" s="66" t="s">
        <v>150</v>
      </c>
      <c r="U17" s="61">
        <v>34000</v>
      </c>
      <c r="V17" s="61">
        <v>34000</v>
      </c>
      <c r="W17" s="63" t="s">
        <v>172</v>
      </c>
      <c r="X17" s="27" t="s">
        <v>162</v>
      </c>
      <c r="Y17" s="66" t="s">
        <v>153</v>
      </c>
      <c r="AC17" s="496" t="s">
        <v>219</v>
      </c>
    </row>
    <row r="18" spans="1:29" ht="15" customHeight="1">
      <c r="A18" s="626"/>
      <c r="B18" s="626"/>
      <c r="C18" s="66"/>
      <c r="D18" s="139">
        <v>201.024</v>
      </c>
      <c r="E18" s="2"/>
      <c r="F18" s="43" t="s">
        <v>106</v>
      </c>
      <c r="G18" s="66">
        <v>71</v>
      </c>
      <c r="H18" s="66">
        <v>10</v>
      </c>
      <c r="I18" s="66">
        <v>14</v>
      </c>
      <c r="J18" s="66" t="s">
        <v>170</v>
      </c>
      <c r="K18" s="66" t="s">
        <v>146</v>
      </c>
      <c r="L18" s="90">
        <v>-98</v>
      </c>
      <c r="M18" s="2">
        <v>0</v>
      </c>
      <c r="N18" s="2" t="s">
        <v>147</v>
      </c>
      <c r="O18" s="2"/>
      <c r="P18" s="66" t="s">
        <v>171</v>
      </c>
      <c r="Q18" s="66" t="s">
        <v>149</v>
      </c>
      <c r="R18" s="66">
        <v>60</v>
      </c>
      <c r="S18" s="66">
        <v>3</v>
      </c>
      <c r="T18" s="66" t="s">
        <v>245</v>
      </c>
      <c r="U18" s="61">
        <f>('LTE_37.901_Band 04'!U15)</f>
        <v>4200</v>
      </c>
      <c r="V18" s="61">
        <f>('LTE_37.901_Band 04'!V15)</f>
        <v>4200</v>
      </c>
      <c r="W18" s="63" t="s">
        <v>172</v>
      </c>
      <c r="X18" s="66" t="s">
        <v>152</v>
      </c>
      <c r="Y18" s="66" t="s">
        <v>153</v>
      </c>
      <c r="AC18" s="496" t="s">
        <v>219</v>
      </c>
    </row>
    <row r="19" spans="1:29" ht="15" customHeight="1">
      <c r="A19" s="626" t="s">
        <v>309</v>
      </c>
      <c r="B19" s="626" t="s">
        <v>310</v>
      </c>
      <c r="C19" s="66"/>
      <c r="D19" s="139">
        <v>201.02600000000001</v>
      </c>
      <c r="E19" s="2"/>
      <c r="F19" s="43" t="s">
        <v>106</v>
      </c>
      <c r="G19" s="66">
        <v>71</v>
      </c>
      <c r="H19" s="66">
        <v>10</v>
      </c>
      <c r="I19" s="66">
        <v>14</v>
      </c>
      <c r="J19" s="66" t="s">
        <v>145</v>
      </c>
      <c r="K19" s="66" t="s">
        <v>158</v>
      </c>
      <c r="L19" s="90">
        <v>-85</v>
      </c>
      <c r="M19" s="66" t="s">
        <v>159</v>
      </c>
      <c r="N19" s="66" t="s">
        <v>160</v>
      </c>
      <c r="O19" s="66"/>
      <c r="P19" s="66" t="s">
        <v>171</v>
      </c>
      <c r="Q19" s="66" t="s">
        <v>149</v>
      </c>
      <c r="R19" s="66">
        <v>60</v>
      </c>
      <c r="S19" s="66">
        <v>3</v>
      </c>
      <c r="T19" s="66" t="s">
        <v>150</v>
      </c>
      <c r="U19" s="61">
        <v>34000</v>
      </c>
      <c r="V19" s="61">
        <v>34000</v>
      </c>
      <c r="W19" s="63" t="s">
        <v>173</v>
      </c>
      <c r="X19" s="27" t="s">
        <v>162</v>
      </c>
      <c r="Y19" s="66" t="s">
        <v>153</v>
      </c>
      <c r="AC19" s="496" t="s">
        <v>219</v>
      </c>
    </row>
    <row r="20" spans="1:29" ht="15" customHeight="1">
      <c r="A20" s="626"/>
      <c r="B20" s="626"/>
      <c r="C20" s="66"/>
      <c r="D20" s="139">
        <v>201.029</v>
      </c>
      <c r="E20" s="2"/>
      <c r="F20" s="43" t="s">
        <v>106</v>
      </c>
      <c r="G20" s="66">
        <v>71</v>
      </c>
      <c r="H20" s="66">
        <v>10</v>
      </c>
      <c r="I20" s="66">
        <v>14</v>
      </c>
      <c r="J20" s="66" t="s">
        <v>145</v>
      </c>
      <c r="K20" s="66" t="s">
        <v>146</v>
      </c>
      <c r="L20" s="90">
        <v>-98</v>
      </c>
      <c r="M20" s="2">
        <v>0</v>
      </c>
      <c r="N20" s="2" t="s">
        <v>147</v>
      </c>
      <c r="O20" s="2"/>
      <c r="P20" s="66" t="s">
        <v>171</v>
      </c>
      <c r="Q20" s="66" t="s">
        <v>149</v>
      </c>
      <c r="R20" s="66">
        <v>60</v>
      </c>
      <c r="S20" s="66">
        <v>3</v>
      </c>
      <c r="T20" s="66" t="s">
        <v>150</v>
      </c>
      <c r="U20" s="27">
        <v>4500</v>
      </c>
      <c r="V20" s="27">
        <v>4500</v>
      </c>
      <c r="W20" s="63" t="s">
        <v>173</v>
      </c>
      <c r="X20" s="66" t="s">
        <v>152</v>
      </c>
      <c r="Y20" s="66" t="s">
        <v>153</v>
      </c>
      <c r="AC20" s="496" t="s">
        <v>219</v>
      </c>
    </row>
    <row r="21" spans="1:29" ht="15" customHeight="1">
      <c r="A21" s="626" t="s">
        <v>174</v>
      </c>
      <c r="B21" s="626" t="s">
        <v>175</v>
      </c>
      <c r="C21" s="66">
        <v>60181</v>
      </c>
      <c r="D21" s="139">
        <v>201.03100000000001</v>
      </c>
      <c r="E21" s="2"/>
      <c r="F21" s="43" t="s">
        <v>106</v>
      </c>
      <c r="G21" s="66">
        <v>71</v>
      </c>
      <c r="H21" s="66">
        <v>10</v>
      </c>
      <c r="I21" s="66">
        <v>14</v>
      </c>
      <c r="J21" s="66" t="s">
        <v>157</v>
      </c>
      <c r="K21" s="66" t="s">
        <v>158</v>
      </c>
      <c r="L21" s="90">
        <v>-85</v>
      </c>
      <c r="M21" s="66" t="s">
        <v>159</v>
      </c>
      <c r="N21" s="66" t="s">
        <v>160</v>
      </c>
      <c r="O21" s="66"/>
      <c r="P21" s="66" t="s">
        <v>171</v>
      </c>
      <c r="Q21" s="66" t="s">
        <v>149</v>
      </c>
      <c r="R21" s="66">
        <v>60</v>
      </c>
      <c r="S21" s="66">
        <v>3</v>
      </c>
      <c r="T21" s="66" t="s">
        <v>150</v>
      </c>
      <c r="U21" s="61">
        <v>69100</v>
      </c>
      <c r="V21" s="61">
        <v>69100</v>
      </c>
      <c r="W21" s="63" t="s">
        <v>176</v>
      </c>
      <c r="X21" s="27" t="s">
        <v>162</v>
      </c>
      <c r="Y21" s="66" t="s">
        <v>153</v>
      </c>
      <c r="AC21" s="496" t="s">
        <v>219</v>
      </c>
    </row>
    <row r="22" spans="1:29" ht="15" customHeight="1">
      <c r="A22" s="626"/>
      <c r="B22" s="626"/>
      <c r="C22" s="66"/>
      <c r="D22" s="139">
        <v>201.03200000000001</v>
      </c>
      <c r="E22" s="2"/>
      <c r="F22" s="43" t="s">
        <v>106</v>
      </c>
      <c r="G22" s="66">
        <v>71</v>
      </c>
      <c r="H22" s="66">
        <v>10</v>
      </c>
      <c r="I22" s="66">
        <v>14</v>
      </c>
      <c r="J22" s="66" t="s">
        <v>157</v>
      </c>
      <c r="K22" s="66" t="s">
        <v>163</v>
      </c>
      <c r="L22" s="90">
        <v>-78</v>
      </c>
      <c r="M22" s="2">
        <v>20</v>
      </c>
      <c r="N22" s="2" t="s">
        <v>166</v>
      </c>
      <c r="O22" s="2"/>
      <c r="P22" s="66" t="s">
        <v>171</v>
      </c>
      <c r="Q22" s="66" t="s">
        <v>149</v>
      </c>
      <c r="R22" s="66">
        <v>60</v>
      </c>
      <c r="S22" s="66">
        <v>3</v>
      </c>
      <c r="T22" s="66" t="s">
        <v>150</v>
      </c>
      <c r="U22" s="27">
        <f>('LTE_37.901_Band 04'!U19)</f>
        <v>26000</v>
      </c>
      <c r="V22" s="27">
        <f>('LTE_37.901_Band 04'!V19)</f>
        <v>26000</v>
      </c>
      <c r="W22" s="63" t="s">
        <v>176</v>
      </c>
      <c r="X22" s="66" t="s">
        <v>152</v>
      </c>
      <c r="Y22" s="66" t="s">
        <v>153</v>
      </c>
      <c r="AC22" s="496" t="s">
        <v>219</v>
      </c>
    </row>
    <row r="23" spans="1:29" ht="15" customHeight="1">
      <c r="A23" s="626" t="s">
        <v>249</v>
      </c>
      <c r="B23" s="626" t="s">
        <v>250</v>
      </c>
      <c r="C23" s="66"/>
      <c r="D23" s="139">
        <v>201.036</v>
      </c>
      <c r="E23" s="2"/>
      <c r="F23" s="43" t="s">
        <v>106</v>
      </c>
      <c r="G23" s="66">
        <v>71</v>
      </c>
      <c r="H23" s="66">
        <v>10</v>
      </c>
      <c r="I23" s="66">
        <v>14</v>
      </c>
      <c r="J23" s="66" t="s">
        <v>165</v>
      </c>
      <c r="K23" s="66" t="s">
        <v>158</v>
      </c>
      <c r="L23" s="90">
        <v>-85</v>
      </c>
      <c r="M23" s="66" t="s">
        <v>159</v>
      </c>
      <c r="N23" s="66" t="s">
        <v>160</v>
      </c>
      <c r="O23" s="66"/>
      <c r="P23" s="66" t="s">
        <v>171</v>
      </c>
      <c r="Q23" s="66" t="s">
        <v>149</v>
      </c>
      <c r="R23" s="66">
        <v>60</v>
      </c>
      <c r="S23" s="66">
        <v>3</v>
      </c>
      <c r="T23" s="66" t="s">
        <v>150</v>
      </c>
      <c r="U23" s="61">
        <f>('LTE_37.901_Band 04'!U21)</f>
        <v>69100</v>
      </c>
      <c r="V23" s="61">
        <f>('LTE_37.901_Band 04'!V21)</f>
        <v>69100</v>
      </c>
      <c r="W23" s="63" t="s">
        <v>191</v>
      </c>
      <c r="X23" s="27" t="s">
        <v>162</v>
      </c>
      <c r="Y23" s="66" t="s">
        <v>153</v>
      </c>
      <c r="AC23" s="496" t="s">
        <v>219</v>
      </c>
    </row>
    <row r="24" spans="1:29" ht="15" customHeight="1">
      <c r="A24" s="626"/>
      <c r="B24" s="626"/>
      <c r="C24" s="66"/>
      <c r="D24" s="139">
        <v>201.03700000000001</v>
      </c>
      <c r="E24" s="2"/>
      <c r="F24" s="43" t="s">
        <v>106</v>
      </c>
      <c r="G24" s="66">
        <v>71</v>
      </c>
      <c r="H24" s="66">
        <v>10</v>
      </c>
      <c r="I24" s="66">
        <v>14</v>
      </c>
      <c r="J24" s="66" t="s">
        <v>165</v>
      </c>
      <c r="K24" s="66" t="s">
        <v>163</v>
      </c>
      <c r="L24" s="90">
        <v>-78</v>
      </c>
      <c r="M24" s="2">
        <v>20</v>
      </c>
      <c r="N24" s="2" t="s">
        <v>166</v>
      </c>
      <c r="O24" s="2"/>
      <c r="P24" s="66" t="s">
        <v>171</v>
      </c>
      <c r="Q24" s="66" t="s">
        <v>149</v>
      </c>
      <c r="R24" s="66">
        <v>60</v>
      </c>
      <c r="S24" s="66">
        <v>3</v>
      </c>
      <c r="T24" s="66" t="s">
        <v>150</v>
      </c>
      <c r="U24" s="27">
        <f>('LTE_37.901_Band 04'!U22)</f>
        <v>26000</v>
      </c>
      <c r="V24" s="27">
        <f>('LTE_37.901_Band 04'!V22)</f>
        <v>26000</v>
      </c>
      <c r="W24" s="63" t="s">
        <v>191</v>
      </c>
      <c r="X24" s="66" t="s">
        <v>152</v>
      </c>
      <c r="Y24" s="66" t="s">
        <v>153</v>
      </c>
      <c r="AC24" s="496" t="s">
        <v>219</v>
      </c>
    </row>
    <row r="25" spans="1:29" ht="15" customHeight="1">
      <c r="A25" s="2" t="s">
        <v>251</v>
      </c>
      <c r="B25" s="2" t="s">
        <v>192</v>
      </c>
      <c r="C25" s="66">
        <v>58935</v>
      </c>
      <c r="D25" s="139">
        <v>201.041</v>
      </c>
      <c r="E25" s="2"/>
      <c r="F25" s="43" t="s">
        <v>106</v>
      </c>
      <c r="G25" s="66">
        <v>71</v>
      </c>
      <c r="H25" s="66">
        <v>10</v>
      </c>
      <c r="I25" s="66">
        <v>14</v>
      </c>
      <c r="J25" s="66" t="s">
        <v>193</v>
      </c>
      <c r="K25" s="66" t="s">
        <v>158</v>
      </c>
      <c r="L25" s="90">
        <v>-85</v>
      </c>
      <c r="M25" s="66" t="s">
        <v>159</v>
      </c>
      <c r="N25" s="66" t="s">
        <v>160</v>
      </c>
      <c r="O25" s="66"/>
      <c r="P25" s="66" t="s">
        <v>194</v>
      </c>
      <c r="Q25" s="66" t="s">
        <v>149</v>
      </c>
      <c r="R25" s="66">
        <v>60</v>
      </c>
      <c r="S25" s="66">
        <v>3</v>
      </c>
      <c r="T25" s="66" t="s">
        <v>150</v>
      </c>
      <c r="U25" s="61">
        <f>('LTE_37.901_Band 04'!U26)</f>
        <v>20000</v>
      </c>
      <c r="V25" s="61">
        <f>('LTE_37.901_Band 04'!V26)</f>
        <v>20000</v>
      </c>
      <c r="W25" s="63" t="s">
        <v>195</v>
      </c>
      <c r="X25" s="27" t="s">
        <v>152</v>
      </c>
      <c r="Y25" s="27" t="s">
        <v>196</v>
      </c>
      <c r="AC25" s="496" t="s">
        <v>219</v>
      </c>
    </row>
    <row r="26" spans="1:29" ht="15" customHeight="1">
      <c r="A26" s="2" t="s">
        <v>252</v>
      </c>
      <c r="B26" s="2" t="s">
        <v>197</v>
      </c>
      <c r="C26" s="66">
        <v>58621</v>
      </c>
      <c r="D26" s="139">
        <v>201.042</v>
      </c>
      <c r="E26" s="2"/>
      <c r="F26" s="43" t="s">
        <v>106</v>
      </c>
      <c r="G26" s="66">
        <v>71</v>
      </c>
      <c r="H26" s="66">
        <v>10</v>
      </c>
      <c r="I26" s="66">
        <v>14</v>
      </c>
      <c r="J26" s="66" t="s">
        <v>193</v>
      </c>
      <c r="K26" s="66" t="s">
        <v>158</v>
      </c>
      <c r="L26" s="90">
        <v>-85</v>
      </c>
      <c r="M26" s="66" t="s">
        <v>159</v>
      </c>
      <c r="N26" s="66" t="s">
        <v>160</v>
      </c>
      <c r="O26" s="66"/>
      <c r="P26" s="66" t="s">
        <v>198</v>
      </c>
      <c r="Q26" s="66" t="s">
        <v>149</v>
      </c>
      <c r="R26" s="66">
        <v>60</v>
      </c>
      <c r="S26" s="66">
        <v>3</v>
      </c>
      <c r="T26" s="66" t="s">
        <v>150</v>
      </c>
      <c r="U26" s="61">
        <f>('LTE_37.901_Band 04'!U27)</f>
        <v>20000</v>
      </c>
      <c r="V26" s="61">
        <f>('LTE_37.901_Band 04'!V27)</f>
        <v>20000</v>
      </c>
      <c r="W26" s="63" t="s">
        <v>199</v>
      </c>
      <c r="X26" s="66" t="s">
        <v>152</v>
      </c>
      <c r="Y26" s="27" t="s">
        <v>196</v>
      </c>
      <c r="AC26" s="496" t="s">
        <v>219</v>
      </c>
    </row>
    <row r="27" spans="1:29" ht="15" customHeight="1">
      <c r="A27" s="2" t="s">
        <v>253</v>
      </c>
      <c r="B27" s="2" t="s">
        <v>254</v>
      </c>
      <c r="C27" s="66"/>
      <c r="D27" s="139">
        <v>201.04300000000001</v>
      </c>
      <c r="E27" s="2"/>
      <c r="F27" s="43" t="s">
        <v>106</v>
      </c>
      <c r="G27" s="66">
        <v>71</v>
      </c>
      <c r="H27" s="66">
        <v>10</v>
      </c>
      <c r="I27" s="66">
        <v>14</v>
      </c>
      <c r="J27" s="66" t="s">
        <v>145</v>
      </c>
      <c r="K27" s="66" t="s">
        <v>158</v>
      </c>
      <c r="L27" s="90">
        <v>-85</v>
      </c>
      <c r="M27" s="66" t="s">
        <v>159</v>
      </c>
      <c r="N27" s="66" t="s">
        <v>160</v>
      </c>
      <c r="O27" s="66"/>
      <c r="P27" s="66" t="s">
        <v>255</v>
      </c>
      <c r="Q27" s="66" t="s">
        <v>149</v>
      </c>
      <c r="R27" s="66">
        <v>60</v>
      </c>
      <c r="S27" s="66">
        <v>3</v>
      </c>
      <c r="T27" s="66" t="s">
        <v>150</v>
      </c>
      <c r="U27" s="61" t="str">
        <f>('LTE_37.901_Band 04'!U28)</f>
        <v>33000/18000</v>
      </c>
      <c r="V27" s="61" t="str">
        <f>('LTE_37.901_Band 04'!V28)</f>
        <v>33000/18000</v>
      </c>
      <c r="W27" s="63" t="s">
        <v>257</v>
      </c>
      <c r="X27" s="66" t="s">
        <v>162</v>
      </c>
      <c r="Y27" s="66" t="s">
        <v>196</v>
      </c>
      <c r="AC27" s="496" t="s">
        <v>219</v>
      </c>
    </row>
    <row r="28" spans="1:29" ht="15" customHeight="1">
      <c r="A28" s="2" t="s">
        <v>258</v>
      </c>
      <c r="B28" s="2" t="s">
        <v>259</v>
      </c>
      <c r="C28" s="66"/>
      <c r="D28" s="139">
        <v>201.04400000000001</v>
      </c>
      <c r="E28" s="2"/>
      <c r="F28" s="43" t="s">
        <v>106</v>
      </c>
      <c r="G28" s="66">
        <v>71</v>
      </c>
      <c r="H28" s="66">
        <v>10</v>
      </c>
      <c r="I28" s="66">
        <v>14</v>
      </c>
      <c r="J28" s="66" t="s">
        <v>157</v>
      </c>
      <c r="K28" s="66" t="s">
        <v>158</v>
      </c>
      <c r="L28" s="90">
        <v>-85</v>
      </c>
      <c r="M28" s="66" t="s">
        <v>159</v>
      </c>
      <c r="N28" s="66" t="s">
        <v>160</v>
      </c>
      <c r="O28" s="66"/>
      <c r="P28" s="66" t="s">
        <v>255</v>
      </c>
      <c r="Q28" s="66" t="s">
        <v>149</v>
      </c>
      <c r="R28" s="66">
        <v>60</v>
      </c>
      <c r="S28" s="66">
        <v>3</v>
      </c>
      <c r="T28" s="66" t="s">
        <v>150</v>
      </c>
      <c r="U28" s="61" t="str">
        <f>('LTE_37.901_Band 04'!U29)</f>
        <v>65000/18000</v>
      </c>
      <c r="V28" s="61" t="str">
        <f>('LTE_37.901_Band 04'!V29)</f>
        <v>65000/18000</v>
      </c>
      <c r="W28" s="63" t="s">
        <v>261</v>
      </c>
      <c r="X28" s="66" t="s">
        <v>162</v>
      </c>
      <c r="Y28" s="66" t="s">
        <v>196</v>
      </c>
      <c r="AC28" s="496" t="s">
        <v>219</v>
      </c>
    </row>
    <row r="29" spans="1:29" ht="15" customHeight="1">
      <c r="A29" s="2" t="s">
        <v>262</v>
      </c>
      <c r="B29" s="2" t="s">
        <v>263</v>
      </c>
      <c r="C29" s="66"/>
      <c r="D29" s="139">
        <v>201.04499999999999</v>
      </c>
      <c r="E29" s="2"/>
      <c r="F29" s="43" t="s">
        <v>106</v>
      </c>
      <c r="G29" s="66">
        <v>71</v>
      </c>
      <c r="H29" s="66">
        <v>10</v>
      </c>
      <c r="I29" s="66">
        <v>14</v>
      </c>
      <c r="J29" s="66" t="s">
        <v>145</v>
      </c>
      <c r="K29" s="66" t="s">
        <v>158</v>
      </c>
      <c r="L29" s="90">
        <v>-85</v>
      </c>
      <c r="M29" s="66" t="s">
        <v>159</v>
      </c>
      <c r="N29" s="66" t="s">
        <v>160</v>
      </c>
      <c r="O29" s="66"/>
      <c r="P29" s="66" t="s">
        <v>264</v>
      </c>
      <c r="Q29" s="66" t="s">
        <v>149</v>
      </c>
      <c r="R29" s="66">
        <v>60</v>
      </c>
      <c r="S29" s="66">
        <v>3</v>
      </c>
      <c r="T29" s="66" t="s">
        <v>150</v>
      </c>
      <c r="U29" s="61" t="str">
        <f>('LTE_37.901_Band 04'!U30)</f>
        <v>32000/18000</v>
      </c>
      <c r="V29" s="61" t="str">
        <f>('LTE_37.901_Band 04'!V30)</f>
        <v>32000/18000</v>
      </c>
      <c r="W29" s="63" t="s">
        <v>257</v>
      </c>
      <c r="X29" s="66" t="s">
        <v>162</v>
      </c>
      <c r="Y29" s="66" t="s">
        <v>196</v>
      </c>
      <c r="AC29" s="496" t="s">
        <v>219</v>
      </c>
    </row>
    <row r="30" spans="1:29" ht="15" customHeight="1">
      <c r="A30" s="2" t="s">
        <v>266</v>
      </c>
      <c r="B30" s="2" t="s">
        <v>267</v>
      </c>
      <c r="C30" s="66" t="s">
        <v>268</v>
      </c>
      <c r="D30" s="139">
        <v>201.04599999999999</v>
      </c>
      <c r="E30" s="2"/>
      <c r="F30" s="43" t="s">
        <v>106</v>
      </c>
      <c r="G30" s="66">
        <v>71</v>
      </c>
      <c r="H30" s="66">
        <v>10</v>
      </c>
      <c r="I30" s="66">
        <v>14</v>
      </c>
      <c r="J30" s="66" t="s">
        <v>157</v>
      </c>
      <c r="K30" s="66" t="s">
        <v>158</v>
      </c>
      <c r="L30" s="90">
        <v>-85</v>
      </c>
      <c r="M30" s="66" t="s">
        <v>159</v>
      </c>
      <c r="N30" s="66" t="s">
        <v>160</v>
      </c>
      <c r="O30" s="66"/>
      <c r="P30" s="66" t="s">
        <v>264</v>
      </c>
      <c r="Q30" s="66" t="s">
        <v>149</v>
      </c>
      <c r="R30" s="66">
        <v>60</v>
      </c>
      <c r="S30" s="66">
        <v>3</v>
      </c>
      <c r="T30" s="66" t="s">
        <v>269</v>
      </c>
      <c r="U30" s="61" t="str">
        <f>('LTE_37.901_Band 04'!U31)</f>
        <v>63000/18000</v>
      </c>
      <c r="V30" s="61" t="str">
        <f>('LTE_37.901_Band 04'!V31)</f>
        <v>63000/18000</v>
      </c>
      <c r="W30" s="63" t="s">
        <v>261</v>
      </c>
      <c r="X30" s="66" t="s">
        <v>162</v>
      </c>
      <c r="Y30" s="66" t="s">
        <v>196</v>
      </c>
      <c r="AC30" s="496" t="s">
        <v>219</v>
      </c>
    </row>
    <row r="31" spans="1:29" ht="15" customHeight="1">
      <c r="A31" s="2"/>
      <c r="B31" s="2"/>
      <c r="C31" s="66"/>
      <c r="D31" s="139"/>
      <c r="E31" s="2"/>
      <c r="F31" s="43"/>
      <c r="G31" s="66"/>
      <c r="H31" s="66"/>
      <c r="I31" s="66"/>
      <c r="J31" s="66"/>
      <c r="K31" s="66"/>
      <c r="L31" s="90"/>
      <c r="M31" s="66"/>
      <c r="N31" s="66"/>
      <c r="O31" s="66"/>
      <c r="P31" s="66"/>
      <c r="Q31" s="66"/>
      <c r="R31" s="66"/>
      <c r="S31" s="66"/>
      <c r="T31" s="66"/>
      <c r="U31" s="61"/>
      <c r="V31" s="61"/>
      <c r="W31" s="63"/>
      <c r="X31" s="66"/>
      <c r="Y31" s="66"/>
      <c r="AC31" s="491"/>
    </row>
    <row r="32" spans="1:29" ht="15" customHeight="1">
      <c r="A32" s="2" t="s">
        <v>311</v>
      </c>
      <c r="B32" s="2" t="s">
        <v>312</v>
      </c>
      <c r="C32" s="66"/>
      <c r="D32" s="139">
        <v>201.047</v>
      </c>
      <c r="E32" s="2">
        <v>1</v>
      </c>
      <c r="F32" s="43" t="s">
        <v>106</v>
      </c>
      <c r="G32" s="66">
        <v>71</v>
      </c>
      <c r="H32" s="66">
        <v>10</v>
      </c>
      <c r="I32" s="66">
        <v>14</v>
      </c>
      <c r="J32" s="66" t="s">
        <v>145</v>
      </c>
      <c r="K32" s="66" t="s">
        <v>146</v>
      </c>
      <c r="L32" s="90">
        <v>-85</v>
      </c>
      <c r="M32" s="66">
        <v>25</v>
      </c>
      <c r="N32" s="66" t="s">
        <v>180</v>
      </c>
      <c r="O32" s="66"/>
      <c r="P32" s="66" t="s">
        <v>171</v>
      </c>
      <c r="Q32" s="66" t="s">
        <v>182</v>
      </c>
      <c r="R32" s="66">
        <v>180</v>
      </c>
      <c r="S32" s="66">
        <v>1</v>
      </c>
      <c r="T32" s="66" t="s">
        <v>269</v>
      </c>
      <c r="U32" s="61">
        <v>23000</v>
      </c>
      <c r="V32" s="61">
        <v>23000</v>
      </c>
      <c r="W32" s="63" t="s">
        <v>183</v>
      </c>
      <c r="X32" s="66" t="s">
        <v>152</v>
      </c>
      <c r="Y32" s="66" t="s">
        <v>153</v>
      </c>
      <c r="AC32" s="496" t="s">
        <v>219</v>
      </c>
    </row>
    <row r="33" spans="1:29" ht="15" customHeight="1">
      <c r="A33" s="2"/>
      <c r="B33" s="2" t="s">
        <v>312</v>
      </c>
      <c r="C33" s="66"/>
      <c r="D33" s="139">
        <v>201.047</v>
      </c>
      <c r="E33" s="2">
        <v>2</v>
      </c>
      <c r="F33" s="43" t="s">
        <v>106</v>
      </c>
      <c r="G33" s="66">
        <v>71</v>
      </c>
      <c r="H33" s="66">
        <v>10</v>
      </c>
      <c r="I33" s="66">
        <v>14</v>
      </c>
      <c r="J33" s="66" t="s">
        <v>145</v>
      </c>
      <c r="K33" s="66" t="s">
        <v>146</v>
      </c>
      <c r="L33" s="90">
        <v>-87</v>
      </c>
      <c r="M33" s="66">
        <v>25</v>
      </c>
      <c r="N33" s="66" t="s">
        <v>180</v>
      </c>
      <c r="O33" s="66"/>
      <c r="P33" s="66" t="s">
        <v>171</v>
      </c>
      <c r="Q33" s="66" t="s">
        <v>182</v>
      </c>
      <c r="R33" s="66">
        <v>180</v>
      </c>
      <c r="S33" s="66">
        <v>1</v>
      </c>
      <c r="T33" s="66" t="s">
        <v>269</v>
      </c>
      <c r="U33" s="61">
        <v>23000</v>
      </c>
      <c r="V33" s="61">
        <v>23000</v>
      </c>
      <c r="W33" s="63"/>
      <c r="X33" s="66" t="s">
        <v>152</v>
      </c>
      <c r="Y33" s="66" t="s">
        <v>153</v>
      </c>
      <c r="AC33" s="496" t="s">
        <v>219</v>
      </c>
    </row>
    <row r="34" spans="1:29" ht="15" customHeight="1">
      <c r="A34" s="2"/>
      <c r="B34" s="2" t="s">
        <v>312</v>
      </c>
      <c r="C34" s="66"/>
      <c r="D34" s="139">
        <v>201.047</v>
      </c>
      <c r="E34" s="2">
        <v>3</v>
      </c>
      <c r="F34" s="43" t="s">
        <v>106</v>
      </c>
      <c r="G34" s="66">
        <v>71</v>
      </c>
      <c r="H34" s="66">
        <v>10</v>
      </c>
      <c r="I34" s="66">
        <v>14</v>
      </c>
      <c r="J34" s="66" t="s">
        <v>145</v>
      </c>
      <c r="K34" s="66" t="s">
        <v>146</v>
      </c>
      <c r="L34" s="90">
        <v>-89</v>
      </c>
      <c r="M34" s="66">
        <v>25</v>
      </c>
      <c r="N34" s="66" t="s">
        <v>180</v>
      </c>
      <c r="O34" s="66"/>
      <c r="P34" s="66" t="s">
        <v>171</v>
      </c>
      <c r="Q34" s="66" t="s">
        <v>182</v>
      </c>
      <c r="R34" s="66">
        <v>180</v>
      </c>
      <c r="S34" s="66">
        <v>1</v>
      </c>
      <c r="T34" s="66" t="s">
        <v>269</v>
      </c>
      <c r="U34" s="61">
        <v>23000</v>
      </c>
      <c r="V34" s="61">
        <v>23000</v>
      </c>
      <c r="W34" s="63"/>
      <c r="X34" s="66" t="s">
        <v>152</v>
      </c>
      <c r="Y34" s="66" t="s">
        <v>153</v>
      </c>
      <c r="AC34" s="496" t="s">
        <v>219</v>
      </c>
    </row>
    <row r="35" spans="1:29" ht="15" customHeight="1">
      <c r="A35" s="2"/>
      <c r="B35" s="2" t="s">
        <v>312</v>
      </c>
      <c r="C35" s="66"/>
      <c r="D35" s="139">
        <v>201.047</v>
      </c>
      <c r="E35" s="2">
        <v>4</v>
      </c>
      <c r="F35" s="43" t="s">
        <v>106</v>
      </c>
      <c r="G35" s="66">
        <v>71</v>
      </c>
      <c r="H35" s="66">
        <v>10</v>
      </c>
      <c r="I35" s="66">
        <v>14</v>
      </c>
      <c r="J35" s="66" t="s">
        <v>145</v>
      </c>
      <c r="K35" s="66" t="s">
        <v>146</v>
      </c>
      <c r="L35" s="90">
        <v>-91</v>
      </c>
      <c r="M35" s="66">
        <v>25</v>
      </c>
      <c r="N35" s="66" t="s">
        <v>180</v>
      </c>
      <c r="O35" s="66"/>
      <c r="P35" s="66" t="s">
        <v>171</v>
      </c>
      <c r="Q35" s="66" t="s">
        <v>182</v>
      </c>
      <c r="R35" s="66">
        <v>180</v>
      </c>
      <c r="S35" s="66">
        <v>1</v>
      </c>
      <c r="T35" s="66" t="s">
        <v>269</v>
      </c>
      <c r="U35" s="61">
        <v>23000</v>
      </c>
      <c r="V35" s="61">
        <v>23000</v>
      </c>
      <c r="W35" s="63"/>
      <c r="X35" s="66" t="s">
        <v>152</v>
      </c>
      <c r="Y35" s="66" t="s">
        <v>153</v>
      </c>
      <c r="AC35" s="496" t="s">
        <v>219</v>
      </c>
    </row>
    <row r="36" spans="1:29" ht="15" customHeight="1">
      <c r="A36" s="2"/>
      <c r="B36" s="2" t="s">
        <v>312</v>
      </c>
      <c r="C36" s="66"/>
      <c r="D36" s="139">
        <v>201.047</v>
      </c>
      <c r="E36" s="2">
        <v>5</v>
      </c>
      <c r="F36" s="43" t="s">
        <v>106</v>
      </c>
      <c r="G36" s="66">
        <v>71</v>
      </c>
      <c r="H36" s="66">
        <v>10</v>
      </c>
      <c r="I36" s="66">
        <v>14</v>
      </c>
      <c r="J36" s="66" t="s">
        <v>145</v>
      </c>
      <c r="K36" s="66" t="s">
        <v>146</v>
      </c>
      <c r="L36" s="90">
        <v>-93</v>
      </c>
      <c r="M36" s="66">
        <v>25</v>
      </c>
      <c r="N36" s="66" t="s">
        <v>180</v>
      </c>
      <c r="O36" s="66"/>
      <c r="P36" s="66" t="s">
        <v>171</v>
      </c>
      <c r="Q36" s="66" t="s">
        <v>182</v>
      </c>
      <c r="R36" s="66">
        <v>180</v>
      </c>
      <c r="S36" s="66">
        <v>1</v>
      </c>
      <c r="T36" s="66" t="s">
        <v>269</v>
      </c>
      <c r="U36" s="61">
        <v>23000</v>
      </c>
      <c r="V36" s="61">
        <v>23000</v>
      </c>
      <c r="W36" s="63"/>
      <c r="X36" s="66" t="s">
        <v>152</v>
      </c>
      <c r="Y36" s="66" t="s">
        <v>153</v>
      </c>
      <c r="AC36" s="496" t="s">
        <v>219</v>
      </c>
    </row>
    <row r="37" spans="1:29" ht="15" customHeight="1">
      <c r="A37" s="2"/>
      <c r="B37" s="2" t="s">
        <v>312</v>
      </c>
      <c r="C37" s="66"/>
      <c r="D37" s="139">
        <v>201.047</v>
      </c>
      <c r="E37" s="2">
        <v>6</v>
      </c>
      <c r="F37" s="43" t="s">
        <v>106</v>
      </c>
      <c r="G37" s="66">
        <v>71</v>
      </c>
      <c r="H37" s="66">
        <v>10</v>
      </c>
      <c r="I37" s="66">
        <v>14</v>
      </c>
      <c r="J37" s="66" t="s">
        <v>145</v>
      </c>
      <c r="K37" s="66" t="s">
        <v>146</v>
      </c>
      <c r="L37" s="90">
        <v>-95</v>
      </c>
      <c r="M37" s="66">
        <v>25</v>
      </c>
      <c r="N37" s="66" t="s">
        <v>180</v>
      </c>
      <c r="O37" s="66"/>
      <c r="P37" s="66" t="s">
        <v>171</v>
      </c>
      <c r="Q37" s="66" t="s">
        <v>182</v>
      </c>
      <c r="R37" s="66">
        <v>180</v>
      </c>
      <c r="S37" s="66">
        <v>1</v>
      </c>
      <c r="T37" s="66" t="s">
        <v>269</v>
      </c>
      <c r="U37" s="61">
        <v>23000</v>
      </c>
      <c r="V37" s="61">
        <v>23000</v>
      </c>
      <c r="W37" s="63"/>
      <c r="X37" s="66" t="s">
        <v>152</v>
      </c>
      <c r="Y37" s="66" t="s">
        <v>153</v>
      </c>
      <c r="AC37" s="496" t="s">
        <v>219</v>
      </c>
    </row>
    <row r="38" spans="1:29" ht="15" customHeight="1">
      <c r="A38" s="2"/>
      <c r="B38" s="2" t="s">
        <v>312</v>
      </c>
      <c r="C38" s="66"/>
      <c r="D38" s="139">
        <v>201.047</v>
      </c>
      <c r="E38" s="2">
        <v>7</v>
      </c>
      <c r="F38" s="43" t="s">
        <v>106</v>
      </c>
      <c r="G38" s="66">
        <v>71</v>
      </c>
      <c r="H38" s="66">
        <v>10</v>
      </c>
      <c r="I38" s="66">
        <v>14</v>
      </c>
      <c r="J38" s="66" t="s">
        <v>145</v>
      </c>
      <c r="K38" s="66" t="s">
        <v>146</v>
      </c>
      <c r="L38" s="90">
        <v>-97</v>
      </c>
      <c r="M38" s="66">
        <v>25</v>
      </c>
      <c r="N38" s="66" t="s">
        <v>180</v>
      </c>
      <c r="O38" s="66"/>
      <c r="P38" s="66" t="s">
        <v>171</v>
      </c>
      <c r="Q38" s="66" t="s">
        <v>182</v>
      </c>
      <c r="R38" s="66">
        <v>180</v>
      </c>
      <c r="S38" s="66">
        <v>1</v>
      </c>
      <c r="T38" s="66" t="s">
        <v>269</v>
      </c>
      <c r="U38" s="61">
        <v>23000</v>
      </c>
      <c r="V38" s="61">
        <v>23000</v>
      </c>
      <c r="W38" s="63"/>
      <c r="X38" s="66" t="s">
        <v>152</v>
      </c>
      <c r="Y38" s="66" t="s">
        <v>153</v>
      </c>
      <c r="AC38" s="496" t="s">
        <v>219</v>
      </c>
    </row>
    <row r="39" spans="1:29" ht="15" customHeight="1">
      <c r="A39" s="2"/>
      <c r="B39" s="2" t="s">
        <v>312</v>
      </c>
      <c r="C39" s="66"/>
      <c r="D39" s="139">
        <v>201.047</v>
      </c>
      <c r="E39" s="2">
        <v>8</v>
      </c>
      <c r="F39" s="43" t="s">
        <v>106</v>
      </c>
      <c r="G39" s="66">
        <v>71</v>
      </c>
      <c r="H39" s="66">
        <v>10</v>
      </c>
      <c r="I39" s="66">
        <v>14</v>
      </c>
      <c r="J39" s="66" t="s">
        <v>145</v>
      </c>
      <c r="K39" s="66" t="s">
        <v>146</v>
      </c>
      <c r="L39" s="90">
        <v>-99</v>
      </c>
      <c r="M39" s="66">
        <v>25</v>
      </c>
      <c r="N39" s="66" t="s">
        <v>180</v>
      </c>
      <c r="O39" s="66"/>
      <c r="P39" s="66" t="s">
        <v>171</v>
      </c>
      <c r="Q39" s="66" t="s">
        <v>182</v>
      </c>
      <c r="R39" s="66">
        <v>180</v>
      </c>
      <c r="S39" s="66">
        <v>1</v>
      </c>
      <c r="T39" s="66" t="s">
        <v>269</v>
      </c>
      <c r="U39" s="61">
        <v>23000</v>
      </c>
      <c r="V39" s="61">
        <v>23000</v>
      </c>
      <c r="W39" s="63"/>
      <c r="X39" s="66" t="s">
        <v>152</v>
      </c>
      <c r="Y39" s="66" t="s">
        <v>153</v>
      </c>
      <c r="AC39" s="496" t="s">
        <v>219</v>
      </c>
    </row>
    <row r="40" spans="1:29" ht="15" customHeight="1">
      <c r="A40" s="2"/>
      <c r="B40" s="2" t="s">
        <v>312</v>
      </c>
      <c r="C40" s="66"/>
      <c r="D40" s="139">
        <v>201.047</v>
      </c>
      <c r="E40" s="2">
        <v>9</v>
      </c>
      <c r="F40" s="43" t="s">
        <v>106</v>
      </c>
      <c r="G40" s="66">
        <v>71</v>
      </c>
      <c r="H40" s="66">
        <v>10</v>
      </c>
      <c r="I40" s="66">
        <v>14</v>
      </c>
      <c r="J40" s="66" t="s">
        <v>145</v>
      </c>
      <c r="K40" s="66" t="s">
        <v>146</v>
      </c>
      <c r="L40" s="90">
        <v>-101</v>
      </c>
      <c r="M40" s="66">
        <v>24</v>
      </c>
      <c r="N40" s="66" t="s">
        <v>180</v>
      </c>
      <c r="O40" s="66"/>
      <c r="P40" s="66" t="s">
        <v>171</v>
      </c>
      <c r="Q40" s="66" t="s">
        <v>182</v>
      </c>
      <c r="R40" s="66">
        <v>180</v>
      </c>
      <c r="S40" s="66">
        <v>1</v>
      </c>
      <c r="T40" s="66" t="s">
        <v>269</v>
      </c>
      <c r="U40" s="61">
        <v>22000</v>
      </c>
      <c r="V40" s="61">
        <v>22000</v>
      </c>
      <c r="W40" s="63"/>
      <c r="X40" s="66" t="s">
        <v>152</v>
      </c>
      <c r="Y40" s="66" t="s">
        <v>153</v>
      </c>
      <c r="AC40" s="496" t="s">
        <v>219</v>
      </c>
    </row>
    <row r="41" spans="1:29" ht="15" customHeight="1">
      <c r="A41" s="2"/>
      <c r="B41" s="2" t="s">
        <v>312</v>
      </c>
      <c r="C41" s="66"/>
      <c r="D41" s="139">
        <v>201.047</v>
      </c>
      <c r="E41" s="2">
        <v>10</v>
      </c>
      <c r="F41" s="43" t="s">
        <v>106</v>
      </c>
      <c r="G41" s="66">
        <v>71</v>
      </c>
      <c r="H41" s="66">
        <v>10</v>
      </c>
      <c r="I41" s="66">
        <v>14</v>
      </c>
      <c r="J41" s="66" t="s">
        <v>145</v>
      </c>
      <c r="K41" s="66" t="s">
        <v>146</v>
      </c>
      <c r="L41" s="90">
        <v>-103</v>
      </c>
      <c r="M41" s="66">
        <v>22</v>
      </c>
      <c r="N41" s="66" t="s">
        <v>180</v>
      </c>
      <c r="O41" s="66"/>
      <c r="P41" s="66" t="s">
        <v>171</v>
      </c>
      <c r="Q41" s="66" t="s">
        <v>182</v>
      </c>
      <c r="R41" s="66">
        <v>180</v>
      </c>
      <c r="S41" s="66">
        <v>1</v>
      </c>
      <c r="T41" s="66" t="s">
        <v>269</v>
      </c>
      <c r="U41" s="61">
        <v>22000</v>
      </c>
      <c r="V41" s="61">
        <v>22000</v>
      </c>
      <c r="W41" s="63"/>
      <c r="X41" s="66" t="s">
        <v>152</v>
      </c>
      <c r="Y41" s="66" t="s">
        <v>153</v>
      </c>
      <c r="AC41" s="496" t="s">
        <v>219</v>
      </c>
    </row>
    <row r="42" spans="1:29" ht="15" customHeight="1">
      <c r="B42" s="2" t="s">
        <v>312</v>
      </c>
      <c r="C42" s="66"/>
      <c r="D42" s="139">
        <v>201.047</v>
      </c>
      <c r="E42" s="2">
        <v>11</v>
      </c>
      <c r="F42" s="43" t="s">
        <v>106</v>
      </c>
      <c r="G42" s="66">
        <v>71</v>
      </c>
      <c r="H42" s="66">
        <v>10</v>
      </c>
      <c r="I42" s="66">
        <v>14</v>
      </c>
      <c r="J42" s="66" t="s">
        <v>145</v>
      </c>
      <c r="K42" s="66" t="s">
        <v>146</v>
      </c>
      <c r="L42" s="90">
        <v>-105</v>
      </c>
      <c r="M42" s="66">
        <v>20</v>
      </c>
      <c r="N42" s="66" t="s">
        <v>180</v>
      </c>
      <c r="O42" s="66"/>
      <c r="P42" s="69" t="s">
        <v>171</v>
      </c>
      <c r="Q42" s="66" t="s">
        <v>182</v>
      </c>
      <c r="R42" s="66">
        <v>180</v>
      </c>
      <c r="S42" s="66">
        <v>1</v>
      </c>
      <c r="T42" s="66" t="s">
        <v>269</v>
      </c>
      <c r="U42" s="61">
        <v>19000</v>
      </c>
      <c r="V42" s="61">
        <v>19000</v>
      </c>
      <c r="W42" s="63"/>
      <c r="X42" s="66" t="s">
        <v>152</v>
      </c>
      <c r="Y42" s="66" t="s">
        <v>153</v>
      </c>
      <c r="AC42" s="496" t="s">
        <v>219</v>
      </c>
    </row>
    <row r="43" spans="1:29" ht="15" customHeight="1">
      <c r="A43" s="2"/>
      <c r="B43" s="2" t="s">
        <v>312</v>
      </c>
      <c r="C43" s="66"/>
      <c r="D43" s="139">
        <v>201.047</v>
      </c>
      <c r="E43" s="2">
        <v>12</v>
      </c>
      <c r="F43" s="43" t="s">
        <v>106</v>
      </c>
      <c r="G43" s="66">
        <v>71</v>
      </c>
      <c r="H43" s="66">
        <v>10</v>
      </c>
      <c r="I43" s="66">
        <v>14</v>
      </c>
      <c r="J43" s="66" t="s">
        <v>145</v>
      </c>
      <c r="K43" s="66" t="s">
        <v>146</v>
      </c>
      <c r="L43" s="90">
        <v>-107</v>
      </c>
      <c r="M43" s="66">
        <v>18</v>
      </c>
      <c r="N43" s="66" t="s">
        <v>180</v>
      </c>
      <c r="O43" s="66"/>
      <c r="P43" s="69" t="s">
        <v>171</v>
      </c>
      <c r="Q43" s="66" t="s">
        <v>182</v>
      </c>
      <c r="R43" s="66">
        <v>180</v>
      </c>
      <c r="S43" s="66">
        <v>1</v>
      </c>
      <c r="T43" s="66" t="s">
        <v>269</v>
      </c>
      <c r="U43" s="61">
        <v>18000</v>
      </c>
      <c r="V43" s="61">
        <v>18000</v>
      </c>
      <c r="W43" s="63"/>
      <c r="X43" s="66" t="s">
        <v>152</v>
      </c>
      <c r="Y43" s="66" t="s">
        <v>153</v>
      </c>
      <c r="AC43" s="496" t="s">
        <v>219</v>
      </c>
    </row>
    <row r="44" spans="1:29" ht="15" customHeight="1">
      <c r="A44" s="2"/>
      <c r="B44" s="2" t="s">
        <v>312</v>
      </c>
      <c r="C44" s="66"/>
      <c r="D44" s="139">
        <v>201.047</v>
      </c>
      <c r="E44" s="2">
        <v>13</v>
      </c>
      <c r="F44" s="43" t="s">
        <v>106</v>
      </c>
      <c r="G44" s="66">
        <v>71</v>
      </c>
      <c r="H44" s="66">
        <v>10</v>
      </c>
      <c r="I44" s="66">
        <v>14</v>
      </c>
      <c r="J44" s="66" t="s">
        <v>145</v>
      </c>
      <c r="K44" s="66" t="s">
        <v>146</v>
      </c>
      <c r="L44" s="90">
        <v>-109</v>
      </c>
      <c r="M44" s="66">
        <v>16</v>
      </c>
      <c r="N44" s="66" t="s">
        <v>180</v>
      </c>
      <c r="O44" s="66"/>
      <c r="P44" s="69" t="s">
        <v>171</v>
      </c>
      <c r="Q44" s="66" t="s">
        <v>182</v>
      </c>
      <c r="R44" s="66">
        <v>180</v>
      </c>
      <c r="S44" s="66">
        <v>1</v>
      </c>
      <c r="T44" s="66" t="s">
        <v>269</v>
      </c>
      <c r="U44" s="61">
        <v>17000</v>
      </c>
      <c r="V44" s="61">
        <v>17000</v>
      </c>
      <c r="W44" s="63"/>
      <c r="X44" s="66" t="s">
        <v>152</v>
      </c>
      <c r="Y44" s="66" t="s">
        <v>153</v>
      </c>
      <c r="AC44" s="496" t="s">
        <v>219</v>
      </c>
    </row>
    <row r="45" spans="1:29" ht="15" customHeight="1">
      <c r="A45" s="2"/>
      <c r="B45" s="2" t="s">
        <v>312</v>
      </c>
      <c r="C45" s="66"/>
      <c r="D45" s="139">
        <v>201.047</v>
      </c>
      <c r="E45" s="2">
        <v>14</v>
      </c>
      <c r="F45" s="43" t="s">
        <v>106</v>
      </c>
      <c r="G45" s="66">
        <v>71</v>
      </c>
      <c r="H45" s="66">
        <v>10</v>
      </c>
      <c r="I45" s="66">
        <v>14</v>
      </c>
      <c r="J45" s="66" t="s">
        <v>145</v>
      </c>
      <c r="K45" s="66" t="s">
        <v>146</v>
      </c>
      <c r="L45" s="90">
        <v>-111</v>
      </c>
      <c r="M45" s="66">
        <v>14</v>
      </c>
      <c r="N45" s="66" t="s">
        <v>180</v>
      </c>
      <c r="O45" s="66"/>
      <c r="P45" s="69" t="s">
        <v>171</v>
      </c>
      <c r="Q45" s="66" t="s">
        <v>182</v>
      </c>
      <c r="R45" s="66">
        <v>180</v>
      </c>
      <c r="S45" s="66">
        <v>1</v>
      </c>
      <c r="T45" s="66" t="s">
        <v>269</v>
      </c>
      <c r="U45" s="61">
        <v>16000</v>
      </c>
      <c r="V45" s="61">
        <v>16000</v>
      </c>
      <c r="W45" s="63"/>
      <c r="X45" s="66" t="s">
        <v>152</v>
      </c>
      <c r="Y45" s="66" t="s">
        <v>153</v>
      </c>
      <c r="AC45" s="496" t="s">
        <v>219</v>
      </c>
    </row>
    <row r="46" spans="1:29" ht="15" customHeight="1">
      <c r="A46" s="2"/>
      <c r="B46" s="2" t="s">
        <v>312</v>
      </c>
      <c r="C46" s="66"/>
      <c r="D46" s="139">
        <v>201.047</v>
      </c>
      <c r="E46" s="2">
        <v>15</v>
      </c>
      <c r="F46" s="43" t="s">
        <v>106</v>
      </c>
      <c r="G46" s="66">
        <v>71</v>
      </c>
      <c r="H46" s="66">
        <v>10</v>
      </c>
      <c r="I46" s="66">
        <v>14</v>
      </c>
      <c r="J46" s="66" t="s">
        <v>145</v>
      </c>
      <c r="K46" s="66" t="s">
        <v>146</v>
      </c>
      <c r="L46" s="90">
        <v>-113</v>
      </c>
      <c r="M46" s="66">
        <v>12</v>
      </c>
      <c r="N46" s="66" t="s">
        <v>180</v>
      </c>
      <c r="O46" s="66"/>
      <c r="P46" s="69" t="s">
        <v>171</v>
      </c>
      <c r="Q46" s="66" t="s">
        <v>182</v>
      </c>
      <c r="R46" s="66">
        <v>180</v>
      </c>
      <c r="S46" s="66">
        <v>1</v>
      </c>
      <c r="T46" s="66" t="s">
        <v>269</v>
      </c>
      <c r="U46" s="61">
        <v>13000</v>
      </c>
      <c r="V46" s="61">
        <v>13000</v>
      </c>
      <c r="W46" s="63"/>
      <c r="X46" s="66" t="s">
        <v>152</v>
      </c>
      <c r="Y46" s="66" t="s">
        <v>153</v>
      </c>
      <c r="AC46" s="496" t="s">
        <v>219</v>
      </c>
    </row>
    <row r="47" spans="1:29" ht="15" customHeight="1">
      <c r="A47" s="2"/>
      <c r="B47" s="2" t="s">
        <v>312</v>
      </c>
      <c r="C47" s="66"/>
      <c r="D47" s="139">
        <v>201.047</v>
      </c>
      <c r="E47" s="2">
        <v>16</v>
      </c>
      <c r="F47" s="43" t="s">
        <v>106</v>
      </c>
      <c r="G47" s="66">
        <v>71</v>
      </c>
      <c r="H47" s="66">
        <v>10</v>
      </c>
      <c r="I47" s="66">
        <v>14</v>
      </c>
      <c r="J47" s="66" t="s">
        <v>145</v>
      </c>
      <c r="K47" s="66" t="s">
        <v>146</v>
      </c>
      <c r="L47" s="90">
        <v>-115</v>
      </c>
      <c r="M47" s="66">
        <v>10</v>
      </c>
      <c r="N47" s="66" t="s">
        <v>180</v>
      </c>
      <c r="O47" s="66"/>
      <c r="P47" s="69" t="s">
        <v>171</v>
      </c>
      <c r="Q47" s="66" t="s">
        <v>182</v>
      </c>
      <c r="R47" s="66">
        <v>180</v>
      </c>
      <c r="S47" s="66">
        <v>1</v>
      </c>
      <c r="T47" s="66" t="s">
        <v>269</v>
      </c>
      <c r="U47" s="61">
        <v>12000</v>
      </c>
      <c r="V47" s="61">
        <v>12000</v>
      </c>
      <c r="W47" s="63"/>
      <c r="X47" s="66" t="s">
        <v>152</v>
      </c>
      <c r="Y47" s="66" t="s">
        <v>153</v>
      </c>
      <c r="AC47" s="496" t="s">
        <v>219</v>
      </c>
    </row>
    <row r="48" spans="1:29" ht="15" customHeight="1">
      <c r="A48" s="2"/>
      <c r="B48" s="2" t="s">
        <v>312</v>
      </c>
      <c r="C48" s="66"/>
      <c r="D48" s="139">
        <v>201.047</v>
      </c>
      <c r="E48" s="2">
        <v>17</v>
      </c>
      <c r="F48" s="43" t="s">
        <v>106</v>
      </c>
      <c r="G48" s="66">
        <v>71</v>
      </c>
      <c r="H48" s="66">
        <v>10</v>
      </c>
      <c r="I48" s="66">
        <v>14</v>
      </c>
      <c r="J48" s="66" t="s">
        <v>145</v>
      </c>
      <c r="K48" s="66" t="s">
        <v>146</v>
      </c>
      <c r="L48" s="90">
        <v>-117</v>
      </c>
      <c r="M48" s="66">
        <v>8</v>
      </c>
      <c r="N48" s="66" t="s">
        <v>180</v>
      </c>
      <c r="O48" s="66"/>
      <c r="P48" s="69" t="s">
        <v>171</v>
      </c>
      <c r="Q48" s="66" t="s">
        <v>182</v>
      </c>
      <c r="R48" s="66">
        <v>180</v>
      </c>
      <c r="S48" s="66">
        <v>1</v>
      </c>
      <c r="T48" s="66" t="s">
        <v>269</v>
      </c>
      <c r="U48" s="61">
        <v>9000</v>
      </c>
      <c r="V48" s="61">
        <v>9000</v>
      </c>
      <c r="W48" s="63"/>
      <c r="X48" s="66" t="s">
        <v>152</v>
      </c>
      <c r="Y48" s="66" t="s">
        <v>153</v>
      </c>
      <c r="AC48" s="496" t="s">
        <v>219</v>
      </c>
    </row>
    <row r="49" spans="1:29" ht="15" customHeight="1">
      <c r="A49" s="2"/>
      <c r="B49" s="2" t="s">
        <v>312</v>
      </c>
      <c r="C49" s="66"/>
      <c r="D49" s="139">
        <v>201.047</v>
      </c>
      <c r="E49" s="2">
        <v>18</v>
      </c>
      <c r="F49" s="43" t="s">
        <v>106</v>
      </c>
      <c r="G49" s="66">
        <v>71</v>
      </c>
      <c r="H49" s="66">
        <v>10</v>
      </c>
      <c r="I49" s="66">
        <v>14</v>
      </c>
      <c r="J49" s="66" t="s">
        <v>145</v>
      </c>
      <c r="K49" s="66" t="s">
        <v>146</v>
      </c>
      <c r="L49" s="90">
        <v>-119</v>
      </c>
      <c r="M49" s="66">
        <v>6</v>
      </c>
      <c r="N49" s="66" t="s">
        <v>180</v>
      </c>
      <c r="O49" s="66"/>
      <c r="P49" s="69" t="s">
        <v>171</v>
      </c>
      <c r="Q49" s="66" t="s">
        <v>182</v>
      </c>
      <c r="R49" s="66">
        <v>180</v>
      </c>
      <c r="S49" s="66">
        <v>1</v>
      </c>
      <c r="T49" s="66" t="s">
        <v>269</v>
      </c>
      <c r="U49" s="61">
        <v>7000</v>
      </c>
      <c r="V49" s="61">
        <v>7000</v>
      </c>
      <c r="W49" s="63"/>
      <c r="X49" s="66" t="s">
        <v>152</v>
      </c>
      <c r="Y49" s="66" t="s">
        <v>153</v>
      </c>
      <c r="AC49" s="496" t="s">
        <v>219</v>
      </c>
    </row>
    <row r="50" spans="1:29" ht="15" customHeight="1">
      <c r="A50" s="2"/>
      <c r="B50" s="2" t="s">
        <v>312</v>
      </c>
      <c r="C50" s="66"/>
      <c r="D50" s="139">
        <v>201.047</v>
      </c>
      <c r="E50" s="2">
        <v>19</v>
      </c>
      <c r="F50" s="43" t="s">
        <v>106</v>
      </c>
      <c r="G50" s="66">
        <v>71</v>
      </c>
      <c r="H50" s="66">
        <v>10</v>
      </c>
      <c r="I50" s="66">
        <v>14</v>
      </c>
      <c r="J50" s="66" t="s">
        <v>145</v>
      </c>
      <c r="K50" s="66" t="s">
        <v>146</v>
      </c>
      <c r="L50" s="90">
        <v>-121</v>
      </c>
      <c r="M50" s="66">
        <v>4</v>
      </c>
      <c r="N50" s="66" t="s">
        <v>180</v>
      </c>
      <c r="O50" s="66"/>
      <c r="P50" s="69" t="s">
        <v>171</v>
      </c>
      <c r="Q50" s="66" t="s">
        <v>182</v>
      </c>
      <c r="R50" s="66">
        <v>180</v>
      </c>
      <c r="S50" s="66">
        <v>1</v>
      </c>
      <c r="T50" s="66" t="s">
        <v>269</v>
      </c>
      <c r="U50" s="61">
        <v>6000</v>
      </c>
      <c r="V50" s="61">
        <v>6000</v>
      </c>
      <c r="W50" s="63"/>
      <c r="X50" s="66" t="s">
        <v>152</v>
      </c>
      <c r="Y50" s="66" t="s">
        <v>153</v>
      </c>
      <c r="AC50" s="496" t="s">
        <v>219</v>
      </c>
    </row>
    <row r="51" spans="1:29" ht="15" customHeight="1">
      <c r="A51" s="2"/>
      <c r="B51" s="2"/>
      <c r="C51" s="66"/>
      <c r="D51" s="139"/>
      <c r="E51" s="2"/>
      <c r="F51" s="43"/>
      <c r="G51" s="66"/>
      <c r="H51" s="66"/>
      <c r="I51" s="66"/>
      <c r="J51" s="66"/>
      <c r="K51" s="66"/>
      <c r="L51" s="90"/>
      <c r="M51" s="66"/>
      <c r="N51" s="66"/>
      <c r="O51" s="66"/>
      <c r="P51" s="69"/>
      <c r="Q51" s="66"/>
      <c r="R51" s="66"/>
      <c r="S51" s="66"/>
      <c r="T51" s="66"/>
      <c r="U51" s="66"/>
      <c r="V51" s="66"/>
      <c r="W51" s="63"/>
      <c r="X51" s="66"/>
      <c r="Y51" s="66"/>
      <c r="AC51" s="491"/>
    </row>
    <row r="52" spans="1:29" ht="15" customHeight="1">
      <c r="A52" s="2" t="s">
        <v>178</v>
      </c>
      <c r="B52" s="2" t="s">
        <v>271</v>
      </c>
      <c r="C52" s="66"/>
      <c r="D52" s="139">
        <v>201.048</v>
      </c>
      <c r="E52" s="2">
        <v>1</v>
      </c>
      <c r="F52" s="43" t="s">
        <v>106</v>
      </c>
      <c r="G52" s="66">
        <v>71</v>
      </c>
      <c r="H52" s="66">
        <v>10</v>
      </c>
      <c r="I52" s="66">
        <v>14</v>
      </c>
      <c r="J52" s="66" t="s">
        <v>157</v>
      </c>
      <c r="K52" s="66" t="s">
        <v>146</v>
      </c>
      <c r="L52" s="90">
        <v>-85</v>
      </c>
      <c r="M52" s="66">
        <v>25</v>
      </c>
      <c r="N52" s="66" t="s">
        <v>180</v>
      </c>
      <c r="O52" s="66"/>
      <c r="P52" s="66" t="s">
        <v>171</v>
      </c>
      <c r="Q52" s="66" t="s">
        <v>182</v>
      </c>
      <c r="R52" s="66">
        <v>180</v>
      </c>
      <c r="S52" s="66">
        <v>1</v>
      </c>
      <c r="T52" s="66" t="s">
        <v>269</v>
      </c>
      <c r="U52" s="61">
        <v>37000</v>
      </c>
      <c r="V52" s="61">
        <v>37000</v>
      </c>
      <c r="W52" s="63" t="s">
        <v>183</v>
      </c>
      <c r="X52" s="66" t="s">
        <v>152</v>
      </c>
      <c r="Y52" s="66" t="s">
        <v>153</v>
      </c>
      <c r="AC52" s="496" t="s">
        <v>219</v>
      </c>
    </row>
    <row r="53" spans="1:29" ht="15" customHeight="1">
      <c r="A53" s="2"/>
      <c r="B53" s="2" t="s">
        <v>271</v>
      </c>
      <c r="C53" s="66"/>
      <c r="D53" s="139">
        <v>201.048</v>
      </c>
      <c r="E53" s="2">
        <v>2</v>
      </c>
      <c r="F53" s="43" t="s">
        <v>106</v>
      </c>
      <c r="G53" s="66">
        <v>71</v>
      </c>
      <c r="H53" s="66">
        <v>10</v>
      </c>
      <c r="I53" s="66">
        <v>14</v>
      </c>
      <c r="J53" s="66" t="s">
        <v>157</v>
      </c>
      <c r="K53" s="66" t="s">
        <v>146</v>
      </c>
      <c r="L53" s="90">
        <v>-87</v>
      </c>
      <c r="M53" s="66">
        <v>25</v>
      </c>
      <c r="N53" s="66" t="s">
        <v>180</v>
      </c>
      <c r="O53" s="66"/>
      <c r="P53" s="69" t="s">
        <v>171</v>
      </c>
      <c r="Q53" s="66" t="s">
        <v>182</v>
      </c>
      <c r="R53" s="66">
        <v>180</v>
      </c>
      <c r="S53" s="66">
        <v>1</v>
      </c>
      <c r="T53" s="66" t="s">
        <v>269</v>
      </c>
      <c r="U53" s="61">
        <v>37000</v>
      </c>
      <c r="V53" s="61">
        <v>37000</v>
      </c>
      <c r="W53" s="63"/>
      <c r="X53" s="66" t="s">
        <v>152</v>
      </c>
      <c r="Y53" s="66" t="s">
        <v>153</v>
      </c>
      <c r="AC53" s="496" t="s">
        <v>219</v>
      </c>
    </row>
    <row r="54" spans="1:29" ht="15" customHeight="1">
      <c r="A54" s="2"/>
      <c r="B54" s="2" t="s">
        <v>271</v>
      </c>
      <c r="C54" s="66"/>
      <c r="D54" s="139">
        <v>201.048</v>
      </c>
      <c r="E54" s="2">
        <v>3</v>
      </c>
      <c r="F54" s="43" t="s">
        <v>106</v>
      </c>
      <c r="G54" s="66">
        <v>71</v>
      </c>
      <c r="H54" s="66">
        <v>10</v>
      </c>
      <c r="I54" s="66">
        <v>14</v>
      </c>
      <c r="J54" s="66" t="s">
        <v>157</v>
      </c>
      <c r="K54" s="66" t="s">
        <v>146</v>
      </c>
      <c r="L54" s="90">
        <v>-89</v>
      </c>
      <c r="M54" s="66">
        <v>25</v>
      </c>
      <c r="N54" s="66" t="s">
        <v>180</v>
      </c>
      <c r="O54" s="66"/>
      <c r="P54" s="69" t="s">
        <v>171</v>
      </c>
      <c r="Q54" s="66" t="s">
        <v>182</v>
      </c>
      <c r="R54" s="66">
        <v>180</v>
      </c>
      <c r="S54" s="66">
        <v>1</v>
      </c>
      <c r="T54" s="66" t="s">
        <v>269</v>
      </c>
      <c r="U54" s="61">
        <v>37000</v>
      </c>
      <c r="V54" s="61">
        <v>37000</v>
      </c>
      <c r="W54" s="63"/>
      <c r="X54" s="66" t="s">
        <v>152</v>
      </c>
      <c r="Y54" s="66" t="s">
        <v>153</v>
      </c>
      <c r="AC54" s="496" t="s">
        <v>219</v>
      </c>
    </row>
    <row r="55" spans="1:29" ht="15" customHeight="1">
      <c r="A55" s="2"/>
      <c r="B55" s="2" t="s">
        <v>271</v>
      </c>
      <c r="D55" s="139">
        <v>201.048</v>
      </c>
      <c r="E55" s="2">
        <v>4</v>
      </c>
      <c r="F55" s="43" t="s">
        <v>106</v>
      </c>
      <c r="G55" s="66">
        <v>71</v>
      </c>
      <c r="H55" s="66">
        <v>10</v>
      </c>
      <c r="I55" s="66">
        <v>14</v>
      </c>
      <c r="J55" s="66" t="s">
        <v>157</v>
      </c>
      <c r="K55" s="66" t="s">
        <v>146</v>
      </c>
      <c r="L55" s="90">
        <v>-91</v>
      </c>
      <c r="M55" s="66">
        <v>25</v>
      </c>
      <c r="N55" s="66" t="s">
        <v>180</v>
      </c>
      <c r="O55" s="66"/>
      <c r="P55" s="69" t="s">
        <v>171</v>
      </c>
      <c r="Q55" s="66" t="s">
        <v>182</v>
      </c>
      <c r="R55" s="66">
        <v>180</v>
      </c>
      <c r="S55" s="66">
        <v>1</v>
      </c>
      <c r="T55" s="66" t="s">
        <v>269</v>
      </c>
      <c r="U55" s="61">
        <v>37000</v>
      </c>
      <c r="V55" s="61">
        <v>37000</v>
      </c>
      <c r="W55" s="63"/>
      <c r="X55" s="66" t="s">
        <v>152</v>
      </c>
      <c r="Y55" s="66" t="s">
        <v>153</v>
      </c>
      <c r="AC55" s="496" t="s">
        <v>219</v>
      </c>
    </row>
    <row r="56" spans="1:29" ht="15" customHeight="1">
      <c r="A56" s="2"/>
      <c r="B56" s="2" t="s">
        <v>271</v>
      </c>
      <c r="D56" s="139">
        <v>201.048</v>
      </c>
      <c r="E56" s="2">
        <v>5</v>
      </c>
      <c r="F56" s="43" t="s">
        <v>106</v>
      </c>
      <c r="G56" s="66">
        <v>71</v>
      </c>
      <c r="H56" s="66">
        <v>10</v>
      </c>
      <c r="I56" s="66">
        <v>14</v>
      </c>
      <c r="J56" s="66" t="s">
        <v>157</v>
      </c>
      <c r="K56" s="66" t="s">
        <v>146</v>
      </c>
      <c r="L56" s="90">
        <v>-93</v>
      </c>
      <c r="M56" s="66">
        <v>25</v>
      </c>
      <c r="N56" s="66" t="s">
        <v>180</v>
      </c>
      <c r="O56" s="66"/>
      <c r="P56" s="69" t="s">
        <v>171</v>
      </c>
      <c r="Q56" s="66" t="s">
        <v>182</v>
      </c>
      <c r="R56" s="66">
        <v>180</v>
      </c>
      <c r="S56" s="66">
        <v>1</v>
      </c>
      <c r="T56" s="66" t="s">
        <v>269</v>
      </c>
      <c r="U56" s="61">
        <v>37000</v>
      </c>
      <c r="V56" s="61">
        <v>37000</v>
      </c>
      <c r="W56" s="63"/>
      <c r="X56" s="66" t="s">
        <v>152</v>
      </c>
      <c r="Y56" s="66" t="s">
        <v>153</v>
      </c>
      <c r="AC56" s="496" t="s">
        <v>219</v>
      </c>
    </row>
    <row r="57" spans="1:29" ht="15" customHeight="1">
      <c r="A57" s="2"/>
      <c r="B57" s="2" t="s">
        <v>271</v>
      </c>
      <c r="D57" s="139">
        <v>201.048</v>
      </c>
      <c r="E57" s="2">
        <v>6</v>
      </c>
      <c r="F57" s="43" t="s">
        <v>106</v>
      </c>
      <c r="G57" s="66">
        <v>71</v>
      </c>
      <c r="H57" s="66">
        <v>10</v>
      </c>
      <c r="I57" s="66">
        <v>14</v>
      </c>
      <c r="J57" s="66" t="s">
        <v>157</v>
      </c>
      <c r="K57" s="66" t="s">
        <v>146</v>
      </c>
      <c r="L57" s="90">
        <v>-95</v>
      </c>
      <c r="M57" s="66">
        <v>25</v>
      </c>
      <c r="N57" s="66" t="s">
        <v>180</v>
      </c>
      <c r="O57" s="66"/>
      <c r="P57" s="69" t="s">
        <v>171</v>
      </c>
      <c r="Q57" s="66" t="s">
        <v>182</v>
      </c>
      <c r="R57" s="66">
        <v>180</v>
      </c>
      <c r="S57" s="66">
        <v>1</v>
      </c>
      <c r="T57" s="66" t="s">
        <v>269</v>
      </c>
      <c r="U57" s="61">
        <v>36000</v>
      </c>
      <c r="V57" s="61">
        <v>36000</v>
      </c>
      <c r="W57" s="63"/>
      <c r="X57" s="66" t="s">
        <v>152</v>
      </c>
      <c r="Y57" s="66" t="s">
        <v>153</v>
      </c>
      <c r="AC57" s="496" t="s">
        <v>219</v>
      </c>
    </row>
    <row r="58" spans="1:29" ht="15" customHeight="1">
      <c r="A58" s="2"/>
      <c r="B58" s="2" t="s">
        <v>271</v>
      </c>
      <c r="D58" s="139">
        <v>201.048</v>
      </c>
      <c r="E58" s="2">
        <v>7</v>
      </c>
      <c r="F58" s="43" t="s">
        <v>106</v>
      </c>
      <c r="G58" s="66">
        <v>71</v>
      </c>
      <c r="H58" s="66">
        <v>10</v>
      </c>
      <c r="I58" s="66">
        <v>14</v>
      </c>
      <c r="J58" s="66" t="s">
        <v>157</v>
      </c>
      <c r="K58" s="66" t="s">
        <v>146</v>
      </c>
      <c r="L58" s="90">
        <v>-97</v>
      </c>
      <c r="M58" s="66">
        <v>25</v>
      </c>
      <c r="N58" s="66" t="s">
        <v>180</v>
      </c>
      <c r="O58" s="66"/>
      <c r="P58" s="69" t="s">
        <v>171</v>
      </c>
      <c r="Q58" s="66" t="s">
        <v>182</v>
      </c>
      <c r="R58" s="66">
        <v>180</v>
      </c>
      <c r="S58" s="66">
        <v>1</v>
      </c>
      <c r="T58" s="66" t="s">
        <v>269</v>
      </c>
      <c r="U58" s="61">
        <v>35000</v>
      </c>
      <c r="V58" s="61">
        <v>35000</v>
      </c>
      <c r="W58" s="63"/>
      <c r="X58" s="66" t="s">
        <v>152</v>
      </c>
      <c r="Y58" s="66" t="s">
        <v>153</v>
      </c>
      <c r="AC58" s="496" t="s">
        <v>219</v>
      </c>
    </row>
    <row r="59" spans="1:29" ht="15" customHeight="1">
      <c r="A59" s="2"/>
      <c r="B59" s="2" t="s">
        <v>271</v>
      </c>
      <c r="D59" s="139">
        <v>201.048</v>
      </c>
      <c r="E59" s="2">
        <v>8</v>
      </c>
      <c r="F59" s="43" t="s">
        <v>106</v>
      </c>
      <c r="G59" s="66">
        <v>71</v>
      </c>
      <c r="H59" s="66">
        <v>10</v>
      </c>
      <c r="I59" s="66">
        <v>14</v>
      </c>
      <c r="J59" s="66" t="s">
        <v>157</v>
      </c>
      <c r="K59" s="66" t="s">
        <v>146</v>
      </c>
      <c r="L59" s="90">
        <v>-99</v>
      </c>
      <c r="M59" s="66">
        <v>25</v>
      </c>
      <c r="N59" s="66" t="s">
        <v>180</v>
      </c>
      <c r="O59" s="66"/>
      <c r="P59" s="69" t="s">
        <v>171</v>
      </c>
      <c r="Q59" s="66" t="s">
        <v>182</v>
      </c>
      <c r="R59" s="66">
        <v>180</v>
      </c>
      <c r="S59" s="66">
        <v>1</v>
      </c>
      <c r="T59" s="66" t="s">
        <v>269</v>
      </c>
      <c r="U59" s="61">
        <v>33000</v>
      </c>
      <c r="V59" s="61">
        <v>33000</v>
      </c>
      <c r="W59" s="63"/>
      <c r="X59" s="66" t="s">
        <v>152</v>
      </c>
      <c r="Y59" s="66" t="s">
        <v>153</v>
      </c>
      <c r="AC59" s="496" t="s">
        <v>219</v>
      </c>
    </row>
    <row r="60" spans="1:29" ht="15" customHeight="1">
      <c r="A60" s="2"/>
      <c r="B60" s="2" t="s">
        <v>271</v>
      </c>
      <c r="D60" s="139">
        <v>201.048</v>
      </c>
      <c r="E60" s="2">
        <v>9</v>
      </c>
      <c r="F60" s="43" t="s">
        <v>106</v>
      </c>
      <c r="G60" s="66">
        <v>71</v>
      </c>
      <c r="H60" s="66">
        <v>10</v>
      </c>
      <c r="I60" s="66">
        <v>14</v>
      </c>
      <c r="J60" s="66" t="s">
        <v>157</v>
      </c>
      <c r="K60" s="66" t="s">
        <v>146</v>
      </c>
      <c r="L60" s="90">
        <v>-101</v>
      </c>
      <c r="M60" s="66">
        <v>24</v>
      </c>
      <c r="N60" s="66" t="s">
        <v>180</v>
      </c>
      <c r="O60" s="66"/>
      <c r="P60" s="69" t="s">
        <v>171</v>
      </c>
      <c r="Q60" s="66" t="s">
        <v>182</v>
      </c>
      <c r="R60" s="66">
        <v>180</v>
      </c>
      <c r="S60" s="66">
        <v>1</v>
      </c>
      <c r="T60" s="66" t="s">
        <v>269</v>
      </c>
      <c r="U60" s="61">
        <v>31000</v>
      </c>
      <c r="V60" s="61">
        <v>31000</v>
      </c>
      <c r="W60" s="63"/>
      <c r="X60" s="66" t="s">
        <v>152</v>
      </c>
      <c r="Y60" s="66" t="s">
        <v>153</v>
      </c>
      <c r="AC60" s="496" t="s">
        <v>219</v>
      </c>
    </row>
    <row r="61" spans="1:29" ht="15" customHeight="1">
      <c r="A61" s="2"/>
      <c r="B61" s="2" t="s">
        <v>271</v>
      </c>
      <c r="D61" s="139">
        <v>201.048</v>
      </c>
      <c r="E61" s="2">
        <v>10</v>
      </c>
      <c r="F61" s="43" t="s">
        <v>106</v>
      </c>
      <c r="G61" s="66">
        <v>71</v>
      </c>
      <c r="H61" s="66">
        <v>10</v>
      </c>
      <c r="I61" s="66">
        <v>14</v>
      </c>
      <c r="J61" s="66" t="s">
        <v>157</v>
      </c>
      <c r="K61" s="66" t="s">
        <v>146</v>
      </c>
      <c r="L61" s="90">
        <v>-103</v>
      </c>
      <c r="M61" s="66">
        <v>22</v>
      </c>
      <c r="N61" s="66" t="s">
        <v>180</v>
      </c>
      <c r="O61" s="66"/>
      <c r="P61" s="69" t="s">
        <v>171</v>
      </c>
      <c r="Q61" s="66" t="s">
        <v>182</v>
      </c>
      <c r="R61" s="66">
        <v>180</v>
      </c>
      <c r="S61" s="66">
        <v>1</v>
      </c>
      <c r="T61" s="66" t="s">
        <v>269</v>
      </c>
      <c r="U61" s="61">
        <v>28000</v>
      </c>
      <c r="V61" s="61">
        <v>28000</v>
      </c>
      <c r="W61" s="63"/>
      <c r="X61" s="66" t="s">
        <v>152</v>
      </c>
      <c r="Y61" s="66" t="s">
        <v>153</v>
      </c>
      <c r="AC61" s="496" t="s">
        <v>219</v>
      </c>
    </row>
    <row r="62" spans="1:29" ht="15" customHeight="1">
      <c r="A62" s="2"/>
      <c r="B62" s="2" t="s">
        <v>271</v>
      </c>
      <c r="D62" s="139">
        <v>201.048</v>
      </c>
      <c r="E62" s="2">
        <v>11</v>
      </c>
      <c r="F62" s="43" t="s">
        <v>106</v>
      </c>
      <c r="G62" s="66">
        <v>71</v>
      </c>
      <c r="H62" s="66">
        <v>10</v>
      </c>
      <c r="I62" s="66">
        <v>14</v>
      </c>
      <c r="J62" s="66" t="s">
        <v>157</v>
      </c>
      <c r="K62" s="66" t="s">
        <v>146</v>
      </c>
      <c r="L62" s="90">
        <v>-105</v>
      </c>
      <c r="M62" s="66">
        <v>20</v>
      </c>
      <c r="N62" s="66" t="s">
        <v>180</v>
      </c>
      <c r="O62" s="66"/>
      <c r="P62" s="69" t="s">
        <v>171</v>
      </c>
      <c r="Q62" s="66" t="s">
        <v>182</v>
      </c>
      <c r="R62" s="66">
        <v>180</v>
      </c>
      <c r="S62" s="66">
        <v>1</v>
      </c>
      <c r="T62" s="66" t="s">
        <v>269</v>
      </c>
      <c r="U62" s="61">
        <v>25000</v>
      </c>
      <c r="V62" s="61">
        <v>25000</v>
      </c>
      <c r="W62" s="63"/>
      <c r="X62" s="66" t="s">
        <v>152</v>
      </c>
      <c r="Y62" s="66" t="s">
        <v>153</v>
      </c>
      <c r="AC62" s="496" t="s">
        <v>219</v>
      </c>
    </row>
    <row r="63" spans="1:29" ht="15" customHeight="1">
      <c r="A63" s="2"/>
      <c r="B63" s="2" t="s">
        <v>271</v>
      </c>
      <c r="D63" s="139">
        <v>201.048</v>
      </c>
      <c r="E63" s="2">
        <v>12</v>
      </c>
      <c r="F63" s="43" t="s">
        <v>106</v>
      </c>
      <c r="G63" s="66">
        <v>71</v>
      </c>
      <c r="H63" s="66">
        <v>10</v>
      </c>
      <c r="I63" s="66">
        <v>14</v>
      </c>
      <c r="J63" s="66" t="s">
        <v>157</v>
      </c>
      <c r="K63" s="66" t="s">
        <v>146</v>
      </c>
      <c r="L63" s="90">
        <v>-107</v>
      </c>
      <c r="M63" s="66">
        <v>18</v>
      </c>
      <c r="N63" s="66" t="s">
        <v>180</v>
      </c>
      <c r="O63" s="66"/>
      <c r="P63" s="69" t="s">
        <v>171</v>
      </c>
      <c r="Q63" s="66" t="s">
        <v>182</v>
      </c>
      <c r="R63" s="66">
        <v>180</v>
      </c>
      <c r="S63" s="66">
        <v>1</v>
      </c>
      <c r="T63" s="66" t="s">
        <v>269</v>
      </c>
      <c r="U63" s="61">
        <v>22000</v>
      </c>
      <c r="V63" s="61">
        <v>22000</v>
      </c>
      <c r="W63" s="63"/>
      <c r="X63" s="66" t="s">
        <v>152</v>
      </c>
      <c r="Y63" s="66" t="s">
        <v>153</v>
      </c>
      <c r="AC63" s="496" t="s">
        <v>219</v>
      </c>
    </row>
    <row r="64" spans="1:29" ht="15" customHeight="1">
      <c r="A64" s="2"/>
      <c r="B64" s="2" t="s">
        <v>271</v>
      </c>
      <c r="D64" s="139">
        <v>201.048</v>
      </c>
      <c r="E64" s="2">
        <v>13</v>
      </c>
      <c r="F64" s="43" t="s">
        <v>106</v>
      </c>
      <c r="G64" s="66">
        <v>71</v>
      </c>
      <c r="H64" s="66">
        <v>10</v>
      </c>
      <c r="I64" s="66">
        <v>14</v>
      </c>
      <c r="J64" s="66" t="s">
        <v>157</v>
      </c>
      <c r="K64" s="66" t="s">
        <v>146</v>
      </c>
      <c r="L64" s="90">
        <v>-109</v>
      </c>
      <c r="M64" s="66">
        <v>16</v>
      </c>
      <c r="N64" s="66" t="s">
        <v>180</v>
      </c>
      <c r="O64" s="66"/>
      <c r="P64" s="69" t="s">
        <v>171</v>
      </c>
      <c r="Q64" s="66" t="s">
        <v>182</v>
      </c>
      <c r="R64" s="66">
        <v>180</v>
      </c>
      <c r="S64" s="66">
        <v>1</v>
      </c>
      <c r="T64" s="66" t="s">
        <v>269</v>
      </c>
      <c r="U64" s="61">
        <v>18000</v>
      </c>
      <c r="V64" s="61">
        <v>18000</v>
      </c>
      <c r="W64" s="63"/>
      <c r="X64" s="66" t="s">
        <v>152</v>
      </c>
      <c r="Y64" s="66" t="s">
        <v>153</v>
      </c>
      <c r="AC64" s="496" t="s">
        <v>219</v>
      </c>
    </row>
    <row r="65" spans="1:29" ht="15" customHeight="1">
      <c r="A65" s="2"/>
      <c r="B65" s="2" t="s">
        <v>271</v>
      </c>
      <c r="D65" s="139">
        <v>201.048</v>
      </c>
      <c r="E65" s="2">
        <v>14</v>
      </c>
      <c r="F65" s="43" t="s">
        <v>106</v>
      </c>
      <c r="G65" s="66">
        <v>71</v>
      </c>
      <c r="H65" s="66">
        <v>10</v>
      </c>
      <c r="I65" s="66">
        <v>14</v>
      </c>
      <c r="J65" s="66" t="s">
        <v>157</v>
      </c>
      <c r="K65" s="66" t="s">
        <v>146</v>
      </c>
      <c r="L65" s="90">
        <v>-111</v>
      </c>
      <c r="M65" s="66">
        <v>14</v>
      </c>
      <c r="N65" s="66" t="s">
        <v>180</v>
      </c>
      <c r="O65" s="66"/>
      <c r="P65" s="69" t="s">
        <v>171</v>
      </c>
      <c r="Q65" s="66" t="s">
        <v>182</v>
      </c>
      <c r="R65" s="66">
        <v>180</v>
      </c>
      <c r="S65" s="66">
        <v>1</v>
      </c>
      <c r="T65" s="66" t="s">
        <v>269</v>
      </c>
      <c r="U65" s="61">
        <v>16000</v>
      </c>
      <c r="V65" s="61">
        <v>16000</v>
      </c>
      <c r="W65" s="63"/>
      <c r="X65" s="66" t="s">
        <v>152</v>
      </c>
      <c r="Y65" s="66" t="s">
        <v>153</v>
      </c>
      <c r="AC65" s="496" t="s">
        <v>219</v>
      </c>
    </row>
    <row r="66" spans="1:29" ht="15" customHeight="1">
      <c r="A66" s="2"/>
      <c r="B66" s="2" t="s">
        <v>271</v>
      </c>
      <c r="D66" s="139">
        <v>201.048</v>
      </c>
      <c r="E66" s="2">
        <v>15</v>
      </c>
      <c r="F66" s="43" t="s">
        <v>106</v>
      </c>
      <c r="G66" s="66">
        <v>71</v>
      </c>
      <c r="H66" s="66">
        <v>10</v>
      </c>
      <c r="I66" s="66">
        <v>14</v>
      </c>
      <c r="J66" s="66" t="s">
        <v>157</v>
      </c>
      <c r="K66" s="66" t="s">
        <v>146</v>
      </c>
      <c r="L66" s="90">
        <v>-113</v>
      </c>
      <c r="M66" s="66">
        <v>12</v>
      </c>
      <c r="N66" s="66" t="s">
        <v>180</v>
      </c>
      <c r="O66" s="66"/>
      <c r="P66" s="69" t="s">
        <v>171</v>
      </c>
      <c r="Q66" s="66" t="s">
        <v>182</v>
      </c>
      <c r="R66" s="66">
        <v>180</v>
      </c>
      <c r="S66" s="66">
        <v>1</v>
      </c>
      <c r="T66" s="66" t="s">
        <v>269</v>
      </c>
      <c r="U66" s="61">
        <v>14000</v>
      </c>
      <c r="V66" s="61">
        <v>14000</v>
      </c>
      <c r="W66" s="63"/>
      <c r="X66" s="66" t="s">
        <v>152</v>
      </c>
      <c r="Y66" s="66" t="s">
        <v>153</v>
      </c>
      <c r="AC66" s="496" t="s">
        <v>219</v>
      </c>
    </row>
    <row r="67" spans="1:29" ht="15" customHeight="1">
      <c r="A67" s="2"/>
      <c r="B67" s="2" t="s">
        <v>271</v>
      </c>
      <c r="D67" s="139">
        <v>201.048</v>
      </c>
      <c r="E67" s="2">
        <v>16</v>
      </c>
      <c r="F67" s="43" t="s">
        <v>106</v>
      </c>
      <c r="G67" s="66">
        <v>71</v>
      </c>
      <c r="H67" s="66">
        <v>10</v>
      </c>
      <c r="I67" s="66">
        <v>14</v>
      </c>
      <c r="J67" s="66" t="s">
        <v>157</v>
      </c>
      <c r="K67" s="66" t="s">
        <v>146</v>
      </c>
      <c r="L67" s="90">
        <v>-115</v>
      </c>
      <c r="M67" s="66">
        <v>10</v>
      </c>
      <c r="N67" s="66" t="s">
        <v>180</v>
      </c>
      <c r="O67" s="66"/>
      <c r="P67" s="69" t="s">
        <v>171</v>
      </c>
      <c r="Q67" s="66" t="s">
        <v>182</v>
      </c>
      <c r="R67" s="66">
        <v>180</v>
      </c>
      <c r="S67" s="66">
        <v>1</v>
      </c>
      <c r="T67" s="66" t="s">
        <v>269</v>
      </c>
      <c r="U67" s="61">
        <v>11000</v>
      </c>
      <c r="V67" s="61">
        <v>11000</v>
      </c>
      <c r="W67" s="63"/>
      <c r="X67" s="66" t="s">
        <v>152</v>
      </c>
      <c r="Y67" s="66" t="s">
        <v>153</v>
      </c>
      <c r="AC67" s="496" t="s">
        <v>219</v>
      </c>
    </row>
    <row r="68" spans="1:29" ht="15" customHeight="1">
      <c r="A68" s="2"/>
      <c r="B68" s="2" t="s">
        <v>271</v>
      </c>
      <c r="D68" s="139">
        <v>201.048</v>
      </c>
      <c r="E68" s="2">
        <v>17</v>
      </c>
      <c r="F68" s="43" t="s">
        <v>106</v>
      </c>
      <c r="G68" s="66">
        <v>71</v>
      </c>
      <c r="H68" s="66">
        <v>10</v>
      </c>
      <c r="I68" s="66">
        <v>14</v>
      </c>
      <c r="J68" s="66" t="s">
        <v>157</v>
      </c>
      <c r="K68" s="66" t="s">
        <v>146</v>
      </c>
      <c r="L68" s="90">
        <v>-117</v>
      </c>
      <c r="M68" s="66">
        <v>8</v>
      </c>
      <c r="N68" s="66" t="s">
        <v>180</v>
      </c>
      <c r="O68" s="66"/>
      <c r="P68" s="69" t="s">
        <v>171</v>
      </c>
      <c r="Q68" s="66" t="s">
        <v>182</v>
      </c>
      <c r="R68" s="66">
        <v>180</v>
      </c>
      <c r="S68" s="66">
        <v>1</v>
      </c>
      <c r="T68" s="66" t="s">
        <v>269</v>
      </c>
      <c r="U68" s="61">
        <v>8000</v>
      </c>
      <c r="V68" s="61">
        <v>8000</v>
      </c>
      <c r="W68" s="63"/>
      <c r="X68" s="66" t="s">
        <v>152</v>
      </c>
      <c r="Y68" s="66" t="s">
        <v>153</v>
      </c>
      <c r="AC68" s="496" t="s">
        <v>219</v>
      </c>
    </row>
    <row r="69" spans="1:29" ht="15" customHeight="1">
      <c r="A69" s="2"/>
      <c r="B69" s="2" t="s">
        <v>271</v>
      </c>
      <c r="D69" s="139">
        <v>201.048</v>
      </c>
      <c r="E69" s="2">
        <v>18</v>
      </c>
      <c r="F69" s="43" t="s">
        <v>106</v>
      </c>
      <c r="G69" s="66">
        <v>71</v>
      </c>
      <c r="H69" s="66">
        <v>10</v>
      </c>
      <c r="I69" s="66">
        <v>14</v>
      </c>
      <c r="J69" s="66" t="s">
        <v>157</v>
      </c>
      <c r="K69" s="66" t="s">
        <v>146</v>
      </c>
      <c r="L69" s="90">
        <v>-119</v>
      </c>
      <c r="M69" s="66">
        <v>6</v>
      </c>
      <c r="N69" s="66" t="s">
        <v>180</v>
      </c>
      <c r="O69" s="66"/>
      <c r="P69" s="69" t="s">
        <v>171</v>
      </c>
      <c r="Q69" s="66" t="s">
        <v>182</v>
      </c>
      <c r="R69" s="66">
        <v>180</v>
      </c>
      <c r="S69" s="66">
        <v>1</v>
      </c>
      <c r="T69" s="66" t="s">
        <v>269</v>
      </c>
      <c r="U69" s="61">
        <v>6000</v>
      </c>
      <c r="V69" s="61">
        <v>6000</v>
      </c>
      <c r="W69" s="63"/>
      <c r="X69" s="66" t="s">
        <v>152</v>
      </c>
      <c r="Y69" s="66" t="s">
        <v>153</v>
      </c>
      <c r="AC69" s="496" t="s">
        <v>219</v>
      </c>
    </row>
    <row r="70" spans="1:29" ht="15" customHeight="1">
      <c r="A70" s="2"/>
      <c r="B70" s="2" t="s">
        <v>271</v>
      </c>
      <c r="D70" s="139">
        <v>201.048</v>
      </c>
      <c r="E70" s="2">
        <v>19</v>
      </c>
      <c r="F70" s="43" t="s">
        <v>106</v>
      </c>
      <c r="G70" s="66">
        <v>71</v>
      </c>
      <c r="H70" s="66">
        <v>10</v>
      </c>
      <c r="I70" s="66">
        <v>14</v>
      </c>
      <c r="J70" s="66" t="s">
        <v>157</v>
      </c>
      <c r="K70" s="66" t="s">
        <v>146</v>
      </c>
      <c r="L70" s="90">
        <v>-121</v>
      </c>
      <c r="M70" s="66">
        <v>4</v>
      </c>
      <c r="N70" s="66" t="s">
        <v>180</v>
      </c>
      <c r="O70" s="66"/>
      <c r="P70" s="69" t="s">
        <v>171</v>
      </c>
      <c r="Q70" s="66" t="s">
        <v>182</v>
      </c>
      <c r="R70" s="66">
        <v>180</v>
      </c>
      <c r="S70" s="66">
        <v>1</v>
      </c>
      <c r="T70" s="66" t="s">
        <v>269</v>
      </c>
      <c r="U70" s="61">
        <v>4000</v>
      </c>
      <c r="V70" s="61">
        <v>4000</v>
      </c>
      <c r="W70" s="63"/>
      <c r="X70" s="66" t="s">
        <v>152</v>
      </c>
      <c r="Y70" s="66" t="s">
        <v>153</v>
      </c>
      <c r="AC70" s="496" t="s">
        <v>219</v>
      </c>
    </row>
    <row r="71" spans="1:29" ht="15" customHeight="1">
      <c r="A71" s="2"/>
      <c r="B71" s="2"/>
      <c r="C71" s="66"/>
      <c r="D71" s="139"/>
      <c r="E71" s="2"/>
      <c r="F71" s="43"/>
      <c r="G71" s="66"/>
      <c r="H71" s="66"/>
      <c r="I71" s="66"/>
      <c r="J71" s="66"/>
      <c r="K71" s="66"/>
      <c r="L71" s="90"/>
      <c r="M71" s="66"/>
      <c r="N71" s="66"/>
      <c r="O71" s="66"/>
      <c r="P71" s="69"/>
      <c r="Q71" s="66"/>
      <c r="R71" s="66"/>
      <c r="S71" s="66"/>
      <c r="T71" s="66"/>
      <c r="U71" s="69"/>
      <c r="V71" s="69"/>
      <c r="W71" s="63"/>
      <c r="X71" s="66"/>
      <c r="Y71" s="66"/>
      <c r="AC71" s="491"/>
    </row>
    <row r="72" spans="1:29" ht="15" customHeight="1">
      <c r="A72" s="63" t="s">
        <v>272</v>
      </c>
      <c r="B72" s="63" t="s">
        <v>273</v>
      </c>
      <c r="C72" s="63"/>
      <c r="D72" s="139">
        <v>201.04900000000001</v>
      </c>
      <c r="E72" s="2">
        <v>1.01</v>
      </c>
      <c r="F72" s="43" t="s">
        <v>106</v>
      </c>
      <c r="G72" s="66">
        <v>71</v>
      </c>
      <c r="H72" s="66">
        <v>10</v>
      </c>
      <c r="I72" s="66">
        <v>14</v>
      </c>
      <c r="J72" s="66" t="s">
        <v>165</v>
      </c>
      <c r="K72" s="66" t="s">
        <v>158</v>
      </c>
      <c r="L72" s="90">
        <v>-77.8</v>
      </c>
      <c r="M72" s="66" t="s">
        <v>159</v>
      </c>
      <c r="N72" s="66" t="s">
        <v>160</v>
      </c>
      <c r="O72" s="66"/>
      <c r="P72" s="69" t="s">
        <v>171</v>
      </c>
      <c r="Q72" s="66" t="s">
        <v>182</v>
      </c>
      <c r="R72" s="66">
        <v>60</v>
      </c>
      <c r="S72" s="66">
        <v>3</v>
      </c>
      <c r="T72" s="66" t="s">
        <v>269</v>
      </c>
      <c r="U72" s="69">
        <v>47000</v>
      </c>
      <c r="V72" s="69">
        <v>47000</v>
      </c>
      <c r="W72" s="63" t="s">
        <v>274</v>
      </c>
      <c r="X72" s="66" t="s">
        <v>152</v>
      </c>
      <c r="Y72" s="66" t="s">
        <v>153</v>
      </c>
      <c r="AC72" s="496" t="s">
        <v>219</v>
      </c>
    </row>
    <row r="73" spans="1:29" ht="15" customHeight="1">
      <c r="A73" s="63"/>
      <c r="B73" s="63" t="s">
        <v>273</v>
      </c>
      <c r="C73" s="63"/>
      <c r="D73" s="139">
        <v>201.04900000000001</v>
      </c>
      <c r="E73" s="2">
        <v>1.02</v>
      </c>
      <c r="F73" s="43" t="s">
        <v>106</v>
      </c>
      <c r="G73" s="66">
        <v>71</v>
      </c>
      <c r="H73" s="66">
        <v>10</v>
      </c>
      <c r="I73" s="66">
        <v>14</v>
      </c>
      <c r="J73" s="66" t="s">
        <v>165</v>
      </c>
      <c r="K73" s="66" t="s">
        <v>158</v>
      </c>
      <c r="L73" s="90">
        <v>-82.8</v>
      </c>
      <c r="M73" s="66">
        <v>25</v>
      </c>
      <c r="N73" s="66" t="s">
        <v>160</v>
      </c>
      <c r="O73" s="66"/>
      <c r="P73" s="69" t="s">
        <v>171</v>
      </c>
      <c r="Q73" s="66" t="s">
        <v>182</v>
      </c>
      <c r="R73" s="66">
        <v>60</v>
      </c>
      <c r="S73" s="66">
        <v>3</v>
      </c>
      <c r="T73" s="66" t="s">
        <v>269</v>
      </c>
      <c r="U73" s="69">
        <v>47000</v>
      </c>
      <c r="V73" s="69">
        <v>47000</v>
      </c>
      <c r="W73" s="63"/>
      <c r="X73" s="66" t="s">
        <v>152</v>
      </c>
      <c r="Y73" s="66" t="s">
        <v>153</v>
      </c>
      <c r="AC73" s="496" t="s">
        <v>219</v>
      </c>
    </row>
    <row r="74" spans="1:29" ht="15" customHeight="1">
      <c r="A74" s="2"/>
      <c r="B74" s="63" t="s">
        <v>273</v>
      </c>
      <c r="C74" s="63"/>
      <c r="D74" s="139">
        <v>201.04900000000001</v>
      </c>
      <c r="E74" s="2">
        <v>1.03</v>
      </c>
      <c r="F74" s="43" t="s">
        <v>106</v>
      </c>
      <c r="G74" s="66">
        <v>71</v>
      </c>
      <c r="H74" s="66">
        <v>10</v>
      </c>
      <c r="I74" s="66">
        <v>14</v>
      </c>
      <c r="J74" s="66" t="s">
        <v>165</v>
      </c>
      <c r="K74" s="66" t="s">
        <v>158</v>
      </c>
      <c r="L74" s="90">
        <v>-87.8</v>
      </c>
      <c r="M74" s="66">
        <v>20</v>
      </c>
      <c r="N74" s="66" t="s">
        <v>160</v>
      </c>
      <c r="O74" s="66"/>
      <c r="P74" s="69" t="s">
        <v>171</v>
      </c>
      <c r="Q74" s="66" t="s">
        <v>182</v>
      </c>
      <c r="R74" s="66">
        <v>60</v>
      </c>
      <c r="S74" s="66">
        <v>3</v>
      </c>
      <c r="T74" s="66" t="s">
        <v>269</v>
      </c>
      <c r="U74" s="69">
        <v>45000</v>
      </c>
      <c r="V74" s="69">
        <v>45000</v>
      </c>
      <c r="W74" s="63"/>
      <c r="X74" s="66" t="s">
        <v>152</v>
      </c>
      <c r="Y74" s="66" t="s">
        <v>153</v>
      </c>
      <c r="AC74" s="496" t="s">
        <v>219</v>
      </c>
    </row>
    <row r="75" spans="1:29" ht="15" customHeight="1">
      <c r="A75" s="2"/>
      <c r="B75" s="63" t="s">
        <v>273</v>
      </c>
      <c r="C75" s="63"/>
      <c r="D75" s="139">
        <v>201.04900000000001</v>
      </c>
      <c r="E75" s="2">
        <v>1.04</v>
      </c>
      <c r="F75" s="43" t="s">
        <v>106</v>
      </c>
      <c r="G75" s="66">
        <v>71</v>
      </c>
      <c r="H75" s="66">
        <v>10</v>
      </c>
      <c r="I75" s="66">
        <v>14</v>
      </c>
      <c r="J75" s="66" t="s">
        <v>165</v>
      </c>
      <c r="K75" s="66" t="s">
        <v>158</v>
      </c>
      <c r="L75" s="90">
        <v>-92.8</v>
      </c>
      <c r="M75" s="66">
        <v>15</v>
      </c>
      <c r="N75" s="66" t="s">
        <v>160</v>
      </c>
      <c r="O75" s="66"/>
      <c r="P75" s="69" t="s">
        <v>171</v>
      </c>
      <c r="Q75" s="66" t="s">
        <v>182</v>
      </c>
      <c r="R75" s="66">
        <v>60</v>
      </c>
      <c r="S75" s="66">
        <v>3</v>
      </c>
      <c r="T75" s="66" t="s">
        <v>269</v>
      </c>
      <c r="U75" s="69">
        <v>31000</v>
      </c>
      <c r="V75" s="69">
        <v>31000</v>
      </c>
      <c r="W75" s="63"/>
      <c r="X75" s="66" t="s">
        <v>152</v>
      </c>
      <c r="Y75" s="66" t="s">
        <v>153</v>
      </c>
      <c r="AC75" s="496" t="s">
        <v>219</v>
      </c>
    </row>
    <row r="76" spans="1:29" ht="15" customHeight="1">
      <c r="A76" s="2"/>
      <c r="B76" s="63" t="s">
        <v>273</v>
      </c>
      <c r="C76" s="63"/>
      <c r="D76" s="139">
        <v>201.04900000000001</v>
      </c>
      <c r="E76" s="2">
        <v>1.05</v>
      </c>
      <c r="F76" s="43" t="s">
        <v>106</v>
      </c>
      <c r="G76" s="66">
        <v>71</v>
      </c>
      <c r="H76" s="66">
        <v>10</v>
      </c>
      <c r="I76" s="66">
        <v>14</v>
      </c>
      <c r="J76" s="66" t="s">
        <v>165</v>
      </c>
      <c r="K76" s="66" t="s">
        <v>158</v>
      </c>
      <c r="L76" s="90">
        <v>-97.8</v>
      </c>
      <c r="M76" s="66">
        <v>10</v>
      </c>
      <c r="N76" s="66" t="s">
        <v>160</v>
      </c>
      <c r="O76" s="66"/>
      <c r="P76" s="69" t="s">
        <v>171</v>
      </c>
      <c r="Q76" s="66" t="s">
        <v>182</v>
      </c>
      <c r="R76" s="66">
        <v>60</v>
      </c>
      <c r="S76" s="66">
        <v>3</v>
      </c>
      <c r="T76" s="66" t="s">
        <v>269</v>
      </c>
      <c r="U76" s="69">
        <v>24000</v>
      </c>
      <c r="V76" s="69">
        <v>24000</v>
      </c>
      <c r="W76" s="63"/>
      <c r="X76" s="66" t="s">
        <v>152</v>
      </c>
      <c r="Y76" s="66" t="s">
        <v>153</v>
      </c>
      <c r="AC76" s="496" t="s">
        <v>219</v>
      </c>
    </row>
    <row r="77" spans="1:29" ht="15" customHeight="1">
      <c r="A77" s="2"/>
      <c r="B77" s="63" t="s">
        <v>273</v>
      </c>
      <c r="C77" s="63"/>
      <c r="D77" s="139">
        <v>201.04900000000001</v>
      </c>
      <c r="E77" s="2">
        <v>1.06</v>
      </c>
      <c r="F77" s="43" t="s">
        <v>106</v>
      </c>
      <c r="G77" s="66">
        <v>71</v>
      </c>
      <c r="H77" s="66">
        <v>10</v>
      </c>
      <c r="I77" s="66">
        <v>14</v>
      </c>
      <c r="J77" s="66" t="s">
        <v>165</v>
      </c>
      <c r="K77" s="66" t="s">
        <v>158</v>
      </c>
      <c r="L77" s="90">
        <v>-102.8</v>
      </c>
      <c r="M77" s="66">
        <v>5</v>
      </c>
      <c r="N77" s="66" t="s">
        <v>160</v>
      </c>
      <c r="O77" s="66"/>
      <c r="P77" s="69" t="s">
        <v>171</v>
      </c>
      <c r="Q77" s="66" t="s">
        <v>182</v>
      </c>
      <c r="R77" s="66">
        <v>60</v>
      </c>
      <c r="S77" s="66">
        <v>3</v>
      </c>
      <c r="T77" s="66" t="s">
        <v>269</v>
      </c>
      <c r="U77" s="69">
        <v>13000</v>
      </c>
      <c r="V77" s="69">
        <v>13000</v>
      </c>
      <c r="W77" s="63"/>
      <c r="X77" s="66" t="s">
        <v>152</v>
      </c>
      <c r="Y77" s="66" t="s">
        <v>153</v>
      </c>
      <c r="AC77" s="496" t="s">
        <v>219</v>
      </c>
    </row>
    <row r="78" spans="1:29" ht="15" customHeight="1">
      <c r="A78" s="2"/>
      <c r="B78" s="63" t="s">
        <v>273</v>
      </c>
      <c r="C78" s="63"/>
      <c r="D78" s="139">
        <v>201.04900000000001</v>
      </c>
      <c r="E78" s="2">
        <v>1.07</v>
      </c>
      <c r="F78" s="43" t="s">
        <v>106</v>
      </c>
      <c r="G78" s="66">
        <v>71</v>
      </c>
      <c r="H78" s="66">
        <v>10</v>
      </c>
      <c r="I78" s="66">
        <v>14</v>
      </c>
      <c r="J78" s="66" t="s">
        <v>165</v>
      </c>
      <c r="K78" s="66" t="s">
        <v>158</v>
      </c>
      <c r="L78" s="90">
        <v>-107.8</v>
      </c>
      <c r="M78" s="66">
        <v>0</v>
      </c>
      <c r="N78" s="66" t="s">
        <v>160</v>
      </c>
      <c r="O78" s="66"/>
      <c r="P78" s="69" t="s">
        <v>171</v>
      </c>
      <c r="Q78" s="66" t="s">
        <v>182</v>
      </c>
      <c r="R78" s="66">
        <v>60</v>
      </c>
      <c r="S78" s="66">
        <v>3</v>
      </c>
      <c r="T78" s="66" t="s">
        <v>269</v>
      </c>
      <c r="U78" s="69">
        <v>6000</v>
      </c>
      <c r="V78" s="69">
        <v>6000</v>
      </c>
      <c r="W78" s="63"/>
      <c r="X78" s="66" t="s">
        <v>152</v>
      </c>
      <c r="Y78" s="66" t="s">
        <v>153</v>
      </c>
      <c r="AC78" s="496" t="s">
        <v>219</v>
      </c>
    </row>
    <row r="79" spans="1:29" ht="15" customHeight="1">
      <c r="A79" s="2"/>
      <c r="B79" s="63" t="s">
        <v>273</v>
      </c>
      <c r="C79" s="63"/>
      <c r="D79" s="139">
        <v>201.04900000000001</v>
      </c>
      <c r="E79" s="2">
        <v>2.08</v>
      </c>
      <c r="F79" s="43" t="s">
        <v>106</v>
      </c>
      <c r="G79" s="66">
        <v>71</v>
      </c>
      <c r="H79" s="66">
        <v>10</v>
      </c>
      <c r="I79" s="66">
        <v>14</v>
      </c>
      <c r="J79" s="66" t="s">
        <v>165</v>
      </c>
      <c r="K79" s="66" t="s">
        <v>275</v>
      </c>
      <c r="L79" s="90">
        <v>-77.8</v>
      </c>
      <c r="M79" s="66" t="s">
        <v>159</v>
      </c>
      <c r="N79" s="66" t="s">
        <v>166</v>
      </c>
      <c r="O79" s="66"/>
      <c r="P79" s="69" t="s">
        <v>171</v>
      </c>
      <c r="Q79" s="66" t="s">
        <v>182</v>
      </c>
      <c r="R79" s="66">
        <v>60</v>
      </c>
      <c r="S79" s="66">
        <v>3</v>
      </c>
      <c r="T79" s="66" t="s">
        <v>269</v>
      </c>
      <c r="U79" s="69">
        <v>45000</v>
      </c>
      <c r="V79" s="69">
        <v>45000</v>
      </c>
      <c r="W79" s="63"/>
      <c r="X79" s="66" t="s">
        <v>152</v>
      </c>
      <c r="Y79" s="66" t="s">
        <v>153</v>
      </c>
      <c r="AC79" s="496" t="s">
        <v>219</v>
      </c>
    </row>
    <row r="80" spans="1:29" ht="15" customHeight="1">
      <c r="A80" s="2"/>
      <c r="B80" s="63" t="s">
        <v>273</v>
      </c>
      <c r="C80" s="63"/>
      <c r="D80" s="139">
        <v>201.04900000000001</v>
      </c>
      <c r="E80" s="2">
        <v>2.09</v>
      </c>
      <c r="F80" s="43" t="s">
        <v>106</v>
      </c>
      <c r="G80" s="66">
        <v>71</v>
      </c>
      <c r="H80" s="66">
        <v>10</v>
      </c>
      <c r="I80" s="66">
        <v>14</v>
      </c>
      <c r="J80" s="66" t="s">
        <v>165</v>
      </c>
      <c r="K80" s="66" t="s">
        <v>275</v>
      </c>
      <c r="L80" s="90">
        <v>-82.8</v>
      </c>
      <c r="M80" s="66">
        <v>25</v>
      </c>
      <c r="N80" s="66" t="s">
        <v>166</v>
      </c>
      <c r="O80" s="66"/>
      <c r="P80" s="69" t="s">
        <v>171</v>
      </c>
      <c r="Q80" s="66" t="s">
        <v>182</v>
      </c>
      <c r="R80" s="66">
        <v>60</v>
      </c>
      <c r="S80" s="66">
        <v>3</v>
      </c>
      <c r="T80" s="66" t="s">
        <v>269</v>
      </c>
      <c r="U80" s="69">
        <v>39000</v>
      </c>
      <c r="V80" s="69">
        <v>39000</v>
      </c>
      <c r="W80" s="63"/>
      <c r="X80" s="66" t="s">
        <v>152</v>
      </c>
      <c r="Y80" s="66" t="s">
        <v>153</v>
      </c>
      <c r="AC80" s="496" t="s">
        <v>219</v>
      </c>
    </row>
    <row r="81" spans="1:29" ht="15" customHeight="1">
      <c r="A81" s="2"/>
      <c r="B81" s="63" t="s">
        <v>273</v>
      </c>
      <c r="C81" s="63"/>
      <c r="D81" s="139">
        <v>201.04900000000001</v>
      </c>
      <c r="E81" s="2">
        <v>2.1</v>
      </c>
      <c r="F81" s="43" t="s">
        <v>106</v>
      </c>
      <c r="G81" s="66">
        <v>71</v>
      </c>
      <c r="H81" s="66">
        <v>10</v>
      </c>
      <c r="I81" s="66">
        <v>14</v>
      </c>
      <c r="J81" s="66" t="s">
        <v>165</v>
      </c>
      <c r="K81" s="66" t="s">
        <v>275</v>
      </c>
      <c r="L81" s="90">
        <v>-87.8</v>
      </c>
      <c r="M81" s="66">
        <v>20</v>
      </c>
      <c r="N81" s="66" t="s">
        <v>166</v>
      </c>
      <c r="O81" s="66"/>
      <c r="P81" s="69" t="s">
        <v>171</v>
      </c>
      <c r="Q81" s="66" t="s">
        <v>182</v>
      </c>
      <c r="R81" s="66">
        <v>60</v>
      </c>
      <c r="S81" s="66">
        <v>3</v>
      </c>
      <c r="T81" s="66" t="s">
        <v>269</v>
      </c>
      <c r="U81" s="69">
        <v>31000</v>
      </c>
      <c r="V81" s="69">
        <v>31000</v>
      </c>
      <c r="W81" s="63"/>
      <c r="X81" s="66" t="s">
        <v>152</v>
      </c>
      <c r="Y81" s="66" t="s">
        <v>153</v>
      </c>
      <c r="AC81" s="496" t="s">
        <v>219</v>
      </c>
    </row>
    <row r="82" spans="1:29" ht="15" customHeight="1">
      <c r="A82" s="2"/>
      <c r="B82" s="63" t="s">
        <v>273</v>
      </c>
      <c r="C82" s="63"/>
      <c r="D82" s="139">
        <v>201.04900000000001</v>
      </c>
      <c r="E82" s="2">
        <v>2.11</v>
      </c>
      <c r="F82" s="43" t="s">
        <v>106</v>
      </c>
      <c r="G82" s="66">
        <v>71</v>
      </c>
      <c r="H82" s="66">
        <v>10</v>
      </c>
      <c r="I82" s="66">
        <v>14</v>
      </c>
      <c r="J82" s="66" t="s">
        <v>165</v>
      </c>
      <c r="K82" s="66" t="s">
        <v>275</v>
      </c>
      <c r="L82" s="90">
        <v>-92.8</v>
      </c>
      <c r="M82" s="66">
        <v>15</v>
      </c>
      <c r="N82" s="66" t="s">
        <v>166</v>
      </c>
      <c r="O82" s="66"/>
      <c r="P82" s="69" t="s">
        <v>171</v>
      </c>
      <c r="Q82" s="66" t="s">
        <v>182</v>
      </c>
      <c r="R82" s="66">
        <v>60</v>
      </c>
      <c r="S82" s="66">
        <v>3</v>
      </c>
      <c r="T82" s="66" t="s">
        <v>269</v>
      </c>
      <c r="U82" s="69">
        <v>23000</v>
      </c>
      <c r="V82" s="69">
        <v>23000</v>
      </c>
      <c r="W82" s="63"/>
      <c r="X82" s="66" t="s">
        <v>152</v>
      </c>
      <c r="Y82" s="66" t="s">
        <v>153</v>
      </c>
      <c r="AC82" s="496" t="s">
        <v>219</v>
      </c>
    </row>
    <row r="83" spans="1:29" ht="15" customHeight="1">
      <c r="A83" s="2"/>
      <c r="B83" s="63" t="s">
        <v>273</v>
      </c>
      <c r="C83" s="63"/>
      <c r="D83" s="139">
        <v>201.04900000000001</v>
      </c>
      <c r="E83" s="2">
        <v>2.12</v>
      </c>
      <c r="F83" s="43" t="s">
        <v>106</v>
      </c>
      <c r="G83" s="66">
        <v>71</v>
      </c>
      <c r="H83" s="66">
        <v>10</v>
      </c>
      <c r="I83" s="66">
        <v>14</v>
      </c>
      <c r="J83" s="66" t="s">
        <v>165</v>
      </c>
      <c r="K83" s="66" t="s">
        <v>275</v>
      </c>
      <c r="L83" s="90">
        <v>-97.8</v>
      </c>
      <c r="M83" s="66">
        <v>10</v>
      </c>
      <c r="N83" s="66" t="s">
        <v>166</v>
      </c>
      <c r="O83" s="66"/>
      <c r="P83" s="69" t="s">
        <v>171</v>
      </c>
      <c r="Q83" s="66" t="s">
        <v>182</v>
      </c>
      <c r="R83" s="66">
        <v>60</v>
      </c>
      <c r="S83" s="66">
        <v>3</v>
      </c>
      <c r="T83" s="66" t="s">
        <v>269</v>
      </c>
      <c r="U83" s="69">
        <v>16000</v>
      </c>
      <c r="V83" s="69">
        <v>16000</v>
      </c>
      <c r="W83" s="63"/>
      <c r="X83" s="66" t="s">
        <v>152</v>
      </c>
      <c r="Y83" s="66" t="s">
        <v>153</v>
      </c>
      <c r="AC83" s="496" t="s">
        <v>219</v>
      </c>
    </row>
    <row r="84" spans="1:29" ht="15" customHeight="1">
      <c r="A84" s="2"/>
      <c r="B84" s="63" t="s">
        <v>273</v>
      </c>
      <c r="C84" s="63"/>
      <c r="D84" s="139">
        <v>201.04900000000001</v>
      </c>
      <c r="E84" s="2">
        <v>2.13</v>
      </c>
      <c r="F84" s="43" t="s">
        <v>106</v>
      </c>
      <c r="G84" s="66">
        <v>71</v>
      </c>
      <c r="H84" s="66">
        <v>10</v>
      </c>
      <c r="I84" s="66">
        <v>14</v>
      </c>
      <c r="J84" s="66" t="s">
        <v>165</v>
      </c>
      <c r="K84" s="66" t="s">
        <v>275</v>
      </c>
      <c r="L84" s="90">
        <v>-102.8</v>
      </c>
      <c r="M84" s="66">
        <v>5</v>
      </c>
      <c r="N84" s="66" t="s">
        <v>166</v>
      </c>
      <c r="O84" s="66"/>
      <c r="P84" s="69" t="s">
        <v>171</v>
      </c>
      <c r="Q84" s="66" t="s">
        <v>182</v>
      </c>
      <c r="R84" s="66">
        <v>60</v>
      </c>
      <c r="S84" s="66">
        <v>3</v>
      </c>
      <c r="T84" s="66" t="s">
        <v>269</v>
      </c>
      <c r="U84" s="69">
        <v>9000</v>
      </c>
      <c r="V84" s="69">
        <v>9000</v>
      </c>
      <c r="W84" s="63"/>
      <c r="X84" s="66" t="s">
        <v>152</v>
      </c>
      <c r="Y84" s="66" t="s">
        <v>153</v>
      </c>
      <c r="AC84" s="496" t="s">
        <v>219</v>
      </c>
    </row>
    <row r="85" spans="1:29" ht="15" customHeight="1">
      <c r="A85" s="2"/>
      <c r="B85" s="63" t="s">
        <v>273</v>
      </c>
      <c r="C85" s="63"/>
      <c r="D85" s="139">
        <v>201.04900000000001</v>
      </c>
      <c r="E85" s="2">
        <v>2.14</v>
      </c>
      <c r="F85" s="43" t="s">
        <v>106</v>
      </c>
      <c r="G85" s="66">
        <v>71</v>
      </c>
      <c r="H85" s="66">
        <v>10</v>
      </c>
      <c r="I85" s="66">
        <v>14</v>
      </c>
      <c r="J85" s="66" t="s">
        <v>165</v>
      </c>
      <c r="K85" s="66" t="s">
        <v>275</v>
      </c>
      <c r="L85" s="90">
        <v>-107.8</v>
      </c>
      <c r="M85" s="66">
        <v>0</v>
      </c>
      <c r="N85" s="66" t="s">
        <v>166</v>
      </c>
      <c r="O85" s="66"/>
      <c r="P85" s="69" t="s">
        <v>171</v>
      </c>
      <c r="Q85" s="66" t="s">
        <v>182</v>
      </c>
      <c r="R85" s="66">
        <v>60</v>
      </c>
      <c r="S85" s="66">
        <v>3</v>
      </c>
      <c r="T85" s="66" t="s">
        <v>269</v>
      </c>
      <c r="U85" s="69">
        <v>3000</v>
      </c>
      <c r="V85" s="69">
        <v>3000</v>
      </c>
      <c r="W85" s="63"/>
      <c r="X85" s="66" t="s">
        <v>152</v>
      </c>
      <c r="Y85" s="66" t="s">
        <v>153</v>
      </c>
      <c r="AC85" s="496" t="s">
        <v>219</v>
      </c>
    </row>
    <row r="86" spans="1:29" ht="15" customHeight="1">
      <c r="A86" s="2"/>
      <c r="B86" s="63" t="s">
        <v>273</v>
      </c>
      <c r="C86" s="63"/>
      <c r="D86" s="139">
        <v>201.04900000000001</v>
      </c>
      <c r="E86" s="2">
        <v>3.15</v>
      </c>
      <c r="F86" s="43" t="s">
        <v>106</v>
      </c>
      <c r="G86" s="66">
        <v>71</v>
      </c>
      <c r="H86" s="66">
        <v>10</v>
      </c>
      <c r="I86" s="66">
        <v>14</v>
      </c>
      <c r="J86" s="66" t="s">
        <v>165</v>
      </c>
      <c r="K86" s="66" t="s">
        <v>275</v>
      </c>
      <c r="L86" s="90">
        <v>-77.8</v>
      </c>
      <c r="M86" s="66" t="s">
        <v>159</v>
      </c>
      <c r="N86" s="66" t="s">
        <v>180</v>
      </c>
      <c r="O86" s="66"/>
      <c r="P86" s="69" t="s">
        <v>171</v>
      </c>
      <c r="Q86" s="66" t="s">
        <v>182</v>
      </c>
      <c r="R86" s="66">
        <v>60</v>
      </c>
      <c r="S86" s="66">
        <v>3</v>
      </c>
      <c r="T86" s="66" t="s">
        <v>269</v>
      </c>
      <c r="U86" s="69">
        <v>44000</v>
      </c>
      <c r="V86" s="69">
        <v>44000</v>
      </c>
      <c r="W86" s="63"/>
      <c r="X86" s="66" t="s">
        <v>152</v>
      </c>
      <c r="Y86" s="66" t="s">
        <v>153</v>
      </c>
      <c r="AC86" s="496" t="s">
        <v>219</v>
      </c>
    </row>
    <row r="87" spans="1:29" ht="15" customHeight="1">
      <c r="A87" s="2"/>
      <c r="B87" s="63" t="s">
        <v>273</v>
      </c>
      <c r="C87" s="63"/>
      <c r="D87" s="139">
        <v>201.04900000000001</v>
      </c>
      <c r="E87" s="2">
        <v>3.16</v>
      </c>
      <c r="F87" s="43" t="s">
        <v>106</v>
      </c>
      <c r="G87" s="66">
        <v>71</v>
      </c>
      <c r="H87" s="66">
        <v>10</v>
      </c>
      <c r="I87" s="66">
        <v>14</v>
      </c>
      <c r="J87" s="66" t="s">
        <v>165</v>
      </c>
      <c r="K87" s="66" t="s">
        <v>275</v>
      </c>
      <c r="L87" s="90">
        <v>-82.8</v>
      </c>
      <c r="M87" s="66">
        <v>25</v>
      </c>
      <c r="N87" s="66" t="s">
        <v>180</v>
      </c>
      <c r="O87" s="66"/>
      <c r="P87" s="69" t="s">
        <v>171</v>
      </c>
      <c r="Q87" s="66" t="s">
        <v>182</v>
      </c>
      <c r="R87" s="66">
        <v>60</v>
      </c>
      <c r="S87" s="66">
        <v>3</v>
      </c>
      <c r="T87" s="66" t="s">
        <v>269</v>
      </c>
      <c r="U87" s="69">
        <v>36000</v>
      </c>
      <c r="V87" s="69">
        <v>36000</v>
      </c>
      <c r="W87" s="63"/>
      <c r="X87" s="66" t="s">
        <v>152</v>
      </c>
      <c r="Y87" s="66" t="s">
        <v>153</v>
      </c>
      <c r="AC87" s="496" t="s">
        <v>219</v>
      </c>
    </row>
    <row r="88" spans="1:29" ht="15" customHeight="1">
      <c r="A88" s="2"/>
      <c r="B88" s="63" t="s">
        <v>273</v>
      </c>
      <c r="C88" s="63"/>
      <c r="D88" s="139">
        <v>201.04900000000001</v>
      </c>
      <c r="E88" s="2">
        <v>3.17</v>
      </c>
      <c r="F88" s="43" t="s">
        <v>106</v>
      </c>
      <c r="G88" s="66">
        <v>71</v>
      </c>
      <c r="H88" s="66">
        <v>10</v>
      </c>
      <c r="I88" s="66">
        <v>14</v>
      </c>
      <c r="J88" s="66" t="s">
        <v>165</v>
      </c>
      <c r="K88" s="66" t="s">
        <v>275</v>
      </c>
      <c r="L88" s="90">
        <v>-87.8</v>
      </c>
      <c r="M88" s="66">
        <v>20</v>
      </c>
      <c r="N88" s="66" t="s">
        <v>180</v>
      </c>
      <c r="O88" s="66"/>
      <c r="P88" s="69" t="s">
        <v>171</v>
      </c>
      <c r="Q88" s="66" t="s">
        <v>182</v>
      </c>
      <c r="R88" s="66">
        <v>60</v>
      </c>
      <c r="S88" s="66">
        <v>3</v>
      </c>
      <c r="T88" s="66" t="s">
        <v>269</v>
      </c>
      <c r="U88" s="69">
        <v>31000</v>
      </c>
      <c r="V88" s="69">
        <v>31000</v>
      </c>
      <c r="W88" s="63"/>
      <c r="X88" s="66" t="s">
        <v>152</v>
      </c>
      <c r="Y88" s="66" t="s">
        <v>153</v>
      </c>
      <c r="AC88" s="496" t="s">
        <v>219</v>
      </c>
    </row>
    <row r="89" spans="1:29" ht="15" customHeight="1">
      <c r="A89" s="2"/>
      <c r="B89" s="63" t="s">
        <v>273</v>
      </c>
      <c r="C89" s="63"/>
      <c r="D89" s="139">
        <v>201.04900000000001</v>
      </c>
      <c r="E89" s="2">
        <v>3.18</v>
      </c>
      <c r="F89" s="43" t="s">
        <v>106</v>
      </c>
      <c r="G89" s="66">
        <v>71</v>
      </c>
      <c r="H89" s="66">
        <v>10</v>
      </c>
      <c r="I89" s="66">
        <v>14</v>
      </c>
      <c r="J89" s="66" t="s">
        <v>165</v>
      </c>
      <c r="K89" s="66" t="s">
        <v>275</v>
      </c>
      <c r="L89" s="90">
        <v>-92.8</v>
      </c>
      <c r="M89" s="66">
        <v>15</v>
      </c>
      <c r="N89" s="66" t="s">
        <v>180</v>
      </c>
      <c r="O89" s="66"/>
      <c r="P89" s="69" t="s">
        <v>171</v>
      </c>
      <c r="Q89" s="66" t="s">
        <v>182</v>
      </c>
      <c r="R89" s="66">
        <v>60</v>
      </c>
      <c r="S89" s="66">
        <v>3</v>
      </c>
      <c r="T89" s="66" t="s">
        <v>269</v>
      </c>
      <c r="U89" s="69">
        <v>23000</v>
      </c>
      <c r="V89" s="69">
        <v>23000</v>
      </c>
      <c r="W89" s="63"/>
      <c r="X89" s="66" t="s">
        <v>152</v>
      </c>
      <c r="Y89" s="66" t="s">
        <v>153</v>
      </c>
      <c r="AC89" s="496" t="s">
        <v>219</v>
      </c>
    </row>
    <row r="90" spans="1:29" ht="15" customHeight="1">
      <c r="A90" s="2"/>
      <c r="B90" s="63" t="s">
        <v>273</v>
      </c>
      <c r="C90" s="63"/>
      <c r="D90" s="139">
        <v>201.04900000000001</v>
      </c>
      <c r="E90" s="2">
        <v>3.19</v>
      </c>
      <c r="F90" s="43" t="s">
        <v>106</v>
      </c>
      <c r="G90" s="66">
        <v>71</v>
      </c>
      <c r="H90" s="66">
        <v>10</v>
      </c>
      <c r="I90" s="66">
        <v>14</v>
      </c>
      <c r="J90" s="66" t="s">
        <v>165</v>
      </c>
      <c r="K90" s="66" t="s">
        <v>275</v>
      </c>
      <c r="L90" s="90">
        <v>-97.8</v>
      </c>
      <c r="M90" s="66">
        <v>10</v>
      </c>
      <c r="N90" s="66" t="s">
        <v>180</v>
      </c>
      <c r="O90" s="66"/>
      <c r="P90" s="69" t="s">
        <v>171</v>
      </c>
      <c r="Q90" s="66" t="s">
        <v>182</v>
      </c>
      <c r="R90" s="66">
        <v>60</v>
      </c>
      <c r="S90" s="66">
        <v>3</v>
      </c>
      <c r="T90" s="66" t="s">
        <v>269</v>
      </c>
      <c r="U90" s="69">
        <v>13000</v>
      </c>
      <c r="V90" s="69">
        <v>13000</v>
      </c>
      <c r="W90" s="63"/>
      <c r="X90" s="66" t="s">
        <v>152</v>
      </c>
      <c r="Y90" s="66" t="s">
        <v>153</v>
      </c>
      <c r="AC90" s="496" t="s">
        <v>219</v>
      </c>
    </row>
    <row r="91" spans="1:29" ht="15" customHeight="1">
      <c r="A91" s="2"/>
      <c r="B91" s="63" t="s">
        <v>273</v>
      </c>
      <c r="C91" s="63"/>
      <c r="D91" s="139">
        <v>201.04900000000001</v>
      </c>
      <c r="E91" s="2">
        <v>3.2</v>
      </c>
      <c r="F91" s="43" t="s">
        <v>106</v>
      </c>
      <c r="G91" s="66">
        <v>71</v>
      </c>
      <c r="H91" s="66">
        <v>10</v>
      </c>
      <c r="I91" s="66">
        <v>14</v>
      </c>
      <c r="J91" s="66" t="s">
        <v>165</v>
      </c>
      <c r="K91" s="66" t="s">
        <v>275</v>
      </c>
      <c r="L91" s="90">
        <v>-102.8</v>
      </c>
      <c r="M91" s="66">
        <v>5</v>
      </c>
      <c r="N91" s="66" t="s">
        <v>180</v>
      </c>
      <c r="O91" s="66"/>
      <c r="P91" s="69" t="s">
        <v>171</v>
      </c>
      <c r="Q91" s="66" t="s">
        <v>182</v>
      </c>
      <c r="R91" s="66">
        <v>60</v>
      </c>
      <c r="S91" s="66">
        <v>3</v>
      </c>
      <c r="T91" s="66" t="s">
        <v>269</v>
      </c>
      <c r="U91" s="69">
        <v>8000</v>
      </c>
      <c r="V91" s="69">
        <v>8000</v>
      </c>
      <c r="W91" s="63"/>
      <c r="X91" s="66" t="s">
        <v>152</v>
      </c>
      <c r="Y91" s="66" t="s">
        <v>153</v>
      </c>
      <c r="AC91" s="496" t="s">
        <v>219</v>
      </c>
    </row>
    <row r="92" spans="1:29" ht="15" customHeight="1">
      <c r="A92" s="2"/>
      <c r="B92" s="63" t="s">
        <v>273</v>
      </c>
      <c r="C92" s="63"/>
      <c r="D92" s="139">
        <v>201.04900000000001</v>
      </c>
      <c r="E92" s="2">
        <v>3.21</v>
      </c>
      <c r="F92" s="43" t="s">
        <v>106</v>
      </c>
      <c r="G92" s="66">
        <v>71</v>
      </c>
      <c r="H92" s="66">
        <v>10</v>
      </c>
      <c r="I92" s="66">
        <v>14</v>
      </c>
      <c r="J92" s="66" t="s">
        <v>165</v>
      </c>
      <c r="K92" s="66" t="s">
        <v>275</v>
      </c>
      <c r="L92" s="90">
        <v>-107.8</v>
      </c>
      <c r="M92" s="66">
        <v>0</v>
      </c>
      <c r="N92" s="66" t="s">
        <v>180</v>
      </c>
      <c r="O92" s="66"/>
      <c r="P92" s="69" t="s">
        <v>171</v>
      </c>
      <c r="Q92" s="66" t="s">
        <v>182</v>
      </c>
      <c r="R92" s="66">
        <v>60</v>
      </c>
      <c r="S92" s="66">
        <v>3</v>
      </c>
      <c r="T92" s="66" t="s">
        <v>269</v>
      </c>
      <c r="U92" s="69">
        <v>3000</v>
      </c>
      <c r="V92" s="69">
        <v>3000</v>
      </c>
      <c r="W92" s="63"/>
      <c r="X92" s="66" t="s">
        <v>152</v>
      </c>
      <c r="Y92" s="66" t="s">
        <v>153</v>
      </c>
      <c r="AC92" s="496" t="s">
        <v>219</v>
      </c>
    </row>
    <row r="93" spans="1:29" ht="15" customHeight="1">
      <c r="A93" s="2"/>
      <c r="B93" s="2"/>
      <c r="C93" s="66"/>
      <c r="D93" s="139"/>
      <c r="E93" s="2"/>
      <c r="F93" s="43"/>
      <c r="G93" s="66"/>
      <c r="H93" s="66"/>
      <c r="I93" s="66"/>
      <c r="J93" s="66"/>
      <c r="K93" s="66"/>
      <c r="L93" s="90"/>
      <c r="M93" s="66"/>
      <c r="N93" s="66"/>
      <c r="O93" s="66"/>
      <c r="P93" s="69"/>
      <c r="Q93" s="66"/>
      <c r="R93" s="66"/>
      <c r="S93" s="66"/>
      <c r="T93" s="66"/>
      <c r="U93" s="69"/>
      <c r="V93" s="69"/>
      <c r="W93" s="63"/>
      <c r="X93" s="66"/>
      <c r="Y93" s="66"/>
      <c r="AC93" s="491"/>
    </row>
    <row r="94" spans="1:29" ht="15" customHeight="1">
      <c r="A94" s="2" t="s">
        <v>184</v>
      </c>
      <c r="B94" s="2" t="s">
        <v>185</v>
      </c>
      <c r="C94" s="2">
        <v>60180</v>
      </c>
      <c r="D94" s="139">
        <v>201.06</v>
      </c>
      <c r="E94" s="2"/>
      <c r="F94" s="43" t="s">
        <v>106</v>
      </c>
      <c r="G94" s="66">
        <v>71</v>
      </c>
      <c r="H94" s="66">
        <v>5</v>
      </c>
      <c r="I94" s="66">
        <v>14</v>
      </c>
      <c r="J94" s="66" t="s">
        <v>170</v>
      </c>
      <c r="K94" s="66" t="s">
        <v>158</v>
      </c>
      <c r="L94" s="90">
        <v>-85</v>
      </c>
      <c r="M94" s="66" t="s">
        <v>159</v>
      </c>
      <c r="N94" s="66" t="s">
        <v>160</v>
      </c>
      <c r="O94" s="66"/>
      <c r="P94" s="66" t="s">
        <v>148</v>
      </c>
      <c r="Q94" s="66" t="s">
        <v>149</v>
      </c>
      <c r="R94" s="66">
        <v>60</v>
      </c>
      <c r="S94" s="66">
        <v>3</v>
      </c>
      <c r="T94" s="66" t="s">
        <v>150</v>
      </c>
      <c r="U94" s="61">
        <v>13750</v>
      </c>
      <c r="V94" s="61">
        <v>13750</v>
      </c>
      <c r="W94" s="2"/>
      <c r="X94" s="27" t="s">
        <v>186</v>
      </c>
      <c r="Y94" s="66" t="s">
        <v>153</v>
      </c>
      <c r="AC94" s="496" t="s">
        <v>219</v>
      </c>
    </row>
    <row r="95" spans="1:29" ht="15" customHeight="1">
      <c r="A95" s="2" t="s">
        <v>184</v>
      </c>
      <c r="B95" s="2" t="s">
        <v>187</v>
      </c>
      <c r="C95" s="2">
        <v>60179</v>
      </c>
      <c r="D95" s="139">
        <v>201.06100000000001</v>
      </c>
      <c r="E95" s="2"/>
      <c r="F95" s="43" t="s">
        <v>106</v>
      </c>
      <c r="G95" s="66">
        <v>71</v>
      </c>
      <c r="H95" s="66">
        <v>5</v>
      </c>
      <c r="I95" s="66">
        <v>14</v>
      </c>
      <c r="J95" s="66" t="s">
        <v>157</v>
      </c>
      <c r="K95" s="66" t="s">
        <v>158</v>
      </c>
      <c r="L95" s="90">
        <v>-85</v>
      </c>
      <c r="M95" s="66" t="s">
        <v>159</v>
      </c>
      <c r="N95" s="66" t="s">
        <v>160</v>
      </c>
      <c r="O95" s="66"/>
      <c r="P95" s="66" t="s">
        <v>148</v>
      </c>
      <c r="Q95" s="66" t="s">
        <v>149</v>
      </c>
      <c r="R95" s="66">
        <v>60</v>
      </c>
      <c r="S95" s="66">
        <v>3</v>
      </c>
      <c r="T95" s="66" t="s">
        <v>150</v>
      </c>
      <c r="U95" s="61">
        <v>27000</v>
      </c>
      <c r="V95" s="61">
        <v>27000</v>
      </c>
      <c r="W95" s="63" t="s">
        <v>161</v>
      </c>
      <c r="X95" s="27" t="s">
        <v>186</v>
      </c>
      <c r="Y95" s="66" t="s">
        <v>153</v>
      </c>
      <c r="AC95" s="496" t="s">
        <v>219</v>
      </c>
    </row>
    <row r="96" spans="1:29" ht="15" customHeight="1">
      <c r="A96" s="2" t="s">
        <v>184</v>
      </c>
      <c r="B96" s="2" t="s">
        <v>188</v>
      </c>
      <c r="D96" s="139">
        <v>201.06200000000001</v>
      </c>
      <c r="E96" s="2"/>
      <c r="F96" s="43" t="s">
        <v>106</v>
      </c>
      <c r="G96" s="66">
        <v>71</v>
      </c>
      <c r="H96" s="66">
        <v>5</v>
      </c>
      <c r="I96" s="66">
        <v>14</v>
      </c>
      <c r="J96" s="66" t="s">
        <v>145</v>
      </c>
      <c r="K96" s="66" t="s">
        <v>146</v>
      </c>
      <c r="L96" s="90">
        <v>-98</v>
      </c>
      <c r="M96" s="2">
        <v>0</v>
      </c>
      <c r="N96" s="2" t="s">
        <v>147</v>
      </c>
      <c r="O96" s="2"/>
      <c r="P96" s="66" t="s">
        <v>148</v>
      </c>
      <c r="Q96" s="66" t="s">
        <v>149</v>
      </c>
      <c r="R96" s="66">
        <v>60</v>
      </c>
      <c r="S96" s="66">
        <v>3</v>
      </c>
      <c r="T96" s="66" t="s">
        <v>150</v>
      </c>
      <c r="U96" s="61">
        <v>2000</v>
      </c>
      <c r="V96" s="61">
        <v>2000</v>
      </c>
      <c r="W96" s="63" t="s">
        <v>151</v>
      </c>
      <c r="X96" s="66" t="s">
        <v>152</v>
      </c>
      <c r="Y96" s="66" t="s">
        <v>153</v>
      </c>
      <c r="AC96" s="496" t="s">
        <v>219</v>
      </c>
    </row>
    <row r="97" spans="1:29" ht="15" customHeight="1">
      <c r="A97" s="2" t="s">
        <v>184</v>
      </c>
      <c r="B97" s="2" t="s">
        <v>187</v>
      </c>
      <c r="D97" s="139">
        <v>201.06299999999999</v>
      </c>
      <c r="E97" s="2"/>
      <c r="F97" s="43" t="s">
        <v>106</v>
      </c>
      <c r="G97" s="66">
        <v>71</v>
      </c>
      <c r="H97" s="66">
        <v>5</v>
      </c>
      <c r="I97" s="66">
        <v>14</v>
      </c>
      <c r="J97" s="66" t="s">
        <v>157</v>
      </c>
      <c r="K97" s="66" t="s">
        <v>163</v>
      </c>
      <c r="L97" s="90">
        <v>-88</v>
      </c>
      <c r="M97" s="2">
        <v>10</v>
      </c>
      <c r="N97" s="2" t="s">
        <v>164</v>
      </c>
      <c r="O97" s="2"/>
      <c r="P97" s="66" t="s">
        <v>148</v>
      </c>
      <c r="Q97" s="66" t="s">
        <v>149</v>
      </c>
      <c r="R97" s="66">
        <v>60</v>
      </c>
      <c r="S97" s="66">
        <v>3</v>
      </c>
      <c r="T97" s="66" t="s">
        <v>150</v>
      </c>
      <c r="U97" s="61">
        <v>6000</v>
      </c>
      <c r="V97" s="61">
        <v>6000</v>
      </c>
      <c r="W97" s="63" t="s">
        <v>161</v>
      </c>
      <c r="X97" s="66" t="s">
        <v>152</v>
      </c>
      <c r="Y97" s="66" t="s">
        <v>153</v>
      </c>
      <c r="AC97" s="496" t="s">
        <v>219</v>
      </c>
    </row>
    <row r="98" spans="1:29" ht="15" customHeight="1">
      <c r="A98" s="2" t="s">
        <v>184</v>
      </c>
      <c r="B98" s="2" t="s">
        <v>189</v>
      </c>
      <c r="D98" s="139">
        <v>201.06399999999999</v>
      </c>
      <c r="E98" s="2"/>
      <c r="F98" s="43" t="s">
        <v>106</v>
      </c>
      <c r="G98" s="66">
        <v>71</v>
      </c>
      <c r="H98" s="66">
        <v>5</v>
      </c>
      <c r="I98" s="66">
        <v>14</v>
      </c>
      <c r="J98" s="66" t="s">
        <v>165</v>
      </c>
      <c r="K98" s="66" t="s">
        <v>163</v>
      </c>
      <c r="L98" s="90">
        <v>-78</v>
      </c>
      <c r="M98" s="2">
        <v>20</v>
      </c>
      <c r="N98" s="2" t="s">
        <v>166</v>
      </c>
      <c r="O98" s="2"/>
      <c r="P98" s="66" t="s">
        <v>148</v>
      </c>
      <c r="Q98" s="66" t="s">
        <v>149</v>
      </c>
      <c r="R98" s="66">
        <v>60</v>
      </c>
      <c r="S98" s="66">
        <v>3</v>
      </c>
      <c r="T98" s="66" t="s">
        <v>150</v>
      </c>
      <c r="U98" s="61">
        <v>12000</v>
      </c>
      <c r="V98" s="61">
        <v>12000</v>
      </c>
      <c r="W98" s="63" t="s">
        <v>167</v>
      </c>
      <c r="X98" s="66" t="s">
        <v>152</v>
      </c>
      <c r="Y98" s="66" t="s">
        <v>153</v>
      </c>
      <c r="AC98" s="496" t="s">
        <v>219</v>
      </c>
    </row>
    <row r="99" spans="1:29" ht="15" customHeight="1">
      <c r="A99" s="2" t="s">
        <v>184</v>
      </c>
      <c r="B99" s="2" t="s">
        <v>190</v>
      </c>
      <c r="C99" s="2">
        <v>60181</v>
      </c>
      <c r="D99" s="139">
        <v>201.065</v>
      </c>
      <c r="E99" s="2"/>
      <c r="F99" s="43" t="s">
        <v>106</v>
      </c>
      <c r="G99" s="66">
        <v>71</v>
      </c>
      <c r="H99" s="66">
        <v>5</v>
      </c>
      <c r="I99" s="66">
        <v>14</v>
      </c>
      <c r="J99" s="66" t="s">
        <v>157</v>
      </c>
      <c r="K99" s="66" t="s">
        <v>158</v>
      </c>
      <c r="L99" s="91">
        <v>-85</v>
      </c>
      <c r="M99" s="2" t="s">
        <v>159</v>
      </c>
      <c r="N99" s="2" t="s">
        <v>160</v>
      </c>
      <c r="O99" s="2"/>
      <c r="P99" s="66" t="s">
        <v>171</v>
      </c>
      <c r="Q99" s="66" t="s">
        <v>149</v>
      </c>
      <c r="R99" s="66">
        <v>60</v>
      </c>
      <c r="S99" s="66">
        <v>3</v>
      </c>
      <c r="T99" s="66" t="s">
        <v>150</v>
      </c>
      <c r="U99" s="61">
        <v>27000</v>
      </c>
      <c r="V99" s="61">
        <v>27000</v>
      </c>
      <c r="W99" s="63" t="s">
        <v>191</v>
      </c>
      <c r="X99" s="27" t="s">
        <v>186</v>
      </c>
      <c r="Y99" s="66" t="s">
        <v>153</v>
      </c>
      <c r="AC99" s="496" t="s">
        <v>219</v>
      </c>
    </row>
    <row r="100" spans="1:29" ht="15" customHeight="1">
      <c r="A100" s="2" t="s">
        <v>184</v>
      </c>
      <c r="B100" s="2" t="s">
        <v>192</v>
      </c>
      <c r="C100" s="2">
        <v>58935</v>
      </c>
      <c r="D100" s="139">
        <v>201.066</v>
      </c>
      <c r="E100" s="2"/>
      <c r="F100" s="43" t="s">
        <v>106</v>
      </c>
      <c r="G100" s="66">
        <v>71</v>
      </c>
      <c r="H100" s="66">
        <v>5</v>
      </c>
      <c r="I100" s="66">
        <v>14</v>
      </c>
      <c r="J100" s="66" t="s">
        <v>193</v>
      </c>
      <c r="K100" s="66" t="s">
        <v>158</v>
      </c>
      <c r="L100" s="90">
        <v>-85</v>
      </c>
      <c r="M100" s="66" t="s">
        <v>159</v>
      </c>
      <c r="N100" s="66" t="s">
        <v>160</v>
      </c>
      <c r="O100" s="66"/>
      <c r="P100" s="66" t="s">
        <v>194</v>
      </c>
      <c r="Q100" s="66" t="s">
        <v>149</v>
      </c>
      <c r="R100" s="66">
        <v>60</v>
      </c>
      <c r="S100" s="66">
        <v>3</v>
      </c>
      <c r="T100" s="66" t="s">
        <v>150</v>
      </c>
      <c r="U100" s="61">
        <v>10000</v>
      </c>
      <c r="V100" s="61">
        <v>10000</v>
      </c>
      <c r="W100" s="63" t="s">
        <v>195</v>
      </c>
      <c r="X100" s="27" t="s">
        <v>186</v>
      </c>
      <c r="Y100" s="27" t="s">
        <v>196</v>
      </c>
      <c r="AC100" s="496" t="s">
        <v>219</v>
      </c>
    </row>
    <row r="101" spans="1:29" ht="15" customHeight="1">
      <c r="A101" s="2" t="s">
        <v>184</v>
      </c>
      <c r="B101" s="2" t="s">
        <v>197</v>
      </c>
      <c r="C101" s="2">
        <v>58621</v>
      </c>
      <c r="D101" s="139">
        <v>201.06700000000001</v>
      </c>
      <c r="E101" s="2"/>
      <c r="F101" s="43" t="s">
        <v>106</v>
      </c>
      <c r="G101" s="66">
        <v>71</v>
      </c>
      <c r="H101" s="66">
        <v>5</v>
      </c>
      <c r="I101" s="66">
        <v>14</v>
      </c>
      <c r="J101" s="66" t="s">
        <v>193</v>
      </c>
      <c r="K101" s="66" t="s">
        <v>158</v>
      </c>
      <c r="L101" s="90">
        <v>-85</v>
      </c>
      <c r="M101" s="66" t="s">
        <v>159</v>
      </c>
      <c r="N101" s="66" t="s">
        <v>160</v>
      </c>
      <c r="O101" s="66"/>
      <c r="P101" s="66" t="s">
        <v>198</v>
      </c>
      <c r="Q101" s="66" t="s">
        <v>149</v>
      </c>
      <c r="R101" s="66">
        <v>60</v>
      </c>
      <c r="S101" s="66">
        <v>3</v>
      </c>
      <c r="T101" s="66" t="s">
        <v>150</v>
      </c>
      <c r="U101" s="61">
        <v>10000</v>
      </c>
      <c r="V101" s="61">
        <v>10000</v>
      </c>
      <c r="W101" s="63" t="s">
        <v>199</v>
      </c>
      <c r="X101" s="27" t="s">
        <v>186</v>
      </c>
      <c r="Y101" s="27" t="s">
        <v>196</v>
      </c>
      <c r="AC101" s="496" t="s">
        <v>219</v>
      </c>
    </row>
    <row r="102" spans="1:29" ht="15" customHeight="1">
      <c r="A102" s="2"/>
      <c r="B102" s="2"/>
      <c r="D102" s="139"/>
      <c r="E102" s="2"/>
      <c r="F102" s="43"/>
      <c r="G102" s="66"/>
      <c r="H102" s="66"/>
      <c r="I102" s="66"/>
      <c r="J102" s="66"/>
      <c r="K102" s="66"/>
      <c r="L102" s="90"/>
      <c r="M102" s="66"/>
      <c r="N102" s="66"/>
      <c r="O102" s="66"/>
      <c r="P102" s="66"/>
      <c r="Q102" s="66"/>
      <c r="R102" s="66"/>
      <c r="S102" s="66"/>
      <c r="T102" s="66"/>
      <c r="U102" s="61"/>
      <c r="V102" s="61"/>
      <c r="W102" s="63"/>
      <c r="X102" s="66"/>
      <c r="Y102" s="27"/>
      <c r="AC102" s="491"/>
    </row>
    <row r="103" spans="1:29" ht="15" customHeight="1">
      <c r="A103" s="2" t="s">
        <v>200</v>
      </c>
      <c r="B103" s="2" t="s">
        <v>185</v>
      </c>
      <c r="C103" s="2">
        <v>60180</v>
      </c>
      <c r="D103" s="139">
        <v>201.07</v>
      </c>
      <c r="E103" s="2"/>
      <c r="F103" s="43" t="s">
        <v>106</v>
      </c>
      <c r="G103" s="66">
        <v>71</v>
      </c>
      <c r="H103" s="66">
        <v>15</v>
      </c>
      <c r="I103" s="66">
        <v>14</v>
      </c>
      <c r="J103" s="66" t="s">
        <v>170</v>
      </c>
      <c r="K103" s="66" t="s">
        <v>158</v>
      </c>
      <c r="L103" s="90">
        <v>-85</v>
      </c>
      <c r="M103" s="66" t="s">
        <v>159</v>
      </c>
      <c r="N103" s="66" t="s">
        <v>160</v>
      </c>
      <c r="O103" s="66"/>
      <c r="P103" s="66" t="s">
        <v>148</v>
      </c>
      <c r="Q103" s="66" t="s">
        <v>149</v>
      </c>
      <c r="R103" s="66">
        <v>60</v>
      </c>
      <c r="S103" s="66">
        <v>3</v>
      </c>
      <c r="T103" s="66" t="s">
        <v>150</v>
      </c>
      <c r="U103" s="61">
        <v>51000</v>
      </c>
      <c r="V103" s="61">
        <v>51000</v>
      </c>
      <c r="W103" s="2"/>
      <c r="X103" s="27" t="s">
        <v>162</v>
      </c>
      <c r="Y103" s="66" t="s">
        <v>153</v>
      </c>
      <c r="AC103" s="496" t="s">
        <v>219</v>
      </c>
    </row>
    <row r="104" spans="1:29" ht="15" customHeight="1">
      <c r="A104" s="2" t="s">
        <v>200</v>
      </c>
      <c r="B104" s="2" t="s">
        <v>187</v>
      </c>
      <c r="C104" s="2">
        <v>60179</v>
      </c>
      <c r="D104" s="139">
        <v>201.071</v>
      </c>
      <c r="E104" s="2"/>
      <c r="F104" s="43" t="s">
        <v>106</v>
      </c>
      <c r="G104" s="66">
        <v>71</v>
      </c>
      <c r="H104" s="66">
        <v>15</v>
      </c>
      <c r="I104" s="66">
        <v>14</v>
      </c>
      <c r="J104" s="66" t="s">
        <v>157</v>
      </c>
      <c r="K104" s="66" t="s">
        <v>158</v>
      </c>
      <c r="L104" s="90">
        <v>-85</v>
      </c>
      <c r="M104" s="66" t="s">
        <v>159</v>
      </c>
      <c r="N104" s="66" t="s">
        <v>160</v>
      </c>
      <c r="O104" s="66"/>
      <c r="P104" s="66" t="s">
        <v>148</v>
      </c>
      <c r="Q104" s="66" t="s">
        <v>149</v>
      </c>
      <c r="R104" s="66">
        <v>60</v>
      </c>
      <c r="S104" s="66">
        <v>3</v>
      </c>
      <c r="T104" s="66" t="s">
        <v>150</v>
      </c>
      <c r="U104" s="61" t="s">
        <v>201</v>
      </c>
      <c r="V104" s="61">
        <v>102700</v>
      </c>
      <c r="W104" s="63" t="s">
        <v>161</v>
      </c>
      <c r="X104" s="27" t="s">
        <v>162</v>
      </c>
      <c r="Y104" s="66" t="s">
        <v>153</v>
      </c>
      <c r="AC104" s="496" t="s">
        <v>219</v>
      </c>
    </row>
    <row r="105" spans="1:29" ht="15" customHeight="1">
      <c r="A105" s="2" t="s">
        <v>200</v>
      </c>
      <c r="B105" s="2" t="s">
        <v>188</v>
      </c>
      <c r="D105" s="139">
        <v>201.072</v>
      </c>
      <c r="E105" s="2"/>
      <c r="F105" s="43" t="s">
        <v>106</v>
      </c>
      <c r="G105" s="66">
        <v>71</v>
      </c>
      <c r="H105" s="66">
        <v>15</v>
      </c>
      <c r="I105" s="66">
        <v>14</v>
      </c>
      <c r="J105" s="66" t="s">
        <v>145</v>
      </c>
      <c r="K105" s="66" t="s">
        <v>146</v>
      </c>
      <c r="L105" s="90">
        <v>-98</v>
      </c>
      <c r="M105" s="2">
        <v>0</v>
      </c>
      <c r="N105" s="2" t="s">
        <v>147</v>
      </c>
      <c r="O105" s="2"/>
      <c r="P105" s="66" t="s">
        <v>148</v>
      </c>
      <c r="Q105" s="66" t="s">
        <v>149</v>
      </c>
      <c r="R105" s="66">
        <v>60</v>
      </c>
      <c r="S105" s="66">
        <v>3</v>
      </c>
      <c r="T105" s="66" t="s">
        <v>150</v>
      </c>
      <c r="U105" s="61">
        <v>7000</v>
      </c>
      <c r="V105" s="61">
        <v>7000</v>
      </c>
      <c r="W105" s="63" t="s">
        <v>151</v>
      </c>
      <c r="X105" s="66" t="s">
        <v>152</v>
      </c>
      <c r="Y105" s="66" t="s">
        <v>153</v>
      </c>
      <c r="AC105" s="496" t="s">
        <v>219</v>
      </c>
    </row>
    <row r="106" spans="1:29" ht="15" customHeight="1">
      <c r="A106" s="2" t="s">
        <v>200</v>
      </c>
      <c r="B106" s="2" t="s">
        <v>187</v>
      </c>
      <c r="D106" s="139">
        <v>201.07300000000001</v>
      </c>
      <c r="E106" s="2"/>
      <c r="F106" s="43" t="s">
        <v>106</v>
      </c>
      <c r="G106" s="66">
        <v>71</v>
      </c>
      <c r="H106" s="66">
        <v>15</v>
      </c>
      <c r="I106" s="66">
        <v>14</v>
      </c>
      <c r="J106" s="66" t="s">
        <v>157</v>
      </c>
      <c r="K106" s="66" t="s">
        <v>163</v>
      </c>
      <c r="L106" s="90">
        <v>-88</v>
      </c>
      <c r="M106" s="2">
        <v>10</v>
      </c>
      <c r="N106" s="2" t="s">
        <v>164</v>
      </c>
      <c r="O106" s="2"/>
      <c r="P106" s="66" t="s">
        <v>148</v>
      </c>
      <c r="Q106" s="66" t="s">
        <v>149</v>
      </c>
      <c r="R106" s="66">
        <v>60</v>
      </c>
      <c r="S106" s="66">
        <v>3</v>
      </c>
      <c r="T106" s="66" t="s">
        <v>150</v>
      </c>
      <c r="U106" s="61">
        <v>20500</v>
      </c>
      <c r="V106" s="61">
        <v>20500</v>
      </c>
      <c r="W106" s="63" t="s">
        <v>161</v>
      </c>
      <c r="X106" s="66" t="s">
        <v>152</v>
      </c>
      <c r="Y106" s="66" t="s">
        <v>153</v>
      </c>
      <c r="AC106" s="496" t="s">
        <v>219</v>
      </c>
    </row>
    <row r="107" spans="1:29" ht="15" customHeight="1">
      <c r="A107" s="2" t="s">
        <v>200</v>
      </c>
      <c r="B107" s="2" t="s">
        <v>189</v>
      </c>
      <c r="D107" s="139">
        <v>201.07400000000001</v>
      </c>
      <c r="E107" s="2"/>
      <c r="F107" s="43" t="s">
        <v>106</v>
      </c>
      <c r="G107" s="66">
        <v>71</v>
      </c>
      <c r="H107" s="66">
        <v>15</v>
      </c>
      <c r="I107" s="66">
        <v>14</v>
      </c>
      <c r="J107" s="66" t="s">
        <v>165</v>
      </c>
      <c r="K107" s="66" t="s">
        <v>163</v>
      </c>
      <c r="L107" s="90">
        <v>-78</v>
      </c>
      <c r="M107" s="2">
        <v>20</v>
      </c>
      <c r="N107" s="2" t="s">
        <v>166</v>
      </c>
      <c r="O107" s="2"/>
      <c r="P107" s="66" t="s">
        <v>148</v>
      </c>
      <c r="Q107" s="66" t="s">
        <v>149</v>
      </c>
      <c r="R107" s="66">
        <v>60</v>
      </c>
      <c r="S107" s="66">
        <v>3</v>
      </c>
      <c r="T107" s="66" t="s">
        <v>150</v>
      </c>
      <c r="U107" s="61">
        <v>38500</v>
      </c>
      <c r="V107" s="61">
        <v>38500</v>
      </c>
      <c r="W107" s="63" t="s">
        <v>167</v>
      </c>
      <c r="X107" s="66" t="s">
        <v>152</v>
      </c>
      <c r="Y107" s="66" t="s">
        <v>153</v>
      </c>
      <c r="AC107" s="496" t="s">
        <v>219</v>
      </c>
    </row>
    <row r="108" spans="1:29" ht="15" customHeight="1">
      <c r="A108" s="2" t="s">
        <v>200</v>
      </c>
      <c r="B108" s="2" t="s">
        <v>190</v>
      </c>
      <c r="C108" s="2">
        <v>60181</v>
      </c>
      <c r="D108" s="139">
        <v>201.07499999999999</v>
      </c>
      <c r="E108" s="2"/>
      <c r="F108" s="43" t="s">
        <v>106</v>
      </c>
      <c r="G108" s="66">
        <v>71</v>
      </c>
      <c r="H108" s="66">
        <v>15</v>
      </c>
      <c r="I108" s="66">
        <v>14</v>
      </c>
      <c r="J108" s="66" t="s">
        <v>157</v>
      </c>
      <c r="K108" s="66" t="s">
        <v>158</v>
      </c>
      <c r="L108" s="90">
        <v>-85</v>
      </c>
      <c r="M108" s="2" t="s">
        <v>159</v>
      </c>
      <c r="N108" s="2" t="s">
        <v>160</v>
      </c>
      <c r="O108" s="2"/>
      <c r="P108" s="66" t="s">
        <v>171</v>
      </c>
      <c r="Q108" s="66" t="s">
        <v>149</v>
      </c>
      <c r="R108" s="66">
        <v>60</v>
      </c>
      <c r="S108" s="66">
        <v>3</v>
      </c>
      <c r="T108" s="66" t="s">
        <v>150</v>
      </c>
      <c r="U108" s="61" t="s">
        <v>201</v>
      </c>
      <c r="V108" s="61">
        <v>103600</v>
      </c>
      <c r="W108" s="63" t="s">
        <v>191</v>
      </c>
      <c r="X108" s="27" t="s">
        <v>162</v>
      </c>
      <c r="Y108" s="66" t="s">
        <v>153</v>
      </c>
      <c r="AC108" s="496" t="s">
        <v>219</v>
      </c>
    </row>
    <row r="109" spans="1:29" ht="15" customHeight="1">
      <c r="A109" s="2" t="s">
        <v>200</v>
      </c>
      <c r="B109" s="2" t="s">
        <v>192</v>
      </c>
      <c r="C109" s="2">
        <v>58935</v>
      </c>
      <c r="D109" s="139">
        <v>201.07599999999999</v>
      </c>
      <c r="E109" s="2"/>
      <c r="F109" s="43" t="s">
        <v>106</v>
      </c>
      <c r="G109" s="66">
        <v>71</v>
      </c>
      <c r="H109" s="66">
        <v>15</v>
      </c>
      <c r="I109" s="66">
        <v>14</v>
      </c>
      <c r="J109" s="66" t="s">
        <v>193</v>
      </c>
      <c r="K109" s="66" t="s">
        <v>158</v>
      </c>
      <c r="L109" s="90">
        <v>-85</v>
      </c>
      <c r="M109" s="66" t="s">
        <v>159</v>
      </c>
      <c r="N109" s="66" t="s">
        <v>160</v>
      </c>
      <c r="O109" s="66"/>
      <c r="P109" s="66" t="s">
        <v>194</v>
      </c>
      <c r="Q109" s="66" t="s">
        <v>149</v>
      </c>
      <c r="R109" s="66">
        <v>60</v>
      </c>
      <c r="S109" s="66">
        <v>3</v>
      </c>
      <c r="T109" s="66" t="s">
        <v>150</v>
      </c>
      <c r="U109" s="61">
        <v>30000</v>
      </c>
      <c r="V109" s="61">
        <v>30000</v>
      </c>
      <c r="W109" s="63" t="s">
        <v>195</v>
      </c>
      <c r="X109" s="27" t="s">
        <v>152</v>
      </c>
      <c r="Y109" s="27" t="s">
        <v>196</v>
      </c>
      <c r="AC109" s="496" t="s">
        <v>219</v>
      </c>
    </row>
    <row r="110" spans="1:29" ht="15" customHeight="1">
      <c r="A110" s="2" t="s">
        <v>200</v>
      </c>
      <c r="B110" s="2" t="s">
        <v>197</v>
      </c>
      <c r="C110" s="2">
        <v>58621</v>
      </c>
      <c r="D110" s="139">
        <v>201.077</v>
      </c>
      <c r="E110" s="2"/>
      <c r="F110" s="43" t="s">
        <v>106</v>
      </c>
      <c r="G110" s="66">
        <v>71</v>
      </c>
      <c r="H110" s="66">
        <v>15</v>
      </c>
      <c r="I110" s="66">
        <v>14</v>
      </c>
      <c r="J110" s="66" t="s">
        <v>193</v>
      </c>
      <c r="K110" s="66" t="s">
        <v>158</v>
      </c>
      <c r="L110" s="90">
        <v>-85</v>
      </c>
      <c r="M110" s="66" t="s">
        <v>159</v>
      </c>
      <c r="N110" s="66" t="s">
        <v>160</v>
      </c>
      <c r="O110" s="66"/>
      <c r="P110" s="66" t="s">
        <v>198</v>
      </c>
      <c r="Q110" s="66" t="s">
        <v>149</v>
      </c>
      <c r="R110" s="66">
        <v>60</v>
      </c>
      <c r="S110" s="66">
        <v>3</v>
      </c>
      <c r="T110" s="66" t="s">
        <v>150</v>
      </c>
      <c r="U110" s="61">
        <v>30000</v>
      </c>
      <c r="V110" s="61">
        <v>30000</v>
      </c>
      <c r="W110" s="63" t="s">
        <v>199</v>
      </c>
      <c r="X110" s="66" t="s">
        <v>152</v>
      </c>
      <c r="Y110" s="27" t="s">
        <v>196</v>
      </c>
      <c r="AC110" s="496" t="s">
        <v>219</v>
      </c>
    </row>
    <row r="111" spans="1:29" ht="15" customHeight="1">
      <c r="A111" s="2"/>
      <c r="B111" s="2"/>
      <c r="D111" s="139"/>
      <c r="E111" s="2"/>
      <c r="F111" s="43"/>
      <c r="G111" s="66"/>
      <c r="H111" s="66"/>
      <c r="I111" s="66"/>
      <c r="J111" s="66"/>
      <c r="K111" s="66"/>
      <c r="L111" s="90" t="s">
        <v>177</v>
      </c>
      <c r="M111" s="2"/>
      <c r="N111" s="2"/>
      <c r="O111" s="2"/>
      <c r="P111" s="66"/>
      <c r="Q111" s="66"/>
      <c r="R111" s="66"/>
      <c r="S111" s="66"/>
      <c r="T111" s="66"/>
      <c r="U111" s="61"/>
      <c r="V111" s="61"/>
      <c r="W111" s="63"/>
      <c r="X111" s="66"/>
      <c r="Y111" s="66"/>
      <c r="AC111" s="491"/>
    </row>
    <row r="112" spans="1:29" ht="15" customHeight="1">
      <c r="A112" s="2" t="s">
        <v>202</v>
      </c>
      <c r="B112" s="2" t="s">
        <v>185</v>
      </c>
      <c r="C112" s="2">
        <v>60180</v>
      </c>
      <c r="D112" s="139">
        <v>201.08</v>
      </c>
      <c r="E112" s="2"/>
      <c r="F112" s="43" t="s">
        <v>106</v>
      </c>
      <c r="G112" s="66">
        <v>71</v>
      </c>
      <c r="H112" s="66">
        <v>20</v>
      </c>
      <c r="I112" s="66">
        <v>14</v>
      </c>
      <c r="J112" s="66" t="s">
        <v>170</v>
      </c>
      <c r="K112" s="66" t="s">
        <v>158</v>
      </c>
      <c r="L112" s="90">
        <v>-85</v>
      </c>
      <c r="M112" s="66" t="s">
        <v>159</v>
      </c>
      <c r="N112" s="66" t="s">
        <v>160</v>
      </c>
      <c r="O112" s="66"/>
      <c r="P112" s="66" t="s">
        <v>148</v>
      </c>
      <c r="Q112" s="66" t="s">
        <v>149</v>
      </c>
      <c r="R112" s="66">
        <v>60</v>
      </c>
      <c r="S112" s="66">
        <v>3</v>
      </c>
      <c r="T112" s="66" t="s">
        <v>150</v>
      </c>
      <c r="U112" s="61">
        <v>70000</v>
      </c>
      <c r="V112" s="61">
        <v>70000</v>
      </c>
      <c r="W112" s="2"/>
      <c r="X112" s="27" t="s">
        <v>162</v>
      </c>
      <c r="Y112" s="66" t="s">
        <v>153</v>
      </c>
      <c r="AC112" s="496" t="s">
        <v>219</v>
      </c>
    </row>
    <row r="113" spans="1:29" ht="15" customHeight="1">
      <c r="A113" s="2" t="s">
        <v>202</v>
      </c>
      <c r="B113" s="2" t="s">
        <v>187</v>
      </c>
      <c r="C113" s="2">
        <v>60179</v>
      </c>
      <c r="D113" s="139">
        <v>201.08099999999999</v>
      </c>
      <c r="E113" s="2"/>
      <c r="F113" s="43" t="s">
        <v>106</v>
      </c>
      <c r="G113" s="66">
        <v>71</v>
      </c>
      <c r="H113" s="66">
        <v>20</v>
      </c>
      <c r="I113" s="66">
        <v>14</v>
      </c>
      <c r="J113" s="66" t="s">
        <v>157</v>
      </c>
      <c r="K113" s="66" t="s">
        <v>158</v>
      </c>
      <c r="L113" s="90">
        <v>-85</v>
      </c>
      <c r="M113" s="66" t="s">
        <v>159</v>
      </c>
      <c r="N113" s="66" t="s">
        <v>160</v>
      </c>
      <c r="O113" s="66"/>
      <c r="P113" s="66" t="s">
        <v>148</v>
      </c>
      <c r="Q113" s="66" t="s">
        <v>149</v>
      </c>
      <c r="R113" s="66">
        <v>60</v>
      </c>
      <c r="S113" s="66">
        <v>3</v>
      </c>
      <c r="T113" s="66" t="s">
        <v>150</v>
      </c>
      <c r="U113" s="61" t="s">
        <v>201</v>
      </c>
      <c r="V113" s="61">
        <v>140000</v>
      </c>
      <c r="W113" s="63" t="s">
        <v>161</v>
      </c>
      <c r="X113" s="27" t="s">
        <v>162</v>
      </c>
      <c r="Y113" s="66" t="s">
        <v>153</v>
      </c>
      <c r="AC113" s="496" t="s">
        <v>219</v>
      </c>
    </row>
    <row r="114" spans="1:29" ht="15" customHeight="1">
      <c r="A114" s="2" t="s">
        <v>202</v>
      </c>
      <c r="B114" s="2" t="s">
        <v>188</v>
      </c>
      <c r="D114" s="139">
        <v>201.08199999999999</v>
      </c>
      <c r="E114" s="2"/>
      <c r="F114" s="43" t="s">
        <v>106</v>
      </c>
      <c r="G114" s="66">
        <v>71</v>
      </c>
      <c r="H114" s="66">
        <v>20</v>
      </c>
      <c r="I114" s="66">
        <v>14</v>
      </c>
      <c r="J114" s="66" t="s">
        <v>145</v>
      </c>
      <c r="K114" s="66" t="s">
        <v>146</v>
      </c>
      <c r="L114" s="90">
        <v>-98</v>
      </c>
      <c r="M114" s="2">
        <v>0</v>
      </c>
      <c r="N114" s="2" t="s">
        <v>147</v>
      </c>
      <c r="O114" s="2"/>
      <c r="P114" s="66" t="s">
        <v>148</v>
      </c>
      <c r="Q114" s="66" t="s">
        <v>149</v>
      </c>
      <c r="R114" s="66">
        <v>60</v>
      </c>
      <c r="S114" s="66">
        <v>3</v>
      </c>
      <c r="T114" s="66" t="s">
        <v>150</v>
      </c>
      <c r="U114" s="61">
        <v>9000</v>
      </c>
      <c r="V114" s="61">
        <v>9000</v>
      </c>
      <c r="W114" s="63" t="s">
        <v>151</v>
      </c>
      <c r="X114" s="66" t="s">
        <v>152</v>
      </c>
      <c r="Y114" s="66" t="s">
        <v>153</v>
      </c>
      <c r="AC114" s="496" t="s">
        <v>219</v>
      </c>
    </row>
    <row r="115" spans="1:29" ht="15" customHeight="1">
      <c r="A115" s="2" t="s">
        <v>202</v>
      </c>
      <c r="B115" s="2" t="s">
        <v>187</v>
      </c>
      <c r="D115" s="139">
        <v>201.083</v>
      </c>
      <c r="E115" s="2"/>
      <c r="F115" s="43" t="s">
        <v>106</v>
      </c>
      <c r="G115" s="66">
        <v>71</v>
      </c>
      <c r="H115" s="66">
        <v>20</v>
      </c>
      <c r="I115" s="66">
        <v>14</v>
      </c>
      <c r="J115" s="66" t="s">
        <v>157</v>
      </c>
      <c r="K115" s="66" t="s">
        <v>163</v>
      </c>
      <c r="L115" s="90">
        <v>-88</v>
      </c>
      <c r="M115" s="2">
        <v>10</v>
      </c>
      <c r="N115" s="2" t="s">
        <v>164</v>
      </c>
      <c r="O115" s="2"/>
      <c r="P115" s="66" t="s">
        <v>148</v>
      </c>
      <c r="Q115" s="66" t="s">
        <v>149</v>
      </c>
      <c r="R115" s="66">
        <v>60</v>
      </c>
      <c r="S115" s="66">
        <v>3</v>
      </c>
      <c r="T115" s="66" t="s">
        <v>150</v>
      </c>
      <c r="U115" s="61">
        <v>28000</v>
      </c>
      <c r="V115" s="61">
        <v>28000</v>
      </c>
      <c r="W115" s="63" t="s">
        <v>161</v>
      </c>
      <c r="X115" s="66" t="s">
        <v>152</v>
      </c>
      <c r="Y115" s="66" t="s">
        <v>153</v>
      </c>
      <c r="AC115" s="496" t="s">
        <v>219</v>
      </c>
    </row>
    <row r="116" spans="1:29" ht="15" customHeight="1">
      <c r="A116" s="2" t="s">
        <v>202</v>
      </c>
      <c r="B116" s="2" t="s">
        <v>189</v>
      </c>
      <c r="D116" s="139">
        <v>201.084</v>
      </c>
      <c r="E116" s="2"/>
      <c r="F116" s="43" t="s">
        <v>106</v>
      </c>
      <c r="G116" s="66">
        <v>71</v>
      </c>
      <c r="H116" s="66">
        <v>20</v>
      </c>
      <c r="I116" s="66">
        <v>14</v>
      </c>
      <c r="J116" s="66" t="s">
        <v>165</v>
      </c>
      <c r="K116" s="66" t="s">
        <v>163</v>
      </c>
      <c r="L116" s="90">
        <v>-78</v>
      </c>
      <c r="M116" s="2">
        <v>20</v>
      </c>
      <c r="N116" s="2" t="s">
        <v>166</v>
      </c>
      <c r="O116" s="2"/>
      <c r="P116" s="66" t="s">
        <v>148</v>
      </c>
      <c r="Q116" s="66" t="s">
        <v>149</v>
      </c>
      <c r="R116" s="66">
        <v>60</v>
      </c>
      <c r="S116" s="66">
        <v>3</v>
      </c>
      <c r="T116" s="66" t="s">
        <v>150</v>
      </c>
      <c r="U116" s="61">
        <v>51000</v>
      </c>
      <c r="V116" s="61">
        <v>51000</v>
      </c>
      <c r="W116" s="63" t="s">
        <v>167</v>
      </c>
      <c r="X116" s="66" t="s">
        <v>152</v>
      </c>
      <c r="Y116" s="66" t="s">
        <v>153</v>
      </c>
      <c r="AC116" s="496" t="s">
        <v>219</v>
      </c>
    </row>
    <row r="117" spans="1:29" ht="15" customHeight="1">
      <c r="A117" s="2" t="s">
        <v>202</v>
      </c>
      <c r="B117" s="2" t="s">
        <v>190</v>
      </c>
      <c r="C117" s="2">
        <v>60181</v>
      </c>
      <c r="D117" s="139">
        <v>201.08500000000001</v>
      </c>
      <c r="E117" s="2"/>
      <c r="F117" s="43" t="s">
        <v>106</v>
      </c>
      <c r="G117" s="66">
        <v>71</v>
      </c>
      <c r="H117" s="66">
        <v>20</v>
      </c>
      <c r="I117" s="66">
        <v>14</v>
      </c>
      <c r="J117" s="66" t="s">
        <v>157</v>
      </c>
      <c r="K117" s="66" t="s">
        <v>158</v>
      </c>
      <c r="L117" s="90">
        <v>-85</v>
      </c>
      <c r="M117" s="2" t="s">
        <v>159</v>
      </c>
      <c r="N117" s="2" t="s">
        <v>160</v>
      </c>
      <c r="O117" s="2"/>
      <c r="P117" s="66" t="s">
        <v>171</v>
      </c>
      <c r="Q117" s="66" t="s">
        <v>149</v>
      </c>
      <c r="R117" s="66">
        <v>60</v>
      </c>
      <c r="S117" s="66">
        <v>3</v>
      </c>
      <c r="T117" s="66" t="s">
        <v>150</v>
      </c>
      <c r="U117" s="61" t="s">
        <v>201</v>
      </c>
      <c r="V117" s="61">
        <v>140000</v>
      </c>
      <c r="W117" s="63" t="s">
        <v>191</v>
      </c>
      <c r="X117" s="27" t="s">
        <v>162</v>
      </c>
      <c r="Y117" s="66" t="s">
        <v>153</v>
      </c>
      <c r="AC117" s="496" t="s">
        <v>219</v>
      </c>
    </row>
    <row r="118" spans="1:29" ht="15" customHeight="1">
      <c r="A118" s="2" t="s">
        <v>202</v>
      </c>
      <c r="B118" s="2" t="s">
        <v>192</v>
      </c>
      <c r="C118" s="2">
        <v>58935</v>
      </c>
      <c r="D118" s="139">
        <v>201.08600000000001</v>
      </c>
      <c r="E118" s="2"/>
      <c r="F118" s="43" t="s">
        <v>106</v>
      </c>
      <c r="G118" s="66">
        <v>71</v>
      </c>
      <c r="H118" s="66">
        <v>20</v>
      </c>
      <c r="I118" s="66">
        <v>14</v>
      </c>
      <c r="J118" s="66" t="s">
        <v>193</v>
      </c>
      <c r="K118" s="66" t="s">
        <v>158</v>
      </c>
      <c r="L118" s="90">
        <v>-85</v>
      </c>
      <c r="M118" s="66" t="s">
        <v>159</v>
      </c>
      <c r="N118" s="66" t="s">
        <v>160</v>
      </c>
      <c r="O118" s="66"/>
      <c r="P118" s="66" t="s">
        <v>194</v>
      </c>
      <c r="Q118" s="66" t="s">
        <v>149</v>
      </c>
      <c r="R118" s="66">
        <v>60</v>
      </c>
      <c r="S118" s="66">
        <v>3</v>
      </c>
      <c r="T118" s="66" t="s">
        <v>150</v>
      </c>
      <c r="U118" s="61">
        <v>40000</v>
      </c>
      <c r="V118" s="61">
        <v>40000</v>
      </c>
      <c r="W118" s="63" t="s">
        <v>195</v>
      </c>
      <c r="X118" s="27" t="s">
        <v>152</v>
      </c>
      <c r="Y118" s="27" t="s">
        <v>196</v>
      </c>
      <c r="AC118" s="496" t="s">
        <v>219</v>
      </c>
    </row>
    <row r="119" spans="1:29" ht="15" customHeight="1">
      <c r="A119" s="2" t="s">
        <v>202</v>
      </c>
      <c r="B119" s="2" t="s">
        <v>197</v>
      </c>
      <c r="C119" s="2">
        <v>58621</v>
      </c>
      <c r="D119" s="139">
        <v>201.08699999999999</v>
      </c>
      <c r="E119" s="2"/>
      <c r="F119" s="43" t="s">
        <v>106</v>
      </c>
      <c r="G119" s="66">
        <v>71</v>
      </c>
      <c r="H119" s="66">
        <v>20</v>
      </c>
      <c r="I119" s="66">
        <v>14</v>
      </c>
      <c r="J119" s="66" t="s">
        <v>193</v>
      </c>
      <c r="K119" s="66" t="s">
        <v>158</v>
      </c>
      <c r="L119" s="90">
        <v>-85</v>
      </c>
      <c r="M119" s="66" t="s">
        <v>159</v>
      </c>
      <c r="N119" s="66" t="s">
        <v>160</v>
      </c>
      <c r="O119" s="66"/>
      <c r="P119" s="66" t="s">
        <v>198</v>
      </c>
      <c r="Q119" s="66" t="s">
        <v>149</v>
      </c>
      <c r="R119" s="66">
        <v>60</v>
      </c>
      <c r="S119" s="66">
        <v>3</v>
      </c>
      <c r="T119" s="66" t="s">
        <v>150</v>
      </c>
      <c r="U119" s="61">
        <v>40000</v>
      </c>
      <c r="V119" s="61">
        <v>40000</v>
      </c>
      <c r="W119" s="63" t="s">
        <v>199</v>
      </c>
      <c r="X119" s="66" t="s">
        <v>152</v>
      </c>
      <c r="Y119" s="27" t="s">
        <v>196</v>
      </c>
      <c r="AC119" s="496" t="s">
        <v>219</v>
      </c>
    </row>
    <row r="120" spans="1:29" ht="15" customHeight="1">
      <c r="B120" s="106"/>
      <c r="C120" s="117"/>
      <c r="D120" s="140"/>
      <c r="F120" s="45"/>
      <c r="G120" s="36"/>
      <c r="H120" s="36"/>
      <c r="I120" s="36"/>
      <c r="J120" s="36"/>
      <c r="K120" s="36"/>
      <c r="L120" s="96"/>
      <c r="M120" s="36"/>
      <c r="N120" s="36"/>
      <c r="O120" s="36"/>
      <c r="P120" s="36"/>
      <c r="Q120" s="36"/>
      <c r="R120" s="36"/>
      <c r="S120" s="36"/>
      <c r="T120" s="36"/>
      <c r="U120" s="50"/>
      <c r="V120" s="50"/>
      <c r="W120" s="64"/>
      <c r="Y120" s="31"/>
      <c r="AC120" s="491"/>
    </row>
    <row r="121" spans="1:29" ht="15" customHeight="1">
      <c r="A121" s="2" t="s">
        <v>276</v>
      </c>
      <c r="B121" s="2" t="s">
        <v>187</v>
      </c>
      <c r="C121" s="2">
        <v>60179</v>
      </c>
      <c r="D121" s="141">
        <v>201.09</v>
      </c>
      <c r="E121" s="2"/>
      <c r="F121" s="43" t="s">
        <v>106</v>
      </c>
      <c r="G121" s="66">
        <v>71</v>
      </c>
      <c r="H121" s="66">
        <v>10</v>
      </c>
      <c r="I121" s="66">
        <v>14</v>
      </c>
      <c r="J121" s="66" t="s">
        <v>157</v>
      </c>
      <c r="K121" s="66" t="s">
        <v>158</v>
      </c>
      <c r="L121" s="90">
        <v>-85</v>
      </c>
      <c r="M121" s="66" t="s">
        <v>159</v>
      </c>
      <c r="N121" s="66" t="s">
        <v>160</v>
      </c>
      <c r="O121" s="66" t="s">
        <v>205</v>
      </c>
      <c r="P121" s="66" t="s">
        <v>148</v>
      </c>
      <c r="Q121" s="66" t="s">
        <v>149</v>
      </c>
      <c r="R121" s="66">
        <v>60</v>
      </c>
      <c r="S121" s="66">
        <v>3</v>
      </c>
      <c r="T121" s="66" t="s">
        <v>150</v>
      </c>
      <c r="U121" s="118" t="s">
        <v>201</v>
      </c>
      <c r="V121" s="118">
        <v>90000</v>
      </c>
      <c r="W121" s="63"/>
      <c r="X121" s="27" t="s">
        <v>206</v>
      </c>
      <c r="Y121" s="66" t="s">
        <v>153</v>
      </c>
      <c r="AC121" s="496" t="s">
        <v>219</v>
      </c>
    </row>
    <row r="122" spans="1:29" ht="15" customHeight="1">
      <c r="A122" s="2" t="s">
        <v>200</v>
      </c>
      <c r="B122" s="2" t="s">
        <v>187</v>
      </c>
      <c r="C122" s="2">
        <v>60179</v>
      </c>
      <c r="D122" s="141">
        <v>201.09100000000001</v>
      </c>
      <c r="E122" s="2"/>
      <c r="F122" s="43" t="s">
        <v>106</v>
      </c>
      <c r="G122" s="66">
        <v>71</v>
      </c>
      <c r="H122" s="66">
        <v>15</v>
      </c>
      <c r="I122" s="66">
        <v>14</v>
      </c>
      <c r="J122" s="66" t="s">
        <v>157</v>
      </c>
      <c r="K122" s="66" t="s">
        <v>158</v>
      </c>
      <c r="L122" s="90">
        <v>-85</v>
      </c>
      <c r="M122" s="66" t="s">
        <v>159</v>
      </c>
      <c r="N122" s="66" t="s">
        <v>160</v>
      </c>
      <c r="O122" s="66" t="s">
        <v>205</v>
      </c>
      <c r="P122" s="66" t="s">
        <v>148</v>
      </c>
      <c r="Q122" s="66" t="s">
        <v>149</v>
      </c>
      <c r="R122" s="66">
        <v>60</v>
      </c>
      <c r="S122" s="66">
        <v>3</v>
      </c>
      <c r="T122" s="66" t="s">
        <v>150</v>
      </c>
      <c r="U122" s="118" t="s">
        <v>201</v>
      </c>
      <c r="V122" s="118">
        <v>140000</v>
      </c>
      <c r="W122" s="63"/>
      <c r="X122" s="27" t="s">
        <v>206</v>
      </c>
      <c r="Y122" s="66" t="s">
        <v>153</v>
      </c>
      <c r="AC122" s="496" t="s">
        <v>219</v>
      </c>
    </row>
    <row r="123" spans="1:29" ht="15" customHeight="1">
      <c r="A123" s="2" t="s">
        <v>202</v>
      </c>
      <c r="B123" s="2" t="s">
        <v>185</v>
      </c>
      <c r="C123" s="2">
        <v>60180</v>
      </c>
      <c r="D123" s="141">
        <v>201.09200000000001</v>
      </c>
      <c r="E123" s="2"/>
      <c r="F123" s="43" t="s">
        <v>106</v>
      </c>
      <c r="G123" s="66">
        <v>71</v>
      </c>
      <c r="H123" s="66">
        <v>20</v>
      </c>
      <c r="I123" s="66">
        <v>14</v>
      </c>
      <c r="J123" s="66" t="s">
        <v>170</v>
      </c>
      <c r="K123" s="66" t="s">
        <v>158</v>
      </c>
      <c r="L123" s="90">
        <v>-85</v>
      </c>
      <c r="M123" s="66" t="s">
        <v>159</v>
      </c>
      <c r="N123" s="66" t="s">
        <v>160</v>
      </c>
      <c r="O123" s="66" t="s">
        <v>205</v>
      </c>
      <c r="P123" s="66" t="s">
        <v>148</v>
      </c>
      <c r="Q123" s="66" t="s">
        <v>149</v>
      </c>
      <c r="R123" s="66">
        <v>60</v>
      </c>
      <c r="S123" s="66">
        <v>3</v>
      </c>
      <c r="T123" s="66" t="s">
        <v>150</v>
      </c>
      <c r="U123" s="118" t="s">
        <v>201</v>
      </c>
      <c r="V123" s="118">
        <v>58000</v>
      </c>
      <c r="W123" s="2"/>
      <c r="X123" s="27" t="s">
        <v>206</v>
      </c>
      <c r="Y123" s="66" t="s">
        <v>153</v>
      </c>
      <c r="AC123" s="496" t="s">
        <v>219</v>
      </c>
    </row>
    <row r="124" spans="1:29" ht="15" customHeight="1">
      <c r="A124" s="2" t="s">
        <v>202</v>
      </c>
      <c r="B124" s="2" t="s">
        <v>187</v>
      </c>
      <c r="C124" s="2">
        <v>60179</v>
      </c>
      <c r="D124" s="141">
        <v>201.09299999999999</v>
      </c>
      <c r="E124" s="2"/>
      <c r="F124" s="43" t="s">
        <v>106</v>
      </c>
      <c r="G124" s="66">
        <v>71</v>
      </c>
      <c r="H124" s="66">
        <v>20</v>
      </c>
      <c r="I124" s="66">
        <v>14</v>
      </c>
      <c r="J124" s="66" t="s">
        <v>157</v>
      </c>
      <c r="K124" s="66" t="s">
        <v>158</v>
      </c>
      <c r="L124" s="90">
        <v>-85</v>
      </c>
      <c r="M124" s="66" t="s">
        <v>159</v>
      </c>
      <c r="N124" s="66" t="s">
        <v>160</v>
      </c>
      <c r="O124" s="66" t="s">
        <v>205</v>
      </c>
      <c r="P124" s="66" t="s">
        <v>148</v>
      </c>
      <c r="Q124" s="66" t="s">
        <v>149</v>
      </c>
      <c r="R124" s="66">
        <v>60</v>
      </c>
      <c r="S124" s="66">
        <v>3</v>
      </c>
      <c r="T124" s="66" t="s">
        <v>150</v>
      </c>
      <c r="U124" s="118" t="s">
        <v>201</v>
      </c>
      <c r="V124" s="118">
        <v>182000</v>
      </c>
      <c r="W124" s="63"/>
      <c r="X124" s="27" t="s">
        <v>206</v>
      </c>
      <c r="Y124" s="66" t="s">
        <v>153</v>
      </c>
      <c r="AC124" s="496" t="s">
        <v>219</v>
      </c>
    </row>
    <row r="125" spans="1:29" ht="15" customHeight="1">
      <c r="A125" s="2" t="s">
        <v>202</v>
      </c>
      <c r="B125" s="2" t="s">
        <v>188</v>
      </c>
      <c r="D125" s="141">
        <v>201.09399999999999</v>
      </c>
      <c r="E125" s="2"/>
      <c r="F125" s="43" t="s">
        <v>106</v>
      </c>
      <c r="G125" s="66">
        <v>71</v>
      </c>
      <c r="H125" s="66">
        <v>20</v>
      </c>
      <c r="I125" s="66">
        <v>14</v>
      </c>
      <c r="J125" s="66" t="s">
        <v>145</v>
      </c>
      <c r="K125" s="66" t="s">
        <v>146</v>
      </c>
      <c r="L125" s="90">
        <v>-98</v>
      </c>
      <c r="M125" s="2">
        <v>0</v>
      </c>
      <c r="N125" s="2" t="s">
        <v>147</v>
      </c>
      <c r="O125" s="66" t="s">
        <v>205</v>
      </c>
      <c r="P125" s="66" t="s">
        <v>148</v>
      </c>
      <c r="Q125" s="66" t="s">
        <v>149</v>
      </c>
      <c r="R125" s="66">
        <v>60</v>
      </c>
      <c r="S125" s="66">
        <v>3</v>
      </c>
      <c r="T125" s="66" t="s">
        <v>150</v>
      </c>
      <c r="U125" s="118" t="s">
        <v>201</v>
      </c>
      <c r="V125" s="118">
        <v>5000</v>
      </c>
      <c r="W125" s="63"/>
      <c r="X125" s="27" t="s">
        <v>282</v>
      </c>
      <c r="Y125" s="66" t="s">
        <v>153</v>
      </c>
      <c r="AC125" s="496" t="s">
        <v>219</v>
      </c>
    </row>
    <row r="126" spans="1:29" ht="15" customHeight="1">
      <c r="A126" s="2" t="s">
        <v>202</v>
      </c>
      <c r="B126" s="2" t="s">
        <v>187</v>
      </c>
      <c r="D126" s="141">
        <v>201.095</v>
      </c>
      <c r="E126" s="2"/>
      <c r="F126" s="43" t="s">
        <v>106</v>
      </c>
      <c r="G126" s="66">
        <v>71</v>
      </c>
      <c r="H126" s="66">
        <v>20</v>
      </c>
      <c r="I126" s="66">
        <v>14</v>
      </c>
      <c r="J126" s="66" t="s">
        <v>157</v>
      </c>
      <c r="K126" s="66" t="s">
        <v>163</v>
      </c>
      <c r="L126" s="90">
        <v>-88</v>
      </c>
      <c r="M126" s="2">
        <v>10</v>
      </c>
      <c r="N126" s="2" t="s">
        <v>164</v>
      </c>
      <c r="O126" s="66" t="s">
        <v>205</v>
      </c>
      <c r="P126" s="66" t="s">
        <v>148</v>
      </c>
      <c r="Q126" s="66" t="s">
        <v>149</v>
      </c>
      <c r="R126" s="66">
        <v>60</v>
      </c>
      <c r="S126" s="66">
        <v>3</v>
      </c>
      <c r="T126" s="66" t="s">
        <v>150</v>
      </c>
      <c r="U126" s="118" t="s">
        <v>201</v>
      </c>
      <c r="V126" s="118">
        <v>30000</v>
      </c>
      <c r="W126" s="63"/>
      <c r="X126" s="27" t="s">
        <v>282</v>
      </c>
      <c r="Y126" s="66" t="s">
        <v>153</v>
      </c>
      <c r="AC126" s="496" t="s">
        <v>219</v>
      </c>
    </row>
    <row r="127" spans="1:29" ht="15" customHeight="1">
      <c r="A127" s="2" t="s">
        <v>202</v>
      </c>
      <c r="B127" s="2" t="s">
        <v>189</v>
      </c>
      <c r="D127" s="141">
        <v>201.096</v>
      </c>
      <c r="E127" s="2"/>
      <c r="F127" s="43" t="s">
        <v>106</v>
      </c>
      <c r="G127" s="66">
        <v>71</v>
      </c>
      <c r="H127" s="66">
        <v>20</v>
      </c>
      <c r="I127" s="66">
        <v>14</v>
      </c>
      <c r="J127" s="66" t="s">
        <v>165</v>
      </c>
      <c r="K127" s="66" t="s">
        <v>163</v>
      </c>
      <c r="L127" s="90">
        <v>-78</v>
      </c>
      <c r="M127" s="2">
        <v>20</v>
      </c>
      <c r="N127" s="2" t="s">
        <v>166</v>
      </c>
      <c r="O127" s="66" t="s">
        <v>205</v>
      </c>
      <c r="P127" s="66" t="s">
        <v>148</v>
      </c>
      <c r="Q127" s="66" t="s">
        <v>149</v>
      </c>
      <c r="R127" s="66">
        <v>60</v>
      </c>
      <c r="S127" s="66">
        <v>3</v>
      </c>
      <c r="T127" s="66" t="s">
        <v>150</v>
      </c>
      <c r="U127" s="118" t="s">
        <v>201</v>
      </c>
      <c r="V127" s="118">
        <v>62000</v>
      </c>
      <c r="W127" s="63"/>
      <c r="X127" s="27" t="s">
        <v>282</v>
      </c>
      <c r="Y127" s="66" t="s">
        <v>153</v>
      </c>
      <c r="AC127" s="496" t="s">
        <v>219</v>
      </c>
    </row>
    <row r="128" spans="1:29" ht="15" customHeight="1">
      <c r="A128" s="2" t="s">
        <v>202</v>
      </c>
      <c r="B128" s="2" t="s">
        <v>190</v>
      </c>
      <c r="C128" s="2">
        <v>60181</v>
      </c>
      <c r="D128" s="141">
        <v>201.09700000000001</v>
      </c>
      <c r="E128" s="2"/>
      <c r="F128" s="43" t="s">
        <v>106</v>
      </c>
      <c r="G128" s="66">
        <v>71</v>
      </c>
      <c r="H128" s="66">
        <v>20</v>
      </c>
      <c r="I128" s="66">
        <v>14</v>
      </c>
      <c r="J128" s="66" t="s">
        <v>157</v>
      </c>
      <c r="K128" s="66" t="s">
        <v>158</v>
      </c>
      <c r="L128" s="90">
        <v>-85</v>
      </c>
      <c r="M128" s="2" t="s">
        <v>159</v>
      </c>
      <c r="N128" s="2" t="s">
        <v>160</v>
      </c>
      <c r="O128" s="66" t="s">
        <v>205</v>
      </c>
      <c r="P128" s="66" t="s">
        <v>171</v>
      </c>
      <c r="Q128" s="66" t="s">
        <v>149</v>
      </c>
      <c r="R128" s="66">
        <v>60</v>
      </c>
      <c r="S128" s="66">
        <v>3</v>
      </c>
      <c r="T128" s="66" t="s">
        <v>150</v>
      </c>
      <c r="U128" s="118" t="s">
        <v>201</v>
      </c>
      <c r="V128" s="118">
        <v>182000</v>
      </c>
      <c r="W128" s="63"/>
      <c r="X128" s="27" t="s">
        <v>206</v>
      </c>
      <c r="Y128" s="66" t="s">
        <v>153</v>
      </c>
      <c r="AC128" s="496" t="s">
        <v>219</v>
      </c>
    </row>
    <row r="129" spans="1:29" ht="15" customHeight="1">
      <c r="A129" s="2" t="s">
        <v>202</v>
      </c>
      <c r="B129" s="2" t="s">
        <v>192</v>
      </c>
      <c r="C129" s="2">
        <v>58935</v>
      </c>
      <c r="D129" s="141">
        <v>201.09800000000001</v>
      </c>
      <c r="E129" s="2"/>
      <c r="F129" s="43" t="s">
        <v>106</v>
      </c>
      <c r="G129" s="66">
        <v>71</v>
      </c>
      <c r="H129" s="66">
        <v>20</v>
      </c>
      <c r="I129" s="66">
        <v>14</v>
      </c>
      <c r="J129" s="66" t="s">
        <v>193</v>
      </c>
      <c r="K129" s="66" t="s">
        <v>158</v>
      </c>
      <c r="L129" s="90">
        <v>-85</v>
      </c>
      <c r="M129" s="66" t="s">
        <v>159</v>
      </c>
      <c r="N129" s="66" t="s">
        <v>160</v>
      </c>
      <c r="O129" s="66" t="s">
        <v>286</v>
      </c>
      <c r="P129" s="66" t="s">
        <v>194</v>
      </c>
      <c r="Q129" s="66" t="s">
        <v>149</v>
      </c>
      <c r="R129" s="66">
        <v>60</v>
      </c>
      <c r="S129" s="66">
        <v>3</v>
      </c>
      <c r="T129" s="66" t="s">
        <v>150</v>
      </c>
      <c r="U129" s="118" t="s">
        <v>201</v>
      </c>
      <c r="V129" s="118">
        <v>68000</v>
      </c>
      <c r="W129" s="63"/>
      <c r="X129" s="27" t="s">
        <v>206</v>
      </c>
      <c r="Y129" s="27" t="s">
        <v>214</v>
      </c>
      <c r="AC129" s="496" t="s">
        <v>219</v>
      </c>
    </row>
    <row r="130" spans="1:29" ht="15" customHeight="1">
      <c r="A130" s="2" t="s">
        <v>202</v>
      </c>
      <c r="B130" s="2" t="s">
        <v>197</v>
      </c>
      <c r="C130" s="2">
        <v>58621</v>
      </c>
      <c r="D130" s="141">
        <v>201.09899999999999</v>
      </c>
      <c r="E130" s="2"/>
      <c r="F130" s="43" t="s">
        <v>106</v>
      </c>
      <c r="G130" s="66">
        <v>71</v>
      </c>
      <c r="H130" s="66">
        <v>20</v>
      </c>
      <c r="I130" s="66">
        <v>14</v>
      </c>
      <c r="J130" s="66" t="s">
        <v>193</v>
      </c>
      <c r="K130" s="66" t="s">
        <v>158</v>
      </c>
      <c r="L130" s="90">
        <v>-85</v>
      </c>
      <c r="M130" s="66" t="s">
        <v>159</v>
      </c>
      <c r="N130" s="66" t="s">
        <v>160</v>
      </c>
      <c r="O130" s="66" t="s">
        <v>213</v>
      </c>
      <c r="P130" s="66" t="s">
        <v>198</v>
      </c>
      <c r="Q130" s="66" t="s">
        <v>149</v>
      </c>
      <c r="R130" s="66">
        <v>60</v>
      </c>
      <c r="S130" s="66">
        <v>3</v>
      </c>
      <c r="T130" s="66" t="s">
        <v>150</v>
      </c>
      <c r="U130" s="118" t="s">
        <v>201</v>
      </c>
      <c r="V130" s="118">
        <v>68000</v>
      </c>
      <c r="W130" s="63"/>
      <c r="X130" s="27" t="s">
        <v>206</v>
      </c>
      <c r="Y130" s="27" t="s">
        <v>214</v>
      </c>
      <c r="AC130" s="496" t="s">
        <v>219</v>
      </c>
    </row>
    <row r="131" spans="1:29" ht="15" customHeight="1">
      <c r="C131" s="55"/>
      <c r="V131" s="28"/>
      <c r="AC131" s="491"/>
    </row>
    <row r="132" spans="1:29" ht="15" customHeight="1">
      <c r="C132" s="35"/>
      <c r="AC132" s="491"/>
    </row>
    <row r="133" spans="1:29" ht="15" customHeight="1">
      <c r="A133" s="2"/>
      <c r="B133" s="2" t="s">
        <v>289</v>
      </c>
      <c r="C133" s="66"/>
      <c r="D133" s="616" t="s">
        <v>1216</v>
      </c>
      <c r="E133" s="2">
        <v>1</v>
      </c>
      <c r="F133" s="43" t="s">
        <v>106</v>
      </c>
      <c r="G133" s="66">
        <v>71</v>
      </c>
      <c r="H133" s="66">
        <v>20</v>
      </c>
      <c r="I133" s="66">
        <v>14</v>
      </c>
      <c r="J133" s="66" t="s">
        <v>217</v>
      </c>
      <c r="K133" s="66" t="s">
        <v>163</v>
      </c>
      <c r="L133" s="90">
        <v>-85</v>
      </c>
      <c r="M133" s="66">
        <v>25</v>
      </c>
      <c r="N133" s="2" t="s">
        <v>164</v>
      </c>
      <c r="O133" s="66" t="s">
        <v>205</v>
      </c>
      <c r="P133" s="66" t="s">
        <v>171</v>
      </c>
      <c r="Q133" s="66" t="s">
        <v>182</v>
      </c>
      <c r="R133" s="66">
        <v>180</v>
      </c>
      <c r="S133" s="66">
        <v>1</v>
      </c>
      <c r="T133" s="66" t="s">
        <v>269</v>
      </c>
      <c r="U133" s="69" t="s">
        <v>201</v>
      </c>
      <c r="V133" s="228">
        <v>60000</v>
      </c>
      <c r="W133" s="63"/>
      <c r="X133" s="66" t="s">
        <v>290</v>
      </c>
      <c r="Y133" s="66" t="s">
        <v>153</v>
      </c>
      <c r="AC133" s="490" t="s">
        <v>219</v>
      </c>
    </row>
    <row r="134" spans="1:29" ht="15" customHeight="1">
      <c r="A134" s="2"/>
      <c r="B134" s="2" t="s">
        <v>289</v>
      </c>
      <c r="C134" s="66"/>
      <c r="D134" s="616" t="s">
        <v>1216</v>
      </c>
      <c r="E134" s="2">
        <v>2</v>
      </c>
      <c r="F134" s="43" t="s">
        <v>106</v>
      </c>
      <c r="G134" s="66">
        <v>71</v>
      </c>
      <c r="H134" s="66">
        <v>20</v>
      </c>
      <c r="I134" s="66">
        <v>14</v>
      </c>
      <c r="J134" s="66" t="s">
        <v>217</v>
      </c>
      <c r="K134" s="66" t="s">
        <v>163</v>
      </c>
      <c r="L134" s="90">
        <v>-87</v>
      </c>
      <c r="M134" s="66">
        <v>25</v>
      </c>
      <c r="N134" s="2" t="s">
        <v>164</v>
      </c>
      <c r="O134" s="66" t="s">
        <v>205</v>
      </c>
      <c r="P134" s="66" t="s">
        <v>171</v>
      </c>
      <c r="Q134" s="66" t="s">
        <v>182</v>
      </c>
      <c r="R134" s="66">
        <v>180</v>
      </c>
      <c r="S134" s="66">
        <v>1</v>
      </c>
      <c r="T134" s="66" t="s">
        <v>269</v>
      </c>
      <c r="U134" s="69" t="s">
        <v>201</v>
      </c>
      <c r="V134" s="228">
        <v>60000</v>
      </c>
      <c r="W134" s="63"/>
      <c r="X134" s="66" t="s">
        <v>290</v>
      </c>
      <c r="Y134" s="66" t="s">
        <v>153</v>
      </c>
      <c r="AC134" s="490" t="s">
        <v>219</v>
      </c>
    </row>
    <row r="135" spans="1:29" ht="15" customHeight="1">
      <c r="A135" s="2"/>
      <c r="B135" s="2" t="s">
        <v>289</v>
      </c>
      <c r="C135" s="66"/>
      <c r="D135" s="616" t="s">
        <v>1216</v>
      </c>
      <c r="E135" s="2">
        <v>3</v>
      </c>
      <c r="F135" s="43" t="s">
        <v>106</v>
      </c>
      <c r="G135" s="66">
        <v>71</v>
      </c>
      <c r="H135" s="66">
        <v>20</v>
      </c>
      <c r="I135" s="66">
        <v>14</v>
      </c>
      <c r="J135" s="66" t="s">
        <v>217</v>
      </c>
      <c r="K135" s="66" t="s">
        <v>163</v>
      </c>
      <c r="L135" s="90">
        <v>-89</v>
      </c>
      <c r="M135" s="66">
        <v>25</v>
      </c>
      <c r="N135" s="2" t="s">
        <v>164</v>
      </c>
      <c r="O135" s="66" t="s">
        <v>205</v>
      </c>
      <c r="P135" s="66" t="s">
        <v>171</v>
      </c>
      <c r="Q135" s="66" t="s">
        <v>182</v>
      </c>
      <c r="R135" s="66">
        <v>180</v>
      </c>
      <c r="S135" s="66">
        <v>1</v>
      </c>
      <c r="T135" s="66" t="s">
        <v>269</v>
      </c>
      <c r="U135" s="69" t="s">
        <v>201</v>
      </c>
      <c r="V135" s="228">
        <v>59000</v>
      </c>
      <c r="W135" s="63"/>
      <c r="X135" s="66" t="s">
        <v>290</v>
      </c>
      <c r="Y135" s="66" t="s">
        <v>153</v>
      </c>
      <c r="AC135" s="490" t="s">
        <v>219</v>
      </c>
    </row>
    <row r="136" spans="1:29" ht="15" customHeight="1">
      <c r="A136" s="2"/>
      <c r="B136" s="2" t="s">
        <v>289</v>
      </c>
      <c r="C136" s="66"/>
      <c r="D136" s="616" t="s">
        <v>1216</v>
      </c>
      <c r="E136" s="2">
        <v>4</v>
      </c>
      <c r="F136" s="43" t="s">
        <v>106</v>
      </c>
      <c r="G136" s="66">
        <v>71</v>
      </c>
      <c r="H136" s="66">
        <v>20</v>
      </c>
      <c r="I136" s="66">
        <v>14</v>
      </c>
      <c r="J136" s="66" t="s">
        <v>217</v>
      </c>
      <c r="K136" s="66" t="s">
        <v>163</v>
      </c>
      <c r="L136" s="90">
        <v>-91</v>
      </c>
      <c r="M136" s="66">
        <v>25</v>
      </c>
      <c r="N136" s="2" t="s">
        <v>164</v>
      </c>
      <c r="O136" s="66" t="s">
        <v>205</v>
      </c>
      <c r="P136" s="66" t="s">
        <v>171</v>
      </c>
      <c r="Q136" s="66" t="s">
        <v>182</v>
      </c>
      <c r="R136" s="66">
        <v>180</v>
      </c>
      <c r="S136" s="66">
        <v>1</v>
      </c>
      <c r="T136" s="66" t="s">
        <v>269</v>
      </c>
      <c r="U136" s="69" t="s">
        <v>201</v>
      </c>
      <c r="V136" s="228">
        <v>55000</v>
      </c>
      <c r="W136" s="63"/>
      <c r="X136" s="66" t="s">
        <v>290</v>
      </c>
      <c r="Y136" s="66" t="s">
        <v>153</v>
      </c>
      <c r="AC136" s="490" t="s">
        <v>219</v>
      </c>
    </row>
    <row r="137" spans="1:29" ht="15" customHeight="1">
      <c r="A137" s="2"/>
      <c r="B137" s="2" t="s">
        <v>289</v>
      </c>
      <c r="C137" s="66"/>
      <c r="D137" s="616" t="s">
        <v>1216</v>
      </c>
      <c r="E137" s="2">
        <v>5</v>
      </c>
      <c r="F137" s="43" t="s">
        <v>106</v>
      </c>
      <c r="G137" s="66">
        <v>71</v>
      </c>
      <c r="H137" s="66">
        <v>20</v>
      </c>
      <c r="I137" s="66">
        <v>14</v>
      </c>
      <c r="J137" s="66" t="s">
        <v>217</v>
      </c>
      <c r="K137" s="66" t="s">
        <v>163</v>
      </c>
      <c r="L137" s="90">
        <v>-93</v>
      </c>
      <c r="M137" s="66">
        <v>25</v>
      </c>
      <c r="N137" s="2" t="s">
        <v>164</v>
      </c>
      <c r="O137" s="66" t="s">
        <v>205</v>
      </c>
      <c r="P137" s="66" t="s">
        <v>171</v>
      </c>
      <c r="Q137" s="66" t="s">
        <v>182</v>
      </c>
      <c r="R137" s="66">
        <v>180</v>
      </c>
      <c r="S137" s="66">
        <v>1</v>
      </c>
      <c r="T137" s="66" t="s">
        <v>269</v>
      </c>
      <c r="U137" s="69" t="s">
        <v>201</v>
      </c>
      <c r="V137" s="228">
        <v>55000</v>
      </c>
      <c r="W137" s="63"/>
      <c r="X137" s="66" t="s">
        <v>290</v>
      </c>
      <c r="Y137" s="66" t="s">
        <v>153</v>
      </c>
      <c r="AC137" s="490" t="s">
        <v>219</v>
      </c>
    </row>
    <row r="138" spans="1:29" ht="15" customHeight="1">
      <c r="A138" s="2"/>
      <c r="B138" s="2" t="s">
        <v>289</v>
      </c>
      <c r="C138" s="66"/>
      <c r="D138" s="616" t="s">
        <v>1216</v>
      </c>
      <c r="E138" s="2">
        <v>6</v>
      </c>
      <c r="F138" s="43" t="s">
        <v>106</v>
      </c>
      <c r="G138" s="66">
        <v>71</v>
      </c>
      <c r="H138" s="66">
        <v>20</v>
      </c>
      <c r="I138" s="66">
        <v>14</v>
      </c>
      <c r="J138" s="66" t="s">
        <v>217</v>
      </c>
      <c r="K138" s="66" t="s">
        <v>163</v>
      </c>
      <c r="L138" s="90">
        <v>-95</v>
      </c>
      <c r="M138" s="66">
        <v>25</v>
      </c>
      <c r="N138" s="2" t="s">
        <v>164</v>
      </c>
      <c r="O138" s="66" t="s">
        <v>205</v>
      </c>
      <c r="P138" s="66" t="s">
        <v>171</v>
      </c>
      <c r="Q138" s="66" t="s">
        <v>182</v>
      </c>
      <c r="R138" s="66">
        <v>180</v>
      </c>
      <c r="S138" s="66">
        <v>1</v>
      </c>
      <c r="T138" s="66" t="s">
        <v>269</v>
      </c>
      <c r="U138" s="69" t="s">
        <v>201</v>
      </c>
      <c r="V138" s="228">
        <v>55000</v>
      </c>
      <c r="W138" s="63"/>
      <c r="X138" s="66" t="s">
        <v>290</v>
      </c>
      <c r="Y138" s="66" t="s">
        <v>153</v>
      </c>
      <c r="AC138" s="490" t="s">
        <v>219</v>
      </c>
    </row>
    <row r="139" spans="1:29" ht="15" customHeight="1">
      <c r="A139" s="2"/>
      <c r="B139" s="2" t="s">
        <v>289</v>
      </c>
      <c r="C139" s="66"/>
      <c r="D139" s="616" t="s">
        <v>1216</v>
      </c>
      <c r="E139" s="2">
        <v>7</v>
      </c>
      <c r="F139" s="43" t="s">
        <v>106</v>
      </c>
      <c r="G139" s="66">
        <v>71</v>
      </c>
      <c r="H139" s="66">
        <v>20</v>
      </c>
      <c r="I139" s="66">
        <v>14</v>
      </c>
      <c r="J139" s="66" t="s">
        <v>217</v>
      </c>
      <c r="K139" s="66" t="s">
        <v>163</v>
      </c>
      <c r="L139" s="90">
        <v>-97</v>
      </c>
      <c r="M139" s="66">
        <v>25</v>
      </c>
      <c r="N139" s="2" t="s">
        <v>164</v>
      </c>
      <c r="O139" s="66" t="s">
        <v>205</v>
      </c>
      <c r="P139" s="66" t="s">
        <v>171</v>
      </c>
      <c r="Q139" s="66" t="s">
        <v>182</v>
      </c>
      <c r="R139" s="66">
        <v>180</v>
      </c>
      <c r="S139" s="66">
        <v>1</v>
      </c>
      <c r="T139" s="66" t="s">
        <v>269</v>
      </c>
      <c r="U139" s="69" t="s">
        <v>201</v>
      </c>
      <c r="V139" s="228">
        <v>50000</v>
      </c>
      <c r="W139" s="63"/>
      <c r="X139" s="66" t="s">
        <v>290</v>
      </c>
      <c r="Y139" s="66" t="s">
        <v>153</v>
      </c>
      <c r="AC139" s="490" t="s">
        <v>219</v>
      </c>
    </row>
    <row r="140" spans="1:29" ht="15" customHeight="1">
      <c r="A140" s="2"/>
      <c r="B140" s="2" t="s">
        <v>289</v>
      </c>
      <c r="C140" s="66"/>
      <c r="D140" s="616" t="s">
        <v>1216</v>
      </c>
      <c r="E140" s="2">
        <v>8</v>
      </c>
      <c r="F140" s="43" t="s">
        <v>106</v>
      </c>
      <c r="G140" s="66">
        <v>71</v>
      </c>
      <c r="H140" s="66">
        <v>20</v>
      </c>
      <c r="I140" s="66">
        <v>14</v>
      </c>
      <c r="J140" s="66" t="s">
        <v>217</v>
      </c>
      <c r="K140" s="66" t="s">
        <v>163</v>
      </c>
      <c r="L140" s="90">
        <v>-99</v>
      </c>
      <c r="M140" s="66">
        <v>25</v>
      </c>
      <c r="N140" s="2" t="s">
        <v>164</v>
      </c>
      <c r="O140" s="66" t="s">
        <v>205</v>
      </c>
      <c r="P140" s="66" t="s">
        <v>171</v>
      </c>
      <c r="Q140" s="66" t="s">
        <v>182</v>
      </c>
      <c r="R140" s="66">
        <v>180</v>
      </c>
      <c r="S140" s="66">
        <v>1</v>
      </c>
      <c r="T140" s="66" t="s">
        <v>269</v>
      </c>
      <c r="U140" s="69" t="s">
        <v>201</v>
      </c>
      <c r="V140" s="228">
        <v>40000</v>
      </c>
      <c r="W140" s="63"/>
      <c r="X140" s="66" t="s">
        <v>290</v>
      </c>
      <c r="Y140" s="66" t="s">
        <v>153</v>
      </c>
      <c r="AC140" s="490" t="s">
        <v>219</v>
      </c>
    </row>
    <row r="141" spans="1:29" ht="15" customHeight="1">
      <c r="A141" s="2"/>
      <c r="B141" s="2" t="s">
        <v>289</v>
      </c>
      <c r="C141" s="66"/>
      <c r="D141" s="616" t="s">
        <v>1216</v>
      </c>
      <c r="E141" s="2">
        <v>9</v>
      </c>
      <c r="F141" s="43" t="s">
        <v>106</v>
      </c>
      <c r="G141" s="66">
        <v>71</v>
      </c>
      <c r="H141" s="66">
        <v>20</v>
      </c>
      <c r="I141" s="66">
        <v>14</v>
      </c>
      <c r="J141" s="66" t="s">
        <v>217</v>
      </c>
      <c r="K141" s="66" t="s">
        <v>163</v>
      </c>
      <c r="L141" s="90">
        <v>-101</v>
      </c>
      <c r="M141" s="66">
        <v>24</v>
      </c>
      <c r="N141" s="2" t="s">
        <v>164</v>
      </c>
      <c r="O141" s="66" t="s">
        <v>205</v>
      </c>
      <c r="P141" s="66" t="s">
        <v>171</v>
      </c>
      <c r="Q141" s="66" t="s">
        <v>182</v>
      </c>
      <c r="R141" s="66">
        <v>180</v>
      </c>
      <c r="S141" s="66">
        <v>1</v>
      </c>
      <c r="T141" s="66" t="s">
        <v>269</v>
      </c>
      <c r="U141" s="69" t="s">
        <v>201</v>
      </c>
      <c r="V141" s="228">
        <v>32000</v>
      </c>
      <c r="W141" s="63"/>
      <c r="X141" s="66" t="s">
        <v>290</v>
      </c>
      <c r="Y141" s="66" t="s">
        <v>153</v>
      </c>
      <c r="AC141" s="490" t="s">
        <v>219</v>
      </c>
    </row>
    <row r="142" spans="1:29" ht="15" customHeight="1">
      <c r="A142" s="2"/>
      <c r="B142" s="2" t="s">
        <v>289</v>
      </c>
      <c r="C142" s="66"/>
      <c r="D142" s="616" t="s">
        <v>1216</v>
      </c>
      <c r="E142" s="2">
        <v>10</v>
      </c>
      <c r="F142" s="43" t="s">
        <v>106</v>
      </c>
      <c r="G142" s="66">
        <v>71</v>
      </c>
      <c r="H142" s="66">
        <v>20</v>
      </c>
      <c r="I142" s="66">
        <v>14</v>
      </c>
      <c r="J142" s="66" t="s">
        <v>217</v>
      </c>
      <c r="K142" s="66" t="s">
        <v>163</v>
      </c>
      <c r="L142" s="90">
        <v>-103</v>
      </c>
      <c r="M142" s="66">
        <v>22</v>
      </c>
      <c r="N142" s="2" t="s">
        <v>164</v>
      </c>
      <c r="O142" s="66" t="s">
        <v>205</v>
      </c>
      <c r="P142" s="66" t="s">
        <v>171</v>
      </c>
      <c r="Q142" s="66" t="s">
        <v>182</v>
      </c>
      <c r="R142" s="66">
        <v>180</v>
      </c>
      <c r="S142" s="66">
        <v>1</v>
      </c>
      <c r="T142" s="66" t="s">
        <v>269</v>
      </c>
      <c r="U142" s="69" t="s">
        <v>201</v>
      </c>
      <c r="V142" s="228">
        <v>30000</v>
      </c>
      <c r="W142" s="63"/>
      <c r="X142" s="66" t="s">
        <v>290</v>
      </c>
      <c r="Y142" s="66" t="s">
        <v>153</v>
      </c>
      <c r="AC142" s="490" t="s">
        <v>219</v>
      </c>
    </row>
    <row r="143" spans="1:29" ht="15" customHeight="1">
      <c r="B143" s="2" t="s">
        <v>289</v>
      </c>
      <c r="C143" s="66"/>
      <c r="D143" s="616" t="s">
        <v>1216</v>
      </c>
      <c r="E143" s="2">
        <v>11</v>
      </c>
      <c r="F143" s="43" t="s">
        <v>106</v>
      </c>
      <c r="G143" s="66">
        <v>71</v>
      </c>
      <c r="H143" s="66">
        <v>20</v>
      </c>
      <c r="I143" s="66">
        <v>14</v>
      </c>
      <c r="J143" s="66" t="s">
        <v>217</v>
      </c>
      <c r="K143" s="66" t="s">
        <v>163</v>
      </c>
      <c r="L143" s="90">
        <v>-105</v>
      </c>
      <c r="M143" s="66">
        <v>20</v>
      </c>
      <c r="N143" s="2" t="s">
        <v>164</v>
      </c>
      <c r="O143" s="66" t="s">
        <v>205</v>
      </c>
      <c r="P143" s="69" t="s">
        <v>171</v>
      </c>
      <c r="Q143" s="66" t="s">
        <v>182</v>
      </c>
      <c r="R143" s="66">
        <v>180</v>
      </c>
      <c r="S143" s="66">
        <v>1</v>
      </c>
      <c r="T143" s="66" t="s">
        <v>269</v>
      </c>
      <c r="U143" s="69" t="s">
        <v>201</v>
      </c>
      <c r="V143" s="228">
        <v>25000</v>
      </c>
      <c r="W143" s="63"/>
      <c r="X143" s="66" t="s">
        <v>290</v>
      </c>
      <c r="Y143" s="66" t="s">
        <v>153</v>
      </c>
      <c r="AC143" s="490" t="s">
        <v>219</v>
      </c>
    </row>
    <row r="144" spans="1:29" ht="15" customHeight="1">
      <c r="A144" s="2"/>
      <c r="B144" s="2" t="s">
        <v>289</v>
      </c>
      <c r="C144" s="66"/>
      <c r="D144" s="616" t="s">
        <v>1216</v>
      </c>
      <c r="E144" s="2">
        <v>12</v>
      </c>
      <c r="F144" s="43" t="s">
        <v>106</v>
      </c>
      <c r="G144" s="66">
        <v>71</v>
      </c>
      <c r="H144" s="66">
        <v>20</v>
      </c>
      <c r="I144" s="66">
        <v>14</v>
      </c>
      <c r="J144" s="66" t="s">
        <v>217</v>
      </c>
      <c r="K144" s="66" t="s">
        <v>163</v>
      </c>
      <c r="L144" s="90">
        <v>-107</v>
      </c>
      <c r="M144" s="66">
        <v>18</v>
      </c>
      <c r="N144" s="2" t="s">
        <v>164</v>
      </c>
      <c r="O144" s="66" t="s">
        <v>205</v>
      </c>
      <c r="P144" s="69" t="s">
        <v>171</v>
      </c>
      <c r="Q144" s="66" t="s">
        <v>182</v>
      </c>
      <c r="R144" s="66">
        <v>180</v>
      </c>
      <c r="S144" s="66">
        <v>1</v>
      </c>
      <c r="T144" s="66" t="s">
        <v>269</v>
      </c>
      <c r="U144" s="69" t="s">
        <v>201</v>
      </c>
      <c r="V144" s="228">
        <v>20000</v>
      </c>
      <c r="W144" s="63"/>
      <c r="X144" s="66" t="s">
        <v>290</v>
      </c>
      <c r="Y144" s="66" t="s">
        <v>153</v>
      </c>
      <c r="AC144" s="490" t="s">
        <v>219</v>
      </c>
    </row>
    <row r="145" spans="1:29" ht="15" customHeight="1">
      <c r="A145" s="2"/>
      <c r="B145" s="2" t="s">
        <v>289</v>
      </c>
      <c r="C145" s="66"/>
      <c r="D145" s="616" t="s">
        <v>1216</v>
      </c>
      <c r="E145" s="2">
        <v>13</v>
      </c>
      <c r="F145" s="43" t="s">
        <v>106</v>
      </c>
      <c r="G145" s="66">
        <v>71</v>
      </c>
      <c r="H145" s="66">
        <v>20</v>
      </c>
      <c r="I145" s="66">
        <v>14</v>
      </c>
      <c r="J145" s="66" t="s">
        <v>217</v>
      </c>
      <c r="K145" s="66" t="s">
        <v>163</v>
      </c>
      <c r="L145" s="90">
        <v>-109</v>
      </c>
      <c r="M145" s="66">
        <v>16</v>
      </c>
      <c r="N145" s="2" t="s">
        <v>164</v>
      </c>
      <c r="O145" s="66" t="s">
        <v>205</v>
      </c>
      <c r="P145" s="69" t="s">
        <v>171</v>
      </c>
      <c r="Q145" s="66" t="s">
        <v>182</v>
      </c>
      <c r="R145" s="66">
        <v>180</v>
      </c>
      <c r="S145" s="66">
        <v>1</v>
      </c>
      <c r="T145" s="66" t="s">
        <v>269</v>
      </c>
      <c r="U145" s="69" t="s">
        <v>201</v>
      </c>
      <c r="V145" s="228">
        <v>18000</v>
      </c>
      <c r="W145" s="63"/>
      <c r="X145" s="66" t="s">
        <v>290</v>
      </c>
      <c r="Y145" s="66" t="s">
        <v>153</v>
      </c>
      <c r="AC145" s="490" t="s">
        <v>219</v>
      </c>
    </row>
    <row r="146" spans="1:29" ht="15" customHeight="1">
      <c r="A146" s="2"/>
      <c r="B146" s="2" t="s">
        <v>289</v>
      </c>
      <c r="C146" s="66"/>
      <c r="D146" s="616" t="s">
        <v>1216</v>
      </c>
      <c r="E146" s="2">
        <v>14</v>
      </c>
      <c r="F146" s="43" t="s">
        <v>106</v>
      </c>
      <c r="G146" s="66">
        <v>71</v>
      </c>
      <c r="H146" s="66">
        <v>20</v>
      </c>
      <c r="I146" s="66">
        <v>14</v>
      </c>
      <c r="J146" s="66" t="s">
        <v>217</v>
      </c>
      <c r="K146" s="66" t="s">
        <v>163</v>
      </c>
      <c r="L146" s="90">
        <v>-111</v>
      </c>
      <c r="M146" s="66">
        <v>14</v>
      </c>
      <c r="N146" s="2" t="s">
        <v>164</v>
      </c>
      <c r="O146" s="66" t="s">
        <v>205</v>
      </c>
      <c r="P146" s="69" t="s">
        <v>171</v>
      </c>
      <c r="Q146" s="66" t="s">
        <v>182</v>
      </c>
      <c r="R146" s="66">
        <v>180</v>
      </c>
      <c r="S146" s="66">
        <v>1</v>
      </c>
      <c r="T146" s="66" t="s">
        <v>269</v>
      </c>
      <c r="U146" s="69" t="s">
        <v>201</v>
      </c>
      <c r="V146" s="228">
        <v>14000</v>
      </c>
      <c r="W146" s="63"/>
      <c r="X146" s="66" t="s">
        <v>290</v>
      </c>
      <c r="Y146" s="66" t="s">
        <v>153</v>
      </c>
      <c r="AC146" s="490" t="s">
        <v>219</v>
      </c>
    </row>
    <row r="147" spans="1:29" ht="15" customHeight="1">
      <c r="A147" s="2"/>
      <c r="B147" s="2" t="s">
        <v>289</v>
      </c>
      <c r="C147" s="66"/>
      <c r="D147" s="616" t="s">
        <v>1216</v>
      </c>
      <c r="E147" s="2">
        <v>15</v>
      </c>
      <c r="F147" s="43" t="s">
        <v>106</v>
      </c>
      <c r="G147" s="66">
        <v>71</v>
      </c>
      <c r="H147" s="66">
        <v>20</v>
      </c>
      <c r="I147" s="66">
        <v>14</v>
      </c>
      <c r="J147" s="66" t="s">
        <v>217</v>
      </c>
      <c r="K147" s="66" t="s">
        <v>163</v>
      </c>
      <c r="L147" s="90">
        <v>-113</v>
      </c>
      <c r="M147" s="66">
        <v>12</v>
      </c>
      <c r="N147" s="2" t="s">
        <v>164</v>
      </c>
      <c r="O147" s="66" t="s">
        <v>205</v>
      </c>
      <c r="P147" s="69" t="s">
        <v>171</v>
      </c>
      <c r="Q147" s="66" t="s">
        <v>182</v>
      </c>
      <c r="R147" s="66">
        <v>180</v>
      </c>
      <c r="S147" s="66">
        <v>1</v>
      </c>
      <c r="T147" s="66" t="s">
        <v>269</v>
      </c>
      <c r="U147" s="69" t="s">
        <v>201</v>
      </c>
      <c r="V147" s="228">
        <v>12000</v>
      </c>
      <c r="W147" s="63"/>
      <c r="X147" s="66" t="s">
        <v>290</v>
      </c>
      <c r="Y147" s="66" t="s">
        <v>153</v>
      </c>
      <c r="AC147" s="490" t="s">
        <v>219</v>
      </c>
    </row>
    <row r="148" spans="1:29" ht="15" customHeight="1">
      <c r="A148" s="2"/>
      <c r="B148" s="2" t="s">
        <v>289</v>
      </c>
      <c r="C148" s="66"/>
      <c r="D148" s="616" t="s">
        <v>1216</v>
      </c>
      <c r="E148" s="2">
        <v>16</v>
      </c>
      <c r="F148" s="43" t="s">
        <v>106</v>
      </c>
      <c r="G148" s="66">
        <v>71</v>
      </c>
      <c r="H148" s="66">
        <v>20</v>
      </c>
      <c r="I148" s="66">
        <v>14</v>
      </c>
      <c r="J148" s="66" t="s">
        <v>217</v>
      </c>
      <c r="K148" s="66" t="s">
        <v>163</v>
      </c>
      <c r="L148" s="90">
        <v>-115</v>
      </c>
      <c r="M148" s="66">
        <v>10</v>
      </c>
      <c r="N148" s="2" t="s">
        <v>164</v>
      </c>
      <c r="O148" s="66" t="s">
        <v>205</v>
      </c>
      <c r="P148" s="69" t="s">
        <v>171</v>
      </c>
      <c r="Q148" s="66" t="s">
        <v>182</v>
      </c>
      <c r="R148" s="66">
        <v>180</v>
      </c>
      <c r="S148" s="66">
        <v>1</v>
      </c>
      <c r="T148" s="66" t="s">
        <v>269</v>
      </c>
      <c r="U148" s="69" t="s">
        <v>201</v>
      </c>
      <c r="V148" s="228">
        <v>10000</v>
      </c>
      <c r="W148" s="63"/>
      <c r="X148" s="66" t="s">
        <v>290</v>
      </c>
      <c r="Y148" s="66" t="s">
        <v>153</v>
      </c>
      <c r="AC148" s="490" t="s">
        <v>219</v>
      </c>
    </row>
    <row r="149" spans="1:29" ht="15" customHeight="1">
      <c r="A149" s="2"/>
      <c r="B149" s="2" t="s">
        <v>289</v>
      </c>
      <c r="C149" s="66"/>
      <c r="D149" s="616" t="s">
        <v>1216</v>
      </c>
      <c r="E149" s="2">
        <v>17</v>
      </c>
      <c r="F149" s="43" t="s">
        <v>106</v>
      </c>
      <c r="G149" s="66">
        <v>71</v>
      </c>
      <c r="H149" s="66">
        <v>20</v>
      </c>
      <c r="I149" s="66">
        <v>14</v>
      </c>
      <c r="J149" s="66" t="s">
        <v>217</v>
      </c>
      <c r="K149" s="66" t="s">
        <v>163</v>
      </c>
      <c r="L149" s="90">
        <v>-117</v>
      </c>
      <c r="M149" s="66">
        <v>8</v>
      </c>
      <c r="N149" s="2" t="s">
        <v>164</v>
      </c>
      <c r="O149" s="66" t="s">
        <v>205</v>
      </c>
      <c r="P149" s="69" t="s">
        <v>171</v>
      </c>
      <c r="Q149" s="66" t="s">
        <v>182</v>
      </c>
      <c r="R149" s="66">
        <v>180</v>
      </c>
      <c r="S149" s="66">
        <v>1</v>
      </c>
      <c r="T149" s="66" t="s">
        <v>269</v>
      </c>
      <c r="U149" s="69" t="s">
        <v>201</v>
      </c>
      <c r="V149" s="228">
        <v>10000</v>
      </c>
      <c r="W149" s="63"/>
      <c r="X149" s="66" t="s">
        <v>290</v>
      </c>
      <c r="Y149" s="66" t="s">
        <v>153</v>
      </c>
      <c r="AC149" s="490" t="s">
        <v>219</v>
      </c>
    </row>
    <row r="150" spans="1:29" ht="15" customHeight="1">
      <c r="A150" s="2"/>
      <c r="B150" s="2" t="s">
        <v>289</v>
      </c>
      <c r="C150" s="66"/>
      <c r="D150" s="616" t="s">
        <v>1216</v>
      </c>
      <c r="E150" s="2">
        <v>18</v>
      </c>
      <c r="F150" s="43" t="s">
        <v>106</v>
      </c>
      <c r="G150" s="66">
        <v>71</v>
      </c>
      <c r="H150" s="66">
        <v>20</v>
      </c>
      <c r="I150" s="66">
        <v>14</v>
      </c>
      <c r="J150" s="66" t="s">
        <v>217</v>
      </c>
      <c r="K150" s="66" t="s">
        <v>163</v>
      </c>
      <c r="L150" s="90">
        <v>-119</v>
      </c>
      <c r="M150" s="66">
        <v>6</v>
      </c>
      <c r="N150" s="2" t="s">
        <v>164</v>
      </c>
      <c r="O150" s="66" t="s">
        <v>205</v>
      </c>
      <c r="P150" s="69" t="s">
        <v>171</v>
      </c>
      <c r="Q150" s="66" t="s">
        <v>182</v>
      </c>
      <c r="R150" s="66">
        <v>180</v>
      </c>
      <c r="S150" s="66">
        <v>1</v>
      </c>
      <c r="T150" s="66" t="s">
        <v>269</v>
      </c>
      <c r="U150" s="69" t="s">
        <v>201</v>
      </c>
      <c r="V150" s="228">
        <v>8000</v>
      </c>
      <c r="W150" s="63"/>
      <c r="X150" s="66" t="s">
        <v>290</v>
      </c>
      <c r="Y150" s="66" t="s">
        <v>153</v>
      </c>
      <c r="AC150" s="490" t="s">
        <v>219</v>
      </c>
    </row>
    <row r="151" spans="1:29" ht="15" customHeight="1">
      <c r="A151" s="2"/>
      <c r="B151" s="2" t="s">
        <v>289</v>
      </c>
      <c r="C151" s="66"/>
      <c r="D151" s="616" t="s">
        <v>1216</v>
      </c>
      <c r="E151" s="2">
        <v>19</v>
      </c>
      <c r="F151" s="43" t="s">
        <v>106</v>
      </c>
      <c r="G151" s="66">
        <v>71</v>
      </c>
      <c r="H151" s="66">
        <v>20</v>
      </c>
      <c r="I151" s="66">
        <v>14</v>
      </c>
      <c r="J151" s="66" t="s">
        <v>217</v>
      </c>
      <c r="K151" s="66" t="s">
        <v>163</v>
      </c>
      <c r="L151" s="90">
        <v>-121</v>
      </c>
      <c r="M151" s="66">
        <v>4</v>
      </c>
      <c r="N151" s="2" t="s">
        <v>164</v>
      </c>
      <c r="O151" s="66" t="s">
        <v>205</v>
      </c>
      <c r="P151" s="69" t="s">
        <v>171</v>
      </c>
      <c r="Q151" s="66" t="s">
        <v>182</v>
      </c>
      <c r="R151" s="66">
        <v>180</v>
      </c>
      <c r="S151" s="66">
        <v>1</v>
      </c>
      <c r="T151" s="66" t="s">
        <v>269</v>
      </c>
      <c r="U151" s="69" t="s">
        <v>201</v>
      </c>
      <c r="V151" s="228">
        <v>5000</v>
      </c>
      <c r="W151" s="63"/>
      <c r="X151" s="66" t="s">
        <v>290</v>
      </c>
      <c r="Y151" s="66" t="s">
        <v>153</v>
      </c>
      <c r="AC151" s="490" t="s">
        <v>219</v>
      </c>
    </row>
    <row r="152" spans="1:29" ht="15" customHeight="1">
      <c r="C152" s="35"/>
      <c r="AC152" s="491"/>
    </row>
    <row r="153" spans="1:29" ht="15" customHeight="1">
      <c r="A153" s="2" t="s">
        <v>276</v>
      </c>
      <c r="B153" s="2" t="s">
        <v>187</v>
      </c>
      <c r="C153" s="2">
        <v>60179</v>
      </c>
      <c r="D153" s="94">
        <v>201.12100000000001</v>
      </c>
      <c r="E153" s="2"/>
      <c r="F153" s="43" t="s">
        <v>106</v>
      </c>
      <c r="G153" s="66">
        <v>71</v>
      </c>
      <c r="H153" s="66">
        <v>10</v>
      </c>
      <c r="I153" s="66">
        <v>8</v>
      </c>
      <c r="J153" s="66" t="s">
        <v>217</v>
      </c>
      <c r="K153" s="66" t="s">
        <v>158</v>
      </c>
      <c r="L153" s="90">
        <v>-85</v>
      </c>
      <c r="M153" s="66" t="s">
        <v>159</v>
      </c>
      <c r="N153" s="66" t="s">
        <v>160</v>
      </c>
      <c r="O153" s="66" t="s">
        <v>205</v>
      </c>
      <c r="P153" s="66" t="s">
        <v>148</v>
      </c>
      <c r="Q153" s="66" t="s">
        <v>149</v>
      </c>
      <c r="R153" s="66">
        <v>60</v>
      </c>
      <c r="S153" s="66">
        <v>3</v>
      </c>
      <c r="T153" s="66" t="s">
        <v>150</v>
      </c>
      <c r="U153" s="118" t="s">
        <v>201</v>
      </c>
      <c r="V153" s="118">
        <v>80000</v>
      </c>
      <c r="W153" s="63"/>
      <c r="X153" s="27" t="s">
        <v>218</v>
      </c>
      <c r="Y153" s="66" t="s">
        <v>153</v>
      </c>
      <c r="AC153" s="490" t="s">
        <v>219</v>
      </c>
    </row>
    <row r="154" spans="1:29" ht="15" customHeight="1">
      <c r="A154" s="2" t="s">
        <v>200</v>
      </c>
      <c r="B154" s="2" t="s">
        <v>187</v>
      </c>
      <c r="C154" s="2">
        <v>60179</v>
      </c>
      <c r="D154" s="94">
        <v>201.12200000000001</v>
      </c>
      <c r="E154" s="2"/>
      <c r="F154" s="43" t="s">
        <v>106</v>
      </c>
      <c r="G154" s="66">
        <v>71</v>
      </c>
      <c r="H154" s="66">
        <v>15</v>
      </c>
      <c r="I154" s="66">
        <v>8</v>
      </c>
      <c r="J154" s="66" t="s">
        <v>217</v>
      </c>
      <c r="K154" s="66" t="s">
        <v>158</v>
      </c>
      <c r="L154" s="90">
        <v>-85</v>
      </c>
      <c r="M154" s="66" t="s">
        <v>159</v>
      </c>
      <c r="N154" s="66" t="s">
        <v>160</v>
      </c>
      <c r="O154" s="66" t="s">
        <v>205</v>
      </c>
      <c r="P154" s="66" t="s">
        <v>148</v>
      </c>
      <c r="Q154" s="66" t="s">
        <v>149</v>
      </c>
      <c r="R154" s="66">
        <v>60</v>
      </c>
      <c r="S154" s="66">
        <v>3</v>
      </c>
      <c r="T154" s="66" t="s">
        <v>150</v>
      </c>
      <c r="U154" s="118" t="s">
        <v>201</v>
      </c>
      <c r="V154" s="118">
        <v>110000</v>
      </c>
      <c r="W154" s="63"/>
      <c r="X154" s="27" t="s">
        <v>220</v>
      </c>
      <c r="Y154" s="66" t="s">
        <v>153</v>
      </c>
      <c r="AC154" s="490" t="s">
        <v>219</v>
      </c>
    </row>
    <row r="155" spans="1:29" ht="15" customHeight="1">
      <c r="A155" s="2" t="s">
        <v>202</v>
      </c>
      <c r="B155" s="2" t="s">
        <v>185</v>
      </c>
      <c r="C155" s="2">
        <v>60180</v>
      </c>
      <c r="D155" s="94">
        <v>201.12299999999999</v>
      </c>
      <c r="E155" s="2"/>
      <c r="F155" s="43" t="s">
        <v>106</v>
      </c>
      <c r="G155" s="66">
        <v>71</v>
      </c>
      <c r="H155" s="66">
        <v>20</v>
      </c>
      <c r="I155" s="66">
        <v>8</v>
      </c>
      <c r="J155" s="66" t="s">
        <v>217</v>
      </c>
      <c r="K155" s="66" t="s">
        <v>158</v>
      </c>
      <c r="L155" s="90">
        <v>-85</v>
      </c>
      <c r="M155" s="66" t="s">
        <v>159</v>
      </c>
      <c r="N155" s="66" t="s">
        <v>160</v>
      </c>
      <c r="O155" s="66" t="s">
        <v>205</v>
      </c>
      <c r="P155" s="66" t="s">
        <v>148</v>
      </c>
      <c r="Q155" s="66" t="s">
        <v>149</v>
      </c>
      <c r="R155" s="66">
        <v>60</v>
      </c>
      <c r="S155" s="66">
        <v>3</v>
      </c>
      <c r="T155" s="66" t="s">
        <v>150</v>
      </c>
      <c r="U155" s="118" t="s">
        <v>201</v>
      </c>
      <c r="V155" s="118">
        <v>165000</v>
      </c>
      <c r="W155" s="2"/>
      <c r="X155" s="27" t="s">
        <v>221</v>
      </c>
      <c r="Y155" s="66" t="s">
        <v>153</v>
      </c>
      <c r="AC155" s="490" t="s">
        <v>219</v>
      </c>
    </row>
    <row r="156" spans="1:29" ht="15" customHeight="1">
      <c r="A156" s="2" t="s">
        <v>202</v>
      </c>
      <c r="B156" s="2" t="s">
        <v>187</v>
      </c>
      <c r="C156" s="2">
        <v>60179</v>
      </c>
      <c r="D156" s="94">
        <v>201.124</v>
      </c>
      <c r="E156" s="2"/>
      <c r="F156" s="43" t="s">
        <v>106</v>
      </c>
      <c r="G156" s="66">
        <v>71</v>
      </c>
      <c r="H156" s="66">
        <v>5</v>
      </c>
      <c r="I156" s="66">
        <v>8</v>
      </c>
      <c r="J156" s="66" t="s">
        <v>217</v>
      </c>
      <c r="K156" s="66" t="s">
        <v>158</v>
      </c>
      <c r="L156" s="90">
        <v>-85</v>
      </c>
      <c r="M156" s="66" t="s">
        <v>159</v>
      </c>
      <c r="N156" s="66" t="s">
        <v>160</v>
      </c>
      <c r="O156" s="66" t="s">
        <v>205</v>
      </c>
      <c r="P156" s="66" t="s">
        <v>148</v>
      </c>
      <c r="Q156" s="66" t="s">
        <v>149</v>
      </c>
      <c r="R156" s="66">
        <v>60</v>
      </c>
      <c r="S156" s="66">
        <v>3</v>
      </c>
      <c r="T156" s="66" t="s">
        <v>150</v>
      </c>
      <c r="U156" s="118" t="s">
        <v>201</v>
      </c>
      <c r="V156" s="118">
        <v>32000</v>
      </c>
      <c r="W156" s="63"/>
      <c r="X156" s="27" t="s">
        <v>291</v>
      </c>
      <c r="Y156" s="66" t="s">
        <v>153</v>
      </c>
      <c r="AC156" s="490" t="s">
        <v>219</v>
      </c>
    </row>
    <row r="157" spans="1:29" ht="15" customHeight="1">
      <c r="A157" s="2" t="s">
        <v>202</v>
      </c>
      <c r="B157" s="2" t="s">
        <v>188</v>
      </c>
      <c r="D157" s="94">
        <v>201.125</v>
      </c>
      <c r="E157" s="2"/>
      <c r="F157" s="43" t="s">
        <v>106</v>
      </c>
      <c r="G157" s="66">
        <v>71</v>
      </c>
      <c r="H157" s="66">
        <v>20</v>
      </c>
      <c r="I157" s="66">
        <v>8</v>
      </c>
      <c r="J157" s="66" t="s">
        <v>217</v>
      </c>
      <c r="K157" s="66" t="s">
        <v>146</v>
      </c>
      <c r="L157" s="90">
        <v>-98</v>
      </c>
      <c r="M157" s="2">
        <v>0</v>
      </c>
      <c r="N157" s="2" t="s">
        <v>147</v>
      </c>
      <c r="O157" s="66" t="s">
        <v>205</v>
      </c>
      <c r="P157" s="66" t="s">
        <v>148</v>
      </c>
      <c r="Q157" s="66" t="s">
        <v>149</v>
      </c>
      <c r="R157" s="66">
        <v>60</v>
      </c>
      <c r="S157" s="66">
        <v>3</v>
      </c>
      <c r="T157" s="66" t="s">
        <v>150</v>
      </c>
      <c r="U157" s="118" t="s">
        <v>201</v>
      </c>
      <c r="V157" s="118">
        <v>4500</v>
      </c>
      <c r="W157" s="63"/>
      <c r="X157" s="27" t="s">
        <v>290</v>
      </c>
      <c r="Y157" s="66" t="s">
        <v>153</v>
      </c>
      <c r="AC157" s="490" t="s">
        <v>219</v>
      </c>
    </row>
    <row r="158" spans="1:29" ht="15" customHeight="1">
      <c r="A158" s="2" t="s">
        <v>202</v>
      </c>
      <c r="B158" s="2" t="s">
        <v>187</v>
      </c>
      <c r="D158" s="94">
        <v>201.126</v>
      </c>
      <c r="E158" s="2"/>
      <c r="F158" s="43" t="s">
        <v>106</v>
      </c>
      <c r="G158" s="66">
        <v>71</v>
      </c>
      <c r="H158" s="66">
        <v>20</v>
      </c>
      <c r="I158" s="66">
        <v>8</v>
      </c>
      <c r="J158" s="66" t="s">
        <v>217</v>
      </c>
      <c r="K158" s="66" t="s">
        <v>163</v>
      </c>
      <c r="L158" s="90">
        <v>-88</v>
      </c>
      <c r="M158" s="2">
        <v>10</v>
      </c>
      <c r="N158" s="2" t="s">
        <v>164</v>
      </c>
      <c r="O158" s="66" t="s">
        <v>205</v>
      </c>
      <c r="P158" s="66" t="s">
        <v>148</v>
      </c>
      <c r="Q158" s="66" t="s">
        <v>149</v>
      </c>
      <c r="R158" s="66">
        <v>60</v>
      </c>
      <c r="S158" s="66">
        <v>3</v>
      </c>
      <c r="T158" s="66" t="s">
        <v>150</v>
      </c>
      <c r="U158" s="118" t="s">
        <v>201</v>
      </c>
      <c r="V158" s="118">
        <v>15000</v>
      </c>
      <c r="W158" s="63"/>
      <c r="X158" s="27" t="s">
        <v>290</v>
      </c>
      <c r="Y158" s="66" t="s">
        <v>153</v>
      </c>
      <c r="AC158" s="490" t="s">
        <v>219</v>
      </c>
    </row>
    <row r="159" spans="1:29" ht="15" customHeight="1">
      <c r="A159" s="2" t="s">
        <v>202</v>
      </c>
      <c r="B159" s="2" t="s">
        <v>189</v>
      </c>
      <c r="D159" s="94">
        <v>201.12700000000001</v>
      </c>
      <c r="E159" s="2"/>
      <c r="F159" s="43" t="s">
        <v>106</v>
      </c>
      <c r="G159" s="66">
        <v>71</v>
      </c>
      <c r="H159" s="66">
        <v>20</v>
      </c>
      <c r="I159" s="66">
        <v>8</v>
      </c>
      <c r="J159" s="66" t="s">
        <v>217</v>
      </c>
      <c r="K159" s="66" t="s">
        <v>163</v>
      </c>
      <c r="L159" s="90">
        <v>-78</v>
      </c>
      <c r="M159" s="2">
        <v>20</v>
      </c>
      <c r="N159" s="2" t="s">
        <v>166</v>
      </c>
      <c r="O159" s="66" t="s">
        <v>205</v>
      </c>
      <c r="P159" s="66" t="s">
        <v>148</v>
      </c>
      <c r="Q159" s="66" t="s">
        <v>149</v>
      </c>
      <c r="R159" s="66">
        <v>60</v>
      </c>
      <c r="S159" s="66">
        <v>3</v>
      </c>
      <c r="T159" s="66" t="s">
        <v>150</v>
      </c>
      <c r="U159" s="118" t="s">
        <v>201</v>
      </c>
      <c r="V159" s="118">
        <v>35000</v>
      </c>
      <c r="W159" s="63"/>
      <c r="X159" s="27" t="s">
        <v>290</v>
      </c>
      <c r="Y159" s="66" t="s">
        <v>153</v>
      </c>
      <c r="AC159" s="490" t="s">
        <v>219</v>
      </c>
    </row>
    <row r="160" spans="1:29" ht="15" customHeight="1">
      <c r="A160" s="2" t="s">
        <v>202</v>
      </c>
      <c r="B160" s="2" t="s">
        <v>190</v>
      </c>
      <c r="C160" s="2">
        <v>60181</v>
      </c>
      <c r="D160" s="94">
        <v>201.12799999999999</v>
      </c>
      <c r="E160" s="2"/>
      <c r="F160" s="43" t="s">
        <v>106</v>
      </c>
      <c r="G160" s="66">
        <v>71</v>
      </c>
      <c r="H160" s="66">
        <v>20</v>
      </c>
      <c r="I160" s="66">
        <v>8</v>
      </c>
      <c r="J160" s="66" t="s">
        <v>217</v>
      </c>
      <c r="K160" s="66" t="s">
        <v>158</v>
      </c>
      <c r="L160" s="90">
        <v>-85</v>
      </c>
      <c r="M160" s="2" t="s">
        <v>159</v>
      </c>
      <c r="N160" s="2" t="s">
        <v>160</v>
      </c>
      <c r="O160" s="66" t="s">
        <v>205</v>
      </c>
      <c r="P160" s="66" t="s">
        <v>171</v>
      </c>
      <c r="Q160" s="66" t="s">
        <v>149</v>
      </c>
      <c r="R160" s="66">
        <v>60</v>
      </c>
      <c r="S160" s="66">
        <v>3</v>
      </c>
      <c r="T160" s="66" t="s">
        <v>150</v>
      </c>
      <c r="U160" s="118" t="s">
        <v>201</v>
      </c>
      <c r="V160" s="118">
        <v>165000</v>
      </c>
      <c r="W160" s="63"/>
      <c r="X160" s="27" t="s">
        <v>221</v>
      </c>
      <c r="Y160" s="66" t="s">
        <v>153</v>
      </c>
      <c r="AC160" s="490" t="s">
        <v>219</v>
      </c>
    </row>
    <row r="161" spans="1:29" ht="15" customHeight="1">
      <c r="C161" s="35"/>
      <c r="AC161" s="491"/>
    </row>
    <row r="162" spans="1:29" ht="15" customHeight="1">
      <c r="C162" s="35"/>
      <c r="AC162" s="491"/>
    </row>
    <row r="163" spans="1:29" ht="15" customHeight="1">
      <c r="A163" s="2"/>
      <c r="B163" s="2" t="s">
        <v>292</v>
      </c>
      <c r="C163" s="66"/>
      <c r="D163" s="134">
        <v>201.12899999999999</v>
      </c>
      <c r="E163" s="2">
        <v>1</v>
      </c>
      <c r="F163" s="43" t="s">
        <v>106</v>
      </c>
      <c r="G163" s="66">
        <v>71</v>
      </c>
      <c r="H163" s="66">
        <v>20</v>
      </c>
      <c r="I163" s="66">
        <v>14</v>
      </c>
      <c r="J163" s="66" t="s">
        <v>222</v>
      </c>
      <c r="K163" s="66" t="s">
        <v>163</v>
      </c>
      <c r="L163" s="90">
        <v>-85</v>
      </c>
      <c r="M163" s="66">
        <v>25</v>
      </c>
      <c r="N163" s="2" t="s">
        <v>164</v>
      </c>
      <c r="O163" s="66" t="s">
        <v>205</v>
      </c>
      <c r="P163" s="66" t="s">
        <v>171</v>
      </c>
      <c r="Q163" s="66" t="s">
        <v>182</v>
      </c>
      <c r="R163" s="66">
        <v>180</v>
      </c>
      <c r="S163" s="66">
        <v>1</v>
      </c>
      <c r="T163" s="66" t="s">
        <v>269</v>
      </c>
      <c r="U163" s="69"/>
      <c r="V163" s="69"/>
      <c r="W163" s="63"/>
      <c r="X163" s="66" t="s">
        <v>152</v>
      </c>
      <c r="Y163" s="66" t="s">
        <v>153</v>
      </c>
      <c r="AC163" s="490" t="s">
        <v>219</v>
      </c>
    </row>
    <row r="164" spans="1:29" ht="15" customHeight="1">
      <c r="A164" s="2"/>
      <c r="B164" s="2" t="s">
        <v>292</v>
      </c>
      <c r="C164" s="66"/>
      <c r="D164" s="134">
        <v>201.12899999999999</v>
      </c>
      <c r="E164" s="2">
        <v>2</v>
      </c>
      <c r="F164" s="43" t="s">
        <v>106</v>
      </c>
      <c r="G164" s="66">
        <v>71</v>
      </c>
      <c r="H164" s="66">
        <v>20</v>
      </c>
      <c r="I164" s="66">
        <v>14</v>
      </c>
      <c r="J164" s="66" t="s">
        <v>222</v>
      </c>
      <c r="K164" s="66" t="s">
        <v>163</v>
      </c>
      <c r="L164" s="90">
        <v>-87</v>
      </c>
      <c r="M164" s="66">
        <v>25</v>
      </c>
      <c r="N164" s="2" t="s">
        <v>164</v>
      </c>
      <c r="O164" s="66" t="s">
        <v>205</v>
      </c>
      <c r="P164" s="66" t="s">
        <v>171</v>
      </c>
      <c r="Q164" s="66" t="s">
        <v>182</v>
      </c>
      <c r="R164" s="66">
        <v>180</v>
      </c>
      <c r="S164" s="66">
        <v>1</v>
      </c>
      <c r="T164" s="66" t="s">
        <v>269</v>
      </c>
      <c r="U164" s="69"/>
      <c r="V164" s="69"/>
      <c r="W164" s="63"/>
      <c r="X164" s="66" t="s">
        <v>152</v>
      </c>
      <c r="Y164" s="66" t="s">
        <v>153</v>
      </c>
      <c r="AC164" s="490" t="s">
        <v>219</v>
      </c>
    </row>
    <row r="165" spans="1:29" ht="15" customHeight="1">
      <c r="A165" s="2"/>
      <c r="B165" s="2" t="s">
        <v>292</v>
      </c>
      <c r="C165" s="66"/>
      <c r="D165" s="134">
        <v>201.12899999999999</v>
      </c>
      <c r="E165" s="2">
        <v>3</v>
      </c>
      <c r="F165" s="43" t="s">
        <v>106</v>
      </c>
      <c r="G165" s="66">
        <v>71</v>
      </c>
      <c r="H165" s="66">
        <v>20</v>
      </c>
      <c r="I165" s="66">
        <v>14</v>
      </c>
      <c r="J165" s="66" t="s">
        <v>222</v>
      </c>
      <c r="K165" s="66" t="s">
        <v>163</v>
      </c>
      <c r="L165" s="90">
        <v>-89</v>
      </c>
      <c r="M165" s="66">
        <v>25</v>
      </c>
      <c r="N165" s="2" t="s">
        <v>164</v>
      </c>
      <c r="O165" s="66" t="s">
        <v>205</v>
      </c>
      <c r="P165" s="66" t="s">
        <v>171</v>
      </c>
      <c r="Q165" s="66" t="s">
        <v>182</v>
      </c>
      <c r="R165" s="66">
        <v>180</v>
      </c>
      <c r="S165" s="66">
        <v>1</v>
      </c>
      <c r="T165" s="66" t="s">
        <v>269</v>
      </c>
      <c r="U165" s="69"/>
      <c r="V165" s="69"/>
      <c r="W165" s="63"/>
      <c r="X165" s="66" t="s">
        <v>152</v>
      </c>
      <c r="Y165" s="66" t="s">
        <v>153</v>
      </c>
      <c r="AC165" s="490" t="s">
        <v>219</v>
      </c>
    </row>
    <row r="166" spans="1:29" ht="15" customHeight="1">
      <c r="A166" s="2"/>
      <c r="B166" s="2" t="s">
        <v>292</v>
      </c>
      <c r="C166" s="66"/>
      <c r="D166" s="134">
        <v>201.12899999999999</v>
      </c>
      <c r="E166" s="2">
        <v>4</v>
      </c>
      <c r="F166" s="43" t="s">
        <v>106</v>
      </c>
      <c r="G166" s="66">
        <v>71</v>
      </c>
      <c r="H166" s="66">
        <v>20</v>
      </c>
      <c r="I166" s="66">
        <v>14</v>
      </c>
      <c r="J166" s="66" t="s">
        <v>222</v>
      </c>
      <c r="K166" s="66" t="s">
        <v>163</v>
      </c>
      <c r="L166" s="90">
        <v>-91</v>
      </c>
      <c r="M166" s="66">
        <v>25</v>
      </c>
      <c r="N166" s="2" t="s">
        <v>164</v>
      </c>
      <c r="O166" s="66" t="s">
        <v>205</v>
      </c>
      <c r="P166" s="66" t="s">
        <v>171</v>
      </c>
      <c r="Q166" s="66" t="s">
        <v>182</v>
      </c>
      <c r="R166" s="66">
        <v>180</v>
      </c>
      <c r="S166" s="66">
        <v>1</v>
      </c>
      <c r="T166" s="66" t="s">
        <v>269</v>
      </c>
      <c r="U166" s="69"/>
      <c r="V166" s="69"/>
      <c r="W166" s="63"/>
      <c r="X166" s="66" t="s">
        <v>152</v>
      </c>
      <c r="Y166" s="66" t="s">
        <v>153</v>
      </c>
      <c r="AC166" s="490" t="s">
        <v>219</v>
      </c>
    </row>
    <row r="167" spans="1:29" ht="15" customHeight="1">
      <c r="A167" s="2"/>
      <c r="B167" s="2" t="s">
        <v>292</v>
      </c>
      <c r="C167" s="66"/>
      <c r="D167" s="134">
        <v>201.12899999999999</v>
      </c>
      <c r="E167" s="2">
        <v>5</v>
      </c>
      <c r="F167" s="43" t="s">
        <v>106</v>
      </c>
      <c r="G167" s="66">
        <v>71</v>
      </c>
      <c r="H167" s="66">
        <v>20</v>
      </c>
      <c r="I167" s="66">
        <v>14</v>
      </c>
      <c r="J167" s="66" t="s">
        <v>222</v>
      </c>
      <c r="K167" s="66" t="s">
        <v>163</v>
      </c>
      <c r="L167" s="90">
        <v>-93</v>
      </c>
      <c r="M167" s="66">
        <v>25</v>
      </c>
      <c r="N167" s="2" t="s">
        <v>164</v>
      </c>
      <c r="O167" s="66" t="s">
        <v>205</v>
      </c>
      <c r="P167" s="66" t="s">
        <v>171</v>
      </c>
      <c r="Q167" s="66" t="s">
        <v>182</v>
      </c>
      <c r="R167" s="66">
        <v>180</v>
      </c>
      <c r="S167" s="66">
        <v>1</v>
      </c>
      <c r="T167" s="66" t="s">
        <v>269</v>
      </c>
      <c r="U167" s="69"/>
      <c r="V167" s="69"/>
      <c r="W167" s="63"/>
      <c r="X167" s="66" t="s">
        <v>152</v>
      </c>
      <c r="Y167" s="66" t="s">
        <v>153</v>
      </c>
      <c r="AC167" s="490" t="s">
        <v>219</v>
      </c>
    </row>
    <row r="168" spans="1:29" ht="15" customHeight="1">
      <c r="A168" s="2"/>
      <c r="B168" s="2" t="s">
        <v>292</v>
      </c>
      <c r="C168" s="66"/>
      <c r="D168" s="134">
        <v>201.12899999999999</v>
      </c>
      <c r="E168" s="2">
        <v>6</v>
      </c>
      <c r="F168" s="43" t="s">
        <v>106</v>
      </c>
      <c r="G168" s="66">
        <v>71</v>
      </c>
      <c r="H168" s="66">
        <v>20</v>
      </c>
      <c r="I168" s="66">
        <v>14</v>
      </c>
      <c r="J168" s="66" t="s">
        <v>222</v>
      </c>
      <c r="K168" s="66" t="s">
        <v>163</v>
      </c>
      <c r="L168" s="90">
        <v>-95</v>
      </c>
      <c r="M168" s="66">
        <v>25</v>
      </c>
      <c r="N168" s="2" t="s">
        <v>164</v>
      </c>
      <c r="O168" s="66" t="s">
        <v>205</v>
      </c>
      <c r="P168" s="66" t="s">
        <v>171</v>
      </c>
      <c r="Q168" s="66" t="s">
        <v>182</v>
      </c>
      <c r="R168" s="66">
        <v>180</v>
      </c>
      <c r="S168" s="66">
        <v>1</v>
      </c>
      <c r="T168" s="66" t="s">
        <v>269</v>
      </c>
      <c r="U168" s="69"/>
      <c r="V168" s="69"/>
      <c r="W168" s="63"/>
      <c r="X168" s="66" t="s">
        <v>152</v>
      </c>
      <c r="Y168" s="66" t="s">
        <v>153</v>
      </c>
      <c r="AC168" s="490" t="s">
        <v>219</v>
      </c>
    </row>
    <row r="169" spans="1:29" ht="15" customHeight="1">
      <c r="A169" s="2"/>
      <c r="B169" s="2" t="s">
        <v>292</v>
      </c>
      <c r="C169" s="66"/>
      <c r="D169" s="134">
        <v>201.12899999999999</v>
      </c>
      <c r="E169" s="2">
        <v>7</v>
      </c>
      <c r="F169" s="43" t="s">
        <v>106</v>
      </c>
      <c r="G169" s="66">
        <v>71</v>
      </c>
      <c r="H169" s="66">
        <v>20</v>
      </c>
      <c r="I169" s="66">
        <v>14</v>
      </c>
      <c r="J169" s="66" t="s">
        <v>222</v>
      </c>
      <c r="K169" s="66" t="s">
        <v>163</v>
      </c>
      <c r="L169" s="90">
        <v>-97</v>
      </c>
      <c r="M169" s="66">
        <v>25</v>
      </c>
      <c r="N169" s="2" t="s">
        <v>164</v>
      </c>
      <c r="O169" s="66" t="s">
        <v>205</v>
      </c>
      <c r="P169" s="66" t="s">
        <v>171</v>
      </c>
      <c r="Q169" s="66" t="s">
        <v>182</v>
      </c>
      <c r="R169" s="66">
        <v>180</v>
      </c>
      <c r="S169" s="66">
        <v>1</v>
      </c>
      <c r="T169" s="66" t="s">
        <v>269</v>
      </c>
      <c r="U169" s="69"/>
      <c r="V169" s="69"/>
      <c r="W169" s="63"/>
      <c r="X169" s="66" t="s">
        <v>152</v>
      </c>
      <c r="Y169" s="66" t="s">
        <v>153</v>
      </c>
      <c r="AC169" s="490" t="s">
        <v>219</v>
      </c>
    </row>
    <row r="170" spans="1:29" ht="15" customHeight="1">
      <c r="A170" s="2"/>
      <c r="B170" s="2" t="s">
        <v>292</v>
      </c>
      <c r="C170" s="66"/>
      <c r="D170" s="134">
        <v>201.12899999999999</v>
      </c>
      <c r="E170" s="2">
        <v>8</v>
      </c>
      <c r="F170" s="43" t="s">
        <v>106</v>
      </c>
      <c r="G170" s="66">
        <v>71</v>
      </c>
      <c r="H170" s="66">
        <v>20</v>
      </c>
      <c r="I170" s="66">
        <v>14</v>
      </c>
      <c r="J170" s="66" t="s">
        <v>222</v>
      </c>
      <c r="K170" s="66" t="s">
        <v>163</v>
      </c>
      <c r="L170" s="90">
        <v>-99</v>
      </c>
      <c r="M170" s="66">
        <v>25</v>
      </c>
      <c r="N170" s="2" t="s">
        <v>164</v>
      </c>
      <c r="O170" s="66" t="s">
        <v>205</v>
      </c>
      <c r="P170" s="66" t="s">
        <v>171</v>
      </c>
      <c r="Q170" s="66" t="s">
        <v>182</v>
      </c>
      <c r="R170" s="66">
        <v>180</v>
      </c>
      <c r="S170" s="66">
        <v>1</v>
      </c>
      <c r="T170" s="66" t="s">
        <v>269</v>
      </c>
      <c r="U170" s="69"/>
      <c r="V170" s="69"/>
      <c r="W170" s="63"/>
      <c r="X170" s="66" t="s">
        <v>152</v>
      </c>
      <c r="Y170" s="66" t="s">
        <v>153</v>
      </c>
      <c r="AC170" s="490" t="s">
        <v>219</v>
      </c>
    </row>
    <row r="171" spans="1:29" ht="15" customHeight="1">
      <c r="A171" s="2"/>
      <c r="B171" s="2" t="s">
        <v>292</v>
      </c>
      <c r="C171" s="66"/>
      <c r="D171" s="134">
        <v>201.12899999999999</v>
      </c>
      <c r="E171" s="2">
        <v>9</v>
      </c>
      <c r="F171" s="43" t="s">
        <v>106</v>
      </c>
      <c r="G171" s="66">
        <v>71</v>
      </c>
      <c r="H171" s="66">
        <v>20</v>
      </c>
      <c r="I171" s="66">
        <v>14</v>
      </c>
      <c r="J171" s="66" t="s">
        <v>222</v>
      </c>
      <c r="K171" s="66" t="s">
        <v>163</v>
      </c>
      <c r="L171" s="90">
        <v>-101</v>
      </c>
      <c r="M171" s="66">
        <v>24</v>
      </c>
      <c r="N171" s="2" t="s">
        <v>164</v>
      </c>
      <c r="O171" s="66" t="s">
        <v>205</v>
      </c>
      <c r="P171" s="66" t="s">
        <v>171</v>
      </c>
      <c r="Q171" s="66" t="s">
        <v>182</v>
      </c>
      <c r="R171" s="66">
        <v>180</v>
      </c>
      <c r="S171" s="66">
        <v>1</v>
      </c>
      <c r="T171" s="66" t="s">
        <v>269</v>
      </c>
      <c r="U171" s="69"/>
      <c r="V171" s="69"/>
      <c r="W171" s="63"/>
      <c r="X171" s="66" t="s">
        <v>152</v>
      </c>
      <c r="Y171" s="66" t="s">
        <v>153</v>
      </c>
      <c r="AC171" s="490" t="s">
        <v>219</v>
      </c>
    </row>
    <row r="172" spans="1:29" ht="15" customHeight="1">
      <c r="A172" s="2"/>
      <c r="B172" s="2" t="s">
        <v>292</v>
      </c>
      <c r="C172" s="66"/>
      <c r="D172" s="134">
        <v>201.12899999999999</v>
      </c>
      <c r="E172" s="2">
        <v>10</v>
      </c>
      <c r="F172" s="43" t="s">
        <v>106</v>
      </c>
      <c r="G172" s="66">
        <v>71</v>
      </c>
      <c r="H172" s="66">
        <v>20</v>
      </c>
      <c r="I172" s="66">
        <v>14</v>
      </c>
      <c r="J172" s="66" t="s">
        <v>222</v>
      </c>
      <c r="K172" s="66" t="s">
        <v>163</v>
      </c>
      <c r="L172" s="90">
        <v>-103</v>
      </c>
      <c r="M172" s="66">
        <v>22</v>
      </c>
      <c r="N172" s="2" t="s">
        <v>164</v>
      </c>
      <c r="O172" s="66" t="s">
        <v>205</v>
      </c>
      <c r="P172" s="66" t="s">
        <v>171</v>
      </c>
      <c r="Q172" s="66" t="s">
        <v>182</v>
      </c>
      <c r="R172" s="66">
        <v>180</v>
      </c>
      <c r="S172" s="66">
        <v>1</v>
      </c>
      <c r="T172" s="66" t="s">
        <v>269</v>
      </c>
      <c r="U172" s="69"/>
      <c r="V172" s="69"/>
      <c r="W172" s="63"/>
      <c r="X172" s="66" t="s">
        <v>152</v>
      </c>
      <c r="Y172" s="66" t="s">
        <v>153</v>
      </c>
      <c r="AC172" s="490" t="s">
        <v>219</v>
      </c>
    </row>
    <row r="173" spans="1:29" ht="15" customHeight="1">
      <c r="B173" s="2" t="s">
        <v>292</v>
      </c>
      <c r="C173" s="66"/>
      <c r="D173" s="134">
        <v>201.12899999999999</v>
      </c>
      <c r="E173" s="2">
        <v>11</v>
      </c>
      <c r="F173" s="43" t="s">
        <v>106</v>
      </c>
      <c r="G173" s="66">
        <v>71</v>
      </c>
      <c r="H173" s="66">
        <v>20</v>
      </c>
      <c r="I173" s="66">
        <v>14</v>
      </c>
      <c r="J173" s="66" t="s">
        <v>222</v>
      </c>
      <c r="K173" s="66" t="s">
        <v>163</v>
      </c>
      <c r="L173" s="90">
        <v>-105</v>
      </c>
      <c r="M173" s="66">
        <v>20</v>
      </c>
      <c r="N173" s="2" t="s">
        <v>164</v>
      </c>
      <c r="O173" s="66" t="s">
        <v>205</v>
      </c>
      <c r="P173" s="69" t="s">
        <v>171</v>
      </c>
      <c r="Q173" s="66" t="s">
        <v>182</v>
      </c>
      <c r="R173" s="66">
        <v>180</v>
      </c>
      <c r="S173" s="66">
        <v>1</v>
      </c>
      <c r="T173" s="66" t="s">
        <v>269</v>
      </c>
      <c r="U173" s="69"/>
      <c r="V173" s="69"/>
      <c r="W173" s="63"/>
      <c r="X173" s="66" t="s">
        <v>152</v>
      </c>
      <c r="Y173" s="66" t="s">
        <v>153</v>
      </c>
      <c r="AC173" s="490" t="s">
        <v>219</v>
      </c>
    </row>
    <row r="174" spans="1:29" ht="15" customHeight="1">
      <c r="A174" s="2"/>
      <c r="B174" s="2" t="s">
        <v>292</v>
      </c>
      <c r="C174" s="66"/>
      <c r="D174" s="134">
        <v>201.12899999999999</v>
      </c>
      <c r="E174" s="2">
        <v>12</v>
      </c>
      <c r="F174" s="43" t="s">
        <v>106</v>
      </c>
      <c r="G174" s="66">
        <v>71</v>
      </c>
      <c r="H174" s="66">
        <v>20</v>
      </c>
      <c r="I174" s="66">
        <v>14</v>
      </c>
      <c r="J174" s="66" t="s">
        <v>222</v>
      </c>
      <c r="K174" s="66" t="s">
        <v>163</v>
      </c>
      <c r="L174" s="90">
        <v>-107</v>
      </c>
      <c r="M174" s="66">
        <v>18</v>
      </c>
      <c r="N174" s="2" t="s">
        <v>164</v>
      </c>
      <c r="O174" s="66" t="s">
        <v>205</v>
      </c>
      <c r="P174" s="69" t="s">
        <v>171</v>
      </c>
      <c r="Q174" s="66" t="s">
        <v>182</v>
      </c>
      <c r="R174" s="66">
        <v>180</v>
      </c>
      <c r="S174" s="66">
        <v>1</v>
      </c>
      <c r="T174" s="66" t="s">
        <v>269</v>
      </c>
      <c r="U174" s="69"/>
      <c r="V174" s="69"/>
      <c r="W174" s="63"/>
      <c r="X174" s="66" t="s">
        <v>152</v>
      </c>
      <c r="Y174" s="66" t="s">
        <v>153</v>
      </c>
      <c r="AC174" s="490" t="s">
        <v>219</v>
      </c>
    </row>
    <row r="175" spans="1:29" ht="15" customHeight="1">
      <c r="A175" s="2"/>
      <c r="B175" s="2" t="s">
        <v>292</v>
      </c>
      <c r="C175" s="66"/>
      <c r="D175" s="134">
        <v>201.12899999999999</v>
      </c>
      <c r="E175" s="2">
        <v>13</v>
      </c>
      <c r="F175" s="43" t="s">
        <v>106</v>
      </c>
      <c r="G175" s="66">
        <v>71</v>
      </c>
      <c r="H175" s="66">
        <v>20</v>
      </c>
      <c r="I175" s="66">
        <v>14</v>
      </c>
      <c r="J175" s="66" t="s">
        <v>222</v>
      </c>
      <c r="K175" s="66" t="s">
        <v>163</v>
      </c>
      <c r="L175" s="90">
        <v>-109</v>
      </c>
      <c r="M175" s="66">
        <v>16</v>
      </c>
      <c r="N175" s="2" t="s">
        <v>164</v>
      </c>
      <c r="O175" s="66" t="s">
        <v>205</v>
      </c>
      <c r="P175" s="69" t="s">
        <v>171</v>
      </c>
      <c r="Q175" s="66" t="s">
        <v>182</v>
      </c>
      <c r="R175" s="66">
        <v>180</v>
      </c>
      <c r="S175" s="66">
        <v>1</v>
      </c>
      <c r="T175" s="66" t="s">
        <v>269</v>
      </c>
      <c r="U175" s="69"/>
      <c r="V175" s="69"/>
      <c r="W175" s="63"/>
      <c r="X175" s="66" t="s">
        <v>152</v>
      </c>
      <c r="Y175" s="66" t="s">
        <v>153</v>
      </c>
      <c r="AC175" s="490" t="s">
        <v>219</v>
      </c>
    </row>
    <row r="176" spans="1:29" ht="15" customHeight="1">
      <c r="A176" s="2"/>
      <c r="B176" s="2" t="s">
        <v>292</v>
      </c>
      <c r="C176" s="66"/>
      <c r="D176" s="134">
        <v>201.12899999999999</v>
      </c>
      <c r="E176" s="2">
        <v>14</v>
      </c>
      <c r="F176" s="43" t="s">
        <v>106</v>
      </c>
      <c r="G176" s="66">
        <v>71</v>
      </c>
      <c r="H176" s="66">
        <v>20</v>
      </c>
      <c r="I176" s="66">
        <v>14</v>
      </c>
      <c r="J176" s="66" t="s">
        <v>222</v>
      </c>
      <c r="K176" s="66" t="s">
        <v>163</v>
      </c>
      <c r="L176" s="90">
        <v>-111</v>
      </c>
      <c r="M176" s="66">
        <v>14</v>
      </c>
      <c r="N176" s="2" t="s">
        <v>164</v>
      </c>
      <c r="O176" s="66" t="s">
        <v>205</v>
      </c>
      <c r="P176" s="69" t="s">
        <v>171</v>
      </c>
      <c r="Q176" s="66" t="s">
        <v>182</v>
      </c>
      <c r="R176" s="66">
        <v>180</v>
      </c>
      <c r="S176" s="66">
        <v>1</v>
      </c>
      <c r="T176" s="66" t="s">
        <v>269</v>
      </c>
      <c r="U176" s="69"/>
      <c r="V176" s="69"/>
      <c r="W176" s="63"/>
      <c r="X176" s="66" t="s">
        <v>152</v>
      </c>
      <c r="Y176" s="66" t="s">
        <v>153</v>
      </c>
      <c r="AC176" s="490" t="s">
        <v>219</v>
      </c>
    </row>
    <row r="177" spans="1:29" ht="15" customHeight="1">
      <c r="A177" s="2"/>
      <c r="B177" s="2" t="s">
        <v>292</v>
      </c>
      <c r="C177" s="66"/>
      <c r="D177" s="134">
        <v>201.12899999999999</v>
      </c>
      <c r="E177" s="2">
        <v>15</v>
      </c>
      <c r="F177" s="43" t="s">
        <v>106</v>
      </c>
      <c r="G177" s="66">
        <v>71</v>
      </c>
      <c r="H177" s="66">
        <v>20</v>
      </c>
      <c r="I177" s="66">
        <v>14</v>
      </c>
      <c r="J177" s="66" t="s">
        <v>222</v>
      </c>
      <c r="K177" s="66" t="s">
        <v>163</v>
      </c>
      <c r="L177" s="90">
        <v>-113</v>
      </c>
      <c r="M177" s="66">
        <v>12</v>
      </c>
      <c r="N177" s="2" t="s">
        <v>164</v>
      </c>
      <c r="O177" s="66" t="s">
        <v>205</v>
      </c>
      <c r="P177" s="69" t="s">
        <v>171</v>
      </c>
      <c r="Q177" s="66" t="s">
        <v>182</v>
      </c>
      <c r="R177" s="66">
        <v>180</v>
      </c>
      <c r="S177" s="66">
        <v>1</v>
      </c>
      <c r="T177" s="66" t="s">
        <v>269</v>
      </c>
      <c r="U177" s="69"/>
      <c r="V177" s="69"/>
      <c r="W177" s="63"/>
      <c r="X177" s="66" t="s">
        <v>152</v>
      </c>
      <c r="Y177" s="66" t="s">
        <v>153</v>
      </c>
      <c r="AC177" s="490" t="s">
        <v>219</v>
      </c>
    </row>
    <row r="178" spans="1:29" ht="15" customHeight="1">
      <c r="A178" s="2"/>
      <c r="B178" s="2" t="s">
        <v>292</v>
      </c>
      <c r="C178" s="66"/>
      <c r="D178" s="134">
        <v>201.12899999999999</v>
      </c>
      <c r="E178" s="2">
        <v>16</v>
      </c>
      <c r="F178" s="43" t="s">
        <v>106</v>
      </c>
      <c r="G178" s="66">
        <v>71</v>
      </c>
      <c r="H178" s="66">
        <v>20</v>
      </c>
      <c r="I178" s="66">
        <v>14</v>
      </c>
      <c r="J178" s="66" t="s">
        <v>222</v>
      </c>
      <c r="K178" s="66" t="s">
        <v>163</v>
      </c>
      <c r="L178" s="90">
        <v>-115</v>
      </c>
      <c r="M178" s="66">
        <v>10</v>
      </c>
      <c r="N178" s="2" t="s">
        <v>164</v>
      </c>
      <c r="O178" s="66" t="s">
        <v>205</v>
      </c>
      <c r="P178" s="69" t="s">
        <v>171</v>
      </c>
      <c r="Q178" s="66" t="s">
        <v>182</v>
      </c>
      <c r="R178" s="66">
        <v>180</v>
      </c>
      <c r="S178" s="66">
        <v>1</v>
      </c>
      <c r="T178" s="66" t="s">
        <v>269</v>
      </c>
      <c r="U178" s="69"/>
      <c r="V178" s="69"/>
      <c r="W178" s="63"/>
      <c r="X178" s="66" t="s">
        <v>152</v>
      </c>
      <c r="Y178" s="66" t="s">
        <v>153</v>
      </c>
      <c r="AC178" s="490" t="s">
        <v>219</v>
      </c>
    </row>
    <row r="179" spans="1:29" ht="15" customHeight="1">
      <c r="A179" s="2"/>
      <c r="B179" s="2" t="s">
        <v>292</v>
      </c>
      <c r="C179" s="66"/>
      <c r="D179" s="134">
        <v>201.12899999999999</v>
      </c>
      <c r="E179" s="2">
        <v>17</v>
      </c>
      <c r="F179" s="43" t="s">
        <v>106</v>
      </c>
      <c r="G179" s="66">
        <v>71</v>
      </c>
      <c r="H179" s="66">
        <v>20</v>
      </c>
      <c r="I179" s="66">
        <v>14</v>
      </c>
      <c r="J179" s="66" t="s">
        <v>222</v>
      </c>
      <c r="K179" s="66" t="s">
        <v>163</v>
      </c>
      <c r="L179" s="90">
        <v>-117</v>
      </c>
      <c r="M179" s="66">
        <v>8</v>
      </c>
      <c r="N179" s="2" t="s">
        <v>164</v>
      </c>
      <c r="O179" s="66" t="s">
        <v>205</v>
      </c>
      <c r="P179" s="69" t="s">
        <v>171</v>
      </c>
      <c r="Q179" s="66" t="s">
        <v>182</v>
      </c>
      <c r="R179" s="66">
        <v>180</v>
      </c>
      <c r="S179" s="66">
        <v>1</v>
      </c>
      <c r="T179" s="66" t="s">
        <v>269</v>
      </c>
      <c r="U179" s="69"/>
      <c r="V179" s="69"/>
      <c r="W179" s="63"/>
      <c r="X179" s="66" t="s">
        <v>152</v>
      </c>
      <c r="Y179" s="66" t="s">
        <v>153</v>
      </c>
      <c r="AC179" s="490" t="s">
        <v>219</v>
      </c>
    </row>
    <row r="180" spans="1:29" ht="15" customHeight="1">
      <c r="A180" s="2"/>
      <c r="B180" s="2" t="s">
        <v>292</v>
      </c>
      <c r="C180" s="66"/>
      <c r="D180" s="134">
        <v>201.12899999999999</v>
      </c>
      <c r="E180" s="2">
        <v>18</v>
      </c>
      <c r="F180" s="43" t="s">
        <v>106</v>
      </c>
      <c r="G180" s="66">
        <v>71</v>
      </c>
      <c r="H180" s="66">
        <v>20</v>
      </c>
      <c r="I180" s="66">
        <v>14</v>
      </c>
      <c r="J180" s="66" t="s">
        <v>222</v>
      </c>
      <c r="K180" s="66" t="s">
        <v>163</v>
      </c>
      <c r="L180" s="90">
        <v>-119</v>
      </c>
      <c r="M180" s="66">
        <v>6</v>
      </c>
      <c r="N180" s="2" t="s">
        <v>164</v>
      </c>
      <c r="O180" s="66" t="s">
        <v>205</v>
      </c>
      <c r="P180" s="69" t="s">
        <v>171</v>
      </c>
      <c r="Q180" s="66" t="s">
        <v>182</v>
      </c>
      <c r="R180" s="66">
        <v>180</v>
      </c>
      <c r="S180" s="66">
        <v>1</v>
      </c>
      <c r="T180" s="66" t="s">
        <v>269</v>
      </c>
      <c r="U180" s="69"/>
      <c r="V180" s="69"/>
      <c r="W180" s="63"/>
      <c r="X180" s="66" t="s">
        <v>152</v>
      </c>
      <c r="Y180" s="66" t="s">
        <v>153</v>
      </c>
      <c r="AC180" s="490" t="s">
        <v>219</v>
      </c>
    </row>
    <row r="181" spans="1:29" ht="15" customHeight="1">
      <c r="A181" s="2"/>
      <c r="B181" s="2" t="s">
        <v>292</v>
      </c>
      <c r="C181" s="66"/>
      <c r="D181" s="134">
        <v>201.12899999999999</v>
      </c>
      <c r="E181" s="2">
        <v>19</v>
      </c>
      <c r="F181" s="43" t="s">
        <v>106</v>
      </c>
      <c r="G181" s="66">
        <v>71</v>
      </c>
      <c r="H181" s="66">
        <v>20</v>
      </c>
      <c r="I181" s="66">
        <v>14</v>
      </c>
      <c r="J181" s="66" t="s">
        <v>222</v>
      </c>
      <c r="K181" s="66" t="s">
        <v>163</v>
      </c>
      <c r="L181" s="90">
        <v>-121</v>
      </c>
      <c r="M181" s="66">
        <v>4</v>
      </c>
      <c r="N181" s="2" t="s">
        <v>164</v>
      </c>
      <c r="O181" s="66" t="s">
        <v>205</v>
      </c>
      <c r="P181" s="69" t="s">
        <v>171</v>
      </c>
      <c r="Q181" s="66" t="s">
        <v>182</v>
      </c>
      <c r="R181" s="66">
        <v>180</v>
      </c>
      <c r="S181" s="66">
        <v>1</v>
      </c>
      <c r="T181" s="66" t="s">
        <v>269</v>
      </c>
      <c r="U181" s="69"/>
      <c r="V181" s="69"/>
      <c r="W181" s="63"/>
      <c r="X181" s="66" t="s">
        <v>152</v>
      </c>
      <c r="Y181" s="66" t="s">
        <v>153</v>
      </c>
      <c r="AC181" s="490" t="s">
        <v>219</v>
      </c>
    </row>
    <row r="182" spans="1:29" ht="15" customHeight="1">
      <c r="C182" s="35"/>
      <c r="J182" s="66"/>
      <c r="AC182" s="491"/>
    </row>
    <row r="183" spans="1:29" ht="15" customHeight="1">
      <c r="A183" s="436" t="s">
        <v>276</v>
      </c>
      <c r="B183" s="436" t="s">
        <v>187</v>
      </c>
      <c r="C183" s="436"/>
      <c r="D183" s="452">
        <v>201.13</v>
      </c>
      <c r="E183" s="436"/>
      <c r="F183" s="445" t="s">
        <v>106</v>
      </c>
      <c r="G183" s="145">
        <v>71</v>
      </c>
      <c r="H183" s="145">
        <v>10</v>
      </c>
      <c r="I183" s="145">
        <v>8</v>
      </c>
      <c r="J183" s="145" t="s">
        <v>222</v>
      </c>
      <c r="K183" s="145" t="s">
        <v>158</v>
      </c>
      <c r="L183" s="446">
        <v>-85</v>
      </c>
      <c r="M183" s="145" t="s">
        <v>159</v>
      </c>
      <c r="N183" s="145" t="s">
        <v>160</v>
      </c>
      <c r="O183" s="145" t="s">
        <v>205</v>
      </c>
      <c r="P183" s="145" t="s">
        <v>148</v>
      </c>
      <c r="Q183" s="145" t="s">
        <v>149</v>
      </c>
      <c r="R183" s="145">
        <v>60</v>
      </c>
      <c r="S183" s="145">
        <v>3</v>
      </c>
      <c r="T183" s="145" t="s">
        <v>150</v>
      </c>
      <c r="U183" s="457"/>
      <c r="V183" s="457"/>
      <c r="W183" s="447"/>
      <c r="X183" s="440" t="s">
        <v>218</v>
      </c>
      <c r="Y183" s="145" t="s">
        <v>153</v>
      </c>
      <c r="AC183" s="490" t="s">
        <v>158</v>
      </c>
    </row>
    <row r="184" spans="1:29" ht="15" customHeight="1">
      <c r="A184" s="436" t="s">
        <v>200</v>
      </c>
      <c r="B184" s="436" t="s">
        <v>187</v>
      </c>
      <c r="C184" s="436"/>
      <c r="D184" s="452">
        <v>201.131</v>
      </c>
      <c r="E184" s="436"/>
      <c r="F184" s="445" t="s">
        <v>106</v>
      </c>
      <c r="G184" s="145">
        <v>71</v>
      </c>
      <c r="H184" s="145">
        <v>15</v>
      </c>
      <c r="I184" s="145">
        <v>8</v>
      </c>
      <c r="J184" s="145" t="s">
        <v>222</v>
      </c>
      <c r="K184" s="145" t="s">
        <v>158</v>
      </c>
      <c r="L184" s="446">
        <v>-85</v>
      </c>
      <c r="M184" s="145" t="s">
        <v>159</v>
      </c>
      <c r="N184" s="145" t="s">
        <v>160</v>
      </c>
      <c r="O184" s="145" t="s">
        <v>205</v>
      </c>
      <c r="P184" s="145" t="s">
        <v>148</v>
      </c>
      <c r="Q184" s="145" t="s">
        <v>149</v>
      </c>
      <c r="R184" s="145">
        <v>60</v>
      </c>
      <c r="S184" s="145">
        <v>3</v>
      </c>
      <c r="T184" s="145" t="s">
        <v>150</v>
      </c>
      <c r="U184" s="457"/>
      <c r="V184" s="457"/>
      <c r="W184" s="447"/>
      <c r="X184" s="440" t="s">
        <v>220</v>
      </c>
      <c r="Y184" s="145" t="s">
        <v>153</v>
      </c>
      <c r="AC184" s="490" t="s">
        <v>158</v>
      </c>
    </row>
    <row r="185" spans="1:29" ht="15" customHeight="1">
      <c r="A185" s="436" t="s">
        <v>202</v>
      </c>
      <c r="B185" s="436" t="s">
        <v>185</v>
      </c>
      <c r="C185" s="436"/>
      <c r="D185" s="452">
        <v>201.13200000000001</v>
      </c>
      <c r="E185" s="436"/>
      <c r="F185" s="445" t="s">
        <v>106</v>
      </c>
      <c r="G185" s="145">
        <v>71</v>
      </c>
      <c r="H185" s="145">
        <v>20</v>
      </c>
      <c r="I185" s="145">
        <v>8</v>
      </c>
      <c r="J185" s="145" t="s">
        <v>222</v>
      </c>
      <c r="K185" s="145" t="s">
        <v>158</v>
      </c>
      <c r="L185" s="446">
        <v>-85</v>
      </c>
      <c r="M185" s="145" t="s">
        <v>159</v>
      </c>
      <c r="N185" s="145" t="s">
        <v>160</v>
      </c>
      <c r="O185" s="145" t="s">
        <v>205</v>
      </c>
      <c r="P185" s="145" t="s">
        <v>148</v>
      </c>
      <c r="Q185" s="145" t="s">
        <v>149</v>
      </c>
      <c r="R185" s="145">
        <v>60</v>
      </c>
      <c r="S185" s="145">
        <v>3</v>
      </c>
      <c r="T185" s="145" t="s">
        <v>150</v>
      </c>
      <c r="U185" s="457"/>
      <c r="V185" s="457"/>
      <c r="W185" s="436"/>
      <c r="X185" s="440" t="s">
        <v>221</v>
      </c>
      <c r="Y185" s="145" t="s">
        <v>153</v>
      </c>
      <c r="AC185" s="490" t="s">
        <v>158</v>
      </c>
    </row>
    <row r="186" spans="1:29" ht="15" customHeight="1">
      <c r="A186" s="436" t="s">
        <v>202</v>
      </c>
      <c r="B186" s="436" t="s">
        <v>187</v>
      </c>
      <c r="C186" s="436"/>
      <c r="D186" s="452">
        <v>201.13300000000001</v>
      </c>
      <c r="E186" s="436"/>
      <c r="F186" s="445" t="s">
        <v>106</v>
      </c>
      <c r="G186" s="145">
        <v>71</v>
      </c>
      <c r="H186" s="145">
        <v>5</v>
      </c>
      <c r="I186" s="145">
        <v>8</v>
      </c>
      <c r="J186" s="145" t="s">
        <v>222</v>
      </c>
      <c r="K186" s="145" t="s">
        <v>158</v>
      </c>
      <c r="L186" s="446">
        <v>-85</v>
      </c>
      <c r="M186" s="145" t="s">
        <v>159</v>
      </c>
      <c r="N186" s="145" t="s">
        <v>160</v>
      </c>
      <c r="O186" s="145" t="s">
        <v>205</v>
      </c>
      <c r="P186" s="145" t="s">
        <v>148</v>
      </c>
      <c r="Q186" s="145" t="s">
        <v>149</v>
      </c>
      <c r="R186" s="145">
        <v>60</v>
      </c>
      <c r="S186" s="145">
        <v>3</v>
      </c>
      <c r="T186" s="145" t="s">
        <v>150</v>
      </c>
      <c r="U186" s="457"/>
      <c r="V186" s="457"/>
      <c r="W186" s="447"/>
      <c r="X186" s="440" t="s">
        <v>291</v>
      </c>
      <c r="Y186" s="145" t="s">
        <v>153</v>
      </c>
      <c r="AC186" s="490" t="s">
        <v>158</v>
      </c>
    </row>
    <row r="187" spans="1:29" ht="15" customHeight="1">
      <c r="A187" s="436" t="s">
        <v>202</v>
      </c>
      <c r="B187" s="436" t="s">
        <v>188</v>
      </c>
      <c r="C187" s="436"/>
      <c r="D187" s="452">
        <v>201.13399999999999</v>
      </c>
      <c r="E187" s="436"/>
      <c r="F187" s="445" t="s">
        <v>106</v>
      </c>
      <c r="G187" s="145">
        <v>71</v>
      </c>
      <c r="H187" s="145">
        <v>20</v>
      </c>
      <c r="I187" s="145">
        <v>8</v>
      </c>
      <c r="J187" s="145" t="s">
        <v>222</v>
      </c>
      <c r="K187" s="145" t="s">
        <v>146</v>
      </c>
      <c r="L187" s="446">
        <v>-98</v>
      </c>
      <c r="M187" s="436">
        <v>0</v>
      </c>
      <c r="N187" s="436" t="s">
        <v>147</v>
      </c>
      <c r="O187" s="145" t="s">
        <v>205</v>
      </c>
      <c r="P187" s="145" t="s">
        <v>148</v>
      </c>
      <c r="Q187" s="145" t="s">
        <v>149</v>
      </c>
      <c r="R187" s="145">
        <v>60</v>
      </c>
      <c r="S187" s="145">
        <v>3</v>
      </c>
      <c r="T187" s="145" t="s">
        <v>150</v>
      </c>
      <c r="U187" s="457"/>
      <c r="V187" s="457"/>
      <c r="W187" s="447"/>
      <c r="X187" s="440" t="s">
        <v>282</v>
      </c>
      <c r="Y187" s="145" t="s">
        <v>153</v>
      </c>
      <c r="AC187" s="490" t="s">
        <v>158</v>
      </c>
    </row>
    <row r="188" spans="1:29" ht="15" customHeight="1">
      <c r="A188" s="436" t="s">
        <v>202</v>
      </c>
      <c r="B188" s="436" t="s">
        <v>187</v>
      </c>
      <c r="C188" s="436"/>
      <c r="D188" s="452">
        <v>201.13499999999999</v>
      </c>
      <c r="E188" s="436"/>
      <c r="F188" s="445" t="s">
        <v>106</v>
      </c>
      <c r="G188" s="145">
        <v>71</v>
      </c>
      <c r="H188" s="145">
        <v>20</v>
      </c>
      <c r="I188" s="145">
        <v>8</v>
      </c>
      <c r="J188" s="145" t="s">
        <v>222</v>
      </c>
      <c r="K188" s="145" t="s">
        <v>163</v>
      </c>
      <c r="L188" s="446">
        <v>-88</v>
      </c>
      <c r="M188" s="436">
        <v>10</v>
      </c>
      <c r="N188" s="436" t="s">
        <v>164</v>
      </c>
      <c r="O188" s="145" t="s">
        <v>205</v>
      </c>
      <c r="P188" s="145" t="s">
        <v>148</v>
      </c>
      <c r="Q188" s="145" t="s">
        <v>149</v>
      </c>
      <c r="R188" s="145">
        <v>60</v>
      </c>
      <c r="S188" s="145">
        <v>3</v>
      </c>
      <c r="T188" s="145" t="s">
        <v>150</v>
      </c>
      <c r="U188" s="457"/>
      <c r="V188" s="457"/>
      <c r="W188" s="447"/>
      <c r="X188" s="440" t="s">
        <v>282</v>
      </c>
      <c r="Y188" s="145" t="s">
        <v>153</v>
      </c>
      <c r="AC188" s="490" t="s">
        <v>158</v>
      </c>
    </row>
    <row r="189" spans="1:29" ht="15" customHeight="1">
      <c r="A189" s="436" t="s">
        <v>202</v>
      </c>
      <c r="B189" s="436" t="s">
        <v>189</v>
      </c>
      <c r="C189" s="436"/>
      <c r="D189" s="452">
        <v>201.136</v>
      </c>
      <c r="E189" s="436"/>
      <c r="F189" s="445" t="s">
        <v>106</v>
      </c>
      <c r="G189" s="145">
        <v>71</v>
      </c>
      <c r="H189" s="145">
        <v>20</v>
      </c>
      <c r="I189" s="145">
        <v>8</v>
      </c>
      <c r="J189" s="145" t="s">
        <v>222</v>
      </c>
      <c r="K189" s="145" t="s">
        <v>163</v>
      </c>
      <c r="L189" s="446">
        <v>-78</v>
      </c>
      <c r="M189" s="436">
        <v>20</v>
      </c>
      <c r="N189" s="436" t="s">
        <v>166</v>
      </c>
      <c r="O189" s="145" t="s">
        <v>205</v>
      </c>
      <c r="P189" s="145" t="s">
        <v>148</v>
      </c>
      <c r="Q189" s="145" t="s">
        <v>149</v>
      </c>
      <c r="R189" s="145">
        <v>60</v>
      </c>
      <c r="S189" s="145">
        <v>3</v>
      </c>
      <c r="T189" s="145" t="s">
        <v>150</v>
      </c>
      <c r="U189" s="457"/>
      <c r="V189" s="457"/>
      <c r="W189" s="447"/>
      <c r="X189" s="440" t="s">
        <v>282</v>
      </c>
      <c r="Y189" s="145" t="s">
        <v>153</v>
      </c>
      <c r="AC189" s="490" t="s">
        <v>158</v>
      </c>
    </row>
    <row r="190" spans="1:29" ht="15" customHeight="1">
      <c r="A190" s="436" t="s">
        <v>202</v>
      </c>
      <c r="B190" s="436" t="s">
        <v>190</v>
      </c>
      <c r="C190" s="436"/>
      <c r="D190" s="452">
        <v>201.137</v>
      </c>
      <c r="E190" s="436"/>
      <c r="F190" s="445" t="s">
        <v>106</v>
      </c>
      <c r="G190" s="145">
        <v>71</v>
      </c>
      <c r="H190" s="145">
        <v>20</v>
      </c>
      <c r="I190" s="145">
        <v>8</v>
      </c>
      <c r="J190" s="145" t="s">
        <v>222</v>
      </c>
      <c r="K190" s="145" t="s">
        <v>158</v>
      </c>
      <c r="L190" s="446">
        <v>-85</v>
      </c>
      <c r="M190" s="436" t="s">
        <v>159</v>
      </c>
      <c r="N190" s="436" t="s">
        <v>160</v>
      </c>
      <c r="O190" s="145" t="s">
        <v>205</v>
      </c>
      <c r="P190" s="145" t="s">
        <v>171</v>
      </c>
      <c r="Q190" s="145" t="s">
        <v>149</v>
      </c>
      <c r="R190" s="145">
        <v>60</v>
      </c>
      <c r="S190" s="145">
        <v>3</v>
      </c>
      <c r="T190" s="145" t="s">
        <v>150</v>
      </c>
      <c r="U190" s="457"/>
      <c r="V190" s="457"/>
      <c r="W190" s="447"/>
      <c r="X190" s="440" t="s">
        <v>221</v>
      </c>
      <c r="Y190" s="145" t="s">
        <v>153</v>
      </c>
      <c r="AC190" s="490" t="s">
        <v>158</v>
      </c>
    </row>
    <row r="191" spans="1:29" ht="15" customHeight="1">
      <c r="C191" s="35"/>
    </row>
    <row r="192" spans="1:29" ht="15" customHeight="1">
      <c r="C192" s="35"/>
    </row>
    <row r="193" spans="3:3" ht="15" customHeight="1">
      <c r="C193" s="35"/>
    </row>
    <row r="194" spans="3:3" ht="15" customHeight="1">
      <c r="C194" s="35"/>
    </row>
    <row r="195" spans="3:3" ht="15" customHeight="1">
      <c r="C195" s="35"/>
    </row>
    <row r="196" spans="3:3" ht="15" customHeight="1">
      <c r="C196" s="35"/>
    </row>
    <row r="197" spans="3:3" ht="15" customHeight="1">
      <c r="C197" s="35"/>
    </row>
    <row r="198" spans="3:3" ht="15" customHeight="1">
      <c r="C198" s="35"/>
    </row>
    <row r="199" spans="3:3" ht="15" customHeight="1">
      <c r="C199" s="35"/>
    </row>
    <row r="200" spans="3:3" ht="15" customHeight="1">
      <c r="C200" s="35"/>
    </row>
    <row r="201" spans="3:3" ht="15" customHeight="1">
      <c r="C201" s="35"/>
    </row>
    <row r="202" spans="3:3" ht="15" customHeight="1">
      <c r="C202" s="35"/>
    </row>
    <row r="203" spans="3:3" ht="15" customHeight="1">
      <c r="C203" s="35"/>
    </row>
    <row r="204" spans="3:3" ht="15" customHeight="1">
      <c r="C204" s="35"/>
    </row>
    <row r="205" spans="3:3" ht="15" customHeight="1">
      <c r="C205" s="35"/>
    </row>
    <row r="206" spans="3:3" ht="15" customHeight="1">
      <c r="C206" s="35"/>
    </row>
    <row r="207" spans="3:3" ht="15" customHeight="1">
      <c r="C207" s="35"/>
    </row>
    <row r="208" spans="3:3" ht="15" customHeight="1">
      <c r="C208" s="35"/>
    </row>
    <row r="209" spans="1:3" ht="15" customHeight="1">
      <c r="C209" s="35"/>
    </row>
    <row r="210" spans="1:3" ht="15" customHeight="1">
      <c r="C210" s="35"/>
    </row>
    <row r="211" spans="1:3" ht="15" customHeight="1">
      <c r="C211" s="35"/>
    </row>
    <row r="212" spans="1:3" ht="15" customHeight="1">
      <c r="C212" s="35"/>
    </row>
    <row r="213" spans="1:3" ht="15" customHeight="1">
      <c r="C213" s="35"/>
    </row>
    <row r="214" spans="1:3" ht="15" customHeight="1">
      <c r="C214" s="35"/>
    </row>
    <row r="215" spans="1:3" ht="15" customHeight="1">
      <c r="C215" s="35"/>
    </row>
    <row r="216" spans="1:3" ht="15" customHeight="1">
      <c r="C216" s="35"/>
    </row>
    <row r="217" spans="1:3" ht="15" customHeight="1">
      <c r="A217" s="18" t="s">
        <v>225</v>
      </c>
      <c r="B217" s="2"/>
      <c r="C217" s="35"/>
    </row>
    <row r="218" spans="1:3" ht="15" customHeight="1">
      <c r="A218" s="2" t="s">
        <v>226</v>
      </c>
      <c r="B218" s="2" t="s">
        <v>227</v>
      </c>
      <c r="C218" s="35"/>
    </row>
    <row r="219" spans="1:3" ht="15" customHeight="1">
      <c r="A219" s="2" t="s">
        <v>228</v>
      </c>
      <c r="B219" s="2" t="s">
        <v>227</v>
      </c>
      <c r="C219" s="35"/>
    </row>
    <row r="220" spans="1:3" ht="15" customHeight="1">
      <c r="A220" s="2" t="s">
        <v>229</v>
      </c>
      <c r="B220" s="2" t="s">
        <v>230</v>
      </c>
      <c r="C220" s="35"/>
    </row>
    <row r="221" spans="1:3" ht="15" customHeight="1">
      <c r="A221" s="2" t="s">
        <v>231</v>
      </c>
      <c r="B221" s="2" t="s">
        <v>232</v>
      </c>
      <c r="C221" s="35"/>
    </row>
    <row r="222" spans="1:3" ht="15" customHeight="1">
      <c r="A222" s="2" t="s">
        <v>233</v>
      </c>
      <c r="B222" s="2" t="s">
        <v>234</v>
      </c>
      <c r="C222" s="35"/>
    </row>
    <row r="223" spans="1:3" ht="15" customHeight="1">
      <c r="A223" s="2" t="s">
        <v>235</v>
      </c>
      <c r="B223" s="2" t="s">
        <v>236</v>
      </c>
      <c r="C223" s="35"/>
    </row>
    <row r="224" spans="1:3" ht="15" customHeight="1">
      <c r="A224" s="2" t="s">
        <v>237</v>
      </c>
      <c r="B224" s="2" t="s">
        <v>238</v>
      </c>
      <c r="C224" s="35"/>
    </row>
    <row r="225" spans="1:3" ht="15" customHeight="1">
      <c r="A225" s="18" t="s">
        <v>239</v>
      </c>
      <c r="B225" s="18"/>
      <c r="C225" s="35"/>
    </row>
    <row r="226" spans="1:3" ht="15" customHeight="1">
      <c r="A226" s="2" t="s">
        <v>240</v>
      </c>
      <c r="B226" s="2" t="s">
        <v>241</v>
      </c>
      <c r="C226" s="35"/>
    </row>
    <row r="227" spans="1:3" ht="15" customHeight="1">
      <c r="A227" s="2" t="s">
        <v>242</v>
      </c>
      <c r="B227" s="2" t="s">
        <v>243</v>
      </c>
      <c r="C227" s="35"/>
    </row>
  </sheetData>
  <mergeCells count="16">
    <mergeCell ref="B2:B3"/>
    <mergeCell ref="B7:B11"/>
    <mergeCell ref="A12:A16"/>
    <mergeCell ref="B21:B22"/>
    <mergeCell ref="A23:A24"/>
    <mergeCell ref="B17:B18"/>
    <mergeCell ref="B19:B20"/>
    <mergeCell ref="B12:B16"/>
    <mergeCell ref="B23:B24"/>
    <mergeCell ref="A19:A20"/>
    <mergeCell ref="B4:B6"/>
    <mergeCell ref="A7:A11"/>
    <mergeCell ref="A2:A3"/>
    <mergeCell ref="A21:A22"/>
    <mergeCell ref="A17:A18"/>
    <mergeCell ref="A4:A6"/>
  </mergeCells>
  <phoneticPr fontId="1"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CC"/>
    <outlinePr summaryBelow="0" summaryRight="0"/>
  </sheetPr>
  <dimension ref="A1:AZ169"/>
  <sheetViews>
    <sheetView topLeftCell="B1" workbookViewId="0">
      <pane ySplit="1" topLeftCell="A29" activePane="bottomLeft" state="frozen"/>
      <selection pane="bottomLeft" activeCell="AV17" sqref="AV17:AY68"/>
    </sheetView>
  </sheetViews>
  <sheetFormatPr defaultColWidth="9.5" defaultRowHeight="15" customHeight="1"/>
  <cols>
    <col min="1" max="1" width="19.5" style="35" customWidth="1"/>
    <col min="2" max="2" width="33.5" style="35" customWidth="1"/>
    <col min="3" max="4" width="17" style="35" customWidth="1"/>
    <col min="5" max="5" width="17" style="35" hidden="1" customWidth="1"/>
    <col min="6" max="7" width="19.5" style="35" hidden="1" customWidth="1"/>
    <col min="8" max="8" width="23.5" style="35" customWidth="1"/>
    <col min="9" max="9" width="25.5" style="34" hidden="1" customWidth="1"/>
    <col min="10" max="10" width="17" style="35" hidden="1" customWidth="1"/>
    <col min="11" max="11" width="17" style="35" customWidth="1"/>
    <col min="12" max="12" width="20.5" style="35" hidden="1" customWidth="1"/>
    <col min="13" max="32" width="17" style="35" hidden="1" customWidth="1"/>
    <col min="33" max="33" width="23.5" style="35" hidden="1" customWidth="1"/>
    <col min="34" max="36" width="17" style="35" hidden="1" customWidth="1"/>
    <col min="37" max="37" width="17" style="26" hidden="1" customWidth="1"/>
    <col min="38" max="38" width="17" style="51" hidden="1" customWidth="1"/>
    <col min="39" max="42" width="26" style="36" hidden="1" customWidth="1"/>
    <col min="43" max="43" width="12.5" style="36" hidden="1" customWidth="1"/>
    <col min="44" max="47" width="9.5" style="35"/>
    <col min="49" max="49" width="20.625" customWidth="1"/>
    <col min="50" max="50" width="11" customWidth="1"/>
    <col min="51" max="51" width="18.875" customWidth="1"/>
  </cols>
  <sheetData>
    <row r="1" spans="1:52" s="42" customFormat="1" ht="27.95" customHeight="1" thickBot="1">
      <c r="A1" s="290" t="s">
        <v>118</v>
      </c>
      <c r="B1" s="72" t="s">
        <v>57</v>
      </c>
      <c r="C1" s="72" t="s">
        <v>120</v>
      </c>
      <c r="D1" s="72" t="s">
        <v>121</v>
      </c>
      <c r="E1" s="38" t="s">
        <v>122</v>
      </c>
      <c r="F1" s="38" t="s">
        <v>313</v>
      </c>
      <c r="G1" s="38" t="s">
        <v>314</v>
      </c>
      <c r="H1" s="39" t="s">
        <v>315</v>
      </c>
      <c r="I1" s="39" t="s">
        <v>316</v>
      </c>
      <c r="J1" s="39" t="s">
        <v>317</v>
      </c>
      <c r="K1" s="510" t="s">
        <v>318</v>
      </c>
      <c r="L1" s="39" t="s">
        <v>319</v>
      </c>
      <c r="M1" s="39" t="s">
        <v>320</v>
      </c>
      <c r="N1" s="39" t="s">
        <v>321</v>
      </c>
      <c r="O1" s="39" t="s">
        <v>322</v>
      </c>
      <c r="P1" s="39" t="s">
        <v>323</v>
      </c>
      <c r="Q1" s="511" t="s">
        <v>324</v>
      </c>
      <c r="R1" s="39" t="s">
        <v>325</v>
      </c>
      <c r="S1" s="39" t="s">
        <v>326</v>
      </c>
      <c r="T1" s="39" t="s">
        <v>327</v>
      </c>
      <c r="U1" s="39" t="s">
        <v>328</v>
      </c>
      <c r="V1" s="39" t="s">
        <v>329</v>
      </c>
      <c r="W1" s="512" t="s">
        <v>330</v>
      </c>
      <c r="X1" s="39" t="s">
        <v>331</v>
      </c>
      <c r="Y1" s="39" t="s">
        <v>332</v>
      </c>
      <c r="Z1" s="39" t="s">
        <v>125</v>
      </c>
      <c r="AA1" s="39" t="s">
        <v>126</v>
      </c>
      <c r="AB1" s="39" t="s">
        <v>127</v>
      </c>
      <c r="AC1" s="513" t="s">
        <v>128</v>
      </c>
      <c r="AD1" s="39" t="s">
        <v>129</v>
      </c>
      <c r="AE1" s="40" t="s">
        <v>130</v>
      </c>
      <c r="AF1" s="40" t="s">
        <v>131</v>
      </c>
      <c r="AG1" s="39" t="s">
        <v>132</v>
      </c>
      <c r="AH1" s="39" t="s">
        <v>133</v>
      </c>
      <c r="AI1" s="39" t="s">
        <v>134</v>
      </c>
      <c r="AJ1" s="39" t="s">
        <v>135</v>
      </c>
      <c r="AK1" s="72" t="s">
        <v>136</v>
      </c>
      <c r="AL1" s="40" t="s">
        <v>138</v>
      </c>
      <c r="AM1" s="40" t="s">
        <v>333</v>
      </c>
      <c r="AN1" s="40" t="s">
        <v>334</v>
      </c>
      <c r="AO1" s="40" t="s">
        <v>335</v>
      </c>
      <c r="AP1" s="40" t="s">
        <v>336</v>
      </c>
      <c r="AQ1" s="73" t="s">
        <v>140</v>
      </c>
      <c r="AR1" s="37" t="s">
        <v>141</v>
      </c>
      <c r="AS1" s="37" t="s">
        <v>142</v>
      </c>
      <c r="AT1" s="37" t="s">
        <v>143</v>
      </c>
      <c r="AU1" s="489" t="s">
        <v>144</v>
      </c>
      <c r="AV1" s="601" t="s">
        <v>1191</v>
      </c>
      <c r="AW1" s="601" t="s">
        <v>1192</v>
      </c>
      <c r="AX1" s="601" t="s">
        <v>1</v>
      </c>
      <c r="AY1" s="601" t="s">
        <v>1193</v>
      </c>
      <c r="AZ1" s="601" t="s">
        <v>1194</v>
      </c>
    </row>
    <row r="2" spans="1:52" ht="15" customHeight="1">
      <c r="A2" s="334" t="s">
        <v>209</v>
      </c>
      <c r="B2" s="338" t="s">
        <v>337</v>
      </c>
      <c r="C2" s="332">
        <v>490.00099999999998</v>
      </c>
      <c r="D2" s="210">
        <v>1</v>
      </c>
      <c r="E2" s="299" t="s">
        <v>106</v>
      </c>
      <c r="F2" s="299"/>
      <c r="G2" s="299"/>
      <c r="H2" s="300">
        <v>41</v>
      </c>
      <c r="I2" s="300">
        <v>40620</v>
      </c>
      <c r="J2" s="300">
        <v>20</v>
      </c>
      <c r="K2" s="300" t="s">
        <v>338</v>
      </c>
      <c r="L2" s="300">
        <v>2</v>
      </c>
      <c r="M2" s="300">
        <v>7</v>
      </c>
      <c r="N2" s="300"/>
      <c r="O2" s="300"/>
      <c r="P2" s="300"/>
      <c r="Q2" s="300"/>
      <c r="R2" s="300"/>
      <c r="S2" s="300"/>
      <c r="T2" s="300"/>
      <c r="U2" s="300"/>
      <c r="V2" s="300"/>
      <c r="W2" s="300"/>
      <c r="X2" s="300"/>
      <c r="Y2" s="300"/>
      <c r="Z2" s="300">
        <v>14</v>
      </c>
      <c r="AA2" s="340" t="s">
        <v>165</v>
      </c>
      <c r="AB2" s="300" t="s">
        <v>146</v>
      </c>
      <c r="AC2" s="345">
        <v>-78</v>
      </c>
      <c r="AD2" s="300">
        <v>25</v>
      </c>
      <c r="AE2" s="300" t="s">
        <v>164</v>
      </c>
      <c r="AF2" s="300" t="s">
        <v>339</v>
      </c>
      <c r="AG2" s="300" t="s">
        <v>340</v>
      </c>
      <c r="AH2" s="300" t="s">
        <v>182</v>
      </c>
      <c r="AI2" s="300">
        <v>180</v>
      </c>
      <c r="AJ2" s="300">
        <v>1</v>
      </c>
      <c r="AK2" s="300" t="s">
        <v>269</v>
      </c>
      <c r="AL2" s="415" t="s">
        <v>341</v>
      </c>
      <c r="AM2" s="303" t="s">
        <v>342</v>
      </c>
      <c r="AN2" s="303"/>
      <c r="AO2" s="303"/>
      <c r="AP2" s="303" t="s">
        <v>343</v>
      </c>
      <c r="AQ2" s="304" t="s">
        <v>153</v>
      </c>
      <c r="AU2" s="490" t="s">
        <v>154</v>
      </c>
      <c r="AV2" s="612"/>
      <c r="AW2" s="611"/>
      <c r="AY2" s="609"/>
    </row>
    <row r="3" spans="1:52" ht="15" customHeight="1">
      <c r="A3" s="335" t="s">
        <v>209</v>
      </c>
      <c r="B3" s="339" t="s">
        <v>337</v>
      </c>
      <c r="C3" s="333">
        <v>490.00099999999998</v>
      </c>
      <c r="D3" s="132">
        <v>2</v>
      </c>
      <c r="E3" s="45" t="s">
        <v>106</v>
      </c>
      <c r="F3" s="45"/>
      <c r="G3" s="45"/>
      <c r="H3" s="36">
        <v>41</v>
      </c>
      <c r="I3" s="36">
        <v>40620</v>
      </c>
      <c r="J3" s="36">
        <v>20</v>
      </c>
      <c r="K3" s="36" t="s">
        <v>338</v>
      </c>
      <c r="L3" s="36">
        <v>2</v>
      </c>
      <c r="M3" s="36">
        <v>7</v>
      </c>
      <c r="N3" s="36"/>
      <c r="O3" s="36"/>
      <c r="P3" s="36"/>
      <c r="Q3" s="36"/>
      <c r="R3" s="36"/>
      <c r="S3" s="36"/>
      <c r="T3" s="36"/>
      <c r="U3" s="36"/>
      <c r="V3" s="36"/>
      <c r="W3" s="36"/>
      <c r="X3" s="36"/>
      <c r="Y3" s="36"/>
      <c r="Z3" s="36">
        <v>14</v>
      </c>
      <c r="AA3" s="341" t="s">
        <v>165</v>
      </c>
      <c r="AB3" s="36" t="s">
        <v>146</v>
      </c>
      <c r="AC3" s="343">
        <v>-80</v>
      </c>
      <c r="AD3" s="36">
        <v>25</v>
      </c>
      <c r="AE3" s="36" t="s">
        <v>164</v>
      </c>
      <c r="AF3" s="36" t="s">
        <v>339</v>
      </c>
      <c r="AG3" s="36" t="s">
        <v>340</v>
      </c>
      <c r="AH3" s="36" t="s">
        <v>182</v>
      </c>
      <c r="AI3" s="36">
        <v>180</v>
      </c>
      <c r="AJ3" s="36">
        <v>1</v>
      </c>
      <c r="AK3" s="36" t="s">
        <v>269</v>
      </c>
      <c r="AL3" s="416" t="s">
        <v>344</v>
      </c>
      <c r="AM3" s="293" t="s">
        <v>342</v>
      </c>
      <c r="AN3" s="293"/>
      <c r="AO3" s="293"/>
      <c r="AP3" s="293" t="s">
        <v>343</v>
      </c>
      <c r="AQ3" s="170" t="s">
        <v>153</v>
      </c>
      <c r="AU3" s="490" t="s">
        <v>154</v>
      </c>
      <c r="AV3" s="612"/>
      <c r="AW3" s="611"/>
      <c r="AY3" s="609"/>
    </row>
    <row r="4" spans="1:52" ht="15" customHeight="1">
      <c r="A4" s="335" t="s">
        <v>209</v>
      </c>
      <c r="B4" s="339" t="s">
        <v>337</v>
      </c>
      <c r="C4" s="333">
        <v>490.00099999999998</v>
      </c>
      <c r="D4" s="132">
        <v>3</v>
      </c>
      <c r="E4" s="45" t="s">
        <v>106</v>
      </c>
      <c r="F4" s="45"/>
      <c r="G4" s="45"/>
      <c r="H4" s="36">
        <v>41</v>
      </c>
      <c r="I4" s="36">
        <v>40620</v>
      </c>
      <c r="J4" s="36">
        <v>20</v>
      </c>
      <c r="K4" s="36" t="s">
        <v>338</v>
      </c>
      <c r="L4" s="36">
        <v>2</v>
      </c>
      <c r="M4" s="36">
        <v>7</v>
      </c>
      <c r="N4" s="36"/>
      <c r="O4" s="36"/>
      <c r="P4" s="36"/>
      <c r="Q4" s="36"/>
      <c r="R4" s="36"/>
      <c r="S4" s="36"/>
      <c r="T4" s="36"/>
      <c r="U4" s="36"/>
      <c r="V4" s="36"/>
      <c r="W4" s="36"/>
      <c r="X4" s="36"/>
      <c r="Y4" s="36"/>
      <c r="Z4" s="36">
        <v>14</v>
      </c>
      <c r="AA4" s="341" t="s">
        <v>165</v>
      </c>
      <c r="AB4" s="36" t="s">
        <v>146</v>
      </c>
      <c r="AC4" s="343">
        <v>-82</v>
      </c>
      <c r="AD4" s="36">
        <v>25</v>
      </c>
      <c r="AE4" s="36" t="s">
        <v>164</v>
      </c>
      <c r="AF4" s="36" t="s">
        <v>339</v>
      </c>
      <c r="AG4" s="36" t="s">
        <v>340</v>
      </c>
      <c r="AH4" s="36" t="s">
        <v>182</v>
      </c>
      <c r="AI4" s="36">
        <v>180</v>
      </c>
      <c r="AJ4" s="36">
        <v>1</v>
      </c>
      <c r="AK4" s="36" t="s">
        <v>269</v>
      </c>
      <c r="AL4" s="416" t="s">
        <v>345</v>
      </c>
      <c r="AM4" s="293" t="s">
        <v>342</v>
      </c>
      <c r="AN4" s="293"/>
      <c r="AO4" s="293"/>
      <c r="AP4" s="293" t="s">
        <v>343</v>
      </c>
      <c r="AQ4" s="170" t="s">
        <v>153</v>
      </c>
      <c r="AU4" s="490" t="s">
        <v>154</v>
      </c>
      <c r="AV4" s="612"/>
      <c r="AW4" s="611"/>
      <c r="AY4" s="609"/>
    </row>
    <row r="5" spans="1:52" ht="15" customHeight="1">
      <c r="A5" s="320" t="s">
        <v>209</v>
      </c>
      <c r="B5" s="339" t="s">
        <v>337</v>
      </c>
      <c r="C5" s="329">
        <v>490.00099999999998</v>
      </c>
      <c r="D5" s="36">
        <v>4</v>
      </c>
      <c r="E5" s="45" t="s">
        <v>106</v>
      </c>
      <c r="F5" s="45"/>
      <c r="G5" s="45"/>
      <c r="H5" s="36">
        <v>41</v>
      </c>
      <c r="I5" s="36">
        <v>40620</v>
      </c>
      <c r="J5" s="36">
        <v>20</v>
      </c>
      <c r="K5" s="36" t="s">
        <v>338</v>
      </c>
      <c r="L5" s="36">
        <v>2</v>
      </c>
      <c r="M5" s="36">
        <v>7</v>
      </c>
      <c r="N5" s="36"/>
      <c r="O5" s="36"/>
      <c r="P5" s="36"/>
      <c r="Q5" s="36"/>
      <c r="R5" s="36"/>
      <c r="S5" s="36"/>
      <c r="T5" s="36"/>
      <c r="U5" s="36"/>
      <c r="V5" s="36"/>
      <c r="W5" s="36"/>
      <c r="X5" s="36"/>
      <c r="Y5" s="36"/>
      <c r="Z5" s="36">
        <v>14</v>
      </c>
      <c r="AA5" s="341" t="s">
        <v>165</v>
      </c>
      <c r="AB5" s="36" t="s">
        <v>146</v>
      </c>
      <c r="AC5" s="343">
        <v>-84</v>
      </c>
      <c r="AD5" s="36">
        <v>20</v>
      </c>
      <c r="AE5" s="36" t="s">
        <v>164</v>
      </c>
      <c r="AF5" s="36" t="s">
        <v>339</v>
      </c>
      <c r="AG5" s="36" t="s">
        <v>340</v>
      </c>
      <c r="AH5" s="36" t="s">
        <v>182</v>
      </c>
      <c r="AI5" s="36">
        <v>180</v>
      </c>
      <c r="AJ5" s="36">
        <v>1</v>
      </c>
      <c r="AK5" s="36" t="s">
        <v>269</v>
      </c>
      <c r="AL5" s="416" t="s">
        <v>346</v>
      </c>
      <c r="AM5" s="293" t="s">
        <v>342</v>
      </c>
      <c r="AN5" s="293"/>
      <c r="AO5" s="293"/>
      <c r="AP5" s="293" t="s">
        <v>343</v>
      </c>
      <c r="AQ5" s="170" t="s">
        <v>153</v>
      </c>
      <c r="AU5" s="490" t="s">
        <v>154</v>
      </c>
      <c r="AV5" s="612"/>
      <c r="AW5" s="611"/>
      <c r="AY5" s="609"/>
    </row>
    <row r="6" spans="1:52" ht="15" customHeight="1">
      <c r="A6" s="320" t="s">
        <v>209</v>
      </c>
      <c r="B6" s="339" t="s">
        <v>337</v>
      </c>
      <c r="C6" s="329">
        <v>490.00099999999998</v>
      </c>
      <c r="D6" s="36">
        <v>5</v>
      </c>
      <c r="E6" s="45" t="s">
        <v>106</v>
      </c>
      <c r="F6" s="45"/>
      <c r="G6" s="45"/>
      <c r="H6" s="36">
        <v>41</v>
      </c>
      <c r="I6" s="36">
        <v>40620</v>
      </c>
      <c r="J6" s="36">
        <v>20</v>
      </c>
      <c r="K6" s="36" t="s">
        <v>338</v>
      </c>
      <c r="L6" s="36">
        <v>2</v>
      </c>
      <c r="M6" s="36">
        <v>7</v>
      </c>
      <c r="N6" s="36"/>
      <c r="O6" s="36"/>
      <c r="P6" s="36"/>
      <c r="Q6" s="36"/>
      <c r="R6" s="36"/>
      <c r="S6" s="36"/>
      <c r="T6" s="36"/>
      <c r="U6" s="36"/>
      <c r="V6" s="36"/>
      <c r="W6" s="36"/>
      <c r="X6" s="36"/>
      <c r="Y6" s="36"/>
      <c r="Z6" s="36">
        <v>14</v>
      </c>
      <c r="AA6" s="341" t="s">
        <v>165</v>
      </c>
      <c r="AB6" s="36" t="s">
        <v>146</v>
      </c>
      <c r="AC6" s="343">
        <v>-86</v>
      </c>
      <c r="AD6" s="36">
        <v>18</v>
      </c>
      <c r="AE6" s="36" t="s">
        <v>164</v>
      </c>
      <c r="AF6" s="36" t="s">
        <v>339</v>
      </c>
      <c r="AG6" s="36" t="s">
        <v>340</v>
      </c>
      <c r="AH6" s="36" t="s">
        <v>182</v>
      </c>
      <c r="AI6" s="36">
        <v>180</v>
      </c>
      <c r="AJ6" s="36">
        <v>1</v>
      </c>
      <c r="AK6" s="36" t="s">
        <v>269</v>
      </c>
      <c r="AL6" s="416" t="s">
        <v>347</v>
      </c>
      <c r="AM6" s="293" t="s">
        <v>342</v>
      </c>
      <c r="AN6" s="293"/>
      <c r="AO6" s="293"/>
      <c r="AP6" s="293" t="s">
        <v>343</v>
      </c>
      <c r="AQ6" s="170" t="s">
        <v>153</v>
      </c>
      <c r="AU6" s="490" t="s">
        <v>154</v>
      </c>
      <c r="AV6" s="612"/>
      <c r="AW6" s="611"/>
      <c r="AY6" s="609"/>
    </row>
    <row r="7" spans="1:52" ht="15" customHeight="1">
      <c r="A7" s="320" t="s">
        <v>209</v>
      </c>
      <c r="B7" s="339" t="s">
        <v>337</v>
      </c>
      <c r="C7" s="329">
        <v>490.00099999999998</v>
      </c>
      <c r="D7" s="36">
        <v>6</v>
      </c>
      <c r="E7" s="45" t="s">
        <v>106</v>
      </c>
      <c r="F7" s="45"/>
      <c r="G7" s="45"/>
      <c r="H7" s="36">
        <v>41</v>
      </c>
      <c r="I7" s="36">
        <v>40620</v>
      </c>
      <c r="J7" s="36">
        <v>20</v>
      </c>
      <c r="K7" s="36" t="s">
        <v>338</v>
      </c>
      <c r="L7" s="36">
        <v>2</v>
      </c>
      <c r="M7" s="36">
        <v>7</v>
      </c>
      <c r="N7" s="36"/>
      <c r="O7" s="36"/>
      <c r="P7" s="36"/>
      <c r="Q7" s="36"/>
      <c r="R7" s="36"/>
      <c r="S7" s="36"/>
      <c r="T7" s="36"/>
      <c r="U7" s="36"/>
      <c r="V7" s="36"/>
      <c r="W7" s="36"/>
      <c r="X7" s="36"/>
      <c r="Y7" s="36"/>
      <c r="Z7" s="36">
        <v>14</v>
      </c>
      <c r="AA7" s="341" t="s">
        <v>165</v>
      </c>
      <c r="AB7" s="36" t="s">
        <v>146</v>
      </c>
      <c r="AC7" s="343">
        <v>-88</v>
      </c>
      <c r="AD7" s="36">
        <v>18</v>
      </c>
      <c r="AE7" s="36" t="s">
        <v>164</v>
      </c>
      <c r="AF7" s="36" t="s">
        <v>339</v>
      </c>
      <c r="AG7" s="36" t="s">
        <v>340</v>
      </c>
      <c r="AH7" s="36" t="s">
        <v>182</v>
      </c>
      <c r="AI7" s="36">
        <v>180</v>
      </c>
      <c r="AJ7" s="36">
        <v>1</v>
      </c>
      <c r="AK7" s="36" t="s">
        <v>269</v>
      </c>
      <c r="AL7" s="416" t="s">
        <v>348</v>
      </c>
      <c r="AM7" s="293" t="s">
        <v>342</v>
      </c>
      <c r="AN7" s="293"/>
      <c r="AO7" s="293"/>
      <c r="AP7" s="293" t="s">
        <v>343</v>
      </c>
      <c r="AQ7" s="170" t="s">
        <v>153</v>
      </c>
      <c r="AU7" s="490" t="s">
        <v>154</v>
      </c>
      <c r="AV7" s="612"/>
      <c r="AW7" s="611"/>
      <c r="AY7" s="609"/>
    </row>
    <row r="8" spans="1:52" ht="15" customHeight="1">
      <c r="A8" s="320" t="s">
        <v>209</v>
      </c>
      <c r="B8" s="339" t="s">
        <v>337</v>
      </c>
      <c r="C8" s="329">
        <v>490.00099999999998</v>
      </c>
      <c r="D8" s="36">
        <v>7</v>
      </c>
      <c r="E8" s="45" t="s">
        <v>106</v>
      </c>
      <c r="F8" s="45"/>
      <c r="G8" s="45"/>
      <c r="H8" s="36">
        <v>41</v>
      </c>
      <c r="I8" s="36">
        <v>40620</v>
      </c>
      <c r="J8" s="36">
        <v>20</v>
      </c>
      <c r="K8" s="36" t="s">
        <v>338</v>
      </c>
      <c r="L8" s="36">
        <v>2</v>
      </c>
      <c r="M8" s="36">
        <v>7</v>
      </c>
      <c r="N8" s="36"/>
      <c r="O8" s="36"/>
      <c r="P8" s="36"/>
      <c r="Q8" s="36"/>
      <c r="R8" s="36"/>
      <c r="S8" s="36"/>
      <c r="T8" s="36"/>
      <c r="U8" s="36"/>
      <c r="V8" s="36"/>
      <c r="W8" s="36"/>
      <c r="X8" s="36"/>
      <c r="Y8" s="36"/>
      <c r="Z8" s="36">
        <v>14</v>
      </c>
      <c r="AA8" s="341" t="s">
        <v>165</v>
      </c>
      <c r="AB8" s="36" t="s">
        <v>146</v>
      </c>
      <c r="AC8" s="343">
        <v>-90</v>
      </c>
      <c r="AD8" s="36">
        <v>18</v>
      </c>
      <c r="AE8" s="36" t="s">
        <v>164</v>
      </c>
      <c r="AF8" s="36" t="s">
        <v>339</v>
      </c>
      <c r="AG8" s="36" t="s">
        <v>340</v>
      </c>
      <c r="AH8" s="36" t="s">
        <v>182</v>
      </c>
      <c r="AI8" s="36">
        <v>180</v>
      </c>
      <c r="AJ8" s="36">
        <v>1</v>
      </c>
      <c r="AK8" s="36" t="s">
        <v>269</v>
      </c>
      <c r="AL8" s="416" t="s">
        <v>349</v>
      </c>
      <c r="AM8" s="293" t="s">
        <v>342</v>
      </c>
      <c r="AN8" s="293"/>
      <c r="AO8" s="293"/>
      <c r="AP8" s="293" t="s">
        <v>343</v>
      </c>
      <c r="AQ8" s="170" t="s">
        <v>153</v>
      </c>
      <c r="AU8" s="490" t="s">
        <v>154</v>
      </c>
      <c r="AV8" s="612"/>
      <c r="AW8" s="611"/>
      <c r="AY8" s="609"/>
    </row>
    <row r="9" spans="1:52" ht="15" customHeight="1">
      <c r="A9" s="320" t="s">
        <v>209</v>
      </c>
      <c r="B9" s="339" t="s">
        <v>337</v>
      </c>
      <c r="C9" s="329">
        <v>490.00099999999998</v>
      </c>
      <c r="D9" s="36">
        <v>8</v>
      </c>
      <c r="E9" s="45" t="s">
        <v>106</v>
      </c>
      <c r="F9" s="45"/>
      <c r="G9" s="45"/>
      <c r="H9" s="36">
        <v>41</v>
      </c>
      <c r="I9" s="36">
        <v>40620</v>
      </c>
      <c r="J9" s="36">
        <v>20</v>
      </c>
      <c r="K9" s="36" t="s">
        <v>338</v>
      </c>
      <c r="L9" s="36">
        <v>2</v>
      </c>
      <c r="M9" s="36">
        <v>7</v>
      </c>
      <c r="N9" s="36"/>
      <c r="O9" s="36"/>
      <c r="P9" s="36"/>
      <c r="Q9" s="36"/>
      <c r="R9" s="36"/>
      <c r="S9" s="36"/>
      <c r="T9" s="36"/>
      <c r="U9" s="36"/>
      <c r="V9" s="36"/>
      <c r="W9" s="36"/>
      <c r="X9" s="36"/>
      <c r="Y9" s="36"/>
      <c r="Z9" s="36">
        <v>14</v>
      </c>
      <c r="AA9" s="341" t="s">
        <v>165</v>
      </c>
      <c r="AB9" s="36" t="s">
        <v>146</v>
      </c>
      <c r="AC9" s="343">
        <v>-92</v>
      </c>
      <c r="AD9" s="36">
        <v>16</v>
      </c>
      <c r="AE9" s="36" t="s">
        <v>164</v>
      </c>
      <c r="AF9" s="36" t="s">
        <v>339</v>
      </c>
      <c r="AG9" s="36" t="s">
        <v>340</v>
      </c>
      <c r="AH9" s="36" t="s">
        <v>182</v>
      </c>
      <c r="AI9" s="36">
        <v>180</v>
      </c>
      <c r="AJ9" s="36">
        <v>1</v>
      </c>
      <c r="AK9" s="36" t="s">
        <v>269</v>
      </c>
      <c r="AL9" s="416" t="s">
        <v>350</v>
      </c>
      <c r="AM9" s="293" t="s">
        <v>342</v>
      </c>
      <c r="AN9" s="293"/>
      <c r="AO9" s="293"/>
      <c r="AP9" s="293" t="s">
        <v>343</v>
      </c>
      <c r="AQ9" s="170" t="s">
        <v>153</v>
      </c>
      <c r="AU9" s="490" t="s">
        <v>154</v>
      </c>
      <c r="AV9" s="612"/>
      <c r="AW9" s="611"/>
      <c r="AY9" s="609"/>
    </row>
    <row r="10" spans="1:52" ht="15" customHeight="1">
      <c r="A10" s="320" t="s">
        <v>209</v>
      </c>
      <c r="B10" s="339" t="s">
        <v>337</v>
      </c>
      <c r="C10" s="329">
        <v>490.00099999999998</v>
      </c>
      <c r="D10" s="36">
        <v>9</v>
      </c>
      <c r="E10" s="45" t="s">
        <v>106</v>
      </c>
      <c r="F10" s="45"/>
      <c r="G10" s="45"/>
      <c r="H10" s="36">
        <v>41</v>
      </c>
      <c r="I10" s="36">
        <v>40620</v>
      </c>
      <c r="J10" s="36">
        <v>20</v>
      </c>
      <c r="K10" s="36" t="s">
        <v>338</v>
      </c>
      <c r="L10" s="36">
        <v>2</v>
      </c>
      <c r="M10" s="36">
        <v>7</v>
      </c>
      <c r="N10" s="36"/>
      <c r="O10" s="36"/>
      <c r="P10" s="36"/>
      <c r="Q10" s="36"/>
      <c r="R10" s="36"/>
      <c r="S10" s="36"/>
      <c r="T10" s="36"/>
      <c r="U10" s="36"/>
      <c r="V10" s="36"/>
      <c r="W10" s="36"/>
      <c r="X10" s="36"/>
      <c r="Y10" s="36"/>
      <c r="Z10" s="36">
        <v>14</v>
      </c>
      <c r="AA10" s="341" t="s">
        <v>165</v>
      </c>
      <c r="AB10" s="36" t="s">
        <v>146</v>
      </c>
      <c r="AC10" s="343">
        <v>-94</v>
      </c>
      <c r="AD10" s="36">
        <v>16</v>
      </c>
      <c r="AE10" s="36" t="s">
        <v>164</v>
      </c>
      <c r="AF10" s="36" t="s">
        <v>339</v>
      </c>
      <c r="AG10" s="36" t="s">
        <v>340</v>
      </c>
      <c r="AH10" s="36" t="s">
        <v>182</v>
      </c>
      <c r="AI10" s="36">
        <v>180</v>
      </c>
      <c r="AJ10" s="36">
        <v>1</v>
      </c>
      <c r="AK10" s="36" t="s">
        <v>269</v>
      </c>
      <c r="AL10" s="416" t="s">
        <v>351</v>
      </c>
      <c r="AM10" s="293" t="s">
        <v>342</v>
      </c>
      <c r="AN10" s="293"/>
      <c r="AO10" s="293"/>
      <c r="AP10" s="293" t="s">
        <v>343</v>
      </c>
      <c r="AQ10" s="170" t="s">
        <v>153</v>
      </c>
      <c r="AU10" s="490" t="s">
        <v>154</v>
      </c>
      <c r="AV10" s="612"/>
      <c r="AW10" s="611"/>
      <c r="AY10" s="609"/>
    </row>
    <row r="11" spans="1:52" ht="15" customHeight="1">
      <c r="A11" s="320" t="s">
        <v>209</v>
      </c>
      <c r="B11" s="339" t="s">
        <v>337</v>
      </c>
      <c r="C11" s="329">
        <v>490.00099999999998</v>
      </c>
      <c r="D11" s="36">
        <v>10</v>
      </c>
      <c r="E11" s="45" t="s">
        <v>106</v>
      </c>
      <c r="F11" s="45"/>
      <c r="G11" s="45"/>
      <c r="H11" s="36">
        <v>41</v>
      </c>
      <c r="I11" s="36">
        <v>40620</v>
      </c>
      <c r="J11" s="36">
        <v>20</v>
      </c>
      <c r="K11" s="36" t="s">
        <v>338</v>
      </c>
      <c r="L11" s="36">
        <v>2</v>
      </c>
      <c r="M11" s="36">
        <v>7</v>
      </c>
      <c r="N11" s="36"/>
      <c r="O11" s="36"/>
      <c r="P11" s="36"/>
      <c r="Q11" s="36"/>
      <c r="R11" s="36"/>
      <c r="S11" s="36"/>
      <c r="T11" s="36"/>
      <c r="U11" s="36"/>
      <c r="V11" s="36"/>
      <c r="W11" s="36"/>
      <c r="X11" s="36"/>
      <c r="Y11" s="36"/>
      <c r="Z11" s="36">
        <v>14</v>
      </c>
      <c r="AA11" s="341" t="s">
        <v>165</v>
      </c>
      <c r="AB11" s="36" t="s">
        <v>146</v>
      </c>
      <c r="AC11" s="343">
        <v>-96</v>
      </c>
      <c r="AD11" s="36">
        <v>16</v>
      </c>
      <c r="AE11" s="36" t="s">
        <v>164</v>
      </c>
      <c r="AF11" s="36" t="s">
        <v>339</v>
      </c>
      <c r="AG11" s="36" t="s">
        <v>340</v>
      </c>
      <c r="AH11" s="36" t="s">
        <v>182</v>
      </c>
      <c r="AI11" s="36">
        <v>180</v>
      </c>
      <c r="AJ11" s="36">
        <v>1</v>
      </c>
      <c r="AK11" s="36" t="s">
        <v>269</v>
      </c>
      <c r="AL11" s="416" t="s">
        <v>352</v>
      </c>
      <c r="AM11" s="293" t="s">
        <v>342</v>
      </c>
      <c r="AN11" s="293"/>
      <c r="AO11" s="293"/>
      <c r="AP11" s="293" t="s">
        <v>343</v>
      </c>
      <c r="AQ11" s="170" t="s">
        <v>153</v>
      </c>
      <c r="AU11" s="490" t="s">
        <v>154</v>
      </c>
      <c r="AV11" s="612"/>
      <c r="AW11" s="611"/>
      <c r="AY11" s="609"/>
    </row>
    <row r="12" spans="1:52" ht="15" customHeight="1">
      <c r="A12" s="320" t="s">
        <v>209</v>
      </c>
      <c r="B12" s="339" t="s">
        <v>337</v>
      </c>
      <c r="C12" s="329">
        <v>490.00099999999998</v>
      </c>
      <c r="D12" s="36">
        <v>11</v>
      </c>
      <c r="E12" s="45" t="s">
        <v>106</v>
      </c>
      <c r="F12" s="45"/>
      <c r="G12" s="45"/>
      <c r="H12" s="36">
        <v>41</v>
      </c>
      <c r="I12" s="36">
        <v>40620</v>
      </c>
      <c r="J12" s="36">
        <v>20</v>
      </c>
      <c r="K12" s="36" t="s">
        <v>338</v>
      </c>
      <c r="L12" s="36">
        <v>2</v>
      </c>
      <c r="M12" s="36">
        <v>7</v>
      </c>
      <c r="N12" s="36"/>
      <c r="O12" s="36"/>
      <c r="P12" s="36"/>
      <c r="Q12" s="36"/>
      <c r="R12" s="36"/>
      <c r="S12" s="36"/>
      <c r="T12" s="36"/>
      <c r="U12" s="36"/>
      <c r="V12" s="36"/>
      <c r="W12" s="36"/>
      <c r="X12" s="36"/>
      <c r="Y12" s="36"/>
      <c r="Z12" s="36">
        <v>14</v>
      </c>
      <c r="AA12" s="341" t="s">
        <v>165</v>
      </c>
      <c r="AB12" s="36" t="s">
        <v>146</v>
      </c>
      <c r="AC12" s="343">
        <v>-98</v>
      </c>
      <c r="AD12" s="36">
        <v>14</v>
      </c>
      <c r="AE12" s="36" t="s">
        <v>164</v>
      </c>
      <c r="AF12" s="36" t="s">
        <v>339</v>
      </c>
      <c r="AG12" s="36" t="s">
        <v>340</v>
      </c>
      <c r="AH12" s="36" t="s">
        <v>182</v>
      </c>
      <c r="AI12" s="36">
        <v>180</v>
      </c>
      <c r="AJ12" s="36">
        <v>1</v>
      </c>
      <c r="AK12" s="36" t="s">
        <v>269</v>
      </c>
      <c r="AL12" s="416" t="s">
        <v>353</v>
      </c>
      <c r="AM12" s="293" t="s">
        <v>342</v>
      </c>
      <c r="AN12" s="293"/>
      <c r="AO12" s="293"/>
      <c r="AP12" s="293" t="s">
        <v>343</v>
      </c>
      <c r="AQ12" s="170" t="s">
        <v>153</v>
      </c>
      <c r="AU12" s="490" t="s">
        <v>154</v>
      </c>
      <c r="AV12" s="612"/>
      <c r="AW12" s="611"/>
      <c r="AY12" s="609"/>
    </row>
    <row r="13" spans="1:52" ht="15" customHeight="1">
      <c r="A13" s="320" t="s">
        <v>209</v>
      </c>
      <c r="B13" s="339" t="s">
        <v>337</v>
      </c>
      <c r="C13" s="329">
        <v>490.00099999999998</v>
      </c>
      <c r="D13" s="36">
        <v>12</v>
      </c>
      <c r="E13" s="45" t="s">
        <v>106</v>
      </c>
      <c r="F13" s="45"/>
      <c r="G13" s="45"/>
      <c r="H13" s="36">
        <v>41</v>
      </c>
      <c r="I13" s="36">
        <v>40620</v>
      </c>
      <c r="J13" s="36">
        <v>20</v>
      </c>
      <c r="K13" s="36" t="s">
        <v>338</v>
      </c>
      <c r="L13" s="36">
        <v>2</v>
      </c>
      <c r="M13" s="36">
        <v>7</v>
      </c>
      <c r="N13" s="36"/>
      <c r="O13" s="36"/>
      <c r="P13" s="36"/>
      <c r="Q13" s="36"/>
      <c r="R13" s="36"/>
      <c r="S13" s="36"/>
      <c r="T13" s="36"/>
      <c r="U13" s="36"/>
      <c r="V13" s="36"/>
      <c r="W13" s="36"/>
      <c r="X13" s="36"/>
      <c r="Y13" s="36"/>
      <c r="Z13" s="36">
        <v>14</v>
      </c>
      <c r="AA13" s="341" t="s">
        <v>165</v>
      </c>
      <c r="AB13" s="36" t="s">
        <v>146</v>
      </c>
      <c r="AC13" s="343">
        <v>-100</v>
      </c>
      <c r="AD13" s="36">
        <v>14</v>
      </c>
      <c r="AE13" s="36" t="s">
        <v>164</v>
      </c>
      <c r="AF13" s="36" t="s">
        <v>339</v>
      </c>
      <c r="AG13" s="36" t="s">
        <v>340</v>
      </c>
      <c r="AH13" s="36" t="s">
        <v>182</v>
      </c>
      <c r="AI13" s="36">
        <v>180</v>
      </c>
      <c r="AJ13" s="36">
        <v>1</v>
      </c>
      <c r="AK13" s="36" t="s">
        <v>269</v>
      </c>
      <c r="AL13" s="416" t="s">
        <v>354</v>
      </c>
      <c r="AM13" s="293" t="s">
        <v>342</v>
      </c>
      <c r="AN13" s="293"/>
      <c r="AO13" s="293"/>
      <c r="AP13" s="293" t="s">
        <v>343</v>
      </c>
      <c r="AQ13" s="170" t="s">
        <v>153</v>
      </c>
      <c r="AU13" s="490" t="s">
        <v>154</v>
      </c>
      <c r="AV13" s="612"/>
      <c r="AW13" s="611"/>
      <c r="AY13" s="609"/>
    </row>
    <row r="14" spans="1:52" ht="15" customHeight="1">
      <c r="A14" s="320" t="s">
        <v>209</v>
      </c>
      <c r="B14" s="339" t="s">
        <v>337</v>
      </c>
      <c r="C14" s="329">
        <v>490.00099999999998</v>
      </c>
      <c r="D14" s="36">
        <v>13</v>
      </c>
      <c r="E14" s="45" t="s">
        <v>106</v>
      </c>
      <c r="F14" s="45"/>
      <c r="G14" s="45"/>
      <c r="H14" s="36">
        <v>41</v>
      </c>
      <c r="I14" s="36">
        <v>40620</v>
      </c>
      <c r="J14" s="36">
        <v>20</v>
      </c>
      <c r="K14" s="36" t="s">
        <v>338</v>
      </c>
      <c r="L14" s="36">
        <v>2</v>
      </c>
      <c r="M14" s="36">
        <v>7</v>
      </c>
      <c r="N14" s="36"/>
      <c r="O14" s="36"/>
      <c r="P14" s="36"/>
      <c r="Q14" s="36"/>
      <c r="R14" s="36"/>
      <c r="S14" s="36"/>
      <c r="T14" s="36"/>
      <c r="U14" s="36"/>
      <c r="V14" s="36"/>
      <c r="W14" s="36"/>
      <c r="X14" s="36"/>
      <c r="Y14" s="36"/>
      <c r="Z14" s="36">
        <v>14</v>
      </c>
      <c r="AA14" s="341" t="s">
        <v>165</v>
      </c>
      <c r="AB14" s="36" t="s">
        <v>146</v>
      </c>
      <c r="AC14" s="343">
        <v>-102</v>
      </c>
      <c r="AD14" s="36">
        <v>12</v>
      </c>
      <c r="AE14" s="36" t="s">
        <v>164</v>
      </c>
      <c r="AF14" s="36" t="s">
        <v>339</v>
      </c>
      <c r="AG14" s="36" t="s">
        <v>340</v>
      </c>
      <c r="AH14" s="36" t="s">
        <v>182</v>
      </c>
      <c r="AI14" s="36">
        <v>180</v>
      </c>
      <c r="AJ14" s="36">
        <v>1</v>
      </c>
      <c r="AK14" s="36" t="s">
        <v>269</v>
      </c>
      <c r="AL14" s="416" t="s">
        <v>355</v>
      </c>
      <c r="AM14" s="293" t="s">
        <v>342</v>
      </c>
      <c r="AN14" s="293"/>
      <c r="AO14" s="293"/>
      <c r="AP14" s="293" t="s">
        <v>343</v>
      </c>
      <c r="AQ14" s="170" t="s">
        <v>153</v>
      </c>
      <c r="AU14" s="490" t="s">
        <v>154</v>
      </c>
      <c r="AV14" s="612"/>
      <c r="AW14" s="611"/>
      <c r="AY14" s="609"/>
    </row>
    <row r="15" spans="1:52" ht="15" customHeight="1">
      <c r="A15" s="320" t="s">
        <v>209</v>
      </c>
      <c r="B15" s="339" t="s">
        <v>337</v>
      </c>
      <c r="C15" s="329">
        <v>490.00099999999998</v>
      </c>
      <c r="D15" s="36">
        <v>14</v>
      </c>
      <c r="E15" s="45" t="s">
        <v>106</v>
      </c>
      <c r="F15" s="45"/>
      <c r="G15" s="45"/>
      <c r="H15" s="36">
        <v>41</v>
      </c>
      <c r="I15" s="36">
        <v>40620</v>
      </c>
      <c r="J15" s="36">
        <v>20</v>
      </c>
      <c r="K15" s="36" t="s">
        <v>338</v>
      </c>
      <c r="L15" s="36">
        <v>2</v>
      </c>
      <c r="M15" s="36">
        <v>7</v>
      </c>
      <c r="N15" s="36"/>
      <c r="O15" s="36"/>
      <c r="P15" s="36"/>
      <c r="Q15" s="36"/>
      <c r="R15" s="36"/>
      <c r="S15" s="36"/>
      <c r="T15" s="113"/>
      <c r="U15" s="36"/>
      <c r="V15" s="36"/>
      <c r="W15" s="36"/>
      <c r="X15" s="36"/>
      <c r="Y15" s="36"/>
      <c r="Z15" s="36">
        <v>14</v>
      </c>
      <c r="AA15" s="341" t="s">
        <v>165</v>
      </c>
      <c r="AB15" s="36" t="s">
        <v>146</v>
      </c>
      <c r="AC15" s="343">
        <v>-104</v>
      </c>
      <c r="AD15" s="36">
        <v>12</v>
      </c>
      <c r="AE15" s="36" t="s">
        <v>164</v>
      </c>
      <c r="AF15" s="36" t="s">
        <v>339</v>
      </c>
      <c r="AG15" s="36" t="s">
        <v>340</v>
      </c>
      <c r="AH15" s="36" t="s">
        <v>182</v>
      </c>
      <c r="AI15" s="36">
        <v>180</v>
      </c>
      <c r="AJ15" s="36">
        <v>1</v>
      </c>
      <c r="AK15" s="36" t="s">
        <v>269</v>
      </c>
      <c r="AL15" s="416" t="s">
        <v>356</v>
      </c>
      <c r="AM15" s="293" t="s">
        <v>342</v>
      </c>
      <c r="AN15" s="293"/>
      <c r="AO15" s="293"/>
      <c r="AP15" s="293" t="s">
        <v>343</v>
      </c>
      <c r="AQ15" s="170" t="s">
        <v>153</v>
      </c>
      <c r="AU15" s="490" t="s">
        <v>154</v>
      </c>
      <c r="AV15" s="612"/>
      <c r="AW15" s="611"/>
      <c r="AY15" s="609"/>
    </row>
    <row r="16" spans="1:52" ht="15" customHeight="1">
      <c r="A16" s="320" t="s">
        <v>209</v>
      </c>
      <c r="B16" s="339" t="s">
        <v>337</v>
      </c>
      <c r="C16" s="329">
        <v>490.00099999999998</v>
      </c>
      <c r="D16" s="36">
        <v>15</v>
      </c>
      <c r="E16" s="45" t="s">
        <v>106</v>
      </c>
      <c r="F16" s="45"/>
      <c r="G16" s="45"/>
      <c r="H16" s="36">
        <v>41</v>
      </c>
      <c r="I16" s="36">
        <v>40620</v>
      </c>
      <c r="J16" s="36">
        <v>20</v>
      </c>
      <c r="K16" s="36" t="s">
        <v>338</v>
      </c>
      <c r="L16" s="36">
        <v>2</v>
      </c>
      <c r="M16" s="36">
        <v>7</v>
      </c>
      <c r="N16" s="36"/>
      <c r="O16" s="36"/>
      <c r="P16" s="36"/>
      <c r="Q16" s="36"/>
      <c r="R16" s="36"/>
      <c r="S16" s="36"/>
      <c r="T16" s="36"/>
      <c r="U16" s="36"/>
      <c r="V16" s="36"/>
      <c r="W16" s="36"/>
      <c r="X16" s="36"/>
      <c r="Y16" s="36"/>
      <c r="Z16" s="36">
        <v>14</v>
      </c>
      <c r="AA16" s="341" t="s">
        <v>165</v>
      </c>
      <c r="AB16" s="36" t="s">
        <v>146</v>
      </c>
      <c r="AC16" s="343">
        <v>-106</v>
      </c>
      <c r="AD16" s="36">
        <v>10</v>
      </c>
      <c r="AE16" s="36" t="s">
        <v>164</v>
      </c>
      <c r="AF16" s="36" t="s">
        <v>339</v>
      </c>
      <c r="AG16" s="36" t="s">
        <v>340</v>
      </c>
      <c r="AH16" s="36" t="s">
        <v>182</v>
      </c>
      <c r="AI16" s="36">
        <v>180</v>
      </c>
      <c r="AJ16" s="36">
        <v>1</v>
      </c>
      <c r="AK16" s="36" t="s">
        <v>269</v>
      </c>
      <c r="AL16" s="416" t="s">
        <v>357</v>
      </c>
      <c r="AM16" s="293" t="s">
        <v>342</v>
      </c>
      <c r="AN16" s="293"/>
      <c r="AO16" s="293"/>
      <c r="AP16" s="293" t="s">
        <v>343</v>
      </c>
      <c r="AQ16" s="170" t="s">
        <v>153</v>
      </c>
      <c r="AU16" s="490" t="s">
        <v>154</v>
      </c>
      <c r="AV16" s="612"/>
      <c r="AW16" s="611"/>
      <c r="AY16" s="609"/>
    </row>
    <row r="17" spans="1:51" ht="15" customHeight="1">
      <c r="A17" s="320" t="s">
        <v>209</v>
      </c>
      <c r="B17" s="339" t="s">
        <v>337</v>
      </c>
      <c r="C17" s="329">
        <v>490.00099999999998</v>
      </c>
      <c r="D17" s="36">
        <v>16</v>
      </c>
      <c r="E17" s="45" t="s">
        <v>106</v>
      </c>
      <c r="F17" s="45"/>
      <c r="G17" s="45"/>
      <c r="H17" s="36">
        <v>41</v>
      </c>
      <c r="I17" s="36">
        <v>40620</v>
      </c>
      <c r="J17" s="36">
        <v>20</v>
      </c>
      <c r="K17" s="36" t="s">
        <v>338</v>
      </c>
      <c r="L17" s="36">
        <v>2</v>
      </c>
      <c r="M17" s="36">
        <v>7</v>
      </c>
      <c r="N17" s="36"/>
      <c r="O17" s="36"/>
      <c r="P17" s="36"/>
      <c r="Q17" s="36"/>
      <c r="R17" s="36"/>
      <c r="S17" s="36"/>
      <c r="T17" s="36"/>
      <c r="U17" s="36"/>
      <c r="V17" s="36"/>
      <c r="W17" s="36"/>
      <c r="X17" s="36"/>
      <c r="Y17" s="36"/>
      <c r="Z17" s="36">
        <v>14</v>
      </c>
      <c r="AA17" s="341" t="s">
        <v>165</v>
      </c>
      <c r="AB17" s="36" t="s">
        <v>146</v>
      </c>
      <c r="AC17" s="343">
        <v>-108</v>
      </c>
      <c r="AD17" s="36">
        <v>10</v>
      </c>
      <c r="AE17" s="36" t="s">
        <v>164</v>
      </c>
      <c r="AF17" s="36" t="s">
        <v>339</v>
      </c>
      <c r="AG17" s="36" t="s">
        <v>340</v>
      </c>
      <c r="AH17" s="36" t="s">
        <v>182</v>
      </c>
      <c r="AI17" s="36">
        <v>180</v>
      </c>
      <c r="AJ17" s="36">
        <v>1</v>
      </c>
      <c r="AK17" s="36" t="s">
        <v>269</v>
      </c>
      <c r="AL17" s="416" t="s">
        <v>358</v>
      </c>
      <c r="AM17" s="293" t="s">
        <v>342</v>
      </c>
      <c r="AN17" s="293"/>
      <c r="AO17" s="293"/>
      <c r="AP17" s="293" t="s">
        <v>343</v>
      </c>
      <c r="AQ17" s="170" t="s">
        <v>153</v>
      </c>
      <c r="AU17" s="490" t="s">
        <v>154</v>
      </c>
      <c r="AV17" s="611"/>
      <c r="AW17" s="611"/>
      <c r="AX17" s="611"/>
      <c r="AY17" s="611"/>
    </row>
    <row r="18" spans="1:51" ht="15" customHeight="1">
      <c r="A18" s="320" t="s">
        <v>209</v>
      </c>
      <c r="B18" s="339" t="s">
        <v>337</v>
      </c>
      <c r="C18" s="329">
        <v>490.00099999999998</v>
      </c>
      <c r="D18" s="36">
        <v>17</v>
      </c>
      <c r="E18" s="45" t="s">
        <v>106</v>
      </c>
      <c r="F18" s="45"/>
      <c r="G18" s="45"/>
      <c r="H18" s="36">
        <v>41</v>
      </c>
      <c r="I18" s="36">
        <v>40620</v>
      </c>
      <c r="J18" s="36">
        <v>20</v>
      </c>
      <c r="K18" s="36" t="s">
        <v>338</v>
      </c>
      <c r="L18" s="36">
        <v>2</v>
      </c>
      <c r="M18" s="36">
        <v>7</v>
      </c>
      <c r="N18" s="36"/>
      <c r="O18" s="36"/>
      <c r="P18" s="36"/>
      <c r="Q18" s="36"/>
      <c r="R18" s="36"/>
      <c r="S18" s="36"/>
      <c r="T18" s="36"/>
      <c r="U18" s="36"/>
      <c r="V18" s="36"/>
      <c r="W18" s="36"/>
      <c r="X18" s="36"/>
      <c r="Y18" s="36"/>
      <c r="Z18" s="36">
        <v>14</v>
      </c>
      <c r="AA18" s="341" t="s">
        <v>165</v>
      </c>
      <c r="AB18" s="36" t="s">
        <v>146</v>
      </c>
      <c r="AC18" s="343">
        <v>-110</v>
      </c>
      <c r="AD18" s="36">
        <v>8</v>
      </c>
      <c r="AE18" s="36" t="s">
        <v>164</v>
      </c>
      <c r="AF18" s="36" t="s">
        <v>339</v>
      </c>
      <c r="AG18" s="36" t="s">
        <v>340</v>
      </c>
      <c r="AH18" s="36" t="s">
        <v>182</v>
      </c>
      <c r="AI18" s="36">
        <v>180</v>
      </c>
      <c r="AJ18" s="36">
        <v>1</v>
      </c>
      <c r="AK18" s="36" t="s">
        <v>269</v>
      </c>
      <c r="AL18" s="416" t="s">
        <v>359</v>
      </c>
      <c r="AM18" s="293" t="s">
        <v>342</v>
      </c>
      <c r="AN18" s="293"/>
      <c r="AO18" s="293"/>
      <c r="AP18" s="293" t="s">
        <v>343</v>
      </c>
      <c r="AQ18" s="170" t="s">
        <v>153</v>
      </c>
      <c r="AU18" s="490" t="s">
        <v>154</v>
      </c>
      <c r="AV18" s="611"/>
      <c r="AW18" s="611"/>
      <c r="AX18" s="611"/>
      <c r="AY18" s="611"/>
    </row>
    <row r="19" spans="1:51" ht="15" customHeight="1">
      <c r="A19" s="320" t="s">
        <v>209</v>
      </c>
      <c r="B19" s="339" t="s">
        <v>337</v>
      </c>
      <c r="C19" s="329">
        <v>490.00099999999998</v>
      </c>
      <c r="D19" s="36">
        <v>18</v>
      </c>
      <c r="E19" s="45" t="s">
        <v>106</v>
      </c>
      <c r="F19" s="45"/>
      <c r="G19" s="45"/>
      <c r="H19" s="36">
        <v>41</v>
      </c>
      <c r="I19" s="36">
        <v>40620</v>
      </c>
      <c r="J19" s="36">
        <v>20</v>
      </c>
      <c r="K19" s="36" t="s">
        <v>338</v>
      </c>
      <c r="L19" s="36">
        <v>2</v>
      </c>
      <c r="M19" s="36">
        <v>7</v>
      </c>
      <c r="N19" s="36"/>
      <c r="O19" s="36"/>
      <c r="P19" s="36"/>
      <c r="Q19" s="36"/>
      <c r="R19" s="36"/>
      <c r="S19" s="36"/>
      <c r="T19" s="36"/>
      <c r="U19" s="36"/>
      <c r="V19" s="36"/>
      <c r="W19" s="36"/>
      <c r="X19" s="36"/>
      <c r="Y19" s="36"/>
      <c r="Z19" s="36">
        <v>14</v>
      </c>
      <c r="AA19" s="341" t="s">
        <v>165</v>
      </c>
      <c r="AB19" s="36" t="s">
        <v>146</v>
      </c>
      <c r="AC19" s="343">
        <v>-112</v>
      </c>
      <c r="AD19" s="36">
        <v>6</v>
      </c>
      <c r="AE19" s="36" t="s">
        <v>164</v>
      </c>
      <c r="AF19" s="36" t="s">
        <v>339</v>
      </c>
      <c r="AG19" s="36" t="s">
        <v>340</v>
      </c>
      <c r="AH19" s="36" t="s">
        <v>182</v>
      </c>
      <c r="AI19" s="36">
        <v>180</v>
      </c>
      <c r="AJ19" s="36">
        <v>1</v>
      </c>
      <c r="AK19" s="36" t="s">
        <v>269</v>
      </c>
      <c r="AL19" s="416" t="s">
        <v>360</v>
      </c>
      <c r="AM19" s="293" t="s">
        <v>342</v>
      </c>
      <c r="AN19" s="293"/>
      <c r="AO19" s="293"/>
      <c r="AP19" s="293" t="s">
        <v>343</v>
      </c>
      <c r="AQ19" s="170" t="s">
        <v>153</v>
      </c>
      <c r="AU19" s="490" t="s">
        <v>154</v>
      </c>
      <c r="AV19" s="611"/>
      <c r="AW19" s="611"/>
      <c r="AX19" s="611"/>
      <c r="AY19" s="611"/>
    </row>
    <row r="20" spans="1:51" ht="15" customHeight="1" thickBot="1">
      <c r="A20" s="321" t="s">
        <v>209</v>
      </c>
      <c r="B20" s="328" t="s">
        <v>337</v>
      </c>
      <c r="C20" s="330">
        <v>490.00099999999998</v>
      </c>
      <c r="D20" s="169">
        <v>19</v>
      </c>
      <c r="E20" s="308" t="s">
        <v>106</v>
      </c>
      <c r="F20" s="308"/>
      <c r="G20" s="308"/>
      <c r="H20" s="169">
        <v>41</v>
      </c>
      <c r="I20" s="169">
        <v>40620</v>
      </c>
      <c r="J20" s="169">
        <v>20</v>
      </c>
      <c r="K20" s="169" t="s">
        <v>338</v>
      </c>
      <c r="L20" s="169">
        <v>2</v>
      </c>
      <c r="M20" s="169">
        <v>7</v>
      </c>
      <c r="N20" s="169"/>
      <c r="O20" s="169"/>
      <c r="P20" s="169"/>
      <c r="Q20" s="169"/>
      <c r="R20" s="169"/>
      <c r="S20" s="169"/>
      <c r="T20" s="169"/>
      <c r="U20" s="169"/>
      <c r="V20" s="169"/>
      <c r="W20" s="169"/>
      <c r="X20" s="169"/>
      <c r="Y20" s="169"/>
      <c r="Z20" s="169">
        <v>14</v>
      </c>
      <c r="AA20" s="342" t="s">
        <v>165</v>
      </c>
      <c r="AB20" s="169" t="s">
        <v>146</v>
      </c>
      <c r="AC20" s="346">
        <v>-114</v>
      </c>
      <c r="AD20" s="169">
        <v>4</v>
      </c>
      <c r="AE20" s="169" t="s">
        <v>164</v>
      </c>
      <c r="AF20" s="169" t="s">
        <v>339</v>
      </c>
      <c r="AG20" s="169" t="s">
        <v>340</v>
      </c>
      <c r="AH20" s="169" t="s">
        <v>182</v>
      </c>
      <c r="AI20" s="169">
        <v>180</v>
      </c>
      <c r="AJ20" s="169">
        <v>1</v>
      </c>
      <c r="AK20" s="169" t="s">
        <v>269</v>
      </c>
      <c r="AL20" s="417" t="s">
        <v>361</v>
      </c>
      <c r="AM20" s="311" t="s">
        <v>342</v>
      </c>
      <c r="AN20" s="311"/>
      <c r="AO20" s="311"/>
      <c r="AP20" s="311" t="s">
        <v>343</v>
      </c>
      <c r="AQ20" s="209" t="s">
        <v>153</v>
      </c>
      <c r="AU20" s="490" t="s">
        <v>154</v>
      </c>
      <c r="AV20" s="611"/>
      <c r="AW20" s="611"/>
      <c r="AX20" s="611"/>
      <c r="AY20" s="611"/>
    </row>
    <row r="21" spans="1:51" ht="15" customHeight="1">
      <c r="A21" s="322" t="s">
        <v>209</v>
      </c>
      <c r="B21" s="338" t="s">
        <v>337</v>
      </c>
      <c r="C21" s="331">
        <v>490.00200000000001</v>
      </c>
      <c r="D21" s="300">
        <v>1</v>
      </c>
      <c r="E21" s="299" t="s">
        <v>106</v>
      </c>
      <c r="F21" s="299"/>
      <c r="G21" s="299"/>
      <c r="H21" s="300">
        <v>41</v>
      </c>
      <c r="I21" s="300">
        <v>40620</v>
      </c>
      <c r="J21" s="300">
        <v>20</v>
      </c>
      <c r="K21" s="300" t="s">
        <v>362</v>
      </c>
      <c r="L21" s="300">
        <v>2</v>
      </c>
      <c r="M21" s="300">
        <v>7</v>
      </c>
      <c r="N21" s="300"/>
      <c r="O21" s="300"/>
      <c r="P21" s="300"/>
      <c r="Q21" s="300"/>
      <c r="R21" s="300"/>
      <c r="S21" s="300"/>
      <c r="T21" s="300"/>
      <c r="U21" s="300"/>
      <c r="V21" s="300"/>
      <c r="W21" s="300"/>
      <c r="X21" s="300"/>
      <c r="Y21" s="300"/>
      <c r="Z21" s="300">
        <v>14</v>
      </c>
      <c r="AA21" s="340" t="s">
        <v>165</v>
      </c>
      <c r="AB21" s="300" t="s">
        <v>146</v>
      </c>
      <c r="AC21" s="347">
        <v>-83</v>
      </c>
      <c r="AD21" s="340">
        <v>25</v>
      </c>
      <c r="AE21" s="300" t="s">
        <v>164</v>
      </c>
      <c r="AF21" s="300" t="s">
        <v>205</v>
      </c>
      <c r="AG21" s="300" t="s">
        <v>340</v>
      </c>
      <c r="AH21" s="300" t="s">
        <v>182</v>
      </c>
      <c r="AI21" s="300">
        <v>180</v>
      </c>
      <c r="AJ21" s="300">
        <v>1</v>
      </c>
      <c r="AK21" s="300" t="s">
        <v>269</v>
      </c>
      <c r="AL21" s="415" t="s">
        <v>363</v>
      </c>
      <c r="AM21" s="303" t="s">
        <v>342</v>
      </c>
      <c r="AN21" s="303"/>
      <c r="AO21" s="303"/>
      <c r="AP21" s="303" t="s">
        <v>343</v>
      </c>
      <c r="AQ21" s="304" t="s">
        <v>153</v>
      </c>
      <c r="AU21" s="490" t="s">
        <v>154</v>
      </c>
      <c r="AV21" s="611"/>
      <c r="AW21" s="611"/>
      <c r="AX21" s="611"/>
      <c r="AY21" s="611"/>
    </row>
    <row r="22" spans="1:51" ht="15" customHeight="1">
      <c r="A22" s="320" t="s">
        <v>209</v>
      </c>
      <c r="B22" s="339" t="s">
        <v>337</v>
      </c>
      <c r="C22" s="329">
        <v>490.00200000000001</v>
      </c>
      <c r="D22" s="36">
        <v>2</v>
      </c>
      <c r="E22" s="45" t="s">
        <v>106</v>
      </c>
      <c r="F22" s="45"/>
      <c r="G22" s="45"/>
      <c r="H22" s="36">
        <v>41</v>
      </c>
      <c r="I22" s="36">
        <v>40620</v>
      </c>
      <c r="J22" s="36">
        <v>20</v>
      </c>
      <c r="K22" s="36" t="s">
        <v>362</v>
      </c>
      <c r="L22" s="36">
        <v>2</v>
      </c>
      <c r="M22" s="36">
        <v>7</v>
      </c>
      <c r="N22" s="36"/>
      <c r="O22" s="36"/>
      <c r="P22" s="36"/>
      <c r="Q22" s="36"/>
      <c r="R22" s="36"/>
      <c r="S22" s="36"/>
      <c r="T22" s="36"/>
      <c r="U22" s="36"/>
      <c r="V22" s="36"/>
      <c r="W22" s="36"/>
      <c r="X22" s="36"/>
      <c r="Y22" s="36"/>
      <c r="Z22" s="36">
        <v>14</v>
      </c>
      <c r="AA22" s="341" t="s">
        <v>165</v>
      </c>
      <c r="AB22" s="36" t="s">
        <v>146</v>
      </c>
      <c r="AC22" s="344">
        <v>-84</v>
      </c>
      <c r="AD22" s="341">
        <v>25</v>
      </c>
      <c r="AE22" s="36" t="s">
        <v>164</v>
      </c>
      <c r="AF22" s="36" t="s">
        <v>205</v>
      </c>
      <c r="AG22" s="36" t="s">
        <v>340</v>
      </c>
      <c r="AH22" s="36" t="s">
        <v>182</v>
      </c>
      <c r="AI22" s="36">
        <v>180</v>
      </c>
      <c r="AJ22" s="36">
        <v>1</v>
      </c>
      <c r="AK22" s="36" t="s">
        <v>269</v>
      </c>
      <c r="AL22" s="416" t="s">
        <v>364</v>
      </c>
      <c r="AM22" s="293" t="s">
        <v>342</v>
      </c>
      <c r="AN22" s="293"/>
      <c r="AO22" s="293"/>
      <c r="AP22" s="293" t="s">
        <v>343</v>
      </c>
      <c r="AQ22" s="170" t="s">
        <v>153</v>
      </c>
      <c r="AU22" s="490" t="s">
        <v>154</v>
      </c>
      <c r="AV22" s="611"/>
      <c r="AW22" s="611"/>
      <c r="AX22" s="611"/>
      <c r="AY22" s="611"/>
    </row>
    <row r="23" spans="1:51" ht="15" customHeight="1">
      <c r="A23" s="320" t="s">
        <v>209</v>
      </c>
      <c r="B23" s="339" t="s">
        <v>337</v>
      </c>
      <c r="C23" s="329">
        <v>490.00200000000001</v>
      </c>
      <c r="D23" s="36">
        <v>3</v>
      </c>
      <c r="E23" s="45" t="s">
        <v>106</v>
      </c>
      <c r="F23" s="45"/>
      <c r="G23" s="45"/>
      <c r="H23" s="36">
        <v>41</v>
      </c>
      <c r="I23" s="36">
        <v>40620</v>
      </c>
      <c r="J23" s="36">
        <v>20</v>
      </c>
      <c r="K23" s="36" t="s">
        <v>362</v>
      </c>
      <c r="L23" s="36">
        <v>2</v>
      </c>
      <c r="M23" s="36">
        <v>7</v>
      </c>
      <c r="N23" s="36"/>
      <c r="O23" s="36"/>
      <c r="P23" s="36"/>
      <c r="Q23" s="36"/>
      <c r="R23" s="36"/>
      <c r="S23" s="36"/>
      <c r="T23" s="36"/>
      <c r="U23" s="36"/>
      <c r="V23" s="36"/>
      <c r="W23" s="36"/>
      <c r="X23" s="36"/>
      <c r="Y23" s="36"/>
      <c r="Z23" s="36">
        <v>14</v>
      </c>
      <c r="AA23" s="341" t="s">
        <v>165</v>
      </c>
      <c r="AB23" s="36" t="s">
        <v>146</v>
      </c>
      <c r="AC23" s="344">
        <v>-85</v>
      </c>
      <c r="AD23" s="341">
        <v>25</v>
      </c>
      <c r="AE23" s="36" t="s">
        <v>164</v>
      </c>
      <c r="AF23" s="36" t="s">
        <v>205</v>
      </c>
      <c r="AG23" s="36" t="s">
        <v>340</v>
      </c>
      <c r="AH23" s="36" t="s">
        <v>182</v>
      </c>
      <c r="AI23" s="36">
        <v>180</v>
      </c>
      <c r="AJ23" s="36">
        <v>1</v>
      </c>
      <c r="AK23" s="36" t="s">
        <v>269</v>
      </c>
      <c r="AL23" s="416" t="s">
        <v>365</v>
      </c>
      <c r="AM23" s="293" t="s">
        <v>342</v>
      </c>
      <c r="AN23" s="293"/>
      <c r="AO23" s="293"/>
      <c r="AP23" s="293" t="s">
        <v>343</v>
      </c>
      <c r="AQ23" s="170" t="s">
        <v>153</v>
      </c>
      <c r="AU23" s="490" t="s">
        <v>154</v>
      </c>
      <c r="AV23" s="611"/>
      <c r="AW23" s="611"/>
      <c r="AX23" s="611"/>
      <c r="AY23" s="611"/>
    </row>
    <row r="24" spans="1:51" ht="15" customHeight="1">
      <c r="A24" s="320" t="s">
        <v>209</v>
      </c>
      <c r="B24" s="339" t="s">
        <v>337</v>
      </c>
      <c r="C24" s="329">
        <v>490.00200000000001</v>
      </c>
      <c r="D24" s="36">
        <v>4</v>
      </c>
      <c r="E24" s="45" t="s">
        <v>106</v>
      </c>
      <c r="F24" s="45"/>
      <c r="G24" s="45"/>
      <c r="H24" s="36">
        <v>41</v>
      </c>
      <c r="I24" s="36">
        <v>40620</v>
      </c>
      <c r="J24" s="36">
        <v>20</v>
      </c>
      <c r="K24" s="36" t="s">
        <v>362</v>
      </c>
      <c r="L24" s="36">
        <v>2</v>
      </c>
      <c r="M24" s="36">
        <v>7</v>
      </c>
      <c r="N24" s="36"/>
      <c r="O24" s="36"/>
      <c r="P24" s="36"/>
      <c r="Q24" s="36"/>
      <c r="R24" s="36"/>
      <c r="S24" s="36"/>
      <c r="T24" s="36"/>
      <c r="U24" s="36"/>
      <c r="V24" s="36"/>
      <c r="W24" s="36"/>
      <c r="X24" s="36"/>
      <c r="Y24" s="36"/>
      <c r="Z24" s="36">
        <v>14</v>
      </c>
      <c r="AA24" s="341" t="s">
        <v>165</v>
      </c>
      <c r="AB24" s="36" t="s">
        <v>146</v>
      </c>
      <c r="AC24" s="344">
        <v>-86</v>
      </c>
      <c r="AD24" s="341">
        <v>25</v>
      </c>
      <c r="AE24" s="36" t="s">
        <v>164</v>
      </c>
      <c r="AF24" s="36" t="s">
        <v>205</v>
      </c>
      <c r="AG24" s="36" t="s">
        <v>340</v>
      </c>
      <c r="AH24" s="36" t="s">
        <v>182</v>
      </c>
      <c r="AI24" s="36">
        <v>180</v>
      </c>
      <c r="AJ24" s="36">
        <v>1</v>
      </c>
      <c r="AK24" s="36" t="s">
        <v>269</v>
      </c>
      <c r="AL24" s="416" t="s">
        <v>366</v>
      </c>
      <c r="AM24" s="293" t="s">
        <v>342</v>
      </c>
      <c r="AN24" s="293"/>
      <c r="AO24" s="293"/>
      <c r="AP24" s="293" t="s">
        <v>343</v>
      </c>
      <c r="AQ24" s="170" t="s">
        <v>153</v>
      </c>
      <c r="AU24" s="490" t="s">
        <v>154</v>
      </c>
      <c r="AV24" s="611"/>
      <c r="AW24" s="611"/>
      <c r="AX24" s="611"/>
      <c r="AY24" s="611"/>
    </row>
    <row r="25" spans="1:51" ht="15" customHeight="1">
      <c r="A25" s="320" t="s">
        <v>209</v>
      </c>
      <c r="B25" s="339" t="s">
        <v>337</v>
      </c>
      <c r="C25" s="329">
        <v>490.00200000000001</v>
      </c>
      <c r="D25" s="36">
        <v>5</v>
      </c>
      <c r="E25" s="45" t="s">
        <v>106</v>
      </c>
      <c r="F25" s="45"/>
      <c r="G25" s="45"/>
      <c r="H25" s="36">
        <v>41</v>
      </c>
      <c r="I25" s="36">
        <v>40620</v>
      </c>
      <c r="J25" s="36">
        <v>20</v>
      </c>
      <c r="K25" s="36" t="s">
        <v>362</v>
      </c>
      <c r="L25" s="36">
        <v>2</v>
      </c>
      <c r="M25" s="36">
        <v>7</v>
      </c>
      <c r="N25" s="36"/>
      <c r="O25" s="36"/>
      <c r="P25" s="36"/>
      <c r="Q25" s="36"/>
      <c r="R25" s="36"/>
      <c r="S25" s="36"/>
      <c r="T25" s="36"/>
      <c r="U25" s="36"/>
      <c r="V25" s="36"/>
      <c r="W25" s="36"/>
      <c r="X25" s="36"/>
      <c r="Y25" s="36"/>
      <c r="Z25" s="36">
        <v>14</v>
      </c>
      <c r="AA25" s="341" t="s">
        <v>165</v>
      </c>
      <c r="AB25" s="36" t="s">
        <v>146</v>
      </c>
      <c r="AC25" s="344">
        <v>-87</v>
      </c>
      <c r="AD25" s="341">
        <v>25</v>
      </c>
      <c r="AE25" s="36" t="s">
        <v>164</v>
      </c>
      <c r="AF25" s="36" t="s">
        <v>205</v>
      </c>
      <c r="AG25" s="36" t="s">
        <v>340</v>
      </c>
      <c r="AH25" s="36" t="s">
        <v>182</v>
      </c>
      <c r="AI25" s="36">
        <v>180</v>
      </c>
      <c r="AJ25" s="36">
        <v>1</v>
      </c>
      <c r="AK25" s="36" t="s">
        <v>269</v>
      </c>
      <c r="AL25" s="416" t="s">
        <v>367</v>
      </c>
      <c r="AM25" s="293" t="s">
        <v>342</v>
      </c>
      <c r="AN25" s="293"/>
      <c r="AO25" s="293"/>
      <c r="AP25" s="293" t="s">
        <v>343</v>
      </c>
      <c r="AQ25" s="170" t="s">
        <v>153</v>
      </c>
      <c r="AU25" s="490" t="s">
        <v>154</v>
      </c>
      <c r="AV25" s="611"/>
      <c r="AW25" s="611"/>
      <c r="AX25" s="611"/>
      <c r="AY25" s="611"/>
    </row>
    <row r="26" spans="1:51" ht="15" customHeight="1">
      <c r="A26" s="320" t="s">
        <v>209</v>
      </c>
      <c r="B26" s="339" t="s">
        <v>337</v>
      </c>
      <c r="C26" s="329">
        <v>490.00200000000001</v>
      </c>
      <c r="D26" s="36">
        <v>6</v>
      </c>
      <c r="E26" s="45" t="s">
        <v>106</v>
      </c>
      <c r="F26" s="45"/>
      <c r="G26" s="45"/>
      <c r="H26" s="36">
        <v>41</v>
      </c>
      <c r="I26" s="36">
        <v>40620</v>
      </c>
      <c r="J26" s="36">
        <v>20</v>
      </c>
      <c r="K26" s="36" t="s">
        <v>362</v>
      </c>
      <c r="L26" s="36">
        <v>2</v>
      </c>
      <c r="M26" s="36">
        <v>7</v>
      </c>
      <c r="N26" s="36"/>
      <c r="O26" s="36"/>
      <c r="P26" s="36"/>
      <c r="Q26" s="36"/>
      <c r="R26" s="36"/>
      <c r="S26" s="36"/>
      <c r="T26" s="36"/>
      <c r="U26" s="36"/>
      <c r="V26" s="36"/>
      <c r="W26" s="36"/>
      <c r="X26" s="36"/>
      <c r="Y26" s="36"/>
      <c r="Z26" s="36">
        <v>14</v>
      </c>
      <c r="AA26" s="341" t="s">
        <v>165</v>
      </c>
      <c r="AB26" s="36" t="s">
        <v>146</v>
      </c>
      <c r="AC26" s="344">
        <v>-88</v>
      </c>
      <c r="AD26" s="341">
        <v>25</v>
      </c>
      <c r="AE26" s="36" t="s">
        <v>164</v>
      </c>
      <c r="AF26" s="36" t="s">
        <v>205</v>
      </c>
      <c r="AG26" s="36" t="s">
        <v>340</v>
      </c>
      <c r="AH26" s="36" t="s">
        <v>182</v>
      </c>
      <c r="AI26" s="36">
        <v>180</v>
      </c>
      <c r="AJ26" s="36">
        <v>1</v>
      </c>
      <c r="AK26" s="36" t="s">
        <v>269</v>
      </c>
      <c r="AL26" s="416" t="s">
        <v>368</v>
      </c>
      <c r="AM26" s="293" t="s">
        <v>342</v>
      </c>
      <c r="AN26" s="293"/>
      <c r="AO26" s="293"/>
      <c r="AP26" s="293" t="s">
        <v>343</v>
      </c>
      <c r="AQ26" s="170" t="s">
        <v>153</v>
      </c>
      <c r="AU26" s="490" t="s">
        <v>154</v>
      </c>
      <c r="AV26" s="611"/>
      <c r="AW26" s="611"/>
      <c r="AX26" s="611"/>
      <c r="AY26" s="611"/>
    </row>
    <row r="27" spans="1:51" ht="15" customHeight="1">
      <c r="A27" s="320" t="s">
        <v>209</v>
      </c>
      <c r="B27" s="339" t="s">
        <v>337</v>
      </c>
      <c r="C27" s="329">
        <v>490.00200000000001</v>
      </c>
      <c r="D27" s="36">
        <v>7</v>
      </c>
      <c r="E27" s="45" t="s">
        <v>106</v>
      </c>
      <c r="F27" s="45"/>
      <c r="G27" s="45"/>
      <c r="H27" s="36">
        <v>41</v>
      </c>
      <c r="I27" s="36">
        <v>40620</v>
      </c>
      <c r="J27" s="36">
        <v>20</v>
      </c>
      <c r="K27" s="36" t="s">
        <v>362</v>
      </c>
      <c r="L27" s="36">
        <v>2</v>
      </c>
      <c r="M27" s="36">
        <v>7</v>
      </c>
      <c r="N27" s="36"/>
      <c r="O27" s="36"/>
      <c r="P27" s="36"/>
      <c r="Q27" s="36"/>
      <c r="R27" s="36"/>
      <c r="S27" s="36"/>
      <c r="T27" s="36"/>
      <c r="U27" s="36"/>
      <c r="V27" s="36"/>
      <c r="W27" s="36"/>
      <c r="X27" s="36"/>
      <c r="Y27" s="36"/>
      <c r="Z27" s="36">
        <v>14</v>
      </c>
      <c r="AA27" s="341" t="s">
        <v>165</v>
      </c>
      <c r="AB27" s="36" t="s">
        <v>146</v>
      </c>
      <c r="AC27" s="344">
        <v>-89</v>
      </c>
      <c r="AD27" s="341">
        <v>25</v>
      </c>
      <c r="AE27" s="36" t="s">
        <v>164</v>
      </c>
      <c r="AF27" s="36" t="s">
        <v>205</v>
      </c>
      <c r="AG27" s="36" t="s">
        <v>340</v>
      </c>
      <c r="AH27" s="36" t="s">
        <v>182</v>
      </c>
      <c r="AI27" s="36">
        <v>180</v>
      </c>
      <c r="AJ27" s="36">
        <v>1</v>
      </c>
      <c r="AK27" s="36" t="s">
        <v>269</v>
      </c>
      <c r="AL27" s="416" t="s">
        <v>369</v>
      </c>
      <c r="AM27" s="293" t="s">
        <v>342</v>
      </c>
      <c r="AN27" s="293"/>
      <c r="AO27" s="293"/>
      <c r="AP27" s="293" t="s">
        <v>343</v>
      </c>
      <c r="AQ27" s="170" t="s">
        <v>153</v>
      </c>
      <c r="AU27" s="490" t="s">
        <v>154</v>
      </c>
      <c r="AV27" s="611"/>
      <c r="AW27" s="611"/>
      <c r="AX27" s="611"/>
      <c r="AY27" s="611"/>
    </row>
    <row r="28" spans="1:51" ht="15" customHeight="1">
      <c r="A28" s="320" t="s">
        <v>209</v>
      </c>
      <c r="B28" s="339" t="s">
        <v>337</v>
      </c>
      <c r="C28" s="329">
        <v>490.00200000000001</v>
      </c>
      <c r="D28" s="36">
        <v>8</v>
      </c>
      <c r="E28" s="45" t="s">
        <v>106</v>
      </c>
      <c r="F28" s="45"/>
      <c r="G28" s="45"/>
      <c r="H28" s="36">
        <v>41</v>
      </c>
      <c r="I28" s="36">
        <v>40620</v>
      </c>
      <c r="J28" s="36">
        <v>20</v>
      </c>
      <c r="K28" s="36" t="s">
        <v>362</v>
      </c>
      <c r="L28" s="36">
        <v>2</v>
      </c>
      <c r="M28" s="36">
        <v>7</v>
      </c>
      <c r="N28" s="36"/>
      <c r="O28" s="36"/>
      <c r="P28" s="36"/>
      <c r="Q28" s="36"/>
      <c r="R28" s="36"/>
      <c r="S28" s="36"/>
      <c r="T28" s="36"/>
      <c r="U28" s="36"/>
      <c r="V28" s="36"/>
      <c r="W28" s="36"/>
      <c r="X28" s="36"/>
      <c r="Y28" s="36"/>
      <c r="Z28" s="36">
        <v>14</v>
      </c>
      <c r="AA28" s="341" t="s">
        <v>165</v>
      </c>
      <c r="AB28" s="36" t="s">
        <v>146</v>
      </c>
      <c r="AC28" s="344">
        <v>-91</v>
      </c>
      <c r="AD28" s="341">
        <v>25</v>
      </c>
      <c r="AE28" s="36" t="s">
        <v>164</v>
      </c>
      <c r="AF28" s="36" t="s">
        <v>205</v>
      </c>
      <c r="AG28" s="36" t="s">
        <v>340</v>
      </c>
      <c r="AH28" s="36" t="s">
        <v>182</v>
      </c>
      <c r="AI28" s="36">
        <v>180</v>
      </c>
      <c r="AJ28" s="36">
        <v>1</v>
      </c>
      <c r="AK28" s="36" t="s">
        <v>269</v>
      </c>
      <c r="AL28" s="416" t="s">
        <v>370</v>
      </c>
      <c r="AM28" s="293" t="s">
        <v>342</v>
      </c>
      <c r="AN28" s="293"/>
      <c r="AO28" s="293"/>
      <c r="AP28" s="293" t="s">
        <v>343</v>
      </c>
      <c r="AQ28" s="170" t="s">
        <v>153</v>
      </c>
      <c r="AU28" s="490" t="s">
        <v>154</v>
      </c>
      <c r="AV28" s="611"/>
      <c r="AW28" s="611"/>
      <c r="AX28" s="611"/>
      <c r="AY28" s="611"/>
    </row>
    <row r="29" spans="1:51" ht="15" customHeight="1">
      <c r="A29" s="320" t="s">
        <v>209</v>
      </c>
      <c r="B29" s="339" t="s">
        <v>337</v>
      </c>
      <c r="C29" s="329">
        <v>490.00200000000001</v>
      </c>
      <c r="D29" s="36">
        <v>9</v>
      </c>
      <c r="E29" s="45" t="s">
        <v>106</v>
      </c>
      <c r="F29" s="45"/>
      <c r="G29" s="45"/>
      <c r="H29" s="36">
        <v>41</v>
      </c>
      <c r="I29" s="36">
        <v>40620</v>
      </c>
      <c r="J29" s="36">
        <v>20</v>
      </c>
      <c r="K29" s="36" t="s">
        <v>362</v>
      </c>
      <c r="L29" s="36">
        <v>2</v>
      </c>
      <c r="M29" s="36">
        <v>7</v>
      </c>
      <c r="N29" s="36"/>
      <c r="O29" s="36"/>
      <c r="P29" s="36"/>
      <c r="Q29" s="36"/>
      <c r="R29" s="36"/>
      <c r="S29" s="36"/>
      <c r="T29" s="36"/>
      <c r="U29" s="36"/>
      <c r="V29" s="36"/>
      <c r="W29" s="36"/>
      <c r="X29" s="36"/>
      <c r="Y29" s="36"/>
      <c r="Z29" s="36">
        <v>14</v>
      </c>
      <c r="AA29" s="341" t="s">
        <v>165</v>
      </c>
      <c r="AB29" s="36" t="s">
        <v>146</v>
      </c>
      <c r="AC29" s="344">
        <v>-93</v>
      </c>
      <c r="AD29" s="341">
        <v>25</v>
      </c>
      <c r="AE29" s="36" t="s">
        <v>164</v>
      </c>
      <c r="AF29" s="36" t="s">
        <v>205</v>
      </c>
      <c r="AG29" s="36" t="s">
        <v>340</v>
      </c>
      <c r="AH29" s="36" t="s">
        <v>182</v>
      </c>
      <c r="AI29" s="36">
        <v>180</v>
      </c>
      <c r="AJ29" s="36">
        <v>1</v>
      </c>
      <c r="AK29" s="36" t="s">
        <v>269</v>
      </c>
      <c r="AL29" s="416" t="s">
        <v>371</v>
      </c>
      <c r="AM29" s="293" t="s">
        <v>342</v>
      </c>
      <c r="AN29" s="293"/>
      <c r="AO29" s="293"/>
      <c r="AP29" s="293" t="s">
        <v>343</v>
      </c>
      <c r="AQ29" s="170" t="s">
        <v>153</v>
      </c>
      <c r="AU29" s="490" t="s">
        <v>154</v>
      </c>
      <c r="AV29" s="611"/>
      <c r="AW29" s="611"/>
      <c r="AX29" s="611"/>
      <c r="AY29" s="611"/>
    </row>
    <row r="30" spans="1:51" ht="15" customHeight="1">
      <c r="A30" s="320" t="s">
        <v>209</v>
      </c>
      <c r="B30" s="339" t="s">
        <v>337</v>
      </c>
      <c r="C30" s="329">
        <v>490.00200000000001</v>
      </c>
      <c r="D30" s="36">
        <v>10</v>
      </c>
      <c r="E30" s="45" t="s">
        <v>106</v>
      </c>
      <c r="F30" s="45"/>
      <c r="G30" s="45"/>
      <c r="H30" s="36">
        <v>41</v>
      </c>
      <c r="I30" s="36">
        <v>40620</v>
      </c>
      <c r="J30" s="36">
        <v>20</v>
      </c>
      <c r="K30" s="36" t="s">
        <v>362</v>
      </c>
      <c r="L30" s="36">
        <v>2</v>
      </c>
      <c r="M30" s="36">
        <v>7</v>
      </c>
      <c r="N30" s="36"/>
      <c r="O30" s="36"/>
      <c r="P30" s="36"/>
      <c r="Q30" s="36"/>
      <c r="R30" s="36"/>
      <c r="S30" s="36"/>
      <c r="T30" s="36"/>
      <c r="U30" s="36"/>
      <c r="V30" s="36"/>
      <c r="W30" s="36"/>
      <c r="X30" s="36"/>
      <c r="Y30" s="36"/>
      <c r="Z30" s="36">
        <v>14</v>
      </c>
      <c r="AA30" s="341" t="s">
        <v>165</v>
      </c>
      <c r="AB30" s="36" t="s">
        <v>146</v>
      </c>
      <c r="AC30" s="344">
        <v>-95</v>
      </c>
      <c r="AD30" s="341">
        <v>23</v>
      </c>
      <c r="AE30" s="36" t="s">
        <v>164</v>
      </c>
      <c r="AF30" s="36" t="s">
        <v>205</v>
      </c>
      <c r="AG30" s="36" t="s">
        <v>340</v>
      </c>
      <c r="AH30" s="36" t="s">
        <v>182</v>
      </c>
      <c r="AI30" s="36">
        <v>180</v>
      </c>
      <c r="AJ30" s="36">
        <v>1</v>
      </c>
      <c r="AK30" s="36" t="s">
        <v>269</v>
      </c>
      <c r="AL30" s="416" t="s">
        <v>372</v>
      </c>
      <c r="AM30" s="293" t="s">
        <v>342</v>
      </c>
      <c r="AN30" s="293"/>
      <c r="AO30" s="293"/>
      <c r="AP30" s="293" t="s">
        <v>343</v>
      </c>
      <c r="AQ30" s="170" t="s">
        <v>153</v>
      </c>
      <c r="AU30" s="490" t="s">
        <v>154</v>
      </c>
      <c r="AV30" s="611"/>
      <c r="AW30" s="611"/>
      <c r="AX30" s="611"/>
      <c r="AY30" s="611"/>
    </row>
    <row r="31" spans="1:51" ht="15" customHeight="1">
      <c r="A31" s="320" t="s">
        <v>209</v>
      </c>
      <c r="B31" s="339" t="s">
        <v>337</v>
      </c>
      <c r="C31" s="329">
        <v>490.00200000000001</v>
      </c>
      <c r="D31" s="36">
        <v>11</v>
      </c>
      <c r="E31" s="45" t="s">
        <v>106</v>
      </c>
      <c r="F31" s="45"/>
      <c r="G31" s="45"/>
      <c r="H31" s="36">
        <v>41</v>
      </c>
      <c r="I31" s="36">
        <v>40620</v>
      </c>
      <c r="J31" s="36">
        <v>20</v>
      </c>
      <c r="K31" s="36" t="s">
        <v>362</v>
      </c>
      <c r="L31" s="36">
        <v>2</v>
      </c>
      <c r="M31" s="36">
        <v>7</v>
      </c>
      <c r="N31" s="36"/>
      <c r="O31" s="36"/>
      <c r="P31" s="36"/>
      <c r="Q31" s="36"/>
      <c r="R31" s="36"/>
      <c r="S31" s="36"/>
      <c r="T31" s="36"/>
      <c r="U31" s="36"/>
      <c r="V31" s="36"/>
      <c r="W31" s="36"/>
      <c r="X31" s="36"/>
      <c r="Y31" s="36"/>
      <c r="Z31" s="36">
        <v>14</v>
      </c>
      <c r="AA31" s="341" t="s">
        <v>165</v>
      </c>
      <c r="AB31" s="36" t="s">
        <v>146</v>
      </c>
      <c r="AC31" s="344">
        <v>-97</v>
      </c>
      <c r="AD31" s="341">
        <v>21</v>
      </c>
      <c r="AE31" s="36" t="s">
        <v>164</v>
      </c>
      <c r="AF31" s="36" t="s">
        <v>205</v>
      </c>
      <c r="AG31" s="36" t="s">
        <v>340</v>
      </c>
      <c r="AH31" s="36" t="s">
        <v>182</v>
      </c>
      <c r="AI31" s="36">
        <v>180</v>
      </c>
      <c r="AJ31" s="36">
        <v>1</v>
      </c>
      <c r="AK31" s="36" t="s">
        <v>269</v>
      </c>
      <c r="AL31" s="416" t="s">
        <v>373</v>
      </c>
      <c r="AM31" s="293" t="s">
        <v>342</v>
      </c>
      <c r="AN31" s="293"/>
      <c r="AO31" s="293"/>
      <c r="AP31" s="293" t="s">
        <v>343</v>
      </c>
      <c r="AQ31" s="170" t="s">
        <v>153</v>
      </c>
      <c r="AU31" s="490" t="s">
        <v>154</v>
      </c>
      <c r="AV31" s="611"/>
      <c r="AW31" s="611"/>
      <c r="AX31" s="611"/>
      <c r="AY31" s="611"/>
    </row>
    <row r="32" spans="1:51" ht="15" customHeight="1">
      <c r="A32" s="320" t="s">
        <v>209</v>
      </c>
      <c r="B32" s="339" t="s">
        <v>337</v>
      </c>
      <c r="C32" s="329">
        <v>490.00200000000001</v>
      </c>
      <c r="D32" s="36">
        <v>12</v>
      </c>
      <c r="E32" s="45" t="s">
        <v>106</v>
      </c>
      <c r="F32" s="45"/>
      <c r="G32" s="45"/>
      <c r="H32" s="36">
        <v>41</v>
      </c>
      <c r="I32" s="36">
        <v>40620</v>
      </c>
      <c r="J32" s="36">
        <v>20</v>
      </c>
      <c r="K32" s="36" t="s">
        <v>362</v>
      </c>
      <c r="L32" s="36">
        <v>2</v>
      </c>
      <c r="M32" s="36">
        <v>7</v>
      </c>
      <c r="N32" s="36"/>
      <c r="O32" s="36"/>
      <c r="P32" s="36"/>
      <c r="Q32" s="36"/>
      <c r="R32" s="36"/>
      <c r="S32" s="36"/>
      <c r="T32" s="36"/>
      <c r="U32" s="36"/>
      <c r="V32" s="36"/>
      <c r="W32" s="36"/>
      <c r="X32" s="36"/>
      <c r="Y32" s="36"/>
      <c r="Z32" s="36">
        <v>14</v>
      </c>
      <c r="AA32" s="341" t="s">
        <v>165</v>
      </c>
      <c r="AB32" s="36" t="s">
        <v>146</v>
      </c>
      <c r="AC32" s="344">
        <v>-99</v>
      </c>
      <c r="AD32" s="341">
        <v>19</v>
      </c>
      <c r="AE32" s="36" t="s">
        <v>164</v>
      </c>
      <c r="AF32" s="36" t="s">
        <v>205</v>
      </c>
      <c r="AG32" s="36" t="s">
        <v>340</v>
      </c>
      <c r="AH32" s="36" t="s">
        <v>182</v>
      </c>
      <c r="AI32" s="36">
        <v>180</v>
      </c>
      <c r="AJ32" s="36">
        <v>1</v>
      </c>
      <c r="AK32" s="36" t="s">
        <v>269</v>
      </c>
      <c r="AL32" s="416" t="s">
        <v>374</v>
      </c>
      <c r="AM32" s="293" t="s">
        <v>342</v>
      </c>
      <c r="AN32" s="293"/>
      <c r="AO32" s="293"/>
      <c r="AP32" s="293" t="s">
        <v>343</v>
      </c>
      <c r="AQ32" s="170" t="s">
        <v>153</v>
      </c>
      <c r="AU32" s="490" t="s">
        <v>154</v>
      </c>
      <c r="AV32" s="611"/>
      <c r="AW32" s="611"/>
      <c r="AX32" s="611"/>
      <c r="AY32" s="611"/>
    </row>
    <row r="33" spans="1:51" ht="15" customHeight="1">
      <c r="A33" s="320" t="s">
        <v>209</v>
      </c>
      <c r="B33" s="339" t="s">
        <v>337</v>
      </c>
      <c r="C33" s="329">
        <v>490.00200000000001</v>
      </c>
      <c r="D33" s="36">
        <v>13</v>
      </c>
      <c r="E33" s="45" t="s">
        <v>106</v>
      </c>
      <c r="F33" s="45"/>
      <c r="G33" s="45"/>
      <c r="H33" s="36">
        <v>41</v>
      </c>
      <c r="I33" s="36">
        <v>40620</v>
      </c>
      <c r="J33" s="36">
        <v>20</v>
      </c>
      <c r="K33" s="36" t="s">
        <v>362</v>
      </c>
      <c r="L33" s="36">
        <v>2</v>
      </c>
      <c r="M33" s="36">
        <v>7</v>
      </c>
      <c r="N33" s="36"/>
      <c r="O33" s="36"/>
      <c r="P33" s="36"/>
      <c r="Q33" s="36"/>
      <c r="R33" s="36"/>
      <c r="S33" s="36"/>
      <c r="T33" s="36"/>
      <c r="U33" s="36"/>
      <c r="V33" s="36"/>
      <c r="W33" s="36"/>
      <c r="X33" s="36"/>
      <c r="Y33" s="36"/>
      <c r="Z33" s="36">
        <v>14</v>
      </c>
      <c r="AA33" s="341" t="s">
        <v>165</v>
      </c>
      <c r="AB33" s="36" t="s">
        <v>146</v>
      </c>
      <c r="AC33" s="344">
        <v>-101</v>
      </c>
      <c r="AD33" s="341">
        <v>17</v>
      </c>
      <c r="AE33" s="36" t="s">
        <v>164</v>
      </c>
      <c r="AF33" s="36" t="s">
        <v>205</v>
      </c>
      <c r="AG33" s="36" t="s">
        <v>340</v>
      </c>
      <c r="AH33" s="36" t="s">
        <v>182</v>
      </c>
      <c r="AI33" s="36">
        <v>180</v>
      </c>
      <c r="AJ33" s="36">
        <v>1</v>
      </c>
      <c r="AK33" s="36" t="s">
        <v>269</v>
      </c>
      <c r="AL33" s="416" t="s">
        <v>375</v>
      </c>
      <c r="AM33" s="293" t="s">
        <v>342</v>
      </c>
      <c r="AN33" s="293"/>
      <c r="AO33" s="293"/>
      <c r="AP33" s="293" t="s">
        <v>343</v>
      </c>
      <c r="AQ33" s="170" t="s">
        <v>153</v>
      </c>
      <c r="AU33" s="490" t="s">
        <v>154</v>
      </c>
      <c r="AV33" s="611"/>
      <c r="AW33" s="611"/>
      <c r="AX33" s="611"/>
      <c r="AY33" s="611"/>
    </row>
    <row r="34" spans="1:51" ht="15" customHeight="1">
      <c r="A34" s="320" t="s">
        <v>209</v>
      </c>
      <c r="B34" s="339" t="s">
        <v>337</v>
      </c>
      <c r="C34" s="329">
        <v>490.00200000000001</v>
      </c>
      <c r="D34" s="36">
        <v>14</v>
      </c>
      <c r="E34" s="45" t="s">
        <v>106</v>
      </c>
      <c r="F34" s="45"/>
      <c r="G34" s="45"/>
      <c r="H34" s="36">
        <v>41</v>
      </c>
      <c r="I34" s="36">
        <v>40620</v>
      </c>
      <c r="J34" s="36">
        <v>20</v>
      </c>
      <c r="K34" s="36" t="s">
        <v>362</v>
      </c>
      <c r="L34" s="36">
        <v>2</v>
      </c>
      <c r="M34" s="36">
        <v>7</v>
      </c>
      <c r="N34" s="36"/>
      <c r="O34" s="36"/>
      <c r="P34" s="36"/>
      <c r="Q34" s="36"/>
      <c r="R34" s="36"/>
      <c r="S34" s="36"/>
      <c r="T34" s="113"/>
      <c r="U34" s="36"/>
      <c r="V34" s="36"/>
      <c r="W34" s="36"/>
      <c r="X34" s="36"/>
      <c r="Y34" s="36"/>
      <c r="Z34" s="36">
        <v>14</v>
      </c>
      <c r="AA34" s="341" t="s">
        <v>165</v>
      </c>
      <c r="AB34" s="36" t="s">
        <v>146</v>
      </c>
      <c r="AC34" s="344">
        <v>-103</v>
      </c>
      <c r="AD34" s="341">
        <v>15</v>
      </c>
      <c r="AE34" s="36" t="s">
        <v>164</v>
      </c>
      <c r="AF34" s="36" t="s">
        <v>205</v>
      </c>
      <c r="AG34" s="36" t="s">
        <v>340</v>
      </c>
      <c r="AH34" s="36" t="s">
        <v>182</v>
      </c>
      <c r="AI34" s="36">
        <v>180</v>
      </c>
      <c r="AJ34" s="36">
        <v>1</v>
      </c>
      <c r="AK34" s="36" t="s">
        <v>269</v>
      </c>
      <c r="AL34" s="416" t="s">
        <v>376</v>
      </c>
      <c r="AM34" s="293" t="s">
        <v>342</v>
      </c>
      <c r="AN34" s="293"/>
      <c r="AO34" s="293"/>
      <c r="AP34" s="293" t="s">
        <v>343</v>
      </c>
      <c r="AQ34" s="170" t="s">
        <v>153</v>
      </c>
      <c r="AU34" s="490" t="s">
        <v>154</v>
      </c>
      <c r="AV34" s="611"/>
      <c r="AW34" s="611"/>
      <c r="AX34" s="611"/>
      <c r="AY34" s="611"/>
    </row>
    <row r="35" spans="1:51" ht="15" customHeight="1">
      <c r="A35" s="320" t="s">
        <v>209</v>
      </c>
      <c r="B35" s="339" t="s">
        <v>337</v>
      </c>
      <c r="C35" s="329">
        <v>490.00200000000001</v>
      </c>
      <c r="D35" s="36">
        <v>15</v>
      </c>
      <c r="E35" s="45" t="s">
        <v>106</v>
      </c>
      <c r="F35" s="45"/>
      <c r="G35" s="45"/>
      <c r="H35" s="36">
        <v>41</v>
      </c>
      <c r="I35" s="36">
        <v>40620</v>
      </c>
      <c r="J35" s="36">
        <v>20</v>
      </c>
      <c r="K35" s="36" t="s">
        <v>362</v>
      </c>
      <c r="L35" s="36">
        <v>2</v>
      </c>
      <c r="M35" s="36">
        <v>7</v>
      </c>
      <c r="N35" s="36"/>
      <c r="O35" s="36"/>
      <c r="P35" s="36"/>
      <c r="Q35" s="36"/>
      <c r="R35" s="36"/>
      <c r="S35" s="36"/>
      <c r="T35" s="36"/>
      <c r="U35" s="36"/>
      <c r="V35" s="36"/>
      <c r="W35" s="36"/>
      <c r="X35" s="36"/>
      <c r="Y35" s="36"/>
      <c r="Z35" s="36">
        <v>14</v>
      </c>
      <c r="AA35" s="341" t="s">
        <v>165</v>
      </c>
      <c r="AB35" s="36" t="s">
        <v>146</v>
      </c>
      <c r="AC35" s="344">
        <v>-105</v>
      </c>
      <c r="AD35" s="341">
        <v>13</v>
      </c>
      <c r="AE35" s="36" t="s">
        <v>164</v>
      </c>
      <c r="AF35" s="36" t="s">
        <v>205</v>
      </c>
      <c r="AG35" s="36" t="s">
        <v>340</v>
      </c>
      <c r="AH35" s="36" t="s">
        <v>182</v>
      </c>
      <c r="AI35" s="36">
        <v>180</v>
      </c>
      <c r="AJ35" s="36">
        <v>1</v>
      </c>
      <c r="AK35" s="36" t="s">
        <v>269</v>
      </c>
      <c r="AL35" s="416" t="s">
        <v>377</v>
      </c>
      <c r="AM35" s="293" t="s">
        <v>342</v>
      </c>
      <c r="AN35" s="293"/>
      <c r="AO35" s="293"/>
      <c r="AP35" s="293" t="s">
        <v>343</v>
      </c>
      <c r="AQ35" s="170" t="s">
        <v>153</v>
      </c>
      <c r="AU35" s="490" t="s">
        <v>154</v>
      </c>
      <c r="AV35" s="611"/>
      <c r="AW35" s="611"/>
      <c r="AX35" s="611"/>
      <c r="AY35" s="611"/>
    </row>
    <row r="36" spans="1:51" ht="15" customHeight="1">
      <c r="A36" s="320" t="s">
        <v>209</v>
      </c>
      <c r="B36" s="339" t="s">
        <v>337</v>
      </c>
      <c r="C36" s="329">
        <v>490.00200000000001</v>
      </c>
      <c r="D36" s="36">
        <v>16</v>
      </c>
      <c r="E36" s="45" t="s">
        <v>106</v>
      </c>
      <c r="F36" s="45"/>
      <c r="G36" s="45"/>
      <c r="H36" s="36">
        <v>41</v>
      </c>
      <c r="I36" s="36">
        <v>40620</v>
      </c>
      <c r="J36" s="36">
        <v>20</v>
      </c>
      <c r="K36" s="36" t="s">
        <v>362</v>
      </c>
      <c r="L36" s="36">
        <v>2</v>
      </c>
      <c r="M36" s="36">
        <v>7</v>
      </c>
      <c r="N36" s="36"/>
      <c r="O36" s="36"/>
      <c r="P36" s="36"/>
      <c r="Q36" s="36"/>
      <c r="R36" s="36"/>
      <c r="S36" s="36"/>
      <c r="T36" s="36"/>
      <c r="U36" s="36"/>
      <c r="V36" s="36"/>
      <c r="W36" s="36"/>
      <c r="X36" s="36"/>
      <c r="Y36" s="36"/>
      <c r="Z36" s="36">
        <v>14</v>
      </c>
      <c r="AA36" s="341" t="s">
        <v>165</v>
      </c>
      <c r="AB36" s="36" t="s">
        <v>146</v>
      </c>
      <c r="AC36" s="344">
        <v>-107</v>
      </c>
      <c r="AD36" s="341">
        <v>11</v>
      </c>
      <c r="AE36" s="36" t="s">
        <v>164</v>
      </c>
      <c r="AF36" s="36" t="s">
        <v>205</v>
      </c>
      <c r="AG36" s="36" t="s">
        <v>340</v>
      </c>
      <c r="AH36" s="36" t="s">
        <v>182</v>
      </c>
      <c r="AI36" s="36">
        <v>180</v>
      </c>
      <c r="AJ36" s="36">
        <v>1</v>
      </c>
      <c r="AK36" s="36" t="s">
        <v>269</v>
      </c>
      <c r="AL36" s="416" t="s">
        <v>378</v>
      </c>
      <c r="AM36" s="293" t="s">
        <v>342</v>
      </c>
      <c r="AN36" s="293"/>
      <c r="AO36" s="293"/>
      <c r="AP36" s="293" t="s">
        <v>343</v>
      </c>
      <c r="AQ36" s="170" t="s">
        <v>153</v>
      </c>
      <c r="AU36" s="490" t="s">
        <v>154</v>
      </c>
      <c r="AV36" s="611"/>
      <c r="AW36" s="611"/>
      <c r="AX36" s="611"/>
      <c r="AY36" s="611"/>
    </row>
    <row r="37" spans="1:51" ht="15" customHeight="1">
      <c r="A37" s="320" t="s">
        <v>209</v>
      </c>
      <c r="B37" s="339" t="s">
        <v>337</v>
      </c>
      <c r="C37" s="329">
        <v>490.00200000000001</v>
      </c>
      <c r="D37" s="36">
        <v>17</v>
      </c>
      <c r="E37" s="45" t="s">
        <v>106</v>
      </c>
      <c r="F37" s="45"/>
      <c r="G37" s="45"/>
      <c r="H37" s="36">
        <v>41</v>
      </c>
      <c r="I37" s="36">
        <v>40620</v>
      </c>
      <c r="J37" s="36">
        <v>20</v>
      </c>
      <c r="K37" s="36" t="s">
        <v>362</v>
      </c>
      <c r="L37" s="36">
        <v>2</v>
      </c>
      <c r="M37" s="36">
        <v>7</v>
      </c>
      <c r="N37" s="36"/>
      <c r="O37" s="36"/>
      <c r="P37" s="36"/>
      <c r="Q37" s="36"/>
      <c r="R37" s="36"/>
      <c r="S37" s="36"/>
      <c r="T37" s="36"/>
      <c r="U37" s="36"/>
      <c r="V37" s="36"/>
      <c r="W37" s="36"/>
      <c r="X37" s="36"/>
      <c r="Y37" s="36"/>
      <c r="Z37" s="36">
        <v>14</v>
      </c>
      <c r="AA37" s="341" t="s">
        <v>165</v>
      </c>
      <c r="AB37" s="36" t="s">
        <v>146</v>
      </c>
      <c r="AC37" s="344">
        <v>-109</v>
      </c>
      <c r="AD37" s="341">
        <v>9</v>
      </c>
      <c r="AE37" s="36" t="s">
        <v>164</v>
      </c>
      <c r="AF37" s="36" t="s">
        <v>205</v>
      </c>
      <c r="AG37" s="36" t="s">
        <v>340</v>
      </c>
      <c r="AH37" s="36" t="s">
        <v>182</v>
      </c>
      <c r="AI37" s="36">
        <v>180</v>
      </c>
      <c r="AJ37" s="36">
        <v>1</v>
      </c>
      <c r="AK37" s="36" t="s">
        <v>269</v>
      </c>
      <c r="AL37" s="416" t="s">
        <v>379</v>
      </c>
      <c r="AM37" s="293" t="s">
        <v>342</v>
      </c>
      <c r="AN37" s="293"/>
      <c r="AO37" s="293"/>
      <c r="AP37" s="293" t="s">
        <v>343</v>
      </c>
      <c r="AQ37" s="170" t="s">
        <v>153</v>
      </c>
      <c r="AU37" s="490" t="s">
        <v>154</v>
      </c>
      <c r="AV37" s="611"/>
      <c r="AW37" s="611"/>
      <c r="AX37" s="611"/>
      <c r="AY37" s="611"/>
    </row>
    <row r="38" spans="1:51" ht="15" customHeight="1">
      <c r="A38" s="320" t="s">
        <v>209</v>
      </c>
      <c r="B38" s="339" t="s">
        <v>337</v>
      </c>
      <c r="C38" s="329">
        <v>490.00200000000001</v>
      </c>
      <c r="D38" s="36">
        <v>18</v>
      </c>
      <c r="E38" s="45" t="s">
        <v>106</v>
      </c>
      <c r="F38" s="45"/>
      <c r="G38" s="45"/>
      <c r="H38" s="36">
        <v>41</v>
      </c>
      <c r="I38" s="36">
        <v>40620</v>
      </c>
      <c r="J38" s="36">
        <v>20</v>
      </c>
      <c r="K38" s="36" t="s">
        <v>362</v>
      </c>
      <c r="L38" s="36">
        <v>2</v>
      </c>
      <c r="M38" s="36">
        <v>7</v>
      </c>
      <c r="N38" s="36"/>
      <c r="O38" s="36"/>
      <c r="P38" s="36"/>
      <c r="Q38" s="36"/>
      <c r="R38" s="36"/>
      <c r="S38" s="36"/>
      <c r="T38" s="36"/>
      <c r="U38" s="36"/>
      <c r="V38" s="36"/>
      <c r="W38" s="36"/>
      <c r="X38" s="36"/>
      <c r="Y38" s="36"/>
      <c r="Z38" s="36">
        <v>14</v>
      </c>
      <c r="AA38" s="341" t="s">
        <v>165</v>
      </c>
      <c r="AB38" s="36" t="s">
        <v>146</v>
      </c>
      <c r="AC38" s="344">
        <v>-111</v>
      </c>
      <c r="AD38" s="341">
        <v>7</v>
      </c>
      <c r="AE38" s="36" t="s">
        <v>164</v>
      </c>
      <c r="AF38" s="36" t="s">
        <v>205</v>
      </c>
      <c r="AG38" s="36" t="s">
        <v>340</v>
      </c>
      <c r="AH38" s="36" t="s">
        <v>182</v>
      </c>
      <c r="AI38" s="36">
        <v>180</v>
      </c>
      <c r="AJ38" s="36">
        <v>1</v>
      </c>
      <c r="AK38" s="36" t="s">
        <v>269</v>
      </c>
      <c r="AL38" s="416" t="s">
        <v>380</v>
      </c>
      <c r="AM38" s="293" t="s">
        <v>342</v>
      </c>
      <c r="AN38" s="293"/>
      <c r="AO38" s="293"/>
      <c r="AP38" s="293" t="s">
        <v>343</v>
      </c>
      <c r="AQ38" s="170" t="s">
        <v>153</v>
      </c>
      <c r="AU38" s="490" t="s">
        <v>154</v>
      </c>
      <c r="AV38" s="611"/>
      <c r="AW38" s="611"/>
      <c r="AX38" s="611"/>
      <c r="AY38" s="611"/>
    </row>
    <row r="39" spans="1:51" ht="15" customHeight="1" thickBot="1">
      <c r="A39" s="321" t="s">
        <v>209</v>
      </c>
      <c r="B39" s="328" t="s">
        <v>337</v>
      </c>
      <c r="C39" s="330">
        <v>490.00200000000001</v>
      </c>
      <c r="D39" s="169">
        <v>19</v>
      </c>
      <c r="E39" s="308" t="s">
        <v>106</v>
      </c>
      <c r="F39" s="308"/>
      <c r="G39" s="308"/>
      <c r="H39" s="169">
        <v>41</v>
      </c>
      <c r="I39" s="169">
        <v>40620</v>
      </c>
      <c r="J39" s="169">
        <v>20</v>
      </c>
      <c r="K39" s="169" t="s">
        <v>362</v>
      </c>
      <c r="L39" s="169">
        <v>2</v>
      </c>
      <c r="M39" s="169">
        <v>7</v>
      </c>
      <c r="N39" s="169"/>
      <c r="O39" s="169"/>
      <c r="P39" s="169"/>
      <c r="Q39" s="169"/>
      <c r="R39" s="169"/>
      <c r="S39" s="169"/>
      <c r="T39" s="169"/>
      <c r="U39" s="169"/>
      <c r="V39" s="169"/>
      <c r="W39" s="169"/>
      <c r="X39" s="169"/>
      <c r="Y39" s="169"/>
      <c r="Z39" s="169">
        <v>14</v>
      </c>
      <c r="AA39" s="342" t="s">
        <v>165</v>
      </c>
      <c r="AB39" s="169" t="s">
        <v>146</v>
      </c>
      <c r="AC39" s="348">
        <v>-113</v>
      </c>
      <c r="AD39" s="342">
        <v>5</v>
      </c>
      <c r="AE39" s="169" t="s">
        <v>164</v>
      </c>
      <c r="AF39" s="169" t="s">
        <v>205</v>
      </c>
      <c r="AG39" s="169" t="s">
        <v>340</v>
      </c>
      <c r="AH39" s="169" t="s">
        <v>182</v>
      </c>
      <c r="AI39" s="169">
        <v>180</v>
      </c>
      <c r="AJ39" s="169">
        <v>1</v>
      </c>
      <c r="AK39" s="169" t="s">
        <v>269</v>
      </c>
      <c r="AL39" s="417" t="s">
        <v>381</v>
      </c>
      <c r="AM39" s="311" t="s">
        <v>342</v>
      </c>
      <c r="AN39" s="311"/>
      <c r="AO39" s="311"/>
      <c r="AP39" s="311" t="s">
        <v>343</v>
      </c>
      <c r="AQ39" s="209" t="s">
        <v>153</v>
      </c>
      <c r="AU39" s="490" t="s">
        <v>154</v>
      </c>
      <c r="AV39" s="611"/>
      <c r="AW39" s="611"/>
      <c r="AX39" s="611"/>
      <c r="AY39" s="611"/>
    </row>
    <row r="40" spans="1:51" ht="15" customHeight="1">
      <c r="A40" s="351" t="s">
        <v>382</v>
      </c>
      <c r="B40" s="341" t="s">
        <v>187</v>
      </c>
      <c r="C40" s="326">
        <v>490.00299999999999</v>
      </c>
      <c r="D40" s="341"/>
      <c r="E40" s="352" t="s">
        <v>106</v>
      </c>
      <c r="F40" s="352" t="s">
        <v>383</v>
      </c>
      <c r="G40" s="352" t="s">
        <v>384</v>
      </c>
      <c r="H40" s="341">
        <v>41</v>
      </c>
      <c r="I40" s="341">
        <v>39750</v>
      </c>
      <c r="J40" s="341">
        <v>20</v>
      </c>
      <c r="K40" s="341" t="s">
        <v>338</v>
      </c>
      <c r="L40" s="341">
        <v>2</v>
      </c>
      <c r="M40" s="341">
        <v>7</v>
      </c>
      <c r="N40" s="341">
        <v>41</v>
      </c>
      <c r="O40" s="341">
        <v>41490</v>
      </c>
      <c r="P40" s="341">
        <v>20</v>
      </c>
      <c r="Q40" s="341" t="s">
        <v>338</v>
      </c>
      <c r="R40" s="341">
        <v>2</v>
      </c>
      <c r="S40" s="341">
        <v>7</v>
      </c>
      <c r="T40" s="341"/>
      <c r="U40" s="341"/>
      <c r="V40" s="341"/>
      <c r="W40" s="341"/>
      <c r="X40" s="341"/>
      <c r="Y40" s="341"/>
      <c r="Z40" s="341">
        <v>14</v>
      </c>
      <c r="AA40" s="341" t="s">
        <v>157</v>
      </c>
      <c r="AB40" s="341" t="s">
        <v>158</v>
      </c>
      <c r="AC40" s="344">
        <v>-85</v>
      </c>
      <c r="AD40" s="341" t="s">
        <v>159</v>
      </c>
      <c r="AE40" s="341" t="s">
        <v>160</v>
      </c>
      <c r="AF40" s="341" t="s">
        <v>339</v>
      </c>
      <c r="AG40" s="341" t="s">
        <v>148</v>
      </c>
      <c r="AH40" s="341" t="s">
        <v>149</v>
      </c>
      <c r="AI40" s="341">
        <v>60</v>
      </c>
      <c r="AJ40" s="341">
        <v>3</v>
      </c>
      <c r="AK40" s="341" t="s">
        <v>150</v>
      </c>
      <c r="AL40" s="418">
        <v>161590</v>
      </c>
      <c r="AM40" s="324" t="s">
        <v>385</v>
      </c>
      <c r="AN40" s="324" t="s">
        <v>385</v>
      </c>
      <c r="AO40" s="324"/>
      <c r="AP40" s="324" t="s">
        <v>343</v>
      </c>
      <c r="AQ40" s="325" t="s">
        <v>153</v>
      </c>
      <c r="AU40" s="490" t="s">
        <v>154</v>
      </c>
      <c r="AV40" s="611"/>
      <c r="AW40" s="611"/>
      <c r="AX40" s="611"/>
      <c r="AY40" s="611"/>
    </row>
    <row r="41" spans="1:51" ht="15" customHeight="1">
      <c r="A41" s="351" t="s">
        <v>382</v>
      </c>
      <c r="B41" s="341" t="s">
        <v>187</v>
      </c>
      <c r="C41" s="326">
        <v>490.00400000000002</v>
      </c>
      <c r="D41" s="341"/>
      <c r="E41" s="352" t="s">
        <v>106</v>
      </c>
      <c r="F41" s="352" t="s">
        <v>386</v>
      </c>
      <c r="G41" s="352" t="s">
        <v>384</v>
      </c>
      <c r="H41" s="341">
        <v>41</v>
      </c>
      <c r="I41" s="341">
        <v>40521</v>
      </c>
      <c r="J41" s="341">
        <v>20</v>
      </c>
      <c r="K41" s="341" t="s">
        <v>338</v>
      </c>
      <c r="L41" s="341">
        <v>2</v>
      </c>
      <c r="M41" s="341">
        <v>7</v>
      </c>
      <c r="N41" s="341">
        <v>41</v>
      </c>
      <c r="O41" s="341">
        <v>40719</v>
      </c>
      <c r="P41" s="341">
        <v>20</v>
      </c>
      <c r="Q41" s="341" t="s">
        <v>338</v>
      </c>
      <c r="R41" s="341">
        <v>2</v>
      </c>
      <c r="S41" s="341">
        <v>7</v>
      </c>
      <c r="T41" s="341"/>
      <c r="U41" s="341"/>
      <c r="V41" s="341"/>
      <c r="W41" s="341"/>
      <c r="X41" s="341"/>
      <c r="Y41" s="341"/>
      <c r="Z41" s="341">
        <v>14</v>
      </c>
      <c r="AA41" s="341" t="s">
        <v>157</v>
      </c>
      <c r="AB41" s="341" t="s">
        <v>146</v>
      </c>
      <c r="AC41" s="344">
        <v>-78</v>
      </c>
      <c r="AD41" s="341">
        <v>20</v>
      </c>
      <c r="AE41" s="341" t="s">
        <v>166</v>
      </c>
      <c r="AF41" s="341" t="s">
        <v>339</v>
      </c>
      <c r="AG41" s="341" t="s">
        <v>148</v>
      </c>
      <c r="AH41" s="341" t="s">
        <v>149</v>
      </c>
      <c r="AI41" s="341">
        <v>60</v>
      </c>
      <c r="AJ41" s="341">
        <v>3</v>
      </c>
      <c r="AK41" s="341" t="s">
        <v>150</v>
      </c>
      <c r="AL41" s="418">
        <v>94380</v>
      </c>
      <c r="AM41" s="324" t="s">
        <v>342</v>
      </c>
      <c r="AN41" s="324" t="s">
        <v>342</v>
      </c>
      <c r="AO41" s="324"/>
      <c r="AP41" s="324" t="s">
        <v>343</v>
      </c>
      <c r="AQ41" s="325" t="s">
        <v>153</v>
      </c>
      <c r="AU41" s="490" t="s">
        <v>154</v>
      </c>
      <c r="AV41" s="611"/>
      <c r="AW41" s="611"/>
      <c r="AX41" s="611"/>
      <c r="AY41" s="611"/>
    </row>
    <row r="42" spans="1:51" ht="15" customHeight="1">
      <c r="A42" s="351" t="s">
        <v>387</v>
      </c>
      <c r="B42" s="341" t="s">
        <v>187</v>
      </c>
      <c r="C42" s="326">
        <v>490.005</v>
      </c>
      <c r="D42" s="341"/>
      <c r="E42" s="352" t="s">
        <v>106</v>
      </c>
      <c r="F42" s="352" t="s">
        <v>388</v>
      </c>
      <c r="G42" s="352" t="s">
        <v>389</v>
      </c>
      <c r="H42" s="341">
        <v>41</v>
      </c>
      <c r="I42" s="341">
        <v>40422</v>
      </c>
      <c r="J42" s="341">
        <v>20</v>
      </c>
      <c r="K42" s="341" t="s">
        <v>338</v>
      </c>
      <c r="L42" s="341">
        <v>2</v>
      </c>
      <c r="M42" s="341">
        <v>7</v>
      </c>
      <c r="N42" s="341">
        <v>41</v>
      </c>
      <c r="O42" s="341">
        <v>40620</v>
      </c>
      <c r="P42" s="341">
        <v>20</v>
      </c>
      <c r="Q42" s="341" t="s">
        <v>338</v>
      </c>
      <c r="R42" s="341">
        <v>2</v>
      </c>
      <c r="S42" s="341">
        <v>7</v>
      </c>
      <c r="T42" s="341">
        <v>41</v>
      </c>
      <c r="U42" s="341">
        <v>40818</v>
      </c>
      <c r="V42" s="341">
        <v>20</v>
      </c>
      <c r="W42" s="341" t="s">
        <v>338</v>
      </c>
      <c r="X42" s="341">
        <v>2</v>
      </c>
      <c r="Y42" s="341">
        <v>7</v>
      </c>
      <c r="Z42" s="341">
        <v>14</v>
      </c>
      <c r="AA42" s="341" t="s">
        <v>157</v>
      </c>
      <c r="AB42" s="341" t="s">
        <v>146</v>
      </c>
      <c r="AC42" s="344">
        <v>-78</v>
      </c>
      <c r="AD42" s="341">
        <v>20</v>
      </c>
      <c r="AE42" s="341" t="s">
        <v>166</v>
      </c>
      <c r="AF42" s="341" t="s">
        <v>339</v>
      </c>
      <c r="AG42" s="341" t="s">
        <v>148</v>
      </c>
      <c r="AH42" s="341" t="s">
        <v>149</v>
      </c>
      <c r="AI42" s="341">
        <v>60</v>
      </c>
      <c r="AJ42" s="341">
        <v>3</v>
      </c>
      <c r="AK42" s="341" t="s">
        <v>150</v>
      </c>
      <c r="AL42" s="418">
        <v>147670</v>
      </c>
      <c r="AM42" s="324" t="s">
        <v>342</v>
      </c>
      <c r="AN42" s="324" t="s">
        <v>342</v>
      </c>
      <c r="AO42" s="324" t="s">
        <v>342</v>
      </c>
      <c r="AP42" s="324" t="s">
        <v>343</v>
      </c>
      <c r="AQ42" s="325" t="s">
        <v>153</v>
      </c>
      <c r="AU42" s="490" t="s">
        <v>154</v>
      </c>
      <c r="AV42" s="611"/>
      <c r="AW42" s="611"/>
      <c r="AX42" s="611"/>
      <c r="AY42" s="611"/>
    </row>
    <row r="43" spans="1:51" ht="15" customHeight="1">
      <c r="A43" s="351" t="s">
        <v>382</v>
      </c>
      <c r="B43" s="341" t="s">
        <v>390</v>
      </c>
      <c r="C43" s="326">
        <v>490.00599999999997</v>
      </c>
      <c r="D43" s="341"/>
      <c r="E43" s="352" t="s">
        <v>106</v>
      </c>
      <c r="F43" s="352" t="s">
        <v>383</v>
      </c>
      <c r="G43" s="352" t="s">
        <v>384</v>
      </c>
      <c r="H43" s="341">
        <v>41</v>
      </c>
      <c r="I43" s="341">
        <v>39750</v>
      </c>
      <c r="J43" s="341">
        <v>20</v>
      </c>
      <c r="K43" s="341" t="s">
        <v>338</v>
      </c>
      <c r="L43" s="341">
        <v>2</v>
      </c>
      <c r="M43" s="341">
        <v>7</v>
      </c>
      <c r="N43" s="341">
        <v>41</v>
      </c>
      <c r="O43" s="341">
        <v>41490</v>
      </c>
      <c r="P43" s="341">
        <v>20</v>
      </c>
      <c r="Q43" s="341" t="s">
        <v>338</v>
      </c>
      <c r="R43" s="341">
        <v>2</v>
      </c>
      <c r="S43" s="341">
        <v>7</v>
      </c>
      <c r="T43" s="341"/>
      <c r="U43" s="341"/>
      <c r="V43" s="341"/>
      <c r="W43" s="341"/>
      <c r="X43" s="341"/>
      <c r="Y43" s="341"/>
      <c r="Z43" s="341">
        <v>14</v>
      </c>
      <c r="AA43" s="341" t="s">
        <v>391</v>
      </c>
      <c r="AB43" s="341" t="s">
        <v>158</v>
      </c>
      <c r="AC43" s="344">
        <v>-85</v>
      </c>
      <c r="AD43" s="341" t="s">
        <v>159</v>
      </c>
      <c r="AE43" s="341" t="s">
        <v>160</v>
      </c>
      <c r="AF43" s="341" t="s">
        <v>339</v>
      </c>
      <c r="AG43" s="341" t="s">
        <v>171</v>
      </c>
      <c r="AH43" s="341" t="s">
        <v>149</v>
      </c>
      <c r="AI43" s="341">
        <v>60</v>
      </c>
      <c r="AJ43" s="341">
        <v>3</v>
      </c>
      <c r="AK43" s="341" t="s">
        <v>150</v>
      </c>
      <c r="AL43" s="418">
        <v>138450</v>
      </c>
      <c r="AM43" s="393" t="s">
        <v>392</v>
      </c>
      <c r="AN43" s="393" t="s">
        <v>392</v>
      </c>
      <c r="AO43" s="324"/>
      <c r="AP43" s="324" t="s">
        <v>343</v>
      </c>
      <c r="AQ43" s="325" t="s">
        <v>153</v>
      </c>
      <c r="AU43" s="490" t="s">
        <v>154</v>
      </c>
      <c r="AV43" s="611"/>
      <c r="AW43" s="611"/>
      <c r="AX43" s="611"/>
      <c r="AY43" s="611"/>
    </row>
    <row r="44" spans="1:51" ht="15" customHeight="1">
      <c r="A44" s="351" t="s">
        <v>382</v>
      </c>
      <c r="B44" s="341" t="s">
        <v>390</v>
      </c>
      <c r="C44" s="326">
        <v>490.00700000000001</v>
      </c>
      <c r="D44" s="341"/>
      <c r="E44" s="352" t="s">
        <v>106</v>
      </c>
      <c r="F44" s="352" t="s">
        <v>386</v>
      </c>
      <c r="G44" s="352" t="s">
        <v>384</v>
      </c>
      <c r="H44" s="341">
        <v>41</v>
      </c>
      <c r="I44" s="341">
        <v>40521</v>
      </c>
      <c r="J44" s="341">
        <v>20</v>
      </c>
      <c r="K44" s="341" t="s">
        <v>338</v>
      </c>
      <c r="L44" s="341">
        <v>2</v>
      </c>
      <c r="M44" s="341">
        <v>7</v>
      </c>
      <c r="N44" s="341">
        <v>41</v>
      </c>
      <c r="O44" s="341">
        <v>40719</v>
      </c>
      <c r="P44" s="341">
        <v>20</v>
      </c>
      <c r="Q44" s="341" t="s">
        <v>338</v>
      </c>
      <c r="R44" s="341">
        <v>2</v>
      </c>
      <c r="S44" s="341">
        <v>7</v>
      </c>
      <c r="T44" s="341"/>
      <c r="U44" s="341"/>
      <c r="V44" s="341"/>
      <c r="W44" s="341"/>
      <c r="X44" s="341"/>
      <c r="Y44" s="341"/>
      <c r="Z44" s="341">
        <v>14</v>
      </c>
      <c r="AA44" s="341" t="s">
        <v>391</v>
      </c>
      <c r="AB44" s="341" t="s">
        <v>146</v>
      </c>
      <c r="AC44" s="344">
        <v>-78</v>
      </c>
      <c r="AD44" s="341">
        <v>20</v>
      </c>
      <c r="AE44" s="341" t="s">
        <v>166</v>
      </c>
      <c r="AF44" s="341" t="s">
        <v>339</v>
      </c>
      <c r="AG44" s="341" t="s">
        <v>171</v>
      </c>
      <c r="AH44" s="341" t="s">
        <v>149</v>
      </c>
      <c r="AI44" s="341">
        <v>60</v>
      </c>
      <c r="AJ44" s="341">
        <v>3</v>
      </c>
      <c r="AK44" s="341" t="s">
        <v>150</v>
      </c>
      <c r="AL44" s="418">
        <v>82970</v>
      </c>
      <c r="AM44" s="324" t="s">
        <v>342</v>
      </c>
      <c r="AN44" s="324" t="s">
        <v>342</v>
      </c>
      <c r="AO44" s="324"/>
      <c r="AP44" s="324" t="s">
        <v>343</v>
      </c>
      <c r="AQ44" s="325" t="s">
        <v>153</v>
      </c>
      <c r="AU44" s="490" t="s">
        <v>154</v>
      </c>
      <c r="AV44" s="611"/>
      <c r="AW44" s="611"/>
      <c r="AX44" s="611"/>
      <c r="AY44" s="611"/>
    </row>
    <row r="45" spans="1:51" ht="15" customHeight="1">
      <c r="A45" s="353" t="s">
        <v>387</v>
      </c>
      <c r="B45" s="342" t="s">
        <v>390</v>
      </c>
      <c r="C45" s="327">
        <v>490.00799999999998</v>
      </c>
      <c r="D45" s="342"/>
      <c r="E45" s="354" t="s">
        <v>106</v>
      </c>
      <c r="F45" s="354" t="s">
        <v>388</v>
      </c>
      <c r="G45" s="354" t="s">
        <v>389</v>
      </c>
      <c r="H45" s="342">
        <v>41</v>
      </c>
      <c r="I45" s="342">
        <v>40422</v>
      </c>
      <c r="J45" s="342">
        <v>20</v>
      </c>
      <c r="K45" s="342" t="s">
        <v>338</v>
      </c>
      <c r="L45" s="342">
        <v>2</v>
      </c>
      <c r="M45" s="342">
        <v>7</v>
      </c>
      <c r="N45" s="342">
        <v>41</v>
      </c>
      <c r="O45" s="342">
        <v>40620</v>
      </c>
      <c r="P45" s="342">
        <v>20</v>
      </c>
      <c r="Q45" s="342" t="s">
        <v>338</v>
      </c>
      <c r="R45" s="342">
        <v>2</v>
      </c>
      <c r="S45" s="342">
        <v>7</v>
      </c>
      <c r="T45" s="342">
        <v>41</v>
      </c>
      <c r="U45" s="342">
        <v>40818</v>
      </c>
      <c r="V45" s="342">
        <v>20</v>
      </c>
      <c r="W45" s="342" t="s">
        <v>338</v>
      </c>
      <c r="X45" s="342">
        <v>2</v>
      </c>
      <c r="Y45" s="342">
        <v>7</v>
      </c>
      <c r="Z45" s="342">
        <v>14</v>
      </c>
      <c r="AA45" s="342" t="s">
        <v>391</v>
      </c>
      <c r="AB45" s="342" t="s">
        <v>146</v>
      </c>
      <c r="AC45" s="348">
        <v>-78</v>
      </c>
      <c r="AD45" s="342">
        <v>20</v>
      </c>
      <c r="AE45" s="342" t="s">
        <v>166</v>
      </c>
      <c r="AF45" s="342" t="s">
        <v>339</v>
      </c>
      <c r="AG45" s="342" t="s">
        <v>171</v>
      </c>
      <c r="AH45" s="342" t="s">
        <v>149</v>
      </c>
      <c r="AI45" s="342">
        <v>60</v>
      </c>
      <c r="AJ45" s="342">
        <v>3</v>
      </c>
      <c r="AK45" s="342" t="s">
        <v>150</v>
      </c>
      <c r="AL45" s="419">
        <v>127680</v>
      </c>
      <c r="AM45" s="324" t="s">
        <v>342</v>
      </c>
      <c r="AN45" s="324" t="s">
        <v>342</v>
      </c>
      <c r="AO45" s="324" t="s">
        <v>342</v>
      </c>
      <c r="AP45" s="324" t="s">
        <v>343</v>
      </c>
      <c r="AQ45" s="325" t="s">
        <v>153</v>
      </c>
      <c r="AU45" s="490" t="s">
        <v>154</v>
      </c>
      <c r="AV45" s="611"/>
      <c r="AW45" s="611"/>
      <c r="AX45" s="611"/>
      <c r="AY45" s="611"/>
    </row>
    <row r="46" spans="1:51" ht="15" customHeight="1">
      <c r="A46" s="355" t="s">
        <v>382</v>
      </c>
      <c r="B46" s="340" t="s">
        <v>187</v>
      </c>
      <c r="C46" s="349">
        <v>490.00900000000001</v>
      </c>
      <c r="D46" s="340"/>
      <c r="E46" s="356" t="s">
        <v>106</v>
      </c>
      <c r="F46" s="356" t="s">
        <v>383</v>
      </c>
      <c r="G46" s="356" t="s">
        <v>384</v>
      </c>
      <c r="H46" s="340">
        <v>41</v>
      </c>
      <c r="I46" s="340">
        <v>39750</v>
      </c>
      <c r="J46" s="340">
        <v>20</v>
      </c>
      <c r="K46" s="340" t="s">
        <v>362</v>
      </c>
      <c r="L46" s="340">
        <v>2</v>
      </c>
      <c r="M46" s="340">
        <v>7</v>
      </c>
      <c r="N46" s="340">
        <v>41</v>
      </c>
      <c r="O46" s="340">
        <v>41490</v>
      </c>
      <c r="P46" s="340">
        <v>20</v>
      </c>
      <c r="Q46" s="340" t="s">
        <v>362</v>
      </c>
      <c r="R46" s="340">
        <v>2</v>
      </c>
      <c r="S46" s="340">
        <v>7</v>
      </c>
      <c r="T46" s="340"/>
      <c r="U46" s="340"/>
      <c r="V46" s="340"/>
      <c r="W46" s="340"/>
      <c r="X46" s="340"/>
      <c r="Y46" s="340"/>
      <c r="Z46" s="340">
        <v>14</v>
      </c>
      <c r="AA46" s="340" t="s">
        <v>157</v>
      </c>
      <c r="AB46" s="340" t="s">
        <v>158</v>
      </c>
      <c r="AC46" s="347">
        <v>-85</v>
      </c>
      <c r="AD46" s="340" t="s">
        <v>159</v>
      </c>
      <c r="AE46" s="340" t="s">
        <v>160</v>
      </c>
      <c r="AF46" s="340" t="s">
        <v>205</v>
      </c>
      <c r="AG46" s="340" t="s">
        <v>148</v>
      </c>
      <c r="AH46" s="340" t="s">
        <v>149</v>
      </c>
      <c r="AI46" s="340">
        <v>60</v>
      </c>
      <c r="AJ46" s="340">
        <v>3</v>
      </c>
      <c r="AK46" s="340" t="s">
        <v>150</v>
      </c>
      <c r="AL46" s="418">
        <v>488580</v>
      </c>
      <c r="AM46" s="323" t="s">
        <v>385</v>
      </c>
      <c r="AN46" s="323" t="s">
        <v>385</v>
      </c>
      <c r="AO46" s="323"/>
      <c r="AP46" s="323" t="s">
        <v>343</v>
      </c>
      <c r="AQ46" s="350" t="s">
        <v>153</v>
      </c>
      <c r="AU46" s="490" t="s">
        <v>154</v>
      </c>
      <c r="AV46" s="611"/>
      <c r="AW46" s="611"/>
      <c r="AX46" s="611"/>
      <c r="AY46" s="611"/>
    </row>
    <row r="47" spans="1:51" ht="15" customHeight="1">
      <c r="A47" s="351" t="s">
        <v>382</v>
      </c>
      <c r="B47" s="341" t="s">
        <v>187</v>
      </c>
      <c r="C47" s="326">
        <v>490.01</v>
      </c>
      <c r="D47" s="341"/>
      <c r="E47" s="352" t="s">
        <v>106</v>
      </c>
      <c r="F47" s="352" t="s">
        <v>386</v>
      </c>
      <c r="G47" s="352" t="s">
        <v>384</v>
      </c>
      <c r="H47" s="341">
        <v>41</v>
      </c>
      <c r="I47" s="341">
        <v>40521</v>
      </c>
      <c r="J47" s="341">
        <v>20</v>
      </c>
      <c r="K47" s="341" t="s">
        <v>362</v>
      </c>
      <c r="L47" s="341">
        <v>2</v>
      </c>
      <c r="M47" s="341">
        <v>7</v>
      </c>
      <c r="N47" s="341">
        <v>41</v>
      </c>
      <c r="O47" s="341">
        <v>40719</v>
      </c>
      <c r="P47" s="341">
        <v>20</v>
      </c>
      <c r="Q47" s="341" t="s">
        <v>362</v>
      </c>
      <c r="R47" s="341">
        <v>2</v>
      </c>
      <c r="S47" s="341">
        <v>7</v>
      </c>
      <c r="T47" s="341"/>
      <c r="U47" s="341"/>
      <c r="V47" s="341"/>
      <c r="W47" s="341"/>
      <c r="X47" s="341"/>
      <c r="Y47" s="341"/>
      <c r="Z47" s="341">
        <v>14</v>
      </c>
      <c r="AA47" s="341" t="s">
        <v>157</v>
      </c>
      <c r="AB47" s="341" t="s">
        <v>146</v>
      </c>
      <c r="AC47" s="344">
        <v>-85</v>
      </c>
      <c r="AD47" s="341">
        <v>20</v>
      </c>
      <c r="AE47" s="341" t="s">
        <v>166</v>
      </c>
      <c r="AF47" s="341" t="s">
        <v>205</v>
      </c>
      <c r="AG47" s="341" t="s">
        <v>148</v>
      </c>
      <c r="AH47" s="341" t="s">
        <v>149</v>
      </c>
      <c r="AI47" s="341">
        <v>60</v>
      </c>
      <c r="AJ47" s="341">
        <v>3</v>
      </c>
      <c r="AK47" s="341" t="s">
        <v>150</v>
      </c>
      <c r="AL47" s="418">
        <v>179030</v>
      </c>
      <c r="AM47" s="324" t="s">
        <v>342</v>
      </c>
      <c r="AN47" s="324" t="s">
        <v>342</v>
      </c>
      <c r="AO47" s="324"/>
      <c r="AP47" s="324" t="s">
        <v>343</v>
      </c>
      <c r="AQ47" s="325" t="s">
        <v>153</v>
      </c>
      <c r="AU47" s="490" t="s">
        <v>154</v>
      </c>
      <c r="AV47" s="611"/>
      <c r="AW47" s="611"/>
      <c r="AX47" s="611"/>
      <c r="AY47" s="611"/>
    </row>
    <row r="48" spans="1:51" ht="15" customHeight="1">
      <c r="A48" s="351" t="s">
        <v>387</v>
      </c>
      <c r="B48" s="341" t="s">
        <v>187</v>
      </c>
      <c r="C48" s="326">
        <v>490.01100000000002</v>
      </c>
      <c r="D48" s="341"/>
      <c r="E48" s="352" t="s">
        <v>106</v>
      </c>
      <c r="F48" s="352" t="s">
        <v>388</v>
      </c>
      <c r="G48" s="352" t="s">
        <v>389</v>
      </c>
      <c r="H48" s="341">
        <v>41</v>
      </c>
      <c r="I48" s="341">
        <v>40422</v>
      </c>
      <c r="J48" s="341">
        <v>20</v>
      </c>
      <c r="K48" s="341" t="s">
        <v>362</v>
      </c>
      <c r="L48" s="341">
        <v>2</v>
      </c>
      <c r="M48" s="341">
        <v>7</v>
      </c>
      <c r="N48" s="341">
        <v>41</v>
      </c>
      <c r="O48" s="341">
        <v>40620</v>
      </c>
      <c r="P48" s="341">
        <v>20</v>
      </c>
      <c r="Q48" s="341" t="s">
        <v>362</v>
      </c>
      <c r="R48" s="341">
        <v>2</v>
      </c>
      <c r="S48" s="341">
        <v>7</v>
      </c>
      <c r="T48" s="341">
        <v>41</v>
      </c>
      <c r="U48" s="341">
        <v>40818</v>
      </c>
      <c r="V48" s="341">
        <v>20</v>
      </c>
      <c r="W48" s="341" t="s">
        <v>338</v>
      </c>
      <c r="X48" s="341">
        <v>2</v>
      </c>
      <c r="Y48" s="341">
        <v>7</v>
      </c>
      <c r="Z48" s="341">
        <v>14</v>
      </c>
      <c r="AA48" s="341" t="s">
        <v>157</v>
      </c>
      <c r="AB48" s="341" t="s">
        <v>146</v>
      </c>
      <c r="AC48" s="344">
        <v>-85</v>
      </c>
      <c r="AD48" s="341">
        <v>20</v>
      </c>
      <c r="AE48" s="341" t="s">
        <v>166</v>
      </c>
      <c r="AF48" s="341" t="s">
        <v>205</v>
      </c>
      <c r="AG48" s="341" t="s">
        <v>148</v>
      </c>
      <c r="AH48" s="341" t="s">
        <v>149</v>
      </c>
      <c r="AI48" s="341">
        <v>60</v>
      </c>
      <c r="AJ48" s="341">
        <v>3</v>
      </c>
      <c r="AK48" s="341" t="s">
        <v>150</v>
      </c>
      <c r="AL48" s="418">
        <v>241200</v>
      </c>
      <c r="AM48" s="324" t="s">
        <v>342</v>
      </c>
      <c r="AN48" s="324" t="s">
        <v>342</v>
      </c>
      <c r="AO48" s="324" t="s">
        <v>342</v>
      </c>
      <c r="AP48" s="324" t="s">
        <v>343</v>
      </c>
      <c r="AQ48" s="325" t="s">
        <v>153</v>
      </c>
      <c r="AU48" s="490" t="s">
        <v>154</v>
      </c>
      <c r="AV48" s="611"/>
      <c r="AW48" s="611"/>
      <c r="AX48" s="611"/>
      <c r="AY48" s="611"/>
    </row>
    <row r="49" spans="1:51" ht="15" customHeight="1">
      <c r="A49" s="379" t="s">
        <v>382</v>
      </c>
      <c r="B49" s="380" t="s">
        <v>390</v>
      </c>
      <c r="C49" s="381">
        <v>490.012</v>
      </c>
      <c r="D49" s="380"/>
      <c r="E49" s="382" t="s">
        <v>106</v>
      </c>
      <c r="F49" s="382" t="s">
        <v>383</v>
      </c>
      <c r="G49" s="382" t="s">
        <v>384</v>
      </c>
      <c r="H49" s="380">
        <v>41</v>
      </c>
      <c r="I49" s="380">
        <v>39750</v>
      </c>
      <c r="J49" s="380">
        <v>20</v>
      </c>
      <c r="K49" s="380" t="s">
        <v>362</v>
      </c>
      <c r="L49" s="380">
        <v>2</v>
      </c>
      <c r="M49" s="380">
        <v>7</v>
      </c>
      <c r="N49" s="380">
        <v>41</v>
      </c>
      <c r="O49" s="380">
        <v>41490</v>
      </c>
      <c r="P49" s="380">
        <v>20</v>
      </c>
      <c r="Q49" s="380" t="s">
        <v>362</v>
      </c>
      <c r="R49" s="380">
        <v>2</v>
      </c>
      <c r="S49" s="380">
        <v>7</v>
      </c>
      <c r="T49" s="380"/>
      <c r="U49" s="380"/>
      <c r="V49" s="380"/>
      <c r="W49" s="380"/>
      <c r="X49" s="380"/>
      <c r="Y49" s="380"/>
      <c r="Z49" s="380">
        <v>14</v>
      </c>
      <c r="AA49" s="380" t="s">
        <v>391</v>
      </c>
      <c r="AB49" s="380" t="s">
        <v>158</v>
      </c>
      <c r="AC49" s="383">
        <v>-85</v>
      </c>
      <c r="AD49" s="380" t="s">
        <v>159</v>
      </c>
      <c r="AE49" s="380" t="s">
        <v>160</v>
      </c>
      <c r="AF49" s="380" t="s">
        <v>205</v>
      </c>
      <c r="AG49" s="380" t="s">
        <v>171</v>
      </c>
      <c r="AH49" s="380" t="s">
        <v>149</v>
      </c>
      <c r="AI49" s="380">
        <v>60</v>
      </c>
      <c r="AJ49" s="380">
        <v>3</v>
      </c>
      <c r="AK49" s="380" t="s">
        <v>150</v>
      </c>
      <c r="AL49" s="418"/>
      <c r="AM49" s="384" t="s">
        <v>385</v>
      </c>
      <c r="AN49" s="384" t="s">
        <v>385</v>
      </c>
      <c r="AO49" s="384"/>
      <c r="AP49" s="384" t="s">
        <v>343</v>
      </c>
      <c r="AQ49" s="385" t="s">
        <v>153</v>
      </c>
      <c r="AU49" s="490" t="s">
        <v>158</v>
      </c>
      <c r="AV49" s="611"/>
      <c r="AW49" s="611"/>
      <c r="AX49" s="611"/>
      <c r="AY49" s="611"/>
    </row>
    <row r="50" spans="1:51" ht="15" customHeight="1">
      <c r="A50" s="379" t="s">
        <v>382</v>
      </c>
      <c r="B50" s="380" t="s">
        <v>390</v>
      </c>
      <c r="C50" s="381">
        <v>490.01299999999998</v>
      </c>
      <c r="D50" s="380"/>
      <c r="E50" s="382" t="s">
        <v>106</v>
      </c>
      <c r="F50" s="382" t="s">
        <v>386</v>
      </c>
      <c r="G50" s="382" t="s">
        <v>384</v>
      </c>
      <c r="H50" s="380">
        <v>41</v>
      </c>
      <c r="I50" s="380">
        <v>40521</v>
      </c>
      <c r="J50" s="380">
        <v>20</v>
      </c>
      <c r="K50" s="380" t="s">
        <v>362</v>
      </c>
      <c r="L50" s="380">
        <v>2</v>
      </c>
      <c r="M50" s="380">
        <v>7</v>
      </c>
      <c r="N50" s="380">
        <v>41</v>
      </c>
      <c r="O50" s="380">
        <v>40719</v>
      </c>
      <c r="P50" s="380">
        <v>20</v>
      </c>
      <c r="Q50" s="380" t="s">
        <v>362</v>
      </c>
      <c r="R50" s="380">
        <v>2</v>
      </c>
      <c r="S50" s="380">
        <v>7</v>
      </c>
      <c r="T50" s="380"/>
      <c r="U50" s="380"/>
      <c r="V50" s="380"/>
      <c r="W50" s="380"/>
      <c r="X50" s="380"/>
      <c r="Y50" s="380"/>
      <c r="Z50" s="380">
        <v>14</v>
      </c>
      <c r="AA50" s="380" t="s">
        <v>391</v>
      </c>
      <c r="AB50" s="380" t="s">
        <v>146</v>
      </c>
      <c r="AC50" s="383">
        <v>-85</v>
      </c>
      <c r="AD50" s="380">
        <v>20</v>
      </c>
      <c r="AE50" s="380" t="s">
        <v>166</v>
      </c>
      <c r="AF50" s="380" t="s">
        <v>205</v>
      </c>
      <c r="AG50" s="380" t="s">
        <v>171</v>
      </c>
      <c r="AH50" s="380" t="s">
        <v>149</v>
      </c>
      <c r="AI50" s="380">
        <v>60</v>
      </c>
      <c r="AJ50" s="380">
        <v>3</v>
      </c>
      <c r="AK50" s="380" t="s">
        <v>150</v>
      </c>
      <c r="AL50" s="420"/>
      <c r="AM50" s="384" t="s">
        <v>342</v>
      </c>
      <c r="AN50" s="384" t="s">
        <v>342</v>
      </c>
      <c r="AO50" s="384"/>
      <c r="AP50" s="384" t="s">
        <v>343</v>
      </c>
      <c r="AQ50" s="385" t="s">
        <v>153</v>
      </c>
      <c r="AU50" s="490" t="s">
        <v>158</v>
      </c>
      <c r="AV50" s="611"/>
      <c r="AW50" s="611"/>
      <c r="AX50" s="611"/>
      <c r="AY50" s="611"/>
    </row>
    <row r="51" spans="1:51" ht="15" customHeight="1">
      <c r="A51" s="379" t="s">
        <v>387</v>
      </c>
      <c r="B51" s="380" t="s">
        <v>390</v>
      </c>
      <c r="C51" s="381">
        <v>490.01400000000001</v>
      </c>
      <c r="D51" s="380"/>
      <c r="E51" s="382" t="s">
        <v>106</v>
      </c>
      <c r="F51" s="382" t="s">
        <v>388</v>
      </c>
      <c r="G51" s="382" t="s">
        <v>389</v>
      </c>
      <c r="H51" s="380">
        <v>41</v>
      </c>
      <c r="I51" s="380">
        <v>40422</v>
      </c>
      <c r="J51" s="380">
        <v>20</v>
      </c>
      <c r="K51" s="380" t="s">
        <v>362</v>
      </c>
      <c r="L51" s="380">
        <v>2</v>
      </c>
      <c r="M51" s="380">
        <v>7</v>
      </c>
      <c r="N51" s="380">
        <v>41</v>
      </c>
      <c r="O51" s="380">
        <v>40620</v>
      </c>
      <c r="P51" s="380">
        <v>20</v>
      </c>
      <c r="Q51" s="380" t="s">
        <v>362</v>
      </c>
      <c r="R51" s="380">
        <v>2</v>
      </c>
      <c r="S51" s="380">
        <v>7</v>
      </c>
      <c r="T51" s="380">
        <v>41</v>
      </c>
      <c r="U51" s="380">
        <v>40818</v>
      </c>
      <c r="V51" s="380">
        <v>20</v>
      </c>
      <c r="W51" s="380" t="s">
        <v>338</v>
      </c>
      <c r="X51" s="380">
        <v>2</v>
      </c>
      <c r="Y51" s="380">
        <v>7</v>
      </c>
      <c r="Z51" s="380">
        <v>14</v>
      </c>
      <c r="AA51" s="380" t="s">
        <v>391</v>
      </c>
      <c r="AB51" s="380" t="s">
        <v>146</v>
      </c>
      <c r="AC51" s="383">
        <v>-85</v>
      </c>
      <c r="AD51" s="380">
        <v>20</v>
      </c>
      <c r="AE51" s="380" t="s">
        <v>166</v>
      </c>
      <c r="AF51" s="380" t="s">
        <v>205</v>
      </c>
      <c r="AG51" s="380" t="s">
        <v>171</v>
      </c>
      <c r="AH51" s="380" t="s">
        <v>149</v>
      </c>
      <c r="AI51" s="380">
        <v>60</v>
      </c>
      <c r="AJ51" s="380">
        <v>3</v>
      </c>
      <c r="AK51" s="380" t="s">
        <v>150</v>
      </c>
      <c r="AL51" s="421"/>
      <c r="AM51" s="384" t="s">
        <v>342</v>
      </c>
      <c r="AN51" s="384" t="s">
        <v>342</v>
      </c>
      <c r="AO51" s="384" t="s">
        <v>342</v>
      </c>
      <c r="AP51" s="384" t="s">
        <v>343</v>
      </c>
      <c r="AQ51" s="385" t="s">
        <v>153</v>
      </c>
      <c r="AU51" s="490" t="s">
        <v>158</v>
      </c>
      <c r="AV51" s="611"/>
      <c r="AW51" s="611"/>
      <c r="AX51" s="611"/>
      <c r="AY51" s="611"/>
    </row>
    <row r="52" spans="1:51" ht="15" customHeight="1">
      <c r="A52" s="355" t="s">
        <v>382</v>
      </c>
      <c r="B52" s="340" t="s">
        <v>393</v>
      </c>
      <c r="C52" s="349">
        <v>490.01499999999999</v>
      </c>
      <c r="D52" s="340"/>
      <c r="E52" s="356" t="s">
        <v>106</v>
      </c>
      <c r="F52" s="356" t="s">
        <v>386</v>
      </c>
      <c r="G52" s="356" t="s">
        <v>384</v>
      </c>
      <c r="H52" s="340">
        <v>41</v>
      </c>
      <c r="I52" s="340">
        <v>40521</v>
      </c>
      <c r="J52" s="340">
        <v>20</v>
      </c>
      <c r="K52" s="340" t="s">
        <v>338</v>
      </c>
      <c r="L52" s="340">
        <v>2</v>
      </c>
      <c r="M52" s="340">
        <v>7</v>
      </c>
      <c r="N52" s="340">
        <v>41</v>
      </c>
      <c r="O52" s="340">
        <v>40719</v>
      </c>
      <c r="P52" s="340">
        <v>20</v>
      </c>
      <c r="Q52" s="340" t="s">
        <v>338</v>
      </c>
      <c r="R52" s="340">
        <v>2</v>
      </c>
      <c r="S52" s="340">
        <v>7</v>
      </c>
      <c r="T52" s="340"/>
      <c r="U52" s="340"/>
      <c r="V52" s="340"/>
      <c r="W52" s="340"/>
      <c r="X52" s="340"/>
      <c r="Y52" s="340"/>
      <c r="Z52" s="340">
        <v>14</v>
      </c>
      <c r="AA52" s="340" t="s">
        <v>157</v>
      </c>
      <c r="AB52" s="340" t="s">
        <v>146</v>
      </c>
      <c r="AC52" s="347">
        <v>-78</v>
      </c>
      <c r="AD52" s="340">
        <v>20</v>
      </c>
      <c r="AE52" s="340" t="s">
        <v>166</v>
      </c>
      <c r="AF52" s="340" t="s">
        <v>394</v>
      </c>
      <c r="AG52" s="340" t="s">
        <v>194</v>
      </c>
      <c r="AH52" s="340" t="s">
        <v>149</v>
      </c>
      <c r="AI52" s="340">
        <v>60</v>
      </c>
      <c r="AJ52" s="340">
        <v>3</v>
      </c>
      <c r="AK52" s="340" t="s">
        <v>150</v>
      </c>
      <c r="AL52" s="418">
        <v>16150</v>
      </c>
      <c r="AM52" s="323" t="s">
        <v>342</v>
      </c>
      <c r="AN52" s="323" t="s">
        <v>342</v>
      </c>
      <c r="AO52" s="323"/>
      <c r="AP52" s="323" t="s">
        <v>343</v>
      </c>
      <c r="AQ52" s="350" t="s">
        <v>395</v>
      </c>
      <c r="AU52" s="490" t="s">
        <v>154</v>
      </c>
      <c r="AV52" s="611"/>
      <c r="AW52" s="611"/>
      <c r="AX52" s="611"/>
      <c r="AY52" s="611"/>
    </row>
    <row r="53" spans="1:51" ht="15" customHeight="1">
      <c r="A53" s="351" t="s">
        <v>382</v>
      </c>
      <c r="B53" s="341" t="s">
        <v>396</v>
      </c>
      <c r="C53" s="326">
        <v>490.01600000000002</v>
      </c>
      <c r="D53" s="341"/>
      <c r="E53" s="352" t="s">
        <v>106</v>
      </c>
      <c r="F53" s="352" t="s">
        <v>386</v>
      </c>
      <c r="G53" s="352" t="s">
        <v>384</v>
      </c>
      <c r="H53" s="341">
        <v>41</v>
      </c>
      <c r="I53" s="341">
        <v>40521</v>
      </c>
      <c r="J53" s="341">
        <v>20</v>
      </c>
      <c r="K53" s="341" t="s">
        <v>338</v>
      </c>
      <c r="L53" s="341">
        <v>2</v>
      </c>
      <c r="M53" s="341">
        <v>7</v>
      </c>
      <c r="N53" s="341">
        <v>41</v>
      </c>
      <c r="O53" s="341">
        <v>40719</v>
      </c>
      <c r="P53" s="341">
        <v>20</v>
      </c>
      <c r="Q53" s="341" t="s">
        <v>338</v>
      </c>
      <c r="R53" s="341">
        <v>2</v>
      </c>
      <c r="S53" s="341">
        <v>7</v>
      </c>
      <c r="T53" s="341"/>
      <c r="U53" s="341"/>
      <c r="V53" s="341"/>
      <c r="W53" s="341"/>
      <c r="X53" s="341"/>
      <c r="Y53" s="341"/>
      <c r="Z53" s="341">
        <v>14</v>
      </c>
      <c r="AA53" s="341" t="s">
        <v>391</v>
      </c>
      <c r="AB53" s="341" t="s">
        <v>146</v>
      </c>
      <c r="AC53" s="344">
        <v>-78</v>
      </c>
      <c r="AD53" s="341">
        <v>20</v>
      </c>
      <c r="AE53" s="341" t="s">
        <v>166</v>
      </c>
      <c r="AF53" s="341" t="s">
        <v>394</v>
      </c>
      <c r="AG53" s="341" t="s">
        <v>198</v>
      </c>
      <c r="AH53" s="341" t="s">
        <v>149</v>
      </c>
      <c r="AI53" s="341">
        <v>60</v>
      </c>
      <c r="AJ53" s="341">
        <v>3</v>
      </c>
      <c r="AK53" s="341" t="s">
        <v>150</v>
      </c>
      <c r="AL53" s="418">
        <v>16690</v>
      </c>
      <c r="AM53" s="324" t="s">
        <v>342</v>
      </c>
      <c r="AN53" s="324" t="s">
        <v>342</v>
      </c>
      <c r="AO53" s="324"/>
      <c r="AP53" s="324" t="s">
        <v>343</v>
      </c>
      <c r="AQ53" s="325" t="s">
        <v>395</v>
      </c>
      <c r="AU53" s="490" t="s">
        <v>154</v>
      </c>
      <c r="AV53" s="611"/>
      <c r="AW53" s="611"/>
      <c r="AX53" s="611"/>
      <c r="AY53" s="611"/>
    </row>
    <row r="54" spans="1:51" ht="15" customHeight="1">
      <c r="A54" s="351" t="s">
        <v>382</v>
      </c>
      <c r="B54" s="341" t="s">
        <v>397</v>
      </c>
      <c r="C54" s="326">
        <v>490.017</v>
      </c>
      <c r="D54" s="341"/>
      <c r="E54" s="352" t="s">
        <v>106</v>
      </c>
      <c r="F54" s="352" t="s">
        <v>386</v>
      </c>
      <c r="G54" s="352" t="s">
        <v>384</v>
      </c>
      <c r="H54" s="341">
        <v>41</v>
      </c>
      <c r="I54" s="341">
        <v>40521</v>
      </c>
      <c r="J54" s="341">
        <v>20</v>
      </c>
      <c r="K54" s="341" t="s">
        <v>362</v>
      </c>
      <c r="L54" s="341">
        <v>2</v>
      </c>
      <c r="M54" s="341">
        <v>7</v>
      </c>
      <c r="N54" s="341">
        <v>41</v>
      </c>
      <c r="O54" s="341">
        <v>40719</v>
      </c>
      <c r="P54" s="341">
        <v>20</v>
      </c>
      <c r="Q54" s="341" t="s">
        <v>362</v>
      </c>
      <c r="R54" s="341">
        <v>2</v>
      </c>
      <c r="S54" s="341">
        <v>7</v>
      </c>
      <c r="T54" s="341"/>
      <c r="U54" s="341"/>
      <c r="V54" s="341"/>
      <c r="W54" s="341"/>
      <c r="X54" s="341"/>
      <c r="Y54" s="341"/>
      <c r="Z54" s="341">
        <v>14</v>
      </c>
      <c r="AA54" s="341" t="s">
        <v>157</v>
      </c>
      <c r="AB54" s="341" t="s">
        <v>146</v>
      </c>
      <c r="AC54" s="344">
        <v>-85</v>
      </c>
      <c r="AD54" s="341">
        <v>20</v>
      </c>
      <c r="AE54" s="341" t="s">
        <v>166</v>
      </c>
      <c r="AF54" s="341" t="s">
        <v>339</v>
      </c>
      <c r="AG54" s="341" t="s">
        <v>194</v>
      </c>
      <c r="AH54" s="341" t="s">
        <v>149</v>
      </c>
      <c r="AI54" s="341">
        <v>60</v>
      </c>
      <c r="AJ54" s="341">
        <v>3</v>
      </c>
      <c r="AK54" s="341" t="s">
        <v>150</v>
      </c>
      <c r="AL54" s="418">
        <v>16600</v>
      </c>
      <c r="AM54" s="324" t="s">
        <v>342</v>
      </c>
      <c r="AN54" s="324" t="s">
        <v>342</v>
      </c>
      <c r="AO54" s="324"/>
      <c r="AP54" s="324" t="s">
        <v>343</v>
      </c>
      <c r="AQ54" s="325" t="s">
        <v>395</v>
      </c>
      <c r="AU54" s="490" t="s">
        <v>154</v>
      </c>
      <c r="AV54" s="611"/>
      <c r="AW54" s="611"/>
      <c r="AX54" s="611"/>
      <c r="AY54" s="611"/>
    </row>
    <row r="55" spans="1:51" ht="15" customHeight="1" thickBot="1">
      <c r="A55" s="386" t="s">
        <v>382</v>
      </c>
      <c r="B55" s="387" t="s">
        <v>396</v>
      </c>
      <c r="C55" s="388">
        <v>490.01799999999997</v>
      </c>
      <c r="D55" s="387"/>
      <c r="E55" s="389" t="s">
        <v>106</v>
      </c>
      <c r="F55" s="389" t="s">
        <v>386</v>
      </c>
      <c r="G55" s="389" t="s">
        <v>384</v>
      </c>
      <c r="H55" s="387">
        <v>41</v>
      </c>
      <c r="I55" s="387">
        <v>40521</v>
      </c>
      <c r="J55" s="387">
        <v>20</v>
      </c>
      <c r="K55" s="387" t="s">
        <v>362</v>
      </c>
      <c r="L55" s="387">
        <v>2</v>
      </c>
      <c r="M55" s="387">
        <v>7</v>
      </c>
      <c r="N55" s="387">
        <v>41</v>
      </c>
      <c r="O55" s="387">
        <v>40719</v>
      </c>
      <c r="P55" s="387">
        <v>20</v>
      </c>
      <c r="Q55" s="387" t="s">
        <v>362</v>
      </c>
      <c r="R55" s="387">
        <v>2</v>
      </c>
      <c r="S55" s="387">
        <v>7</v>
      </c>
      <c r="T55" s="387"/>
      <c r="U55" s="387"/>
      <c r="V55" s="387"/>
      <c r="W55" s="387"/>
      <c r="X55" s="387"/>
      <c r="Y55" s="387"/>
      <c r="Z55" s="387">
        <v>14</v>
      </c>
      <c r="AA55" s="387" t="s">
        <v>391</v>
      </c>
      <c r="AB55" s="387" t="s">
        <v>146</v>
      </c>
      <c r="AC55" s="390">
        <v>-85</v>
      </c>
      <c r="AD55" s="387">
        <v>20</v>
      </c>
      <c r="AE55" s="387" t="s">
        <v>166</v>
      </c>
      <c r="AF55" s="387" t="s">
        <v>339</v>
      </c>
      <c r="AG55" s="387" t="s">
        <v>198</v>
      </c>
      <c r="AH55" s="387" t="s">
        <v>149</v>
      </c>
      <c r="AI55" s="387">
        <v>60</v>
      </c>
      <c r="AJ55" s="387">
        <v>3</v>
      </c>
      <c r="AK55" s="387" t="s">
        <v>150</v>
      </c>
      <c r="AL55" s="419"/>
      <c r="AM55" s="391" t="s">
        <v>342</v>
      </c>
      <c r="AN55" s="391" t="s">
        <v>342</v>
      </c>
      <c r="AO55" s="391"/>
      <c r="AP55" s="391" t="s">
        <v>343</v>
      </c>
      <c r="AQ55" s="392" t="s">
        <v>395</v>
      </c>
      <c r="AU55" s="490" t="s">
        <v>158</v>
      </c>
      <c r="AV55" s="611"/>
      <c r="AW55" s="611"/>
      <c r="AX55" s="611"/>
      <c r="AY55" s="611"/>
    </row>
    <row r="56" spans="1:51" ht="15" customHeight="1">
      <c r="AV56" s="611"/>
      <c r="AW56" s="611"/>
      <c r="AX56" s="611"/>
      <c r="AY56" s="611"/>
    </row>
    <row r="57" spans="1:51" ht="15" customHeight="1">
      <c r="AV57" s="611"/>
      <c r="AW57" s="611"/>
      <c r="AX57" s="611"/>
      <c r="AY57" s="611"/>
    </row>
    <row r="58" spans="1:51" ht="15" customHeight="1">
      <c r="AV58" s="611"/>
      <c r="AW58" s="611"/>
      <c r="AX58" s="611"/>
      <c r="AY58" s="611"/>
    </row>
    <row r="59" spans="1:51" ht="15" customHeight="1">
      <c r="AV59" s="611"/>
      <c r="AW59" s="611"/>
      <c r="AX59" s="611"/>
      <c r="AY59" s="611"/>
    </row>
    <row r="60" spans="1:51" ht="15" customHeight="1">
      <c r="AV60" s="611"/>
      <c r="AW60" s="611"/>
      <c r="AX60" s="611"/>
      <c r="AY60" s="611"/>
    </row>
    <row r="61" spans="1:51" ht="15" customHeight="1">
      <c r="AV61" s="611"/>
      <c r="AW61" s="611"/>
      <c r="AX61" s="611"/>
      <c r="AY61" s="611"/>
    </row>
    <row r="62" spans="1:51" ht="15" customHeight="1">
      <c r="AV62" s="611"/>
      <c r="AW62" s="611"/>
      <c r="AX62" s="611"/>
      <c r="AY62" s="611"/>
    </row>
    <row r="63" spans="1:51" ht="15" customHeight="1">
      <c r="AV63" s="611"/>
      <c r="AW63" s="611"/>
      <c r="AX63" s="611"/>
      <c r="AY63" s="611"/>
    </row>
    <row r="64" spans="1:51" ht="15" customHeight="1">
      <c r="AV64" s="611"/>
      <c r="AW64" s="611"/>
      <c r="AX64" s="611"/>
      <c r="AY64" s="611"/>
    </row>
    <row r="65" spans="48:51" ht="15" customHeight="1">
      <c r="AV65" s="611"/>
      <c r="AW65" s="611"/>
      <c r="AX65" s="611"/>
      <c r="AY65" s="611"/>
    </row>
    <row r="66" spans="48:51" ht="15" customHeight="1">
      <c r="AV66" s="611"/>
      <c r="AW66" s="611"/>
      <c r="AX66" s="611"/>
      <c r="AY66" s="611"/>
    </row>
    <row r="67" spans="48:51" ht="15" customHeight="1">
      <c r="AV67" s="611"/>
      <c r="AW67" s="611"/>
      <c r="AX67" s="611"/>
      <c r="AY67" s="611"/>
    </row>
    <row r="68" spans="48:51" ht="15" customHeight="1">
      <c r="AV68" s="611"/>
      <c r="AW68" s="611"/>
      <c r="AX68" s="611"/>
      <c r="AY68" s="611"/>
    </row>
    <row r="94" spans="1:45" ht="15" customHeight="1">
      <c r="AR94" s="36"/>
      <c r="AS94" s="36"/>
    </row>
    <row r="95" spans="1:45" ht="15" customHeight="1">
      <c r="E95" s="45"/>
      <c r="F95" s="45"/>
      <c r="G95" s="45"/>
      <c r="H95" s="36"/>
      <c r="I95" s="36"/>
      <c r="J95" s="36"/>
      <c r="K95" s="36"/>
      <c r="L95" s="36"/>
      <c r="M95" s="36"/>
      <c r="N95" s="36"/>
      <c r="O95" s="36"/>
      <c r="P95" s="36"/>
      <c r="Q95" s="36"/>
      <c r="R95" s="36"/>
      <c r="S95" s="36"/>
      <c r="T95" s="36"/>
      <c r="U95" s="36"/>
      <c r="V95" s="36"/>
      <c r="W95" s="36"/>
      <c r="X95" s="36"/>
      <c r="Y95" s="36"/>
      <c r="Z95" s="36"/>
      <c r="AA95" s="36"/>
      <c r="AB95" s="36"/>
      <c r="AC95" s="96"/>
      <c r="AD95" s="36"/>
      <c r="AE95" s="36"/>
      <c r="AF95" s="36"/>
      <c r="AG95" s="36"/>
      <c r="AH95" s="36"/>
      <c r="AI95" s="36"/>
      <c r="AJ95" s="36"/>
      <c r="AK95" s="36"/>
      <c r="AL95" s="50"/>
      <c r="AM95" s="293"/>
      <c r="AN95" s="293"/>
      <c r="AO95" s="293"/>
      <c r="AP95" s="293"/>
      <c r="AQ95" s="31"/>
    </row>
    <row r="96" spans="1:45" ht="15" customHeight="1">
      <c r="A96" s="296" t="s">
        <v>200</v>
      </c>
      <c r="B96" s="297" t="s">
        <v>187</v>
      </c>
      <c r="C96" s="312">
        <v>480002</v>
      </c>
      <c r="D96" s="297"/>
      <c r="E96" s="299" t="s">
        <v>106</v>
      </c>
      <c r="F96" s="299"/>
      <c r="G96" s="299"/>
      <c r="H96" s="36">
        <v>48</v>
      </c>
      <c r="I96" s="300">
        <v>55990</v>
      </c>
      <c r="J96" s="300">
        <v>15</v>
      </c>
      <c r="K96" s="300" t="s">
        <v>338</v>
      </c>
      <c r="L96" s="300">
        <v>2</v>
      </c>
      <c r="M96" s="300">
        <v>7</v>
      </c>
      <c r="N96" s="300"/>
      <c r="O96" s="300"/>
      <c r="P96" s="300"/>
      <c r="Q96" s="300"/>
      <c r="R96" s="300"/>
      <c r="S96" s="300"/>
      <c r="T96" s="300"/>
      <c r="U96" s="300"/>
      <c r="V96" s="300"/>
      <c r="W96" s="300"/>
      <c r="X96" s="300"/>
      <c r="Y96" s="300"/>
      <c r="Z96" s="300">
        <v>14</v>
      </c>
      <c r="AA96" s="300" t="s">
        <v>157</v>
      </c>
      <c r="AB96" s="300" t="s">
        <v>158</v>
      </c>
      <c r="AC96" s="301">
        <v>-85</v>
      </c>
      <c r="AD96" s="300" t="s">
        <v>159</v>
      </c>
      <c r="AE96" s="300" t="s">
        <v>160</v>
      </c>
      <c r="AF96" s="300"/>
      <c r="AG96" s="300" t="s">
        <v>148</v>
      </c>
      <c r="AH96" s="300" t="s">
        <v>149</v>
      </c>
      <c r="AI96" s="300">
        <v>60</v>
      </c>
      <c r="AJ96" s="300">
        <v>3</v>
      </c>
      <c r="AK96" s="300" t="s">
        <v>150</v>
      </c>
      <c r="AL96" s="313"/>
      <c r="AM96" s="303" t="s">
        <v>398</v>
      </c>
      <c r="AN96" s="303"/>
      <c r="AO96" s="303"/>
      <c r="AP96" s="303"/>
      <c r="AQ96" s="304" t="s">
        <v>153</v>
      </c>
    </row>
    <row r="97" spans="1:43" ht="15" customHeight="1">
      <c r="A97" s="305" t="s">
        <v>200</v>
      </c>
      <c r="B97" s="35" t="s">
        <v>187</v>
      </c>
      <c r="C97" s="213">
        <v>480003</v>
      </c>
      <c r="E97" s="45" t="s">
        <v>106</v>
      </c>
      <c r="F97" s="45"/>
      <c r="G97" s="45"/>
      <c r="H97" s="36">
        <v>48</v>
      </c>
      <c r="I97" s="36">
        <v>55990</v>
      </c>
      <c r="J97" s="36">
        <v>15</v>
      </c>
      <c r="K97" s="36" t="s">
        <v>338</v>
      </c>
      <c r="L97" s="36">
        <v>2</v>
      </c>
      <c r="M97" s="36">
        <v>7</v>
      </c>
      <c r="N97" s="36"/>
      <c r="O97" s="36"/>
      <c r="P97" s="36"/>
      <c r="Q97" s="36"/>
      <c r="R97" s="36"/>
      <c r="S97" s="36"/>
      <c r="T97" s="36"/>
      <c r="U97" s="36"/>
      <c r="V97" s="36"/>
      <c r="W97" s="36"/>
      <c r="X97" s="36"/>
      <c r="Y97" s="36"/>
      <c r="Z97" s="36">
        <v>14</v>
      </c>
      <c r="AA97" s="36" t="s">
        <v>165</v>
      </c>
      <c r="AB97" s="36" t="s">
        <v>146</v>
      </c>
      <c r="AC97" s="96">
        <v>-88</v>
      </c>
      <c r="AD97" s="35">
        <v>10</v>
      </c>
      <c r="AE97" s="35" t="s">
        <v>164</v>
      </c>
      <c r="AG97" s="36" t="s">
        <v>148</v>
      </c>
      <c r="AH97" s="36" t="s">
        <v>149</v>
      </c>
      <c r="AI97" s="36">
        <v>60</v>
      </c>
      <c r="AJ97" s="36">
        <v>3</v>
      </c>
      <c r="AK97" s="36" t="s">
        <v>150</v>
      </c>
      <c r="AL97" s="50"/>
      <c r="AM97" s="293" t="s">
        <v>399</v>
      </c>
      <c r="AN97" s="293"/>
      <c r="AO97" s="293"/>
      <c r="AP97" s="293"/>
      <c r="AQ97" s="170" t="s">
        <v>153</v>
      </c>
    </row>
    <row r="98" spans="1:43" ht="15" customHeight="1">
      <c r="A98" s="305" t="s">
        <v>200</v>
      </c>
      <c r="B98" s="35" t="s">
        <v>189</v>
      </c>
      <c r="C98" s="213">
        <v>480004</v>
      </c>
      <c r="E98" s="45" t="s">
        <v>106</v>
      </c>
      <c r="F98" s="45"/>
      <c r="G98" s="45"/>
      <c r="H98" s="36">
        <v>48</v>
      </c>
      <c r="I98" s="36">
        <v>55990</v>
      </c>
      <c r="J98" s="36">
        <v>15</v>
      </c>
      <c r="K98" s="36" t="s">
        <v>338</v>
      </c>
      <c r="L98" s="36">
        <v>2</v>
      </c>
      <c r="M98" s="36">
        <v>7</v>
      </c>
      <c r="N98" s="36"/>
      <c r="O98" s="36"/>
      <c r="P98" s="36"/>
      <c r="Q98" s="36"/>
      <c r="R98" s="36"/>
      <c r="S98" s="36"/>
      <c r="T98" s="36"/>
      <c r="U98" s="36"/>
      <c r="V98" s="36"/>
      <c r="W98" s="36"/>
      <c r="X98" s="36"/>
      <c r="Y98" s="36"/>
      <c r="Z98" s="36">
        <v>14</v>
      </c>
      <c r="AA98" s="36" t="s">
        <v>165</v>
      </c>
      <c r="AB98" s="36" t="s">
        <v>146</v>
      </c>
      <c r="AC98" s="96">
        <v>-78</v>
      </c>
      <c r="AD98" s="35">
        <v>20</v>
      </c>
      <c r="AE98" s="35" t="s">
        <v>166</v>
      </c>
      <c r="AG98" s="36" t="s">
        <v>148</v>
      </c>
      <c r="AH98" s="36" t="s">
        <v>149</v>
      </c>
      <c r="AI98" s="36">
        <v>60</v>
      </c>
      <c r="AJ98" s="36">
        <v>3</v>
      </c>
      <c r="AK98" s="36" t="s">
        <v>150</v>
      </c>
      <c r="AL98" s="50"/>
      <c r="AM98" s="293" t="s">
        <v>399</v>
      </c>
      <c r="AN98" s="293"/>
      <c r="AO98" s="293"/>
      <c r="AP98" s="293"/>
      <c r="AQ98" s="170" t="s">
        <v>153</v>
      </c>
    </row>
    <row r="99" spans="1:43" ht="15" customHeight="1">
      <c r="A99" s="305" t="s">
        <v>200</v>
      </c>
      <c r="B99" s="35" t="s">
        <v>190</v>
      </c>
      <c r="C99" s="213">
        <v>480005</v>
      </c>
      <c r="E99" s="45" t="s">
        <v>106</v>
      </c>
      <c r="F99" s="45"/>
      <c r="G99" s="45"/>
      <c r="H99" s="36">
        <v>48</v>
      </c>
      <c r="I99" s="36">
        <v>55990</v>
      </c>
      <c r="J99" s="36">
        <v>15</v>
      </c>
      <c r="K99" s="36" t="s">
        <v>338</v>
      </c>
      <c r="L99" s="36">
        <v>2</v>
      </c>
      <c r="M99" s="36">
        <v>7</v>
      </c>
      <c r="N99" s="36"/>
      <c r="O99" s="36"/>
      <c r="P99" s="36"/>
      <c r="Q99" s="36"/>
      <c r="R99" s="36"/>
      <c r="S99" s="36"/>
      <c r="T99" s="36"/>
      <c r="U99" s="36"/>
      <c r="V99" s="36"/>
      <c r="W99" s="36"/>
      <c r="X99" s="36"/>
      <c r="Y99" s="36"/>
      <c r="Z99" s="36">
        <v>14</v>
      </c>
      <c r="AA99" s="36" t="s">
        <v>165</v>
      </c>
      <c r="AB99" s="36" t="s">
        <v>158</v>
      </c>
      <c r="AC99" s="96">
        <v>-85</v>
      </c>
      <c r="AD99" s="35" t="s">
        <v>159</v>
      </c>
      <c r="AE99" s="35" t="s">
        <v>160</v>
      </c>
      <c r="AG99" s="36" t="s">
        <v>171</v>
      </c>
      <c r="AH99" s="36" t="s">
        <v>149</v>
      </c>
      <c r="AI99" s="36">
        <v>60</v>
      </c>
      <c r="AJ99" s="36">
        <v>3</v>
      </c>
      <c r="AK99" s="36" t="s">
        <v>150</v>
      </c>
      <c r="AL99" s="50"/>
      <c r="AM99" s="293" t="s">
        <v>398</v>
      </c>
      <c r="AN99" s="293"/>
      <c r="AO99" s="293"/>
      <c r="AP99" s="293"/>
      <c r="AQ99" s="170" t="s">
        <v>153</v>
      </c>
    </row>
    <row r="100" spans="1:43" ht="15" customHeight="1">
      <c r="A100" s="305" t="s">
        <v>202</v>
      </c>
      <c r="B100" s="35" t="s">
        <v>187</v>
      </c>
      <c r="C100" s="213">
        <v>480006</v>
      </c>
      <c r="E100" s="45" t="s">
        <v>106</v>
      </c>
      <c r="F100" s="45"/>
      <c r="G100" s="45"/>
      <c r="H100" s="36">
        <v>48</v>
      </c>
      <c r="I100" s="36">
        <v>55990</v>
      </c>
      <c r="J100" s="36">
        <v>20</v>
      </c>
      <c r="K100" s="36" t="s">
        <v>338</v>
      </c>
      <c r="L100" s="36">
        <v>2</v>
      </c>
      <c r="M100" s="36">
        <v>7</v>
      </c>
      <c r="N100" s="36"/>
      <c r="O100" s="36"/>
      <c r="P100" s="36"/>
      <c r="Q100" s="36"/>
      <c r="R100" s="36"/>
      <c r="S100" s="36"/>
      <c r="T100" s="36"/>
      <c r="U100" s="36"/>
      <c r="V100" s="36"/>
      <c r="W100" s="36"/>
      <c r="X100" s="36"/>
      <c r="Y100" s="36"/>
      <c r="Z100" s="36">
        <v>14</v>
      </c>
      <c r="AA100" s="36" t="s">
        <v>157</v>
      </c>
      <c r="AB100" s="36" t="s">
        <v>158</v>
      </c>
      <c r="AC100" s="96">
        <v>-85</v>
      </c>
      <c r="AD100" s="36" t="s">
        <v>159</v>
      </c>
      <c r="AE100" s="36" t="s">
        <v>160</v>
      </c>
      <c r="AF100" s="36"/>
      <c r="AG100" s="36" t="s">
        <v>148</v>
      </c>
      <c r="AH100" s="36" t="s">
        <v>149</v>
      </c>
      <c r="AI100" s="36">
        <v>60</v>
      </c>
      <c r="AJ100" s="36">
        <v>3</v>
      </c>
      <c r="AK100" s="36" t="s">
        <v>150</v>
      </c>
      <c r="AL100" s="50"/>
      <c r="AM100" s="293" t="s">
        <v>385</v>
      </c>
      <c r="AN100" s="293"/>
      <c r="AO100" s="293"/>
      <c r="AP100" s="293"/>
      <c r="AQ100" s="170" t="s">
        <v>153</v>
      </c>
    </row>
    <row r="101" spans="1:43" ht="15" customHeight="1">
      <c r="A101" s="305" t="s">
        <v>202</v>
      </c>
      <c r="B101" s="35" t="s">
        <v>187</v>
      </c>
      <c r="C101" s="213">
        <v>480007</v>
      </c>
      <c r="E101" s="45" t="s">
        <v>106</v>
      </c>
      <c r="F101" s="45"/>
      <c r="G101" s="45"/>
      <c r="H101" s="36">
        <v>48</v>
      </c>
      <c r="I101" s="36">
        <v>55990</v>
      </c>
      <c r="J101" s="36">
        <v>20</v>
      </c>
      <c r="K101" s="36" t="s">
        <v>338</v>
      </c>
      <c r="L101" s="36">
        <v>2</v>
      </c>
      <c r="M101" s="36">
        <v>7</v>
      </c>
      <c r="N101" s="36"/>
      <c r="O101" s="36"/>
      <c r="P101" s="36"/>
      <c r="Q101" s="36"/>
      <c r="R101" s="36"/>
      <c r="S101" s="36"/>
      <c r="T101" s="36"/>
      <c r="U101" s="36"/>
      <c r="V101" s="36"/>
      <c r="W101" s="36"/>
      <c r="X101" s="36"/>
      <c r="Y101" s="36"/>
      <c r="Z101" s="36">
        <v>14</v>
      </c>
      <c r="AA101" s="36" t="s">
        <v>157</v>
      </c>
      <c r="AB101" s="36" t="s">
        <v>146</v>
      </c>
      <c r="AC101" s="96">
        <v>-88</v>
      </c>
      <c r="AD101" s="35">
        <v>10</v>
      </c>
      <c r="AE101" s="35" t="s">
        <v>164</v>
      </c>
      <c r="AG101" s="36" t="s">
        <v>148</v>
      </c>
      <c r="AH101" s="36" t="s">
        <v>149</v>
      </c>
      <c r="AI101" s="36">
        <v>60</v>
      </c>
      <c r="AJ101" s="36">
        <v>3</v>
      </c>
      <c r="AK101" s="36" t="s">
        <v>150</v>
      </c>
      <c r="AL101" s="50"/>
      <c r="AM101" s="293" t="s">
        <v>342</v>
      </c>
      <c r="AN101" s="293"/>
      <c r="AO101" s="293"/>
      <c r="AP101" s="293"/>
      <c r="AQ101" s="170" t="s">
        <v>153</v>
      </c>
    </row>
    <row r="102" spans="1:43" ht="15" customHeight="1">
      <c r="A102" s="305" t="s">
        <v>202</v>
      </c>
      <c r="B102" s="35" t="s">
        <v>189</v>
      </c>
      <c r="C102" s="213">
        <v>480008</v>
      </c>
      <c r="E102" s="45" t="s">
        <v>106</v>
      </c>
      <c r="F102" s="45"/>
      <c r="G102" s="45"/>
      <c r="H102" s="36">
        <v>48</v>
      </c>
      <c r="I102" s="36">
        <v>55990</v>
      </c>
      <c r="J102" s="36">
        <v>20</v>
      </c>
      <c r="K102" s="36" t="s">
        <v>338</v>
      </c>
      <c r="L102" s="36">
        <v>2</v>
      </c>
      <c r="M102" s="36">
        <v>7</v>
      </c>
      <c r="N102" s="36"/>
      <c r="O102" s="36"/>
      <c r="P102" s="36"/>
      <c r="Q102" s="36"/>
      <c r="R102" s="36"/>
      <c r="S102" s="36"/>
      <c r="T102" s="36"/>
      <c r="U102" s="36"/>
      <c r="V102" s="36"/>
      <c r="W102" s="36"/>
      <c r="X102" s="36"/>
      <c r="Y102" s="36"/>
      <c r="Z102" s="36">
        <v>14</v>
      </c>
      <c r="AA102" s="36" t="s">
        <v>165</v>
      </c>
      <c r="AB102" s="36" t="s">
        <v>146</v>
      </c>
      <c r="AC102" s="96">
        <v>-78</v>
      </c>
      <c r="AD102" s="35">
        <v>20</v>
      </c>
      <c r="AE102" s="35" t="s">
        <v>166</v>
      </c>
      <c r="AG102" s="36" t="s">
        <v>148</v>
      </c>
      <c r="AH102" s="36" t="s">
        <v>149</v>
      </c>
      <c r="AI102" s="36">
        <v>60</v>
      </c>
      <c r="AJ102" s="36">
        <v>3</v>
      </c>
      <c r="AK102" s="36" t="s">
        <v>150</v>
      </c>
      <c r="AL102" s="50"/>
      <c r="AM102" s="293" t="s">
        <v>342</v>
      </c>
      <c r="AN102" s="293"/>
      <c r="AO102" s="293"/>
      <c r="AP102" s="293"/>
      <c r="AQ102" s="170" t="s">
        <v>153</v>
      </c>
    </row>
    <row r="103" spans="1:43" ht="15" customHeight="1">
      <c r="A103" s="305" t="s">
        <v>202</v>
      </c>
      <c r="B103" s="35" t="s">
        <v>190</v>
      </c>
      <c r="C103" s="213">
        <v>480009</v>
      </c>
      <c r="E103" s="45" t="s">
        <v>106</v>
      </c>
      <c r="F103" s="45"/>
      <c r="G103" s="45"/>
      <c r="H103" s="36">
        <v>48</v>
      </c>
      <c r="I103" s="36">
        <v>55990</v>
      </c>
      <c r="J103" s="36">
        <v>20</v>
      </c>
      <c r="K103" s="36" t="s">
        <v>338</v>
      </c>
      <c r="L103" s="36">
        <v>2</v>
      </c>
      <c r="M103" s="36">
        <v>7</v>
      </c>
      <c r="N103" s="36"/>
      <c r="O103" s="36"/>
      <c r="P103" s="36"/>
      <c r="Q103" s="36"/>
      <c r="R103" s="36"/>
      <c r="S103" s="36"/>
      <c r="T103" s="36"/>
      <c r="U103" s="36"/>
      <c r="V103" s="36"/>
      <c r="W103" s="36"/>
      <c r="X103" s="36"/>
      <c r="Y103" s="36"/>
      <c r="Z103" s="36">
        <v>14</v>
      </c>
      <c r="AA103" s="36" t="s">
        <v>165</v>
      </c>
      <c r="AB103" s="36" t="s">
        <v>158</v>
      </c>
      <c r="AC103" s="96">
        <v>-85</v>
      </c>
      <c r="AD103" s="35" t="s">
        <v>159</v>
      </c>
      <c r="AE103" s="35" t="s">
        <v>160</v>
      </c>
      <c r="AG103" s="36" t="s">
        <v>171</v>
      </c>
      <c r="AH103" s="36" t="s">
        <v>149</v>
      </c>
      <c r="AI103" s="36">
        <v>60</v>
      </c>
      <c r="AJ103" s="36">
        <v>3</v>
      </c>
      <c r="AK103" s="36" t="s">
        <v>150</v>
      </c>
      <c r="AL103" s="50"/>
      <c r="AM103" s="293" t="s">
        <v>385</v>
      </c>
      <c r="AN103" s="293"/>
      <c r="AO103" s="293"/>
      <c r="AP103" s="293"/>
      <c r="AQ103" s="170" t="s">
        <v>153</v>
      </c>
    </row>
    <row r="104" spans="1:43" ht="15" customHeight="1">
      <c r="A104" s="305" t="s">
        <v>276</v>
      </c>
      <c r="B104" s="35" t="s">
        <v>189</v>
      </c>
      <c r="C104" s="213">
        <v>480010</v>
      </c>
      <c r="E104" s="45" t="s">
        <v>106</v>
      </c>
      <c r="F104" s="45"/>
      <c r="G104" s="45"/>
      <c r="H104" s="36">
        <v>48</v>
      </c>
      <c r="I104" s="36">
        <v>55990</v>
      </c>
      <c r="J104" s="36">
        <v>10</v>
      </c>
      <c r="K104" s="36" t="s">
        <v>362</v>
      </c>
      <c r="L104" s="36">
        <v>2</v>
      </c>
      <c r="M104" s="36">
        <v>7</v>
      </c>
      <c r="N104" s="36"/>
      <c r="O104" s="36"/>
      <c r="P104" s="36"/>
      <c r="Q104" s="36"/>
      <c r="R104" s="36"/>
      <c r="S104" s="36"/>
      <c r="T104" s="36"/>
      <c r="U104" s="36"/>
      <c r="V104" s="36"/>
      <c r="W104" s="36"/>
      <c r="X104" s="36"/>
      <c r="Y104" s="36"/>
      <c r="Z104" s="36">
        <v>14</v>
      </c>
      <c r="AA104" s="36" t="s">
        <v>165</v>
      </c>
      <c r="AB104" s="36" t="s">
        <v>158</v>
      </c>
      <c r="AC104" s="294">
        <v>-93</v>
      </c>
      <c r="AD104" s="36" t="s">
        <v>159</v>
      </c>
      <c r="AE104" s="36" t="s">
        <v>160</v>
      </c>
      <c r="AF104" s="36" t="s">
        <v>205</v>
      </c>
      <c r="AG104" s="36" t="s">
        <v>148</v>
      </c>
      <c r="AH104" s="36" t="s">
        <v>149</v>
      </c>
      <c r="AI104" s="36">
        <v>60</v>
      </c>
      <c r="AJ104" s="36">
        <v>3</v>
      </c>
      <c r="AK104" s="36" t="s">
        <v>150</v>
      </c>
      <c r="AL104" s="31"/>
      <c r="AM104" s="293" t="s">
        <v>400</v>
      </c>
      <c r="AN104" s="293"/>
      <c r="AO104" s="293"/>
      <c r="AP104" s="293"/>
      <c r="AQ104" s="170" t="s">
        <v>153</v>
      </c>
    </row>
    <row r="105" spans="1:43" ht="15" customHeight="1">
      <c r="A105" s="305" t="s">
        <v>200</v>
      </c>
      <c r="B105" s="35" t="s">
        <v>189</v>
      </c>
      <c r="C105" s="213">
        <v>480011</v>
      </c>
      <c r="E105" s="45" t="s">
        <v>106</v>
      </c>
      <c r="F105" s="45"/>
      <c r="G105" s="45"/>
      <c r="H105" s="36">
        <v>48</v>
      </c>
      <c r="I105" s="36">
        <v>55990</v>
      </c>
      <c r="J105" s="36">
        <v>15</v>
      </c>
      <c r="K105" s="36" t="s">
        <v>362</v>
      </c>
      <c r="L105" s="36">
        <v>2</v>
      </c>
      <c r="M105" s="36">
        <v>7</v>
      </c>
      <c r="N105" s="36"/>
      <c r="O105" s="36"/>
      <c r="P105" s="36"/>
      <c r="Q105" s="36"/>
      <c r="R105" s="36"/>
      <c r="S105" s="36"/>
      <c r="T105" s="36"/>
      <c r="U105" s="36"/>
      <c r="V105" s="36"/>
      <c r="W105" s="36"/>
      <c r="X105" s="36"/>
      <c r="Y105" s="36"/>
      <c r="Z105" s="36">
        <v>14</v>
      </c>
      <c r="AA105" s="36" t="s">
        <v>165</v>
      </c>
      <c r="AB105" s="36" t="s">
        <v>158</v>
      </c>
      <c r="AC105" s="294">
        <v>-93</v>
      </c>
      <c r="AD105" s="36" t="s">
        <v>159</v>
      </c>
      <c r="AE105" s="36" t="s">
        <v>160</v>
      </c>
      <c r="AF105" s="36" t="s">
        <v>205</v>
      </c>
      <c r="AG105" s="36" t="s">
        <v>148</v>
      </c>
      <c r="AH105" s="36" t="s">
        <v>149</v>
      </c>
      <c r="AI105" s="36">
        <v>60</v>
      </c>
      <c r="AJ105" s="36">
        <v>3</v>
      </c>
      <c r="AK105" s="36" t="s">
        <v>150</v>
      </c>
      <c r="AL105" s="295"/>
      <c r="AM105" s="293" t="s">
        <v>401</v>
      </c>
      <c r="AN105" s="293"/>
      <c r="AO105" s="293"/>
      <c r="AP105" s="293"/>
      <c r="AQ105" s="170" t="s">
        <v>153</v>
      </c>
    </row>
    <row r="106" spans="1:43" ht="15" customHeight="1">
      <c r="A106" s="305" t="s">
        <v>202</v>
      </c>
      <c r="B106" s="35" t="s">
        <v>189</v>
      </c>
      <c r="C106" s="213">
        <v>480012</v>
      </c>
      <c r="E106" s="45" t="s">
        <v>106</v>
      </c>
      <c r="F106" s="45"/>
      <c r="G106" s="45"/>
      <c r="H106" s="36">
        <v>48</v>
      </c>
      <c r="I106" s="36">
        <v>55990</v>
      </c>
      <c r="J106" s="36">
        <v>20</v>
      </c>
      <c r="K106" s="36" t="s">
        <v>362</v>
      </c>
      <c r="L106" s="36">
        <v>2</v>
      </c>
      <c r="M106" s="36">
        <v>7</v>
      </c>
      <c r="N106" s="36"/>
      <c r="O106" s="36"/>
      <c r="P106" s="36"/>
      <c r="Q106" s="36"/>
      <c r="R106" s="36"/>
      <c r="S106" s="36"/>
      <c r="T106" s="36"/>
      <c r="U106" s="36"/>
      <c r="V106" s="36"/>
      <c r="W106" s="36"/>
      <c r="X106" s="36"/>
      <c r="Y106" s="36"/>
      <c r="Z106" s="36">
        <v>14</v>
      </c>
      <c r="AA106" s="36" t="s">
        <v>165</v>
      </c>
      <c r="AB106" s="36" t="s">
        <v>158</v>
      </c>
      <c r="AC106" s="294">
        <v>-93</v>
      </c>
      <c r="AD106" s="36" t="s">
        <v>159</v>
      </c>
      <c r="AE106" s="36" t="s">
        <v>160</v>
      </c>
      <c r="AF106" s="36" t="s">
        <v>205</v>
      </c>
      <c r="AG106" s="36" t="s">
        <v>148</v>
      </c>
      <c r="AH106" s="36" t="s">
        <v>149</v>
      </c>
      <c r="AI106" s="36">
        <v>60</v>
      </c>
      <c r="AJ106" s="36">
        <v>3</v>
      </c>
      <c r="AK106" s="36" t="s">
        <v>150</v>
      </c>
      <c r="AL106" s="295"/>
      <c r="AM106" s="293" t="s">
        <v>402</v>
      </c>
      <c r="AN106" s="293"/>
      <c r="AO106" s="293"/>
      <c r="AP106" s="293"/>
      <c r="AQ106" s="170" t="s">
        <v>153</v>
      </c>
    </row>
    <row r="107" spans="1:43" ht="15" customHeight="1">
      <c r="A107" s="305" t="s">
        <v>202</v>
      </c>
      <c r="B107" s="35" t="s">
        <v>187</v>
      </c>
      <c r="C107" s="213">
        <v>480013</v>
      </c>
      <c r="E107" s="45" t="s">
        <v>106</v>
      </c>
      <c r="F107" s="45"/>
      <c r="G107" s="45"/>
      <c r="H107" s="36">
        <v>48</v>
      </c>
      <c r="I107" s="36">
        <v>55990</v>
      </c>
      <c r="J107" s="36">
        <v>20</v>
      </c>
      <c r="K107" s="36" t="s">
        <v>362</v>
      </c>
      <c r="L107" s="36">
        <v>2</v>
      </c>
      <c r="M107" s="36">
        <v>7</v>
      </c>
      <c r="N107" s="36"/>
      <c r="O107" s="36"/>
      <c r="P107" s="36"/>
      <c r="Q107" s="36"/>
      <c r="R107" s="36"/>
      <c r="S107" s="36"/>
      <c r="T107" s="36"/>
      <c r="U107" s="36"/>
      <c r="V107" s="36"/>
      <c r="W107" s="36"/>
      <c r="X107" s="36"/>
      <c r="Y107" s="36"/>
      <c r="Z107" s="36">
        <v>14</v>
      </c>
      <c r="AA107" s="36" t="s">
        <v>157</v>
      </c>
      <c r="AB107" s="36" t="s">
        <v>146</v>
      </c>
      <c r="AC107" s="294">
        <v>-99</v>
      </c>
      <c r="AD107" s="36">
        <v>10</v>
      </c>
      <c r="AE107" s="36" t="s">
        <v>164</v>
      </c>
      <c r="AF107" s="36" t="s">
        <v>205</v>
      </c>
      <c r="AG107" s="36" t="s">
        <v>148</v>
      </c>
      <c r="AH107" s="36" t="s">
        <v>149</v>
      </c>
      <c r="AI107" s="36">
        <v>60</v>
      </c>
      <c r="AJ107" s="36">
        <v>3</v>
      </c>
      <c r="AK107" s="36" t="s">
        <v>150</v>
      </c>
      <c r="AL107" s="295"/>
      <c r="AM107" s="293" t="s">
        <v>342</v>
      </c>
      <c r="AN107" s="293"/>
      <c r="AO107" s="293"/>
      <c r="AP107" s="293"/>
      <c r="AQ107" s="170" t="s">
        <v>153</v>
      </c>
    </row>
    <row r="108" spans="1:43" ht="15" customHeight="1">
      <c r="A108" s="305" t="s">
        <v>202</v>
      </c>
      <c r="B108" s="35" t="s">
        <v>189</v>
      </c>
      <c r="C108" s="213">
        <v>480014</v>
      </c>
      <c r="E108" s="45" t="s">
        <v>106</v>
      </c>
      <c r="F108" s="45"/>
      <c r="G108" s="45"/>
      <c r="H108" s="36">
        <v>48</v>
      </c>
      <c r="I108" s="36">
        <v>55990</v>
      </c>
      <c r="J108" s="36">
        <v>20</v>
      </c>
      <c r="K108" s="36" t="s">
        <v>362</v>
      </c>
      <c r="L108" s="36">
        <v>2</v>
      </c>
      <c r="M108" s="36">
        <v>7</v>
      </c>
      <c r="N108" s="36"/>
      <c r="O108" s="36"/>
      <c r="P108" s="36"/>
      <c r="Q108" s="36"/>
      <c r="R108" s="36"/>
      <c r="S108" s="36"/>
      <c r="T108" s="36"/>
      <c r="U108" s="36"/>
      <c r="V108" s="36"/>
      <c r="W108" s="36"/>
      <c r="X108" s="36"/>
      <c r="Y108" s="36"/>
      <c r="Z108" s="36">
        <v>14</v>
      </c>
      <c r="AA108" s="36" t="s">
        <v>165</v>
      </c>
      <c r="AB108" s="36" t="s">
        <v>146</v>
      </c>
      <c r="AC108" s="294">
        <v>-99</v>
      </c>
      <c r="AD108" s="36">
        <v>20</v>
      </c>
      <c r="AE108" s="36" t="s">
        <v>166</v>
      </c>
      <c r="AF108" s="36" t="s">
        <v>205</v>
      </c>
      <c r="AG108" s="36" t="s">
        <v>148</v>
      </c>
      <c r="AH108" s="36" t="s">
        <v>149</v>
      </c>
      <c r="AI108" s="36">
        <v>60</v>
      </c>
      <c r="AJ108" s="36">
        <v>3</v>
      </c>
      <c r="AK108" s="36" t="s">
        <v>150</v>
      </c>
      <c r="AL108" s="295"/>
      <c r="AM108" s="293" t="s">
        <v>342</v>
      </c>
      <c r="AN108" s="293"/>
      <c r="AO108" s="293"/>
      <c r="AP108" s="293"/>
      <c r="AQ108" s="170" t="s">
        <v>153</v>
      </c>
    </row>
    <row r="109" spans="1:43" ht="15" customHeight="1">
      <c r="A109" s="305" t="s">
        <v>202</v>
      </c>
      <c r="B109" s="35" t="s">
        <v>296</v>
      </c>
      <c r="C109" s="213">
        <v>480015</v>
      </c>
      <c r="E109" s="45" t="s">
        <v>106</v>
      </c>
      <c r="F109" s="45"/>
      <c r="G109" s="45"/>
      <c r="H109" s="36">
        <v>48</v>
      </c>
      <c r="I109" s="36">
        <v>55990</v>
      </c>
      <c r="J109" s="36">
        <v>20</v>
      </c>
      <c r="K109" s="36" t="s">
        <v>362</v>
      </c>
      <c r="L109" s="36">
        <v>2</v>
      </c>
      <c r="M109" s="36">
        <v>7</v>
      </c>
      <c r="N109" s="36"/>
      <c r="O109" s="36"/>
      <c r="P109" s="36"/>
      <c r="Q109" s="36"/>
      <c r="R109" s="36"/>
      <c r="S109" s="36"/>
      <c r="T109" s="36"/>
      <c r="U109" s="36"/>
      <c r="V109" s="36"/>
      <c r="W109" s="36"/>
      <c r="X109" s="36"/>
      <c r="Y109" s="36"/>
      <c r="Z109" s="36">
        <v>14</v>
      </c>
      <c r="AA109" s="36" t="s">
        <v>157</v>
      </c>
      <c r="AB109" s="36" t="s">
        <v>158</v>
      </c>
      <c r="AC109" s="294">
        <v>-93</v>
      </c>
      <c r="AD109" s="36" t="s">
        <v>159</v>
      </c>
      <c r="AE109" s="36" t="s">
        <v>160</v>
      </c>
      <c r="AF109" s="36" t="s">
        <v>205</v>
      </c>
      <c r="AG109" s="36" t="s">
        <v>171</v>
      </c>
      <c r="AH109" s="36" t="s">
        <v>149</v>
      </c>
      <c r="AI109" s="36">
        <v>60</v>
      </c>
      <c r="AJ109" s="36">
        <v>3</v>
      </c>
      <c r="AK109" s="36" t="s">
        <v>150</v>
      </c>
      <c r="AL109" s="295"/>
      <c r="AM109" s="293" t="s">
        <v>402</v>
      </c>
      <c r="AN109" s="293"/>
      <c r="AO109" s="293"/>
      <c r="AP109" s="293"/>
      <c r="AQ109" s="170" t="s">
        <v>153</v>
      </c>
    </row>
    <row r="110" spans="1:43" ht="15" customHeight="1">
      <c r="A110" s="305" t="s">
        <v>202</v>
      </c>
      <c r="B110" s="35" t="s">
        <v>211</v>
      </c>
      <c r="C110" s="213">
        <v>480016</v>
      </c>
      <c r="E110" s="45" t="s">
        <v>106</v>
      </c>
      <c r="F110" s="45"/>
      <c r="G110" s="45"/>
      <c r="H110" s="36">
        <v>48</v>
      </c>
      <c r="I110" s="36">
        <v>55990</v>
      </c>
      <c r="J110" s="36">
        <v>20</v>
      </c>
      <c r="K110" s="36" t="s">
        <v>362</v>
      </c>
      <c r="L110" s="36">
        <v>2</v>
      </c>
      <c r="M110" s="36">
        <v>7</v>
      </c>
      <c r="N110" s="36"/>
      <c r="O110" s="36"/>
      <c r="P110" s="36"/>
      <c r="Q110" s="36"/>
      <c r="R110" s="36"/>
      <c r="S110" s="36"/>
      <c r="T110" s="36"/>
      <c r="U110" s="36"/>
      <c r="V110" s="36"/>
      <c r="W110" s="36"/>
      <c r="X110" s="36"/>
      <c r="Y110" s="36"/>
      <c r="Z110" s="36">
        <v>14</v>
      </c>
      <c r="AA110" s="36" t="s">
        <v>165</v>
      </c>
      <c r="AB110" s="36" t="s">
        <v>158</v>
      </c>
      <c r="AC110" s="294">
        <v>-93</v>
      </c>
      <c r="AD110" s="36" t="s">
        <v>159</v>
      </c>
      <c r="AE110" s="36" t="s">
        <v>160</v>
      </c>
      <c r="AF110" s="36" t="s">
        <v>286</v>
      </c>
      <c r="AG110" s="36" t="s">
        <v>194</v>
      </c>
      <c r="AH110" s="36" t="s">
        <v>149</v>
      </c>
      <c r="AI110" s="36">
        <v>60</v>
      </c>
      <c r="AJ110" s="36">
        <v>3</v>
      </c>
      <c r="AK110" s="36" t="s">
        <v>150</v>
      </c>
      <c r="AL110" s="295"/>
      <c r="AM110" s="293" t="s">
        <v>402</v>
      </c>
      <c r="AN110" s="293"/>
      <c r="AO110" s="293"/>
      <c r="AP110" s="293"/>
      <c r="AQ110" s="267" t="s">
        <v>214</v>
      </c>
    </row>
    <row r="111" spans="1:43" ht="15" customHeight="1">
      <c r="A111" s="306" t="s">
        <v>202</v>
      </c>
      <c r="B111" s="155" t="s">
        <v>287</v>
      </c>
      <c r="C111" s="314">
        <v>480017</v>
      </c>
      <c r="D111" s="155"/>
      <c r="E111" s="308" t="s">
        <v>106</v>
      </c>
      <c r="F111" s="308"/>
      <c r="G111" s="308"/>
      <c r="H111" s="169">
        <v>48</v>
      </c>
      <c r="I111" s="169">
        <v>55990</v>
      </c>
      <c r="J111" s="169">
        <v>20</v>
      </c>
      <c r="K111" s="169" t="s">
        <v>362</v>
      </c>
      <c r="L111" s="169">
        <v>2</v>
      </c>
      <c r="M111" s="169">
        <v>7</v>
      </c>
      <c r="N111" s="169"/>
      <c r="O111" s="169"/>
      <c r="P111" s="169"/>
      <c r="Q111" s="169"/>
      <c r="R111" s="169"/>
      <c r="S111" s="169"/>
      <c r="T111" s="169"/>
      <c r="U111" s="169"/>
      <c r="V111" s="169"/>
      <c r="W111" s="169"/>
      <c r="X111" s="169"/>
      <c r="Y111" s="169"/>
      <c r="Z111" s="169">
        <v>14</v>
      </c>
      <c r="AA111" s="169" t="s">
        <v>165</v>
      </c>
      <c r="AB111" s="169" t="s">
        <v>158</v>
      </c>
      <c r="AC111" s="315">
        <v>-93</v>
      </c>
      <c r="AD111" s="169" t="s">
        <v>159</v>
      </c>
      <c r="AE111" s="169" t="s">
        <v>160</v>
      </c>
      <c r="AF111" s="169" t="s">
        <v>213</v>
      </c>
      <c r="AG111" s="169" t="s">
        <v>198</v>
      </c>
      <c r="AH111" s="169" t="s">
        <v>149</v>
      </c>
      <c r="AI111" s="169">
        <v>60</v>
      </c>
      <c r="AJ111" s="169">
        <v>3</v>
      </c>
      <c r="AK111" s="169" t="s">
        <v>150</v>
      </c>
      <c r="AL111" s="316"/>
      <c r="AM111" s="311" t="s">
        <v>402</v>
      </c>
      <c r="AN111" s="311"/>
      <c r="AO111" s="311"/>
      <c r="AP111" s="311"/>
      <c r="AQ111" s="270" t="s">
        <v>214</v>
      </c>
    </row>
    <row r="112" spans="1:43" ht="15" customHeight="1">
      <c r="A112" s="296" t="s">
        <v>202</v>
      </c>
      <c r="B112" s="297" t="s">
        <v>289</v>
      </c>
      <c r="C112" s="312">
        <v>480018</v>
      </c>
      <c r="D112" s="297">
        <v>1</v>
      </c>
      <c r="E112" s="299" t="s">
        <v>106</v>
      </c>
      <c r="F112" s="299"/>
      <c r="G112" s="299"/>
      <c r="H112" s="300">
        <v>48</v>
      </c>
      <c r="I112" s="300">
        <v>55990</v>
      </c>
      <c r="J112" s="300">
        <v>20</v>
      </c>
      <c r="K112" s="300" t="s">
        <v>338</v>
      </c>
      <c r="L112" s="300">
        <v>2</v>
      </c>
      <c r="M112" s="300">
        <v>7</v>
      </c>
      <c r="N112" s="300"/>
      <c r="O112" s="300"/>
      <c r="P112" s="300"/>
      <c r="Q112" s="300"/>
      <c r="R112" s="300"/>
      <c r="S112" s="300"/>
      <c r="T112" s="300"/>
      <c r="U112" s="300"/>
      <c r="V112" s="300"/>
      <c r="W112" s="300"/>
      <c r="X112" s="300"/>
      <c r="Y112" s="300"/>
      <c r="Z112" s="300">
        <v>14</v>
      </c>
      <c r="AA112" s="300" t="s">
        <v>217</v>
      </c>
      <c r="AB112" s="300" t="s">
        <v>146</v>
      </c>
      <c r="AC112" s="301">
        <v>-85</v>
      </c>
      <c r="AD112" s="300">
        <v>25</v>
      </c>
      <c r="AE112" s="300" t="s">
        <v>164</v>
      </c>
      <c r="AF112" s="300" t="s">
        <v>205</v>
      </c>
      <c r="AG112" s="300" t="s">
        <v>171</v>
      </c>
      <c r="AH112" s="300" t="s">
        <v>182</v>
      </c>
      <c r="AI112" s="300">
        <v>180</v>
      </c>
      <c r="AJ112" s="300">
        <v>1</v>
      </c>
      <c r="AK112" s="300" t="s">
        <v>269</v>
      </c>
      <c r="AL112" s="302"/>
      <c r="AM112" s="303" t="s">
        <v>403</v>
      </c>
      <c r="AN112" s="303"/>
      <c r="AO112" s="303"/>
      <c r="AP112" s="303"/>
      <c r="AQ112" s="304" t="s">
        <v>153</v>
      </c>
    </row>
    <row r="113" spans="1:43" ht="15" customHeight="1">
      <c r="A113" s="305" t="s">
        <v>202</v>
      </c>
      <c r="B113" s="35" t="s">
        <v>289</v>
      </c>
      <c r="C113" s="213">
        <v>480018</v>
      </c>
      <c r="D113" s="35">
        <v>2</v>
      </c>
      <c r="E113" s="45" t="s">
        <v>106</v>
      </c>
      <c r="F113" s="45"/>
      <c r="G113" s="45"/>
      <c r="H113" s="36">
        <v>48</v>
      </c>
      <c r="I113" s="36">
        <v>55990</v>
      </c>
      <c r="J113" s="36">
        <v>20</v>
      </c>
      <c r="K113" s="36" t="s">
        <v>338</v>
      </c>
      <c r="L113" s="36">
        <v>2</v>
      </c>
      <c r="M113" s="36">
        <v>7</v>
      </c>
      <c r="N113" s="36"/>
      <c r="O113" s="36"/>
      <c r="P113" s="36"/>
      <c r="Q113" s="36"/>
      <c r="R113" s="36"/>
      <c r="S113" s="36"/>
      <c r="T113" s="36"/>
      <c r="U113" s="36"/>
      <c r="V113" s="36"/>
      <c r="W113" s="36"/>
      <c r="X113" s="36"/>
      <c r="Y113" s="36"/>
      <c r="Z113" s="36">
        <v>14</v>
      </c>
      <c r="AA113" s="36" t="s">
        <v>217</v>
      </c>
      <c r="AB113" s="36" t="s">
        <v>146</v>
      </c>
      <c r="AC113" s="96">
        <v>-87</v>
      </c>
      <c r="AD113" s="36">
        <v>25</v>
      </c>
      <c r="AE113" s="36" t="s">
        <v>164</v>
      </c>
      <c r="AF113" s="36" t="s">
        <v>205</v>
      </c>
      <c r="AG113" s="36" t="s">
        <v>171</v>
      </c>
      <c r="AH113" s="36" t="s">
        <v>182</v>
      </c>
      <c r="AI113" s="36">
        <v>180</v>
      </c>
      <c r="AJ113" s="36">
        <v>1</v>
      </c>
      <c r="AK113" s="36" t="s">
        <v>269</v>
      </c>
      <c r="AL113" s="113"/>
      <c r="AM113" s="293" t="s">
        <v>403</v>
      </c>
      <c r="AN113" s="293"/>
      <c r="AO113" s="293"/>
      <c r="AP113" s="293"/>
      <c r="AQ113" s="170" t="s">
        <v>153</v>
      </c>
    </row>
    <row r="114" spans="1:43" ht="15" customHeight="1">
      <c r="A114" s="305" t="s">
        <v>202</v>
      </c>
      <c r="B114" s="35" t="s">
        <v>289</v>
      </c>
      <c r="C114" s="213">
        <v>480018</v>
      </c>
      <c r="D114" s="35">
        <v>3</v>
      </c>
      <c r="E114" s="45" t="s">
        <v>106</v>
      </c>
      <c r="F114" s="45"/>
      <c r="G114" s="45"/>
      <c r="H114" s="36">
        <v>48</v>
      </c>
      <c r="I114" s="36">
        <v>55990</v>
      </c>
      <c r="J114" s="36">
        <v>20</v>
      </c>
      <c r="K114" s="36" t="s">
        <v>338</v>
      </c>
      <c r="L114" s="36">
        <v>2</v>
      </c>
      <c r="M114" s="36">
        <v>7</v>
      </c>
      <c r="N114" s="36"/>
      <c r="O114" s="36"/>
      <c r="P114" s="36"/>
      <c r="Q114" s="36"/>
      <c r="R114" s="36"/>
      <c r="S114" s="36"/>
      <c r="T114" s="36"/>
      <c r="U114" s="36"/>
      <c r="V114" s="36"/>
      <c r="W114" s="36"/>
      <c r="X114" s="36"/>
      <c r="Y114" s="36"/>
      <c r="Z114" s="36">
        <v>14</v>
      </c>
      <c r="AA114" s="36" t="s">
        <v>217</v>
      </c>
      <c r="AB114" s="36" t="s">
        <v>146</v>
      </c>
      <c r="AC114" s="96">
        <v>-89</v>
      </c>
      <c r="AD114" s="36">
        <v>25</v>
      </c>
      <c r="AE114" s="36" t="s">
        <v>164</v>
      </c>
      <c r="AF114" s="36" t="s">
        <v>205</v>
      </c>
      <c r="AG114" s="36" t="s">
        <v>171</v>
      </c>
      <c r="AH114" s="36" t="s">
        <v>182</v>
      </c>
      <c r="AI114" s="36">
        <v>180</v>
      </c>
      <c r="AJ114" s="36">
        <v>1</v>
      </c>
      <c r="AK114" s="36" t="s">
        <v>269</v>
      </c>
      <c r="AL114" s="113"/>
      <c r="AM114" s="293" t="s">
        <v>403</v>
      </c>
      <c r="AN114" s="293"/>
      <c r="AO114" s="293"/>
      <c r="AP114" s="293"/>
      <c r="AQ114" s="170" t="s">
        <v>153</v>
      </c>
    </row>
    <row r="115" spans="1:43" ht="15" customHeight="1">
      <c r="A115" s="305" t="s">
        <v>202</v>
      </c>
      <c r="B115" s="35" t="s">
        <v>289</v>
      </c>
      <c r="C115" s="213">
        <v>480018</v>
      </c>
      <c r="D115" s="35">
        <v>4</v>
      </c>
      <c r="E115" s="45" t="s">
        <v>106</v>
      </c>
      <c r="F115" s="45"/>
      <c r="G115" s="45"/>
      <c r="H115" s="36">
        <v>48</v>
      </c>
      <c r="I115" s="36">
        <v>55990</v>
      </c>
      <c r="J115" s="36">
        <v>20</v>
      </c>
      <c r="K115" s="36" t="s">
        <v>338</v>
      </c>
      <c r="L115" s="36">
        <v>2</v>
      </c>
      <c r="M115" s="36">
        <v>7</v>
      </c>
      <c r="N115" s="36"/>
      <c r="O115" s="36"/>
      <c r="P115" s="36"/>
      <c r="Q115" s="36"/>
      <c r="R115" s="36"/>
      <c r="S115" s="36"/>
      <c r="T115" s="36"/>
      <c r="U115" s="36"/>
      <c r="V115" s="36"/>
      <c r="W115" s="36"/>
      <c r="X115" s="36"/>
      <c r="Y115" s="36"/>
      <c r="Z115" s="36">
        <v>14</v>
      </c>
      <c r="AA115" s="36" t="s">
        <v>217</v>
      </c>
      <c r="AB115" s="36" t="s">
        <v>146</v>
      </c>
      <c r="AC115" s="96">
        <v>-91</v>
      </c>
      <c r="AD115" s="36">
        <v>25</v>
      </c>
      <c r="AE115" s="36" t="s">
        <v>164</v>
      </c>
      <c r="AF115" s="36" t="s">
        <v>205</v>
      </c>
      <c r="AG115" s="36" t="s">
        <v>171</v>
      </c>
      <c r="AH115" s="36" t="s">
        <v>182</v>
      </c>
      <c r="AI115" s="36">
        <v>180</v>
      </c>
      <c r="AJ115" s="36">
        <v>1</v>
      </c>
      <c r="AK115" s="36" t="s">
        <v>269</v>
      </c>
      <c r="AL115" s="113"/>
      <c r="AM115" s="293" t="s">
        <v>403</v>
      </c>
      <c r="AN115" s="293"/>
      <c r="AO115" s="293"/>
      <c r="AP115" s="293"/>
      <c r="AQ115" s="170" t="s">
        <v>153</v>
      </c>
    </row>
    <row r="116" spans="1:43" ht="15" customHeight="1">
      <c r="A116" s="305" t="s">
        <v>202</v>
      </c>
      <c r="B116" s="35" t="s">
        <v>289</v>
      </c>
      <c r="C116" s="213">
        <v>480018</v>
      </c>
      <c r="D116" s="35">
        <v>5</v>
      </c>
      <c r="E116" s="45" t="s">
        <v>106</v>
      </c>
      <c r="F116" s="45"/>
      <c r="G116" s="45"/>
      <c r="H116" s="36">
        <v>48</v>
      </c>
      <c r="I116" s="36">
        <v>55990</v>
      </c>
      <c r="J116" s="36">
        <v>20</v>
      </c>
      <c r="K116" s="36" t="s">
        <v>338</v>
      </c>
      <c r="L116" s="36">
        <v>2</v>
      </c>
      <c r="M116" s="36">
        <v>7</v>
      </c>
      <c r="N116" s="36"/>
      <c r="O116" s="36"/>
      <c r="P116" s="36"/>
      <c r="Q116" s="36"/>
      <c r="R116" s="36"/>
      <c r="S116" s="36"/>
      <c r="T116" s="36"/>
      <c r="U116" s="36"/>
      <c r="V116" s="36"/>
      <c r="W116" s="36"/>
      <c r="X116" s="36"/>
      <c r="Y116" s="36"/>
      <c r="Z116" s="36">
        <v>14</v>
      </c>
      <c r="AA116" s="36" t="s">
        <v>217</v>
      </c>
      <c r="AB116" s="36" t="s">
        <v>146</v>
      </c>
      <c r="AC116" s="96">
        <v>-93</v>
      </c>
      <c r="AD116" s="36">
        <v>25</v>
      </c>
      <c r="AE116" s="36" t="s">
        <v>164</v>
      </c>
      <c r="AF116" s="36" t="s">
        <v>205</v>
      </c>
      <c r="AG116" s="36" t="s">
        <v>171</v>
      </c>
      <c r="AH116" s="36" t="s">
        <v>182</v>
      </c>
      <c r="AI116" s="36">
        <v>180</v>
      </c>
      <c r="AJ116" s="36">
        <v>1</v>
      </c>
      <c r="AK116" s="36" t="s">
        <v>269</v>
      </c>
      <c r="AL116" s="113"/>
      <c r="AM116" s="293" t="s">
        <v>403</v>
      </c>
      <c r="AN116" s="293"/>
      <c r="AO116" s="293"/>
      <c r="AP116" s="293"/>
      <c r="AQ116" s="170" t="s">
        <v>153</v>
      </c>
    </row>
    <row r="117" spans="1:43" ht="15" customHeight="1">
      <c r="A117" s="305" t="s">
        <v>202</v>
      </c>
      <c r="B117" s="35" t="s">
        <v>289</v>
      </c>
      <c r="C117" s="213">
        <v>480018</v>
      </c>
      <c r="D117" s="35">
        <v>6</v>
      </c>
      <c r="E117" s="45" t="s">
        <v>106</v>
      </c>
      <c r="F117" s="45"/>
      <c r="G117" s="45"/>
      <c r="H117" s="36">
        <v>48</v>
      </c>
      <c r="I117" s="36">
        <v>55990</v>
      </c>
      <c r="J117" s="36">
        <v>20</v>
      </c>
      <c r="K117" s="36" t="s">
        <v>338</v>
      </c>
      <c r="L117" s="36">
        <v>2</v>
      </c>
      <c r="M117" s="36">
        <v>7</v>
      </c>
      <c r="N117" s="36"/>
      <c r="O117" s="36"/>
      <c r="P117" s="36"/>
      <c r="Q117" s="36"/>
      <c r="R117" s="36"/>
      <c r="S117" s="36"/>
      <c r="T117" s="36"/>
      <c r="U117" s="36"/>
      <c r="V117" s="36"/>
      <c r="W117" s="36"/>
      <c r="X117" s="36"/>
      <c r="Y117" s="36"/>
      <c r="Z117" s="36">
        <v>14</v>
      </c>
      <c r="AA117" s="36" t="s">
        <v>217</v>
      </c>
      <c r="AB117" s="36" t="s">
        <v>146</v>
      </c>
      <c r="AC117" s="96">
        <v>-95</v>
      </c>
      <c r="AD117" s="36">
        <v>25</v>
      </c>
      <c r="AE117" s="36" t="s">
        <v>164</v>
      </c>
      <c r="AF117" s="36" t="s">
        <v>205</v>
      </c>
      <c r="AG117" s="36" t="s">
        <v>171</v>
      </c>
      <c r="AH117" s="36" t="s">
        <v>182</v>
      </c>
      <c r="AI117" s="36">
        <v>180</v>
      </c>
      <c r="AJ117" s="36">
        <v>1</v>
      </c>
      <c r="AK117" s="36" t="s">
        <v>269</v>
      </c>
      <c r="AL117" s="113"/>
      <c r="AM117" s="293" t="s">
        <v>403</v>
      </c>
      <c r="AN117" s="293"/>
      <c r="AO117" s="293"/>
      <c r="AP117" s="293"/>
      <c r="AQ117" s="170" t="s">
        <v>153</v>
      </c>
    </row>
    <row r="118" spans="1:43" ht="15" customHeight="1">
      <c r="A118" s="305" t="s">
        <v>202</v>
      </c>
      <c r="B118" s="35" t="s">
        <v>289</v>
      </c>
      <c r="C118" s="213">
        <v>480018</v>
      </c>
      <c r="D118" s="35">
        <v>7</v>
      </c>
      <c r="E118" s="45" t="s">
        <v>106</v>
      </c>
      <c r="F118" s="45"/>
      <c r="G118" s="45"/>
      <c r="H118" s="36">
        <v>48</v>
      </c>
      <c r="I118" s="36">
        <v>55990</v>
      </c>
      <c r="J118" s="36">
        <v>20</v>
      </c>
      <c r="K118" s="36" t="s">
        <v>338</v>
      </c>
      <c r="L118" s="36">
        <v>2</v>
      </c>
      <c r="M118" s="36">
        <v>7</v>
      </c>
      <c r="N118" s="36"/>
      <c r="O118" s="36"/>
      <c r="P118" s="36"/>
      <c r="Q118" s="36"/>
      <c r="R118" s="36"/>
      <c r="S118" s="36"/>
      <c r="T118" s="36"/>
      <c r="U118" s="36"/>
      <c r="V118" s="36"/>
      <c r="W118" s="36"/>
      <c r="X118" s="36"/>
      <c r="Y118" s="36"/>
      <c r="Z118" s="36">
        <v>14</v>
      </c>
      <c r="AA118" s="36" t="s">
        <v>217</v>
      </c>
      <c r="AB118" s="36" t="s">
        <v>146</v>
      </c>
      <c r="AC118" s="96">
        <v>-97</v>
      </c>
      <c r="AD118" s="36">
        <v>25</v>
      </c>
      <c r="AE118" s="36" t="s">
        <v>164</v>
      </c>
      <c r="AF118" s="36" t="s">
        <v>205</v>
      </c>
      <c r="AG118" s="36" t="s">
        <v>171</v>
      </c>
      <c r="AH118" s="36" t="s">
        <v>182</v>
      </c>
      <c r="AI118" s="36">
        <v>180</v>
      </c>
      <c r="AJ118" s="36">
        <v>1</v>
      </c>
      <c r="AK118" s="36" t="s">
        <v>269</v>
      </c>
      <c r="AL118" s="113"/>
      <c r="AM118" s="293" t="s">
        <v>403</v>
      </c>
      <c r="AN118" s="293"/>
      <c r="AO118" s="293"/>
      <c r="AP118" s="293"/>
      <c r="AQ118" s="170" t="s">
        <v>153</v>
      </c>
    </row>
    <row r="119" spans="1:43" ht="15" customHeight="1">
      <c r="A119" s="305" t="s">
        <v>202</v>
      </c>
      <c r="B119" s="35" t="s">
        <v>289</v>
      </c>
      <c r="C119" s="213">
        <v>480018</v>
      </c>
      <c r="D119" s="35">
        <v>8</v>
      </c>
      <c r="E119" s="45" t="s">
        <v>106</v>
      </c>
      <c r="F119" s="45"/>
      <c r="G119" s="45"/>
      <c r="H119" s="36">
        <v>48</v>
      </c>
      <c r="I119" s="36">
        <v>55990</v>
      </c>
      <c r="J119" s="36">
        <v>20</v>
      </c>
      <c r="K119" s="36" t="s">
        <v>338</v>
      </c>
      <c r="L119" s="36">
        <v>2</v>
      </c>
      <c r="M119" s="36">
        <v>7</v>
      </c>
      <c r="N119" s="36"/>
      <c r="O119" s="36"/>
      <c r="P119" s="36"/>
      <c r="Q119" s="36"/>
      <c r="R119" s="36"/>
      <c r="S119" s="36"/>
      <c r="T119" s="36"/>
      <c r="U119" s="36"/>
      <c r="V119" s="36"/>
      <c r="W119" s="36"/>
      <c r="X119" s="36"/>
      <c r="Y119" s="36"/>
      <c r="Z119" s="36">
        <v>14</v>
      </c>
      <c r="AA119" s="36" t="s">
        <v>217</v>
      </c>
      <c r="AB119" s="36" t="s">
        <v>146</v>
      </c>
      <c r="AC119" s="96">
        <v>-99</v>
      </c>
      <c r="AD119" s="36">
        <v>25</v>
      </c>
      <c r="AE119" s="36" t="s">
        <v>164</v>
      </c>
      <c r="AF119" s="36" t="s">
        <v>205</v>
      </c>
      <c r="AG119" s="36" t="s">
        <v>171</v>
      </c>
      <c r="AH119" s="36" t="s">
        <v>182</v>
      </c>
      <c r="AI119" s="36">
        <v>180</v>
      </c>
      <c r="AJ119" s="36">
        <v>1</v>
      </c>
      <c r="AK119" s="36" t="s">
        <v>269</v>
      </c>
      <c r="AL119" s="113"/>
      <c r="AM119" s="293" t="s">
        <v>403</v>
      </c>
      <c r="AN119" s="293"/>
      <c r="AO119" s="293"/>
      <c r="AP119" s="293"/>
      <c r="AQ119" s="170" t="s">
        <v>153</v>
      </c>
    </row>
    <row r="120" spans="1:43" ht="15" customHeight="1">
      <c r="A120" s="305" t="s">
        <v>202</v>
      </c>
      <c r="B120" s="35" t="s">
        <v>289</v>
      </c>
      <c r="C120" s="213">
        <v>480018</v>
      </c>
      <c r="D120" s="35">
        <v>9</v>
      </c>
      <c r="E120" s="45" t="s">
        <v>106</v>
      </c>
      <c r="F120" s="45"/>
      <c r="G120" s="45"/>
      <c r="H120" s="36">
        <v>48</v>
      </c>
      <c r="I120" s="36">
        <v>55990</v>
      </c>
      <c r="J120" s="36">
        <v>20</v>
      </c>
      <c r="K120" s="36" t="s">
        <v>338</v>
      </c>
      <c r="L120" s="36">
        <v>2</v>
      </c>
      <c r="M120" s="36">
        <v>7</v>
      </c>
      <c r="N120" s="36"/>
      <c r="O120" s="36"/>
      <c r="P120" s="36"/>
      <c r="Q120" s="36"/>
      <c r="R120" s="36"/>
      <c r="S120" s="36"/>
      <c r="T120" s="36"/>
      <c r="U120" s="36"/>
      <c r="V120" s="36"/>
      <c r="W120" s="36"/>
      <c r="X120" s="36"/>
      <c r="Y120" s="36"/>
      <c r="Z120" s="36">
        <v>14</v>
      </c>
      <c r="AA120" s="36" t="s">
        <v>217</v>
      </c>
      <c r="AB120" s="36" t="s">
        <v>146</v>
      </c>
      <c r="AC120" s="96">
        <v>-101</v>
      </c>
      <c r="AD120" s="36">
        <v>24</v>
      </c>
      <c r="AE120" s="36" t="s">
        <v>164</v>
      </c>
      <c r="AF120" s="36" t="s">
        <v>205</v>
      </c>
      <c r="AG120" s="36" t="s">
        <v>171</v>
      </c>
      <c r="AH120" s="36" t="s">
        <v>182</v>
      </c>
      <c r="AI120" s="36">
        <v>180</v>
      </c>
      <c r="AJ120" s="36">
        <v>1</v>
      </c>
      <c r="AK120" s="36" t="s">
        <v>269</v>
      </c>
      <c r="AL120" s="113"/>
      <c r="AM120" s="293" t="s">
        <v>403</v>
      </c>
      <c r="AN120" s="293"/>
      <c r="AO120" s="293"/>
      <c r="AP120" s="293"/>
      <c r="AQ120" s="170" t="s">
        <v>153</v>
      </c>
    </row>
    <row r="121" spans="1:43" ht="15" customHeight="1">
      <c r="A121" s="305" t="s">
        <v>202</v>
      </c>
      <c r="B121" s="35" t="s">
        <v>289</v>
      </c>
      <c r="C121" s="213">
        <v>480018</v>
      </c>
      <c r="D121" s="35">
        <v>10</v>
      </c>
      <c r="E121" s="45" t="s">
        <v>106</v>
      </c>
      <c r="F121" s="45"/>
      <c r="G121" s="45"/>
      <c r="H121" s="36">
        <v>48</v>
      </c>
      <c r="I121" s="36">
        <v>55990</v>
      </c>
      <c r="J121" s="36">
        <v>20</v>
      </c>
      <c r="K121" s="36" t="s">
        <v>338</v>
      </c>
      <c r="L121" s="36">
        <v>2</v>
      </c>
      <c r="M121" s="36">
        <v>7</v>
      </c>
      <c r="N121" s="36"/>
      <c r="O121" s="36"/>
      <c r="P121" s="36"/>
      <c r="Q121" s="36"/>
      <c r="R121" s="36"/>
      <c r="S121" s="36"/>
      <c r="T121" s="36"/>
      <c r="U121" s="36"/>
      <c r="V121" s="36"/>
      <c r="W121" s="36"/>
      <c r="X121" s="36"/>
      <c r="Y121" s="36"/>
      <c r="Z121" s="36">
        <v>14</v>
      </c>
      <c r="AA121" s="36" t="s">
        <v>217</v>
      </c>
      <c r="AB121" s="36" t="s">
        <v>146</v>
      </c>
      <c r="AC121" s="96">
        <v>-103</v>
      </c>
      <c r="AD121" s="36">
        <v>22</v>
      </c>
      <c r="AE121" s="36" t="s">
        <v>164</v>
      </c>
      <c r="AF121" s="36" t="s">
        <v>205</v>
      </c>
      <c r="AG121" s="36" t="s">
        <v>171</v>
      </c>
      <c r="AH121" s="36" t="s">
        <v>182</v>
      </c>
      <c r="AI121" s="36">
        <v>180</v>
      </c>
      <c r="AJ121" s="36">
        <v>1</v>
      </c>
      <c r="AK121" s="36" t="s">
        <v>269</v>
      </c>
      <c r="AL121" s="113"/>
      <c r="AM121" s="293" t="s">
        <v>403</v>
      </c>
      <c r="AN121" s="293"/>
      <c r="AO121" s="293"/>
      <c r="AP121" s="293"/>
      <c r="AQ121" s="170" t="s">
        <v>153</v>
      </c>
    </row>
    <row r="122" spans="1:43" ht="15.95" customHeight="1">
      <c r="A122" s="305" t="s">
        <v>202</v>
      </c>
      <c r="B122" s="35" t="s">
        <v>289</v>
      </c>
      <c r="C122" s="213">
        <v>480018</v>
      </c>
      <c r="D122" s="35">
        <v>11</v>
      </c>
      <c r="E122" s="45" t="s">
        <v>106</v>
      </c>
      <c r="F122" s="45"/>
      <c r="G122" s="45"/>
      <c r="H122" s="36">
        <v>48</v>
      </c>
      <c r="I122" s="36">
        <v>55990</v>
      </c>
      <c r="J122" s="36">
        <v>20</v>
      </c>
      <c r="K122" s="36" t="s">
        <v>338</v>
      </c>
      <c r="L122" s="36">
        <v>2</v>
      </c>
      <c r="M122" s="36">
        <v>7</v>
      </c>
      <c r="N122" s="36"/>
      <c r="O122" s="36"/>
      <c r="P122" s="36"/>
      <c r="Q122" s="36"/>
      <c r="R122" s="36"/>
      <c r="S122" s="36"/>
      <c r="T122" s="36"/>
      <c r="U122" s="36"/>
      <c r="V122" s="36"/>
      <c r="W122" s="36"/>
      <c r="X122" s="36"/>
      <c r="Y122" s="36"/>
      <c r="Z122" s="36">
        <v>14</v>
      </c>
      <c r="AA122" s="36" t="s">
        <v>217</v>
      </c>
      <c r="AB122" s="36" t="s">
        <v>146</v>
      </c>
      <c r="AC122" s="96">
        <v>-105</v>
      </c>
      <c r="AD122" s="36">
        <v>20</v>
      </c>
      <c r="AE122" s="36" t="s">
        <v>164</v>
      </c>
      <c r="AF122" s="36" t="s">
        <v>205</v>
      </c>
      <c r="AG122" s="113" t="s">
        <v>171</v>
      </c>
      <c r="AH122" s="36" t="s">
        <v>182</v>
      </c>
      <c r="AI122" s="36">
        <v>180</v>
      </c>
      <c r="AJ122" s="36">
        <v>1</v>
      </c>
      <c r="AK122" s="36" t="s">
        <v>269</v>
      </c>
      <c r="AL122" s="113"/>
      <c r="AM122" s="293" t="s">
        <v>403</v>
      </c>
      <c r="AN122" s="293"/>
      <c r="AO122" s="293"/>
      <c r="AP122" s="293"/>
      <c r="AQ122" s="170" t="s">
        <v>153</v>
      </c>
    </row>
    <row r="123" spans="1:43" ht="15.95" customHeight="1">
      <c r="A123" s="305" t="s">
        <v>202</v>
      </c>
      <c r="B123" s="35" t="s">
        <v>289</v>
      </c>
      <c r="C123" s="213">
        <v>480018</v>
      </c>
      <c r="D123" s="35">
        <v>12</v>
      </c>
      <c r="E123" s="45" t="s">
        <v>106</v>
      </c>
      <c r="F123" s="45"/>
      <c r="G123" s="45"/>
      <c r="H123" s="36">
        <v>48</v>
      </c>
      <c r="I123" s="36">
        <v>55990</v>
      </c>
      <c r="J123" s="36">
        <v>20</v>
      </c>
      <c r="K123" s="36" t="s">
        <v>338</v>
      </c>
      <c r="L123" s="36">
        <v>2</v>
      </c>
      <c r="M123" s="36">
        <v>7</v>
      </c>
      <c r="N123" s="36"/>
      <c r="O123" s="36"/>
      <c r="P123" s="36"/>
      <c r="Q123" s="36"/>
      <c r="R123" s="36"/>
      <c r="S123" s="36"/>
      <c r="T123" s="36"/>
      <c r="U123" s="36"/>
      <c r="V123" s="36"/>
      <c r="W123" s="36"/>
      <c r="X123" s="36"/>
      <c r="Y123" s="36"/>
      <c r="Z123" s="36">
        <v>14</v>
      </c>
      <c r="AA123" s="36" t="s">
        <v>217</v>
      </c>
      <c r="AB123" s="36" t="s">
        <v>146</v>
      </c>
      <c r="AC123" s="96">
        <v>-107</v>
      </c>
      <c r="AD123" s="36">
        <v>18</v>
      </c>
      <c r="AE123" s="36" t="s">
        <v>164</v>
      </c>
      <c r="AF123" s="36" t="s">
        <v>205</v>
      </c>
      <c r="AG123" s="113" t="s">
        <v>171</v>
      </c>
      <c r="AH123" s="36" t="s">
        <v>182</v>
      </c>
      <c r="AI123" s="36">
        <v>180</v>
      </c>
      <c r="AJ123" s="36">
        <v>1</v>
      </c>
      <c r="AK123" s="36" t="s">
        <v>269</v>
      </c>
      <c r="AL123" s="113"/>
      <c r="AM123" s="293" t="s">
        <v>403</v>
      </c>
      <c r="AN123" s="293"/>
      <c r="AO123" s="293"/>
      <c r="AP123" s="293"/>
      <c r="AQ123" s="170" t="s">
        <v>153</v>
      </c>
    </row>
    <row r="124" spans="1:43" ht="15.95" customHeight="1">
      <c r="A124" s="305" t="s">
        <v>202</v>
      </c>
      <c r="B124" s="35" t="s">
        <v>289</v>
      </c>
      <c r="C124" s="213">
        <v>480018</v>
      </c>
      <c r="D124" s="35">
        <v>13</v>
      </c>
      <c r="E124" s="45" t="s">
        <v>106</v>
      </c>
      <c r="F124" s="45"/>
      <c r="G124" s="45"/>
      <c r="H124" s="36">
        <v>48</v>
      </c>
      <c r="I124" s="36">
        <v>55990</v>
      </c>
      <c r="J124" s="36">
        <v>20</v>
      </c>
      <c r="K124" s="36" t="s">
        <v>338</v>
      </c>
      <c r="L124" s="36">
        <v>2</v>
      </c>
      <c r="M124" s="36">
        <v>7</v>
      </c>
      <c r="N124" s="36"/>
      <c r="O124" s="36"/>
      <c r="P124" s="36"/>
      <c r="Q124" s="36"/>
      <c r="R124" s="36"/>
      <c r="S124" s="36"/>
      <c r="T124" s="36"/>
      <c r="U124" s="36"/>
      <c r="V124" s="36"/>
      <c r="W124" s="36"/>
      <c r="X124" s="36"/>
      <c r="Y124" s="36"/>
      <c r="Z124" s="36">
        <v>14</v>
      </c>
      <c r="AA124" s="36" t="s">
        <v>217</v>
      </c>
      <c r="AB124" s="36" t="s">
        <v>146</v>
      </c>
      <c r="AC124" s="96">
        <v>-109</v>
      </c>
      <c r="AD124" s="36">
        <v>16</v>
      </c>
      <c r="AE124" s="36" t="s">
        <v>164</v>
      </c>
      <c r="AF124" s="36" t="s">
        <v>205</v>
      </c>
      <c r="AG124" s="113" t="s">
        <v>171</v>
      </c>
      <c r="AH124" s="36" t="s">
        <v>182</v>
      </c>
      <c r="AI124" s="36">
        <v>180</v>
      </c>
      <c r="AJ124" s="36">
        <v>1</v>
      </c>
      <c r="AK124" s="36" t="s">
        <v>269</v>
      </c>
      <c r="AL124" s="113"/>
      <c r="AM124" s="293" t="s">
        <v>403</v>
      </c>
      <c r="AN124" s="293"/>
      <c r="AO124" s="293"/>
      <c r="AP124" s="293"/>
      <c r="AQ124" s="170" t="s">
        <v>153</v>
      </c>
    </row>
    <row r="125" spans="1:43" ht="15.95" customHeight="1">
      <c r="A125" s="305" t="s">
        <v>202</v>
      </c>
      <c r="B125" s="35" t="s">
        <v>289</v>
      </c>
      <c r="C125" s="213">
        <v>480018</v>
      </c>
      <c r="D125" s="35">
        <v>14</v>
      </c>
      <c r="E125" s="45" t="s">
        <v>106</v>
      </c>
      <c r="F125" s="45"/>
      <c r="G125" s="45"/>
      <c r="H125" s="36">
        <v>48</v>
      </c>
      <c r="I125" s="36">
        <v>55990</v>
      </c>
      <c r="J125" s="36">
        <v>20</v>
      </c>
      <c r="K125" s="36" t="s">
        <v>338</v>
      </c>
      <c r="L125" s="36">
        <v>2</v>
      </c>
      <c r="M125" s="36">
        <v>7</v>
      </c>
      <c r="N125" s="36"/>
      <c r="O125" s="36"/>
      <c r="P125" s="36"/>
      <c r="Q125" s="36"/>
      <c r="R125" s="36"/>
      <c r="S125" s="36"/>
      <c r="T125" s="36"/>
      <c r="U125" s="36"/>
      <c r="V125" s="36"/>
      <c r="W125" s="36"/>
      <c r="X125" s="36"/>
      <c r="Y125" s="36"/>
      <c r="Z125" s="36">
        <v>14</v>
      </c>
      <c r="AA125" s="36" t="s">
        <v>217</v>
      </c>
      <c r="AB125" s="36" t="s">
        <v>146</v>
      </c>
      <c r="AC125" s="96">
        <v>-111</v>
      </c>
      <c r="AD125" s="36">
        <v>14</v>
      </c>
      <c r="AE125" s="36" t="s">
        <v>164</v>
      </c>
      <c r="AF125" s="36" t="s">
        <v>205</v>
      </c>
      <c r="AG125" s="113" t="s">
        <v>171</v>
      </c>
      <c r="AH125" s="36" t="s">
        <v>182</v>
      </c>
      <c r="AI125" s="36">
        <v>180</v>
      </c>
      <c r="AJ125" s="36">
        <v>1</v>
      </c>
      <c r="AK125" s="36" t="s">
        <v>269</v>
      </c>
      <c r="AL125" s="113"/>
      <c r="AM125" s="293" t="s">
        <v>403</v>
      </c>
      <c r="AN125" s="293"/>
      <c r="AO125" s="293"/>
      <c r="AP125" s="293"/>
      <c r="AQ125" s="170" t="s">
        <v>153</v>
      </c>
    </row>
    <row r="126" spans="1:43" ht="15.95" customHeight="1">
      <c r="A126" s="305" t="s">
        <v>202</v>
      </c>
      <c r="B126" s="35" t="s">
        <v>289</v>
      </c>
      <c r="C126" s="213">
        <v>480018</v>
      </c>
      <c r="D126" s="35">
        <v>15</v>
      </c>
      <c r="E126" s="45" t="s">
        <v>106</v>
      </c>
      <c r="F126" s="45"/>
      <c r="G126" s="45"/>
      <c r="H126" s="36">
        <v>48</v>
      </c>
      <c r="I126" s="36">
        <v>55990</v>
      </c>
      <c r="J126" s="36">
        <v>20</v>
      </c>
      <c r="K126" s="36" t="s">
        <v>338</v>
      </c>
      <c r="L126" s="36">
        <v>2</v>
      </c>
      <c r="M126" s="36">
        <v>7</v>
      </c>
      <c r="N126" s="36"/>
      <c r="O126" s="36"/>
      <c r="P126" s="36"/>
      <c r="Q126" s="36"/>
      <c r="R126" s="36"/>
      <c r="S126" s="36"/>
      <c r="T126" s="36"/>
      <c r="U126" s="36"/>
      <c r="V126" s="36"/>
      <c r="W126" s="36"/>
      <c r="X126" s="36"/>
      <c r="Y126" s="36"/>
      <c r="Z126" s="36">
        <v>14</v>
      </c>
      <c r="AA126" s="36" t="s">
        <v>217</v>
      </c>
      <c r="AB126" s="36" t="s">
        <v>146</v>
      </c>
      <c r="AC126" s="96">
        <v>-113</v>
      </c>
      <c r="AD126" s="36">
        <v>12</v>
      </c>
      <c r="AE126" s="36" t="s">
        <v>164</v>
      </c>
      <c r="AF126" s="36" t="s">
        <v>205</v>
      </c>
      <c r="AG126" s="113" t="s">
        <v>171</v>
      </c>
      <c r="AH126" s="36" t="s">
        <v>182</v>
      </c>
      <c r="AI126" s="36">
        <v>180</v>
      </c>
      <c r="AJ126" s="36">
        <v>1</v>
      </c>
      <c r="AK126" s="36" t="s">
        <v>269</v>
      </c>
      <c r="AL126" s="113"/>
      <c r="AM126" s="293" t="s">
        <v>403</v>
      </c>
      <c r="AN126" s="293"/>
      <c r="AO126" s="293"/>
      <c r="AP126" s="293"/>
      <c r="AQ126" s="170" t="s">
        <v>153</v>
      </c>
    </row>
    <row r="127" spans="1:43" ht="15.95" customHeight="1">
      <c r="A127" s="305" t="s">
        <v>202</v>
      </c>
      <c r="B127" s="35" t="s">
        <v>289</v>
      </c>
      <c r="C127" s="213">
        <v>480018</v>
      </c>
      <c r="D127" s="35">
        <v>16</v>
      </c>
      <c r="E127" s="45" t="s">
        <v>106</v>
      </c>
      <c r="F127" s="45"/>
      <c r="G127" s="45"/>
      <c r="H127" s="36">
        <v>48</v>
      </c>
      <c r="I127" s="36">
        <v>55990</v>
      </c>
      <c r="J127" s="36">
        <v>20</v>
      </c>
      <c r="K127" s="36" t="s">
        <v>338</v>
      </c>
      <c r="L127" s="36">
        <v>2</v>
      </c>
      <c r="M127" s="36">
        <v>7</v>
      </c>
      <c r="N127" s="36"/>
      <c r="O127" s="36"/>
      <c r="P127" s="36"/>
      <c r="Q127" s="36"/>
      <c r="R127" s="36"/>
      <c r="S127" s="36"/>
      <c r="T127" s="36"/>
      <c r="U127" s="36"/>
      <c r="V127" s="36"/>
      <c r="W127" s="36"/>
      <c r="X127" s="36"/>
      <c r="Y127" s="36"/>
      <c r="Z127" s="36">
        <v>14</v>
      </c>
      <c r="AA127" s="36" t="s">
        <v>217</v>
      </c>
      <c r="AB127" s="36" t="s">
        <v>146</v>
      </c>
      <c r="AC127" s="96">
        <v>-115</v>
      </c>
      <c r="AD127" s="36">
        <v>10</v>
      </c>
      <c r="AE127" s="36" t="s">
        <v>164</v>
      </c>
      <c r="AF127" s="36" t="s">
        <v>205</v>
      </c>
      <c r="AG127" s="113" t="s">
        <v>171</v>
      </c>
      <c r="AH127" s="36" t="s">
        <v>182</v>
      </c>
      <c r="AI127" s="36">
        <v>180</v>
      </c>
      <c r="AJ127" s="36">
        <v>1</v>
      </c>
      <c r="AK127" s="36" t="s">
        <v>269</v>
      </c>
      <c r="AL127" s="113"/>
      <c r="AM127" s="293" t="s">
        <v>403</v>
      </c>
      <c r="AN127" s="293"/>
      <c r="AO127" s="293"/>
      <c r="AP127" s="293"/>
      <c r="AQ127" s="170" t="s">
        <v>153</v>
      </c>
    </row>
    <row r="128" spans="1:43" ht="15.95" customHeight="1">
      <c r="A128" s="305" t="s">
        <v>202</v>
      </c>
      <c r="B128" s="35" t="s">
        <v>289</v>
      </c>
      <c r="C128" s="213">
        <v>480018</v>
      </c>
      <c r="D128" s="35">
        <v>17</v>
      </c>
      <c r="E128" s="45" t="s">
        <v>106</v>
      </c>
      <c r="F128" s="45"/>
      <c r="G128" s="45"/>
      <c r="H128" s="36">
        <v>48</v>
      </c>
      <c r="I128" s="36">
        <v>55990</v>
      </c>
      <c r="J128" s="36">
        <v>20</v>
      </c>
      <c r="K128" s="36" t="s">
        <v>338</v>
      </c>
      <c r="L128" s="36">
        <v>2</v>
      </c>
      <c r="M128" s="36">
        <v>7</v>
      </c>
      <c r="N128" s="36"/>
      <c r="O128" s="36"/>
      <c r="P128" s="36"/>
      <c r="Q128" s="36"/>
      <c r="R128" s="36"/>
      <c r="S128" s="36"/>
      <c r="T128" s="36"/>
      <c r="U128" s="36"/>
      <c r="V128" s="36"/>
      <c r="W128" s="36"/>
      <c r="X128" s="36"/>
      <c r="Y128" s="36"/>
      <c r="Z128" s="36">
        <v>14</v>
      </c>
      <c r="AA128" s="36" t="s">
        <v>217</v>
      </c>
      <c r="AB128" s="36" t="s">
        <v>146</v>
      </c>
      <c r="AC128" s="96">
        <v>-117</v>
      </c>
      <c r="AD128" s="36">
        <v>8</v>
      </c>
      <c r="AE128" s="36" t="s">
        <v>164</v>
      </c>
      <c r="AF128" s="36" t="s">
        <v>205</v>
      </c>
      <c r="AG128" s="113" t="s">
        <v>171</v>
      </c>
      <c r="AH128" s="36" t="s">
        <v>182</v>
      </c>
      <c r="AI128" s="36">
        <v>180</v>
      </c>
      <c r="AJ128" s="36">
        <v>1</v>
      </c>
      <c r="AK128" s="36" t="s">
        <v>269</v>
      </c>
      <c r="AL128" s="113"/>
      <c r="AM128" s="293" t="s">
        <v>403</v>
      </c>
      <c r="AN128" s="293"/>
      <c r="AO128" s="293"/>
      <c r="AP128" s="293"/>
      <c r="AQ128" s="170" t="s">
        <v>153</v>
      </c>
    </row>
    <row r="129" spans="1:43" ht="15.95" customHeight="1">
      <c r="A129" s="305" t="s">
        <v>202</v>
      </c>
      <c r="B129" s="35" t="s">
        <v>289</v>
      </c>
      <c r="C129" s="213">
        <v>480018</v>
      </c>
      <c r="D129" s="35">
        <v>18</v>
      </c>
      <c r="E129" s="45" t="s">
        <v>106</v>
      </c>
      <c r="F129" s="45"/>
      <c r="G129" s="45"/>
      <c r="H129" s="36">
        <v>48</v>
      </c>
      <c r="I129" s="36">
        <v>55990</v>
      </c>
      <c r="J129" s="36">
        <v>20</v>
      </c>
      <c r="K129" s="36" t="s">
        <v>338</v>
      </c>
      <c r="L129" s="36">
        <v>2</v>
      </c>
      <c r="M129" s="36">
        <v>7</v>
      </c>
      <c r="N129" s="36"/>
      <c r="O129" s="36"/>
      <c r="P129" s="36"/>
      <c r="Q129" s="36"/>
      <c r="R129" s="36"/>
      <c r="S129" s="36"/>
      <c r="T129" s="36"/>
      <c r="U129" s="36"/>
      <c r="V129" s="36"/>
      <c r="W129" s="36"/>
      <c r="X129" s="36"/>
      <c r="Y129" s="36"/>
      <c r="Z129" s="36">
        <v>14</v>
      </c>
      <c r="AA129" s="36" t="s">
        <v>217</v>
      </c>
      <c r="AB129" s="36" t="s">
        <v>146</v>
      </c>
      <c r="AC129" s="96">
        <v>-119</v>
      </c>
      <c r="AD129" s="36">
        <v>6</v>
      </c>
      <c r="AE129" s="36" t="s">
        <v>164</v>
      </c>
      <c r="AF129" s="36" t="s">
        <v>205</v>
      </c>
      <c r="AG129" s="113" t="s">
        <v>171</v>
      </c>
      <c r="AH129" s="36" t="s">
        <v>182</v>
      </c>
      <c r="AI129" s="36">
        <v>180</v>
      </c>
      <c r="AJ129" s="36">
        <v>1</v>
      </c>
      <c r="AK129" s="36" t="s">
        <v>269</v>
      </c>
      <c r="AL129" s="113"/>
      <c r="AM129" s="293" t="s">
        <v>403</v>
      </c>
      <c r="AN129" s="293"/>
      <c r="AO129" s="293"/>
      <c r="AP129" s="293"/>
      <c r="AQ129" s="170" t="s">
        <v>153</v>
      </c>
    </row>
    <row r="130" spans="1:43" ht="17.100000000000001" customHeight="1">
      <c r="A130" s="306" t="s">
        <v>202</v>
      </c>
      <c r="B130" s="155" t="s">
        <v>289</v>
      </c>
      <c r="C130" s="314">
        <v>480018</v>
      </c>
      <c r="D130" s="155">
        <v>19</v>
      </c>
      <c r="E130" s="308" t="s">
        <v>106</v>
      </c>
      <c r="F130" s="308"/>
      <c r="G130" s="308"/>
      <c r="H130" s="169">
        <v>48</v>
      </c>
      <c r="I130" s="169">
        <v>55990</v>
      </c>
      <c r="J130" s="169">
        <v>20</v>
      </c>
      <c r="K130" s="169" t="s">
        <v>338</v>
      </c>
      <c r="L130" s="169">
        <v>2</v>
      </c>
      <c r="M130" s="169">
        <v>7</v>
      </c>
      <c r="N130" s="169"/>
      <c r="O130" s="169"/>
      <c r="P130" s="169"/>
      <c r="Q130" s="169"/>
      <c r="R130" s="169"/>
      <c r="S130" s="169"/>
      <c r="T130" s="169"/>
      <c r="U130" s="169"/>
      <c r="V130" s="169"/>
      <c r="W130" s="169"/>
      <c r="X130" s="169"/>
      <c r="Y130" s="169"/>
      <c r="Z130" s="169">
        <v>14</v>
      </c>
      <c r="AA130" s="169" t="s">
        <v>217</v>
      </c>
      <c r="AB130" s="169" t="s">
        <v>146</v>
      </c>
      <c r="AC130" s="309">
        <v>-121</v>
      </c>
      <c r="AD130" s="169">
        <v>4</v>
      </c>
      <c r="AE130" s="169" t="s">
        <v>164</v>
      </c>
      <c r="AF130" s="169" t="s">
        <v>205</v>
      </c>
      <c r="AG130" s="310" t="s">
        <v>171</v>
      </c>
      <c r="AH130" s="169" t="s">
        <v>182</v>
      </c>
      <c r="AI130" s="169">
        <v>180</v>
      </c>
      <c r="AJ130" s="169">
        <v>1</v>
      </c>
      <c r="AK130" s="169" t="s">
        <v>269</v>
      </c>
      <c r="AL130" s="310"/>
      <c r="AM130" s="311" t="s">
        <v>403</v>
      </c>
      <c r="AN130" s="311"/>
      <c r="AO130" s="311"/>
      <c r="AP130" s="311"/>
      <c r="AQ130" s="209" t="s">
        <v>153</v>
      </c>
    </row>
    <row r="131" spans="1:43" ht="15" customHeight="1">
      <c r="A131" s="296" t="s">
        <v>276</v>
      </c>
      <c r="B131" s="297" t="s">
        <v>404</v>
      </c>
      <c r="C131" s="312">
        <v>480019</v>
      </c>
      <c r="D131" s="297"/>
      <c r="E131" s="299" t="s">
        <v>106</v>
      </c>
      <c r="F131" s="299"/>
      <c r="G131" s="299"/>
      <c r="H131" s="300">
        <v>48</v>
      </c>
      <c r="I131" s="300">
        <v>55990</v>
      </c>
      <c r="J131" s="300">
        <v>10</v>
      </c>
      <c r="K131" s="300" t="s">
        <v>362</v>
      </c>
      <c r="L131" s="300">
        <v>2</v>
      </c>
      <c r="M131" s="300">
        <v>7</v>
      </c>
      <c r="N131" s="300"/>
      <c r="O131" s="300"/>
      <c r="P131" s="300"/>
      <c r="Q131" s="300"/>
      <c r="R131" s="300"/>
      <c r="S131" s="300"/>
      <c r="T131" s="300"/>
      <c r="U131" s="300"/>
      <c r="V131" s="300"/>
      <c r="W131" s="300"/>
      <c r="X131" s="300"/>
      <c r="Y131" s="300"/>
      <c r="Z131" s="300">
        <v>14</v>
      </c>
      <c r="AA131" s="300" t="s">
        <v>217</v>
      </c>
      <c r="AB131" s="300" t="s">
        <v>158</v>
      </c>
      <c r="AC131" s="317">
        <v>-93</v>
      </c>
      <c r="AD131" s="300" t="s">
        <v>159</v>
      </c>
      <c r="AE131" s="300" t="s">
        <v>160</v>
      </c>
      <c r="AF131" s="300" t="s">
        <v>205</v>
      </c>
      <c r="AG131" s="300" t="s">
        <v>148</v>
      </c>
      <c r="AH131" s="300" t="s">
        <v>149</v>
      </c>
      <c r="AI131" s="300">
        <v>60</v>
      </c>
      <c r="AJ131" s="300">
        <v>3</v>
      </c>
      <c r="AK131" s="300" t="s">
        <v>150</v>
      </c>
      <c r="AL131" s="318"/>
      <c r="AM131" s="303" t="s">
        <v>405</v>
      </c>
      <c r="AN131" s="303"/>
      <c r="AO131" s="303"/>
      <c r="AP131" s="303"/>
      <c r="AQ131" s="304" t="s">
        <v>153</v>
      </c>
    </row>
    <row r="132" spans="1:43" ht="15" customHeight="1">
      <c r="A132" s="305" t="s">
        <v>200</v>
      </c>
      <c r="B132" s="35" t="s">
        <v>404</v>
      </c>
      <c r="C132" s="213">
        <v>480020</v>
      </c>
      <c r="E132" s="45" t="s">
        <v>106</v>
      </c>
      <c r="F132" s="45"/>
      <c r="G132" s="45"/>
      <c r="H132" s="36">
        <v>48</v>
      </c>
      <c r="I132" s="36">
        <v>55990</v>
      </c>
      <c r="J132" s="36">
        <v>15</v>
      </c>
      <c r="K132" s="36" t="s">
        <v>362</v>
      </c>
      <c r="L132" s="36">
        <v>2</v>
      </c>
      <c r="M132" s="36">
        <v>7</v>
      </c>
      <c r="N132" s="36"/>
      <c r="O132" s="36"/>
      <c r="P132" s="36"/>
      <c r="Q132" s="36"/>
      <c r="R132" s="36"/>
      <c r="S132" s="36"/>
      <c r="T132" s="36"/>
      <c r="U132" s="36"/>
      <c r="V132" s="36"/>
      <c r="W132" s="36"/>
      <c r="X132" s="36"/>
      <c r="Y132" s="36"/>
      <c r="Z132" s="36">
        <v>14</v>
      </c>
      <c r="AA132" s="36" t="s">
        <v>217</v>
      </c>
      <c r="AB132" s="36" t="s">
        <v>158</v>
      </c>
      <c r="AC132" s="294">
        <v>-93</v>
      </c>
      <c r="AD132" s="36" t="s">
        <v>159</v>
      </c>
      <c r="AE132" s="36" t="s">
        <v>160</v>
      </c>
      <c r="AF132" s="36" t="s">
        <v>205</v>
      </c>
      <c r="AG132" s="36" t="s">
        <v>148</v>
      </c>
      <c r="AH132" s="36" t="s">
        <v>149</v>
      </c>
      <c r="AI132" s="36">
        <v>60</v>
      </c>
      <c r="AJ132" s="36">
        <v>3</v>
      </c>
      <c r="AK132" s="36" t="s">
        <v>150</v>
      </c>
      <c r="AL132" s="295"/>
      <c r="AM132" s="293" t="s">
        <v>406</v>
      </c>
      <c r="AN132" s="293"/>
      <c r="AO132" s="293"/>
      <c r="AP132" s="293"/>
      <c r="AQ132" s="170" t="s">
        <v>153</v>
      </c>
    </row>
    <row r="133" spans="1:43" ht="15" customHeight="1">
      <c r="A133" s="305" t="s">
        <v>202</v>
      </c>
      <c r="B133" s="35" t="s">
        <v>404</v>
      </c>
      <c r="C133" s="213">
        <v>480021</v>
      </c>
      <c r="E133" s="45" t="s">
        <v>106</v>
      </c>
      <c r="F133" s="45"/>
      <c r="G133" s="45"/>
      <c r="H133" s="36">
        <v>48</v>
      </c>
      <c r="I133" s="36">
        <v>55990</v>
      </c>
      <c r="J133" s="36">
        <v>20</v>
      </c>
      <c r="K133" s="36" t="s">
        <v>362</v>
      </c>
      <c r="L133" s="36">
        <v>2</v>
      </c>
      <c r="M133" s="36">
        <v>7</v>
      </c>
      <c r="N133" s="36"/>
      <c r="O133" s="36"/>
      <c r="P133" s="36"/>
      <c r="Q133" s="36"/>
      <c r="R133" s="36"/>
      <c r="S133" s="36"/>
      <c r="T133" s="36"/>
      <c r="U133" s="36"/>
      <c r="V133" s="36"/>
      <c r="W133" s="36"/>
      <c r="X133" s="36"/>
      <c r="Y133" s="36"/>
      <c r="Z133" s="36">
        <v>14</v>
      </c>
      <c r="AA133" s="36" t="s">
        <v>217</v>
      </c>
      <c r="AB133" s="36" t="s">
        <v>158</v>
      </c>
      <c r="AC133" s="294">
        <v>-93</v>
      </c>
      <c r="AD133" s="36" t="s">
        <v>159</v>
      </c>
      <c r="AE133" s="36" t="s">
        <v>160</v>
      </c>
      <c r="AF133" s="36" t="s">
        <v>205</v>
      </c>
      <c r="AG133" s="36" t="s">
        <v>148</v>
      </c>
      <c r="AH133" s="36" t="s">
        <v>149</v>
      </c>
      <c r="AI133" s="36">
        <v>60</v>
      </c>
      <c r="AJ133" s="36">
        <v>3</v>
      </c>
      <c r="AK133" s="36" t="s">
        <v>150</v>
      </c>
      <c r="AL133" s="295"/>
      <c r="AM133" s="293" t="s">
        <v>407</v>
      </c>
      <c r="AQ133" s="170" t="s">
        <v>153</v>
      </c>
    </row>
    <row r="134" spans="1:43" ht="15" customHeight="1">
      <c r="A134" s="305" t="s">
        <v>202</v>
      </c>
      <c r="B134" s="35" t="s">
        <v>404</v>
      </c>
      <c r="C134" s="213">
        <v>480022</v>
      </c>
      <c r="E134" s="45" t="s">
        <v>106</v>
      </c>
      <c r="F134" s="45"/>
      <c r="G134" s="45"/>
      <c r="H134" s="36">
        <v>48</v>
      </c>
      <c r="I134" s="36">
        <v>55990</v>
      </c>
      <c r="J134" s="36">
        <v>5</v>
      </c>
      <c r="K134" s="36" t="s">
        <v>362</v>
      </c>
      <c r="L134" s="36">
        <v>2</v>
      </c>
      <c r="M134" s="36">
        <v>7</v>
      </c>
      <c r="N134" s="36"/>
      <c r="O134" s="36"/>
      <c r="P134" s="36"/>
      <c r="Q134" s="36"/>
      <c r="R134" s="36"/>
      <c r="S134" s="36"/>
      <c r="T134" s="36"/>
      <c r="U134" s="36"/>
      <c r="V134" s="36"/>
      <c r="W134" s="36"/>
      <c r="X134" s="36"/>
      <c r="Y134" s="36"/>
      <c r="Z134" s="36">
        <v>14</v>
      </c>
      <c r="AA134" s="36" t="s">
        <v>217</v>
      </c>
      <c r="AB134" s="36" t="s">
        <v>158</v>
      </c>
      <c r="AC134" s="294">
        <v>-90</v>
      </c>
      <c r="AD134" s="36" t="s">
        <v>159</v>
      </c>
      <c r="AE134" s="36" t="s">
        <v>160</v>
      </c>
      <c r="AF134" s="36" t="s">
        <v>205</v>
      </c>
      <c r="AG134" s="36" t="s">
        <v>148</v>
      </c>
      <c r="AH134" s="36" t="s">
        <v>149</v>
      </c>
      <c r="AI134" s="36">
        <v>60</v>
      </c>
      <c r="AJ134" s="36">
        <v>3</v>
      </c>
      <c r="AK134" s="36" t="s">
        <v>150</v>
      </c>
      <c r="AL134" s="295"/>
      <c r="AM134" s="293" t="s">
        <v>408</v>
      </c>
      <c r="AN134" s="293"/>
      <c r="AO134" s="293"/>
      <c r="AP134" s="293"/>
      <c r="AQ134" s="170" t="s">
        <v>153</v>
      </c>
    </row>
    <row r="135" spans="1:43" ht="15" customHeight="1">
      <c r="A135" s="305" t="s">
        <v>202</v>
      </c>
      <c r="B135" s="35" t="s">
        <v>188</v>
      </c>
      <c r="C135" s="213">
        <v>480023</v>
      </c>
      <c r="E135" s="45" t="s">
        <v>106</v>
      </c>
      <c r="F135" s="45"/>
      <c r="G135" s="45"/>
      <c r="H135" s="36">
        <v>48</v>
      </c>
      <c r="I135" s="36">
        <v>55990</v>
      </c>
      <c r="J135" s="36">
        <v>20</v>
      </c>
      <c r="K135" s="36" t="s">
        <v>362</v>
      </c>
      <c r="L135" s="36">
        <v>2</v>
      </c>
      <c r="M135" s="36">
        <v>7</v>
      </c>
      <c r="N135" s="36"/>
      <c r="O135" s="36"/>
      <c r="P135" s="36"/>
      <c r="Q135" s="36"/>
      <c r="R135" s="36"/>
      <c r="S135" s="36"/>
      <c r="T135" s="36"/>
      <c r="U135" s="36"/>
      <c r="V135" s="36"/>
      <c r="W135" s="36"/>
      <c r="X135" s="36"/>
      <c r="Y135" s="36"/>
      <c r="Z135" s="36">
        <v>14</v>
      </c>
      <c r="AA135" s="36" t="s">
        <v>217</v>
      </c>
      <c r="AB135" s="36" t="s">
        <v>146</v>
      </c>
      <c r="AC135" s="294">
        <v>-99</v>
      </c>
      <c r="AD135" s="36">
        <v>0</v>
      </c>
      <c r="AE135" s="36" t="s">
        <v>147</v>
      </c>
      <c r="AF135" s="36" t="s">
        <v>205</v>
      </c>
      <c r="AG135" s="36" t="s">
        <v>148</v>
      </c>
      <c r="AH135" s="36" t="s">
        <v>149</v>
      </c>
      <c r="AI135" s="36">
        <v>60</v>
      </c>
      <c r="AJ135" s="36">
        <v>3</v>
      </c>
      <c r="AK135" s="36" t="s">
        <v>150</v>
      </c>
      <c r="AL135" s="295"/>
      <c r="AM135" s="293" t="s">
        <v>403</v>
      </c>
      <c r="AN135" s="293"/>
      <c r="AO135" s="293"/>
      <c r="AP135" s="293"/>
      <c r="AQ135" s="170" t="s">
        <v>153</v>
      </c>
    </row>
    <row r="136" spans="1:43" ht="15" customHeight="1">
      <c r="A136" s="305" t="s">
        <v>202</v>
      </c>
      <c r="B136" s="35" t="s">
        <v>404</v>
      </c>
      <c r="C136" s="213">
        <v>480024</v>
      </c>
      <c r="E136" s="45" t="s">
        <v>106</v>
      </c>
      <c r="F136" s="45"/>
      <c r="G136" s="45"/>
      <c r="H136" s="36">
        <v>48</v>
      </c>
      <c r="I136" s="36">
        <v>55990</v>
      </c>
      <c r="J136" s="36">
        <v>20</v>
      </c>
      <c r="K136" s="36" t="s">
        <v>362</v>
      </c>
      <c r="L136" s="36">
        <v>2</v>
      </c>
      <c r="M136" s="36">
        <v>7</v>
      </c>
      <c r="N136" s="36"/>
      <c r="O136" s="36"/>
      <c r="P136" s="36"/>
      <c r="Q136" s="36"/>
      <c r="R136" s="36"/>
      <c r="S136" s="36"/>
      <c r="T136" s="36"/>
      <c r="U136" s="36"/>
      <c r="V136" s="36"/>
      <c r="W136" s="36"/>
      <c r="X136" s="36"/>
      <c r="Y136" s="36"/>
      <c r="Z136" s="36">
        <v>14</v>
      </c>
      <c r="AA136" s="36" t="s">
        <v>217</v>
      </c>
      <c r="AB136" s="36" t="s">
        <v>146</v>
      </c>
      <c r="AC136" s="294">
        <v>-99</v>
      </c>
      <c r="AD136" s="36">
        <v>10</v>
      </c>
      <c r="AE136" s="36" t="s">
        <v>164</v>
      </c>
      <c r="AF136" s="36" t="s">
        <v>205</v>
      </c>
      <c r="AG136" s="36" t="s">
        <v>148</v>
      </c>
      <c r="AH136" s="36" t="s">
        <v>149</v>
      </c>
      <c r="AI136" s="36">
        <v>60</v>
      </c>
      <c r="AJ136" s="36">
        <v>3</v>
      </c>
      <c r="AK136" s="36" t="s">
        <v>150</v>
      </c>
      <c r="AL136" s="295"/>
      <c r="AM136" s="293" t="s">
        <v>403</v>
      </c>
      <c r="AN136" s="293"/>
      <c r="AO136" s="293"/>
      <c r="AP136" s="293"/>
      <c r="AQ136" s="170" t="s">
        <v>153</v>
      </c>
    </row>
    <row r="137" spans="1:43" ht="15" customHeight="1">
      <c r="A137" s="305" t="s">
        <v>202</v>
      </c>
      <c r="B137" s="35" t="s">
        <v>404</v>
      </c>
      <c r="C137" s="213">
        <v>480025</v>
      </c>
      <c r="E137" s="45" t="s">
        <v>106</v>
      </c>
      <c r="F137" s="45"/>
      <c r="G137" s="45"/>
      <c r="H137" s="36">
        <v>48</v>
      </c>
      <c r="I137" s="36">
        <v>55990</v>
      </c>
      <c r="J137" s="36">
        <v>20</v>
      </c>
      <c r="K137" s="36" t="s">
        <v>362</v>
      </c>
      <c r="L137" s="36">
        <v>2</v>
      </c>
      <c r="M137" s="36">
        <v>7</v>
      </c>
      <c r="N137" s="36"/>
      <c r="O137" s="36"/>
      <c r="P137" s="36"/>
      <c r="Q137" s="36"/>
      <c r="R137" s="36"/>
      <c r="S137" s="36"/>
      <c r="T137" s="36"/>
      <c r="U137" s="36"/>
      <c r="V137" s="36"/>
      <c r="W137" s="36"/>
      <c r="X137" s="36"/>
      <c r="Y137" s="36"/>
      <c r="Z137" s="36">
        <v>14</v>
      </c>
      <c r="AA137" s="36" t="s">
        <v>217</v>
      </c>
      <c r="AB137" s="36" t="s">
        <v>146</v>
      </c>
      <c r="AC137" s="294">
        <v>-99</v>
      </c>
      <c r="AD137" s="36">
        <v>20</v>
      </c>
      <c r="AE137" s="36" t="s">
        <v>166</v>
      </c>
      <c r="AF137" s="36" t="s">
        <v>205</v>
      </c>
      <c r="AG137" s="36" t="s">
        <v>148</v>
      </c>
      <c r="AH137" s="36" t="s">
        <v>149</v>
      </c>
      <c r="AI137" s="36">
        <v>60</v>
      </c>
      <c r="AJ137" s="36">
        <v>3</v>
      </c>
      <c r="AK137" s="36" t="s">
        <v>150</v>
      </c>
      <c r="AL137" s="295"/>
      <c r="AM137" s="293" t="s">
        <v>403</v>
      </c>
      <c r="AN137" s="293"/>
      <c r="AO137" s="293"/>
      <c r="AP137" s="293"/>
      <c r="AQ137" s="170" t="s">
        <v>153</v>
      </c>
    </row>
    <row r="138" spans="1:43" ht="15" customHeight="1">
      <c r="A138" s="306" t="s">
        <v>202</v>
      </c>
      <c r="B138" s="155" t="s">
        <v>409</v>
      </c>
      <c r="C138" s="314">
        <v>480026</v>
      </c>
      <c r="D138" s="155"/>
      <c r="E138" s="308" t="s">
        <v>106</v>
      </c>
      <c r="F138" s="308"/>
      <c r="G138" s="308"/>
      <c r="H138" s="169">
        <v>48</v>
      </c>
      <c r="I138" s="169">
        <v>55990</v>
      </c>
      <c r="J138" s="169">
        <v>20</v>
      </c>
      <c r="K138" s="169" t="s">
        <v>362</v>
      </c>
      <c r="L138" s="169">
        <v>2</v>
      </c>
      <c r="M138" s="169">
        <v>7</v>
      </c>
      <c r="N138" s="169"/>
      <c r="O138" s="169"/>
      <c r="P138" s="169"/>
      <c r="Q138" s="169"/>
      <c r="R138" s="169"/>
      <c r="S138" s="169"/>
      <c r="T138" s="169"/>
      <c r="U138" s="169"/>
      <c r="V138" s="169"/>
      <c r="W138" s="169"/>
      <c r="X138" s="169"/>
      <c r="Y138" s="169"/>
      <c r="Z138" s="169">
        <v>14</v>
      </c>
      <c r="AA138" s="169" t="s">
        <v>217</v>
      </c>
      <c r="AB138" s="169" t="s">
        <v>158</v>
      </c>
      <c r="AC138" s="315">
        <v>-93</v>
      </c>
      <c r="AD138" s="169" t="s">
        <v>159</v>
      </c>
      <c r="AE138" s="169" t="s">
        <v>160</v>
      </c>
      <c r="AF138" s="169" t="s">
        <v>205</v>
      </c>
      <c r="AG138" s="169" t="s">
        <v>171</v>
      </c>
      <c r="AH138" s="169" t="s">
        <v>149</v>
      </c>
      <c r="AI138" s="169">
        <v>60</v>
      </c>
      <c r="AJ138" s="169">
        <v>3</v>
      </c>
      <c r="AK138" s="169" t="s">
        <v>150</v>
      </c>
      <c r="AL138" s="319"/>
      <c r="AM138" s="311" t="s">
        <v>407</v>
      </c>
      <c r="AN138" s="311"/>
      <c r="AO138" s="311"/>
      <c r="AP138" s="311"/>
      <c r="AQ138" s="209" t="s">
        <v>153</v>
      </c>
    </row>
    <row r="139" spans="1:43" ht="15" customHeight="1">
      <c r="A139" s="296" t="s">
        <v>202</v>
      </c>
      <c r="B139" s="297" t="s">
        <v>187</v>
      </c>
      <c r="C139" s="312">
        <v>480027</v>
      </c>
      <c r="D139" s="297"/>
      <c r="E139" s="299" t="s">
        <v>106</v>
      </c>
      <c r="F139" s="299" t="s">
        <v>410</v>
      </c>
      <c r="G139" s="299" t="s">
        <v>411</v>
      </c>
      <c r="H139" s="300">
        <v>48</v>
      </c>
      <c r="I139" s="300">
        <v>55990</v>
      </c>
      <c r="J139" s="300">
        <v>10</v>
      </c>
      <c r="K139" s="300" t="s">
        <v>338</v>
      </c>
      <c r="L139" s="300">
        <v>2</v>
      </c>
      <c r="M139" s="300">
        <v>7</v>
      </c>
      <c r="N139" s="300">
        <v>48</v>
      </c>
      <c r="O139" s="300">
        <v>56640</v>
      </c>
      <c r="P139" s="300">
        <v>10</v>
      </c>
      <c r="Q139" s="300" t="s">
        <v>338</v>
      </c>
      <c r="R139" s="300">
        <v>2</v>
      </c>
      <c r="S139" s="300">
        <v>7</v>
      </c>
      <c r="T139" s="300"/>
      <c r="U139" s="300"/>
      <c r="V139" s="300"/>
      <c r="W139" s="300"/>
      <c r="X139" s="300"/>
      <c r="Y139" s="300"/>
      <c r="Z139" s="300">
        <v>14</v>
      </c>
      <c r="AA139" s="300" t="s">
        <v>157</v>
      </c>
      <c r="AB139" s="300" t="s">
        <v>158</v>
      </c>
      <c r="AC139" s="301">
        <v>-85</v>
      </c>
      <c r="AD139" s="300" t="s">
        <v>159</v>
      </c>
      <c r="AE139" s="300" t="s">
        <v>160</v>
      </c>
      <c r="AF139" s="300"/>
      <c r="AG139" s="300" t="s">
        <v>148</v>
      </c>
      <c r="AH139" s="300" t="s">
        <v>149</v>
      </c>
      <c r="AI139" s="300">
        <v>60</v>
      </c>
      <c r="AJ139" s="300">
        <v>3</v>
      </c>
      <c r="AK139" s="300" t="s">
        <v>150</v>
      </c>
      <c r="AL139" s="313"/>
      <c r="AM139" s="303" t="s">
        <v>412</v>
      </c>
      <c r="AN139" s="303" t="s">
        <v>412</v>
      </c>
      <c r="AO139" s="303"/>
      <c r="AP139" s="303"/>
      <c r="AQ139" s="304" t="s">
        <v>153</v>
      </c>
    </row>
    <row r="140" spans="1:43" ht="15" customHeight="1">
      <c r="A140" s="305" t="s">
        <v>413</v>
      </c>
      <c r="B140" s="35" t="s">
        <v>189</v>
      </c>
      <c r="C140" s="213">
        <v>480028</v>
      </c>
      <c r="E140" s="45" t="s">
        <v>106</v>
      </c>
      <c r="F140" s="45" t="s">
        <v>410</v>
      </c>
      <c r="G140" s="45" t="s">
        <v>414</v>
      </c>
      <c r="H140" s="36">
        <v>48</v>
      </c>
      <c r="I140" s="36">
        <v>55990</v>
      </c>
      <c r="J140" s="36">
        <v>20</v>
      </c>
      <c r="K140" s="36" t="s">
        <v>338</v>
      </c>
      <c r="L140" s="36">
        <v>2</v>
      </c>
      <c r="M140" s="36">
        <v>7</v>
      </c>
      <c r="N140" s="36">
        <v>48</v>
      </c>
      <c r="O140" s="36">
        <v>56640</v>
      </c>
      <c r="P140" s="36">
        <v>10</v>
      </c>
      <c r="Q140" s="36" t="s">
        <v>338</v>
      </c>
      <c r="R140" s="36">
        <v>2</v>
      </c>
      <c r="S140" s="36">
        <v>7</v>
      </c>
      <c r="T140" s="36"/>
      <c r="U140" s="36"/>
      <c r="V140" s="36"/>
      <c r="W140" s="36"/>
      <c r="X140" s="36"/>
      <c r="Y140" s="36"/>
      <c r="Z140" s="36">
        <v>14</v>
      </c>
      <c r="AA140" s="36" t="s">
        <v>165</v>
      </c>
      <c r="AB140" s="36" t="s">
        <v>146</v>
      </c>
      <c r="AC140" s="96">
        <v>-78</v>
      </c>
      <c r="AD140" s="35">
        <v>20</v>
      </c>
      <c r="AE140" s="35" t="s">
        <v>166</v>
      </c>
      <c r="AG140" s="36" t="s">
        <v>148</v>
      </c>
      <c r="AH140" s="36" t="s">
        <v>149</v>
      </c>
      <c r="AI140" s="36">
        <v>60</v>
      </c>
      <c r="AJ140" s="36">
        <v>3</v>
      </c>
      <c r="AK140" s="36" t="s">
        <v>150</v>
      </c>
      <c r="AL140" s="50"/>
      <c r="AM140" s="293" t="s">
        <v>342</v>
      </c>
      <c r="AN140" s="293" t="s">
        <v>415</v>
      </c>
      <c r="AO140" s="293"/>
      <c r="AP140" s="293"/>
      <c r="AQ140" s="170" t="s">
        <v>153</v>
      </c>
    </row>
    <row r="141" spans="1:43" ht="15" customHeight="1">
      <c r="A141" s="305" t="s">
        <v>382</v>
      </c>
      <c r="B141" s="35" t="s">
        <v>189</v>
      </c>
      <c r="C141" s="213">
        <v>480029</v>
      </c>
      <c r="E141" s="45" t="s">
        <v>106</v>
      </c>
      <c r="F141" s="45" t="s">
        <v>416</v>
      </c>
      <c r="G141" s="45" t="s">
        <v>384</v>
      </c>
      <c r="H141" s="36">
        <v>48</v>
      </c>
      <c r="I141" s="36">
        <v>55990</v>
      </c>
      <c r="J141" s="36">
        <v>20</v>
      </c>
      <c r="K141" s="36" t="s">
        <v>338</v>
      </c>
      <c r="L141" s="36">
        <v>2</v>
      </c>
      <c r="M141" s="36">
        <v>7</v>
      </c>
      <c r="N141" s="36">
        <v>48</v>
      </c>
      <c r="O141" s="36">
        <v>56188</v>
      </c>
      <c r="P141" s="36">
        <v>20</v>
      </c>
      <c r="Q141" s="36" t="s">
        <v>338</v>
      </c>
      <c r="R141" s="36">
        <v>2</v>
      </c>
      <c r="S141" s="36">
        <v>7</v>
      </c>
      <c r="T141" s="36"/>
      <c r="U141" s="36"/>
      <c r="V141" s="36"/>
      <c r="W141" s="36"/>
      <c r="X141" s="36"/>
      <c r="Y141" s="36"/>
      <c r="Z141" s="36">
        <v>14</v>
      </c>
      <c r="AA141" s="36" t="s">
        <v>165</v>
      </c>
      <c r="AB141" s="36" t="s">
        <v>146</v>
      </c>
      <c r="AC141" s="96">
        <v>-78</v>
      </c>
      <c r="AD141" s="35">
        <v>20</v>
      </c>
      <c r="AE141" s="35" t="s">
        <v>166</v>
      </c>
      <c r="AG141" s="36" t="s">
        <v>148</v>
      </c>
      <c r="AH141" s="36" t="s">
        <v>149</v>
      </c>
      <c r="AI141" s="36">
        <v>60</v>
      </c>
      <c r="AJ141" s="36">
        <v>3</v>
      </c>
      <c r="AK141" s="36" t="s">
        <v>150</v>
      </c>
      <c r="AL141" s="50"/>
      <c r="AM141" s="293" t="s">
        <v>342</v>
      </c>
      <c r="AN141" s="293" t="s">
        <v>342</v>
      </c>
      <c r="AO141" s="293"/>
      <c r="AP141" s="293"/>
      <c r="AQ141" s="170" t="s">
        <v>153</v>
      </c>
    </row>
    <row r="142" spans="1:43" ht="15" customHeight="1">
      <c r="A142" s="305" t="s">
        <v>417</v>
      </c>
      <c r="B142" s="35" t="s">
        <v>190</v>
      </c>
      <c r="C142" s="213">
        <v>480030</v>
      </c>
      <c r="E142" s="45" t="s">
        <v>106</v>
      </c>
      <c r="F142" s="45" t="s">
        <v>418</v>
      </c>
      <c r="G142" s="45" t="s">
        <v>419</v>
      </c>
      <c r="H142" s="36" t="s">
        <v>420</v>
      </c>
      <c r="I142" s="36"/>
      <c r="J142" s="36">
        <v>5</v>
      </c>
      <c r="K142" s="36" t="s">
        <v>338</v>
      </c>
      <c r="L142" s="36"/>
      <c r="M142" s="36"/>
      <c r="N142" s="36">
        <v>48</v>
      </c>
      <c r="O142" s="36">
        <v>56640</v>
      </c>
      <c r="P142" s="36">
        <v>20</v>
      </c>
      <c r="Q142" s="36" t="s">
        <v>338</v>
      </c>
      <c r="R142" s="36">
        <v>2</v>
      </c>
      <c r="S142" s="36">
        <v>7</v>
      </c>
      <c r="T142" s="36"/>
      <c r="U142" s="36"/>
      <c r="V142" s="36"/>
      <c r="W142" s="36"/>
      <c r="X142" s="36"/>
      <c r="Y142" s="36"/>
      <c r="Z142" s="36">
        <v>14</v>
      </c>
      <c r="AA142" s="36" t="s">
        <v>165</v>
      </c>
      <c r="AB142" s="36" t="s">
        <v>158</v>
      </c>
      <c r="AC142" s="96">
        <v>-85</v>
      </c>
      <c r="AD142" s="35" t="s">
        <v>159</v>
      </c>
      <c r="AE142" s="35" t="s">
        <v>160</v>
      </c>
      <c r="AG142" s="36" t="s">
        <v>171</v>
      </c>
      <c r="AH142" s="36" t="s">
        <v>149</v>
      </c>
      <c r="AI142" s="36">
        <v>60</v>
      </c>
      <c r="AJ142" s="36">
        <v>3</v>
      </c>
      <c r="AK142" s="36" t="s">
        <v>150</v>
      </c>
      <c r="AL142" s="50"/>
      <c r="AM142" s="293" t="s">
        <v>421</v>
      </c>
      <c r="AN142" s="293" t="s">
        <v>385</v>
      </c>
      <c r="AO142" s="293"/>
      <c r="AP142" s="293"/>
      <c r="AQ142" s="170" t="s">
        <v>153</v>
      </c>
    </row>
    <row r="143" spans="1:43" ht="15" customHeight="1">
      <c r="A143" s="305" t="s">
        <v>413</v>
      </c>
      <c r="B143" s="35" t="s">
        <v>190</v>
      </c>
      <c r="C143" s="213">
        <v>480031</v>
      </c>
      <c r="E143" s="45" t="s">
        <v>106</v>
      </c>
      <c r="F143" s="45" t="s">
        <v>418</v>
      </c>
      <c r="G143" s="45" t="s">
        <v>422</v>
      </c>
      <c r="H143" s="36" t="s">
        <v>420</v>
      </c>
      <c r="I143" s="36"/>
      <c r="J143" s="36">
        <v>10</v>
      </c>
      <c r="K143" s="36" t="s">
        <v>338</v>
      </c>
      <c r="L143" s="36"/>
      <c r="M143" s="36"/>
      <c r="N143" s="36">
        <v>48</v>
      </c>
      <c r="O143" s="36">
        <v>56640</v>
      </c>
      <c r="P143" s="36">
        <v>20</v>
      </c>
      <c r="Q143" s="36" t="s">
        <v>338</v>
      </c>
      <c r="R143" s="36">
        <v>2</v>
      </c>
      <c r="S143" s="36">
        <v>7</v>
      </c>
      <c r="T143" s="36"/>
      <c r="U143" s="36"/>
      <c r="V143" s="36"/>
      <c r="W143" s="36"/>
      <c r="X143" s="36"/>
      <c r="Y143" s="36"/>
      <c r="Z143" s="36">
        <v>14</v>
      </c>
      <c r="AA143" s="36" t="s">
        <v>165</v>
      </c>
      <c r="AB143" s="36" t="s">
        <v>158</v>
      </c>
      <c r="AC143" s="96">
        <v>-85</v>
      </c>
      <c r="AD143" s="35" t="s">
        <v>159</v>
      </c>
      <c r="AE143" s="35" t="s">
        <v>160</v>
      </c>
      <c r="AG143" s="36" t="s">
        <v>171</v>
      </c>
      <c r="AH143" s="36" t="s">
        <v>149</v>
      </c>
      <c r="AI143" s="36">
        <v>60</v>
      </c>
      <c r="AJ143" s="36">
        <v>3</v>
      </c>
      <c r="AK143" s="36" t="s">
        <v>150</v>
      </c>
      <c r="AL143" s="50"/>
      <c r="AM143" s="293" t="s">
        <v>423</v>
      </c>
      <c r="AN143" s="293" t="s">
        <v>385</v>
      </c>
      <c r="AO143" s="293"/>
      <c r="AP143" s="293"/>
      <c r="AQ143" s="170" t="s">
        <v>153</v>
      </c>
    </row>
    <row r="144" spans="1:43" ht="15" customHeight="1">
      <c r="A144" s="305" t="s">
        <v>424</v>
      </c>
      <c r="B144" s="35" t="s">
        <v>190</v>
      </c>
      <c r="C144" s="213">
        <v>480032</v>
      </c>
      <c r="E144" s="45" t="s">
        <v>106</v>
      </c>
      <c r="F144" s="45" t="s">
        <v>418</v>
      </c>
      <c r="G144" s="45" t="s">
        <v>425</v>
      </c>
      <c r="H144" s="36" t="s">
        <v>420</v>
      </c>
      <c r="I144" s="36"/>
      <c r="J144" s="36">
        <v>15</v>
      </c>
      <c r="K144" s="36" t="s">
        <v>338</v>
      </c>
      <c r="L144" s="36"/>
      <c r="M144" s="36"/>
      <c r="N144" s="36">
        <v>48</v>
      </c>
      <c r="O144" s="36">
        <v>56640</v>
      </c>
      <c r="P144" s="36">
        <v>20</v>
      </c>
      <c r="Q144" s="36" t="s">
        <v>338</v>
      </c>
      <c r="R144" s="36">
        <v>2</v>
      </c>
      <c r="S144" s="36">
        <v>7</v>
      </c>
      <c r="T144" s="36"/>
      <c r="U144" s="36"/>
      <c r="V144" s="36"/>
      <c r="W144" s="36"/>
      <c r="X144" s="36"/>
      <c r="Y144" s="36"/>
      <c r="Z144" s="36">
        <v>14</v>
      </c>
      <c r="AA144" s="36" t="s">
        <v>165</v>
      </c>
      <c r="AB144" s="36" t="s">
        <v>158</v>
      </c>
      <c r="AC144" s="96">
        <v>-85</v>
      </c>
      <c r="AD144" s="35" t="s">
        <v>159</v>
      </c>
      <c r="AE144" s="35" t="s">
        <v>160</v>
      </c>
      <c r="AG144" s="36" t="s">
        <v>171</v>
      </c>
      <c r="AH144" s="36" t="s">
        <v>149</v>
      </c>
      <c r="AI144" s="36">
        <v>60</v>
      </c>
      <c r="AJ144" s="36">
        <v>3</v>
      </c>
      <c r="AK144" s="36" t="s">
        <v>150</v>
      </c>
      <c r="AL144" s="50"/>
      <c r="AM144" s="293" t="s">
        <v>423</v>
      </c>
      <c r="AN144" s="293" t="s">
        <v>385</v>
      </c>
      <c r="AO144" s="293"/>
      <c r="AP144" s="293"/>
      <c r="AQ144" s="170" t="s">
        <v>153</v>
      </c>
    </row>
    <row r="145" spans="1:43" ht="15" customHeight="1">
      <c r="A145" s="305" t="s">
        <v>382</v>
      </c>
      <c r="B145" s="35" t="s">
        <v>190</v>
      </c>
      <c r="C145" s="213">
        <v>480033</v>
      </c>
      <c r="E145" s="45" t="s">
        <v>106</v>
      </c>
      <c r="F145" s="45" t="s">
        <v>418</v>
      </c>
      <c r="G145" s="45" t="s">
        <v>384</v>
      </c>
      <c r="H145" s="36" t="s">
        <v>420</v>
      </c>
      <c r="I145" s="36"/>
      <c r="J145" s="36">
        <v>20</v>
      </c>
      <c r="K145" s="36" t="s">
        <v>338</v>
      </c>
      <c r="L145" s="36"/>
      <c r="M145" s="36"/>
      <c r="N145" s="36">
        <v>48</v>
      </c>
      <c r="O145" s="36">
        <v>56640</v>
      </c>
      <c r="P145" s="36">
        <v>20</v>
      </c>
      <c r="Q145" s="36" t="s">
        <v>338</v>
      </c>
      <c r="R145" s="36">
        <v>2</v>
      </c>
      <c r="S145" s="36">
        <v>7</v>
      </c>
      <c r="T145" s="36"/>
      <c r="U145" s="36"/>
      <c r="V145" s="36"/>
      <c r="W145" s="36"/>
      <c r="X145" s="36"/>
      <c r="Y145" s="36"/>
      <c r="Z145" s="36">
        <v>14</v>
      </c>
      <c r="AA145" s="36" t="s">
        <v>165</v>
      </c>
      <c r="AB145" s="36" t="s">
        <v>158</v>
      </c>
      <c r="AC145" s="96">
        <v>-85</v>
      </c>
      <c r="AD145" s="35" t="s">
        <v>159</v>
      </c>
      <c r="AE145" s="35" t="s">
        <v>160</v>
      </c>
      <c r="AG145" s="36" t="s">
        <v>171</v>
      </c>
      <c r="AH145" s="36" t="s">
        <v>149</v>
      </c>
      <c r="AI145" s="36">
        <v>60</v>
      </c>
      <c r="AJ145" s="36">
        <v>3</v>
      </c>
      <c r="AK145" s="36" t="s">
        <v>150</v>
      </c>
      <c r="AL145" s="50"/>
      <c r="AM145" s="293" t="s">
        <v>423</v>
      </c>
      <c r="AN145" s="293" t="s">
        <v>385</v>
      </c>
      <c r="AO145" s="293"/>
      <c r="AP145" s="293"/>
      <c r="AQ145" s="170" t="s">
        <v>153</v>
      </c>
    </row>
    <row r="146" spans="1:43" ht="15" customHeight="1">
      <c r="A146" s="305" t="s">
        <v>387</v>
      </c>
      <c r="B146" s="35" t="s">
        <v>189</v>
      </c>
      <c r="C146" s="213">
        <v>480034</v>
      </c>
      <c r="E146" s="45" t="s">
        <v>106</v>
      </c>
      <c r="F146" s="45" t="s">
        <v>426</v>
      </c>
      <c r="G146" s="45" t="s">
        <v>389</v>
      </c>
      <c r="H146" s="36">
        <v>48</v>
      </c>
      <c r="I146" s="36">
        <v>55990</v>
      </c>
      <c r="J146" s="36">
        <v>20</v>
      </c>
      <c r="K146" s="36" t="s">
        <v>338</v>
      </c>
      <c r="L146" s="36">
        <v>2</v>
      </c>
      <c r="M146" s="36">
        <v>7</v>
      </c>
      <c r="N146" s="36">
        <v>48</v>
      </c>
      <c r="O146" s="36">
        <v>56188</v>
      </c>
      <c r="P146" s="36">
        <v>20</v>
      </c>
      <c r="Q146" s="36" t="s">
        <v>338</v>
      </c>
      <c r="R146" s="36">
        <v>2</v>
      </c>
      <c r="S146" s="36">
        <v>7</v>
      </c>
      <c r="T146" s="36">
        <v>48</v>
      </c>
      <c r="U146" s="36">
        <v>56386</v>
      </c>
      <c r="V146" s="36">
        <v>20</v>
      </c>
      <c r="W146" s="36" t="s">
        <v>338</v>
      </c>
      <c r="X146" s="36">
        <v>2</v>
      </c>
      <c r="Y146" s="36">
        <v>7</v>
      </c>
      <c r="Z146" s="36">
        <v>14</v>
      </c>
      <c r="AA146" s="36" t="s">
        <v>165</v>
      </c>
      <c r="AB146" s="36" t="s">
        <v>146</v>
      </c>
      <c r="AC146" s="96">
        <v>-78</v>
      </c>
      <c r="AD146" s="35">
        <v>20</v>
      </c>
      <c r="AE146" s="35" t="s">
        <v>166</v>
      </c>
      <c r="AF146" s="36"/>
      <c r="AG146" s="36" t="s">
        <v>148</v>
      </c>
      <c r="AH146" s="36" t="s">
        <v>149</v>
      </c>
      <c r="AI146" s="36">
        <v>60</v>
      </c>
      <c r="AJ146" s="36">
        <v>3</v>
      </c>
      <c r="AK146" s="36" t="s">
        <v>150</v>
      </c>
      <c r="AL146" s="50"/>
      <c r="AM146" s="293" t="s">
        <v>342</v>
      </c>
      <c r="AN146" s="293" t="s">
        <v>342</v>
      </c>
      <c r="AO146" s="293" t="s">
        <v>342</v>
      </c>
      <c r="AP146" s="293"/>
      <c r="AQ146" s="170" t="s">
        <v>153</v>
      </c>
    </row>
    <row r="147" spans="1:43" ht="15" customHeight="1">
      <c r="A147" s="305" t="s">
        <v>387</v>
      </c>
      <c r="B147" s="35" t="s">
        <v>189</v>
      </c>
      <c r="C147" s="213">
        <v>480035</v>
      </c>
      <c r="E147" s="45" t="s">
        <v>106</v>
      </c>
      <c r="F147" s="45" t="s">
        <v>427</v>
      </c>
      <c r="G147" s="45" t="s">
        <v>389</v>
      </c>
      <c r="H147" s="36">
        <v>48</v>
      </c>
      <c r="I147" s="36">
        <v>55990</v>
      </c>
      <c r="J147" s="36">
        <v>20</v>
      </c>
      <c r="K147" s="36" t="s">
        <v>338</v>
      </c>
      <c r="L147" s="36">
        <v>2</v>
      </c>
      <c r="M147" s="36">
        <v>7</v>
      </c>
      <c r="N147" s="36">
        <v>48</v>
      </c>
      <c r="O147" s="36">
        <v>56188</v>
      </c>
      <c r="P147" s="36">
        <v>20</v>
      </c>
      <c r="Q147" s="36" t="s">
        <v>338</v>
      </c>
      <c r="R147" s="36">
        <v>2</v>
      </c>
      <c r="S147" s="36">
        <v>7</v>
      </c>
      <c r="T147" s="36">
        <v>48</v>
      </c>
      <c r="U147" s="36">
        <v>56640</v>
      </c>
      <c r="V147" s="36">
        <v>20</v>
      </c>
      <c r="W147" s="36" t="s">
        <v>338</v>
      </c>
      <c r="X147" s="36">
        <v>2</v>
      </c>
      <c r="Y147" s="36">
        <v>7</v>
      </c>
      <c r="Z147" s="36">
        <v>14</v>
      </c>
      <c r="AA147" s="36" t="s">
        <v>165</v>
      </c>
      <c r="AB147" s="36" t="s">
        <v>146</v>
      </c>
      <c r="AC147" s="96">
        <v>-78</v>
      </c>
      <c r="AD147" s="35">
        <v>20</v>
      </c>
      <c r="AE147" s="35" t="s">
        <v>166</v>
      </c>
      <c r="AG147" s="36" t="s">
        <v>148</v>
      </c>
      <c r="AH147" s="36" t="s">
        <v>149</v>
      </c>
      <c r="AI147" s="36">
        <v>60</v>
      </c>
      <c r="AJ147" s="36">
        <v>3</v>
      </c>
      <c r="AK147" s="36" t="s">
        <v>150</v>
      </c>
      <c r="AL147" s="50"/>
      <c r="AM147" s="293" t="s">
        <v>342</v>
      </c>
      <c r="AN147" s="293" t="s">
        <v>342</v>
      </c>
      <c r="AO147" s="293" t="s">
        <v>342</v>
      </c>
      <c r="AP147" s="293"/>
      <c r="AQ147" s="170" t="s">
        <v>153</v>
      </c>
    </row>
    <row r="148" spans="1:43" ht="15" customHeight="1">
      <c r="A148" s="305" t="s">
        <v>387</v>
      </c>
      <c r="B148" s="35" t="s">
        <v>189</v>
      </c>
      <c r="C148" s="213">
        <v>480036</v>
      </c>
      <c r="E148" s="45" t="s">
        <v>106</v>
      </c>
      <c r="F148" s="45" t="s">
        <v>428</v>
      </c>
      <c r="G148" s="45" t="s">
        <v>389</v>
      </c>
      <c r="H148" s="36" t="s">
        <v>420</v>
      </c>
      <c r="I148" s="36">
        <v>55990</v>
      </c>
      <c r="J148" s="36">
        <v>20</v>
      </c>
      <c r="K148" s="36" t="s">
        <v>338</v>
      </c>
      <c r="L148" s="36"/>
      <c r="M148" s="36"/>
      <c r="N148" s="36">
        <v>48</v>
      </c>
      <c r="O148" s="36">
        <v>56640</v>
      </c>
      <c r="P148" s="36">
        <v>20</v>
      </c>
      <c r="Q148" s="36" t="s">
        <v>338</v>
      </c>
      <c r="R148" s="36">
        <v>2</v>
      </c>
      <c r="S148" s="36">
        <v>7</v>
      </c>
      <c r="T148" s="36">
        <v>48</v>
      </c>
      <c r="U148" s="36">
        <v>56640</v>
      </c>
      <c r="V148" s="36">
        <v>20</v>
      </c>
      <c r="W148" s="36" t="s">
        <v>338</v>
      </c>
      <c r="X148" s="36">
        <v>2</v>
      </c>
      <c r="Y148" s="36">
        <v>7</v>
      </c>
      <c r="Z148" s="36">
        <v>14</v>
      </c>
      <c r="AA148" s="36" t="s">
        <v>165</v>
      </c>
      <c r="AB148" s="36" t="s">
        <v>146</v>
      </c>
      <c r="AC148" s="96">
        <v>-78</v>
      </c>
      <c r="AD148" s="35">
        <v>20</v>
      </c>
      <c r="AE148" s="35" t="s">
        <v>166</v>
      </c>
      <c r="AG148" s="36" t="s">
        <v>148</v>
      </c>
      <c r="AH148" s="36" t="s">
        <v>149</v>
      </c>
      <c r="AI148" s="36">
        <v>60</v>
      </c>
      <c r="AJ148" s="36">
        <v>3</v>
      </c>
      <c r="AK148" s="36" t="s">
        <v>150</v>
      </c>
      <c r="AL148" s="50"/>
      <c r="AM148" s="293" t="s">
        <v>429</v>
      </c>
      <c r="AN148" s="293" t="s">
        <v>430</v>
      </c>
      <c r="AO148" s="293" t="s">
        <v>430</v>
      </c>
      <c r="AP148" s="293"/>
      <c r="AQ148" s="170" t="s">
        <v>153</v>
      </c>
    </row>
    <row r="149" spans="1:43" ht="15" customHeight="1">
      <c r="A149" s="305" t="s">
        <v>387</v>
      </c>
      <c r="B149" s="35" t="s">
        <v>190</v>
      </c>
      <c r="C149" s="213">
        <v>480037</v>
      </c>
      <c r="E149" s="45" t="s">
        <v>106</v>
      </c>
      <c r="F149" s="45" t="s">
        <v>431</v>
      </c>
      <c r="G149" s="45" t="s">
        <v>389</v>
      </c>
      <c r="H149" s="36" t="s">
        <v>420</v>
      </c>
      <c r="I149" s="36"/>
      <c r="J149" s="36">
        <v>20</v>
      </c>
      <c r="K149" s="36" t="s">
        <v>338</v>
      </c>
      <c r="L149" s="36"/>
      <c r="M149" s="36"/>
      <c r="N149" s="36">
        <v>48</v>
      </c>
      <c r="O149" s="36">
        <v>56640</v>
      </c>
      <c r="P149" s="36">
        <v>20</v>
      </c>
      <c r="Q149" s="36" t="s">
        <v>338</v>
      </c>
      <c r="R149" s="36">
        <v>2</v>
      </c>
      <c r="S149" s="36">
        <v>7</v>
      </c>
      <c r="T149" s="36" t="s">
        <v>432</v>
      </c>
      <c r="U149" s="36"/>
      <c r="V149" s="36">
        <v>20</v>
      </c>
      <c r="W149" s="36" t="s">
        <v>338</v>
      </c>
      <c r="X149" s="36"/>
      <c r="Y149" s="36"/>
      <c r="Z149" s="36">
        <v>14</v>
      </c>
      <c r="AA149" s="36" t="s">
        <v>165</v>
      </c>
      <c r="AB149" s="36" t="s">
        <v>146</v>
      </c>
      <c r="AC149" s="96">
        <v>-78</v>
      </c>
      <c r="AD149" s="35">
        <v>20</v>
      </c>
      <c r="AE149" s="35" t="s">
        <v>166</v>
      </c>
      <c r="AG149" s="36" t="s">
        <v>171</v>
      </c>
      <c r="AH149" s="36" t="s">
        <v>149</v>
      </c>
      <c r="AI149" s="36">
        <v>60</v>
      </c>
      <c r="AJ149" s="36">
        <v>3</v>
      </c>
      <c r="AK149" s="36" t="s">
        <v>150</v>
      </c>
      <c r="AL149" s="50"/>
      <c r="AM149" s="293" t="s">
        <v>429</v>
      </c>
      <c r="AN149" s="293" t="s">
        <v>430</v>
      </c>
      <c r="AO149" s="293" t="s">
        <v>429</v>
      </c>
      <c r="AP149" s="293"/>
      <c r="AQ149" s="170" t="s">
        <v>153</v>
      </c>
    </row>
    <row r="150" spans="1:43" ht="15" customHeight="1">
      <c r="A150" s="305" t="s">
        <v>387</v>
      </c>
      <c r="B150" s="35" t="s">
        <v>190</v>
      </c>
      <c r="C150" s="213">
        <v>480038</v>
      </c>
      <c r="E150" s="45" t="s">
        <v>106</v>
      </c>
      <c r="F150" s="45" t="s">
        <v>433</v>
      </c>
      <c r="G150" s="45" t="s">
        <v>389</v>
      </c>
      <c r="H150" s="36" t="s">
        <v>420</v>
      </c>
      <c r="I150" s="36"/>
      <c r="J150" s="36">
        <v>20</v>
      </c>
      <c r="K150" s="36" t="s">
        <v>338</v>
      </c>
      <c r="L150" s="36"/>
      <c r="M150" s="36"/>
      <c r="N150" s="36">
        <v>48</v>
      </c>
      <c r="O150" s="36">
        <v>56640</v>
      </c>
      <c r="P150" s="36">
        <v>20</v>
      </c>
      <c r="Q150" s="36" t="s">
        <v>338</v>
      </c>
      <c r="R150" s="36">
        <v>2</v>
      </c>
      <c r="S150" s="36">
        <v>7</v>
      </c>
      <c r="T150" s="36">
        <v>48</v>
      </c>
      <c r="U150" s="36">
        <v>56640</v>
      </c>
      <c r="V150" s="36">
        <v>20</v>
      </c>
      <c r="W150" s="36" t="s">
        <v>338</v>
      </c>
      <c r="X150" s="36">
        <v>2</v>
      </c>
      <c r="Y150" s="36">
        <v>7</v>
      </c>
      <c r="Z150" s="36">
        <v>14</v>
      </c>
      <c r="AA150" s="36" t="s">
        <v>165</v>
      </c>
      <c r="AB150" s="36" t="s">
        <v>146</v>
      </c>
      <c r="AC150" s="96">
        <v>-78</v>
      </c>
      <c r="AD150" s="35">
        <v>20</v>
      </c>
      <c r="AE150" s="35" t="s">
        <v>166</v>
      </c>
      <c r="AG150" s="36" t="s">
        <v>171</v>
      </c>
      <c r="AH150" s="36" t="s">
        <v>149</v>
      </c>
      <c r="AI150" s="36">
        <v>60</v>
      </c>
      <c r="AJ150" s="36">
        <v>3</v>
      </c>
      <c r="AK150" s="36" t="s">
        <v>150</v>
      </c>
      <c r="AL150" s="50"/>
      <c r="AM150" s="293" t="s">
        <v>429</v>
      </c>
      <c r="AN150" s="293" t="s">
        <v>430</v>
      </c>
      <c r="AO150" s="293" t="s">
        <v>430</v>
      </c>
      <c r="AP150" s="293"/>
      <c r="AQ150" s="170" t="s">
        <v>153</v>
      </c>
    </row>
    <row r="151" spans="1:43" ht="15" customHeight="1">
      <c r="A151" s="305" t="s">
        <v>387</v>
      </c>
      <c r="B151" s="35" t="s">
        <v>190</v>
      </c>
      <c r="C151" s="213">
        <v>480039</v>
      </c>
      <c r="E151" s="45" t="s">
        <v>106</v>
      </c>
      <c r="F151" s="45" t="s">
        <v>434</v>
      </c>
      <c r="G151" s="45" t="s">
        <v>389</v>
      </c>
      <c r="H151" s="36" t="s">
        <v>432</v>
      </c>
      <c r="I151" s="36"/>
      <c r="J151" s="36">
        <v>20</v>
      </c>
      <c r="K151" s="36" t="s">
        <v>338</v>
      </c>
      <c r="L151" s="36"/>
      <c r="M151" s="36"/>
      <c r="N151" s="36">
        <v>48</v>
      </c>
      <c r="O151" s="36">
        <v>56640</v>
      </c>
      <c r="P151" s="36">
        <v>20</v>
      </c>
      <c r="Q151" s="36" t="s">
        <v>338</v>
      </c>
      <c r="R151" s="36">
        <v>2</v>
      </c>
      <c r="S151" s="36">
        <v>7</v>
      </c>
      <c r="T151" s="36">
        <v>48</v>
      </c>
      <c r="U151" s="36">
        <v>56640</v>
      </c>
      <c r="V151" s="36">
        <v>20</v>
      </c>
      <c r="W151" s="36" t="s">
        <v>338</v>
      </c>
      <c r="X151" s="36">
        <v>2</v>
      </c>
      <c r="Y151" s="36">
        <v>7</v>
      </c>
      <c r="Z151" s="36">
        <v>14</v>
      </c>
      <c r="AA151" s="36" t="s">
        <v>165</v>
      </c>
      <c r="AB151" s="36" t="s">
        <v>146</v>
      </c>
      <c r="AC151" s="96">
        <v>-78</v>
      </c>
      <c r="AD151" s="35">
        <v>20</v>
      </c>
      <c r="AE151" s="35" t="s">
        <v>166</v>
      </c>
      <c r="AG151" s="36" t="s">
        <v>171</v>
      </c>
      <c r="AH151" s="36" t="s">
        <v>149</v>
      </c>
      <c r="AI151" s="36">
        <v>60</v>
      </c>
      <c r="AJ151" s="36">
        <v>3</v>
      </c>
      <c r="AK151" s="36" t="s">
        <v>150</v>
      </c>
      <c r="AL151" s="50"/>
      <c r="AM151" s="293" t="s">
        <v>429</v>
      </c>
      <c r="AN151" s="293" t="s">
        <v>430</v>
      </c>
      <c r="AO151" s="293" t="s">
        <v>430</v>
      </c>
      <c r="AP151" s="293"/>
      <c r="AQ151" s="170" t="s">
        <v>153</v>
      </c>
    </row>
    <row r="152" spans="1:43" ht="15" customHeight="1">
      <c r="A152" s="305" t="s">
        <v>387</v>
      </c>
      <c r="B152" s="35" t="s">
        <v>190</v>
      </c>
      <c r="C152" s="213">
        <v>480040</v>
      </c>
      <c r="E152" s="45" t="s">
        <v>106</v>
      </c>
      <c r="F152" s="45" t="s">
        <v>435</v>
      </c>
      <c r="G152" s="45" t="s">
        <v>389</v>
      </c>
      <c r="H152" s="36">
        <v>48</v>
      </c>
      <c r="I152" s="36">
        <v>55990</v>
      </c>
      <c r="J152" s="36">
        <v>20</v>
      </c>
      <c r="K152" s="36" t="s">
        <v>338</v>
      </c>
      <c r="L152" s="36">
        <v>2</v>
      </c>
      <c r="M152" s="36">
        <v>7</v>
      </c>
      <c r="N152" s="36">
        <v>48</v>
      </c>
      <c r="O152" s="36">
        <v>56640</v>
      </c>
      <c r="P152" s="36">
        <v>20</v>
      </c>
      <c r="Q152" s="36" t="s">
        <v>338</v>
      </c>
      <c r="R152" s="36">
        <v>2</v>
      </c>
      <c r="S152" s="36">
        <v>7</v>
      </c>
      <c r="T152" s="36" t="s">
        <v>432</v>
      </c>
      <c r="U152" s="36"/>
      <c r="V152" s="36">
        <v>20</v>
      </c>
      <c r="W152" s="36" t="s">
        <v>338</v>
      </c>
      <c r="X152" s="36"/>
      <c r="Y152" s="36"/>
      <c r="Z152" s="36">
        <v>14</v>
      </c>
      <c r="AA152" s="36" t="s">
        <v>165</v>
      </c>
      <c r="AB152" s="36" t="s">
        <v>146</v>
      </c>
      <c r="AC152" s="96">
        <v>-78</v>
      </c>
      <c r="AD152" s="35">
        <v>20</v>
      </c>
      <c r="AE152" s="35" t="s">
        <v>166</v>
      </c>
      <c r="AG152" s="36" t="s">
        <v>171</v>
      </c>
      <c r="AH152" s="36" t="s">
        <v>149</v>
      </c>
      <c r="AI152" s="36">
        <v>60</v>
      </c>
      <c r="AJ152" s="36">
        <v>3</v>
      </c>
      <c r="AK152" s="36" t="s">
        <v>150</v>
      </c>
      <c r="AL152" s="50"/>
      <c r="AM152" s="293" t="s">
        <v>430</v>
      </c>
      <c r="AN152" s="293" t="s">
        <v>430</v>
      </c>
      <c r="AO152" s="293" t="s">
        <v>429</v>
      </c>
      <c r="AP152" s="293"/>
      <c r="AQ152" s="170" t="s">
        <v>153</v>
      </c>
    </row>
    <row r="153" spans="1:43" ht="15" customHeight="1">
      <c r="A153" s="305" t="s">
        <v>436</v>
      </c>
      <c r="B153" s="35" t="s">
        <v>190</v>
      </c>
      <c r="C153" s="213">
        <v>480041</v>
      </c>
      <c r="E153" s="45" t="s">
        <v>106</v>
      </c>
      <c r="F153" s="45" t="s">
        <v>433</v>
      </c>
      <c r="G153" s="45" t="s">
        <v>437</v>
      </c>
      <c r="H153" s="36" t="s">
        <v>420</v>
      </c>
      <c r="I153" s="36"/>
      <c r="J153" s="36">
        <v>5</v>
      </c>
      <c r="K153" s="36" t="s">
        <v>338</v>
      </c>
      <c r="L153" s="36"/>
      <c r="M153" s="36"/>
      <c r="N153" s="36">
        <v>48</v>
      </c>
      <c r="O153" s="36">
        <v>56640</v>
      </c>
      <c r="P153" s="36">
        <v>20</v>
      </c>
      <c r="Q153" s="36" t="s">
        <v>338</v>
      </c>
      <c r="R153" s="36">
        <v>2</v>
      </c>
      <c r="S153" s="36">
        <v>7</v>
      </c>
      <c r="T153" s="36">
        <v>48</v>
      </c>
      <c r="U153" s="36">
        <v>56640</v>
      </c>
      <c r="V153" s="36">
        <v>20</v>
      </c>
      <c r="W153" s="36" t="s">
        <v>338</v>
      </c>
      <c r="X153" s="36">
        <v>2</v>
      </c>
      <c r="Y153" s="36">
        <v>7</v>
      </c>
      <c r="Z153" s="36">
        <v>14</v>
      </c>
      <c r="AA153" s="36" t="s">
        <v>165</v>
      </c>
      <c r="AB153" s="36" t="s">
        <v>158</v>
      </c>
      <c r="AC153" s="96">
        <v>-85</v>
      </c>
      <c r="AD153" s="35" t="s">
        <v>159</v>
      </c>
      <c r="AE153" s="35" t="s">
        <v>160</v>
      </c>
      <c r="AG153" s="36" t="s">
        <v>171</v>
      </c>
      <c r="AH153" s="36" t="s">
        <v>149</v>
      </c>
      <c r="AI153" s="36">
        <v>60</v>
      </c>
      <c r="AJ153" s="36">
        <v>3</v>
      </c>
      <c r="AK153" s="36" t="s">
        <v>150</v>
      </c>
      <c r="AL153" s="50"/>
      <c r="AM153" s="293" t="s">
        <v>421</v>
      </c>
      <c r="AN153" s="293" t="s">
        <v>385</v>
      </c>
      <c r="AO153" s="293" t="s">
        <v>385</v>
      </c>
      <c r="AP153" s="293"/>
      <c r="AQ153" s="170" t="s">
        <v>153</v>
      </c>
    </row>
    <row r="154" spans="1:43" ht="15" customHeight="1">
      <c r="A154" s="305" t="s">
        <v>438</v>
      </c>
      <c r="B154" s="35" t="s">
        <v>190</v>
      </c>
      <c r="C154" s="213">
        <v>480042</v>
      </c>
      <c r="E154" s="45" t="s">
        <v>106</v>
      </c>
      <c r="F154" s="45" t="s">
        <v>433</v>
      </c>
      <c r="G154" s="45" t="s">
        <v>439</v>
      </c>
      <c r="H154" s="36" t="s">
        <v>420</v>
      </c>
      <c r="I154" s="36"/>
      <c r="J154" s="36">
        <v>10</v>
      </c>
      <c r="K154" s="36" t="s">
        <v>338</v>
      </c>
      <c r="L154" s="36"/>
      <c r="M154" s="36"/>
      <c r="N154" s="36">
        <v>48</v>
      </c>
      <c r="O154" s="36">
        <v>56640</v>
      </c>
      <c r="P154" s="36">
        <v>20</v>
      </c>
      <c r="Q154" s="36" t="s">
        <v>338</v>
      </c>
      <c r="R154" s="36">
        <v>2</v>
      </c>
      <c r="S154" s="36">
        <v>7</v>
      </c>
      <c r="T154" s="36">
        <v>48</v>
      </c>
      <c r="U154" s="36">
        <v>56640</v>
      </c>
      <c r="V154" s="36">
        <v>20</v>
      </c>
      <c r="W154" s="36" t="s">
        <v>338</v>
      </c>
      <c r="X154" s="36">
        <v>2</v>
      </c>
      <c r="Y154" s="36">
        <v>7</v>
      </c>
      <c r="Z154" s="36">
        <v>14</v>
      </c>
      <c r="AA154" s="36" t="s">
        <v>165</v>
      </c>
      <c r="AB154" s="36" t="s">
        <v>158</v>
      </c>
      <c r="AC154" s="96">
        <v>-85</v>
      </c>
      <c r="AD154" s="35" t="s">
        <v>159</v>
      </c>
      <c r="AE154" s="35" t="s">
        <v>160</v>
      </c>
      <c r="AG154" s="36" t="s">
        <v>171</v>
      </c>
      <c r="AH154" s="36" t="s">
        <v>149</v>
      </c>
      <c r="AI154" s="36">
        <v>60</v>
      </c>
      <c r="AJ154" s="36">
        <v>3</v>
      </c>
      <c r="AK154" s="36" t="s">
        <v>150</v>
      </c>
      <c r="AL154" s="50"/>
      <c r="AM154" s="293" t="s">
        <v>423</v>
      </c>
      <c r="AN154" s="293" t="s">
        <v>385</v>
      </c>
      <c r="AO154" s="293" t="s">
        <v>385</v>
      </c>
      <c r="AP154" s="293"/>
      <c r="AQ154" s="170" t="s">
        <v>153</v>
      </c>
    </row>
    <row r="155" spans="1:43" ht="15" customHeight="1">
      <c r="A155" s="305" t="s">
        <v>440</v>
      </c>
      <c r="B155" s="35" t="s">
        <v>190</v>
      </c>
      <c r="C155" s="213">
        <v>480043</v>
      </c>
      <c r="E155" s="45" t="s">
        <v>106</v>
      </c>
      <c r="F155" s="45" t="s">
        <v>433</v>
      </c>
      <c r="G155" s="45" t="s">
        <v>441</v>
      </c>
      <c r="H155" s="36" t="s">
        <v>420</v>
      </c>
      <c r="I155" s="36"/>
      <c r="J155" s="36">
        <v>15</v>
      </c>
      <c r="K155" s="36" t="s">
        <v>338</v>
      </c>
      <c r="L155" s="36"/>
      <c r="M155" s="36"/>
      <c r="N155" s="36">
        <v>48</v>
      </c>
      <c r="O155" s="36">
        <v>56640</v>
      </c>
      <c r="P155" s="36">
        <v>20</v>
      </c>
      <c r="Q155" s="36" t="s">
        <v>338</v>
      </c>
      <c r="R155" s="36">
        <v>2</v>
      </c>
      <c r="S155" s="36">
        <v>7</v>
      </c>
      <c r="T155" s="36">
        <v>48</v>
      </c>
      <c r="U155" s="36">
        <v>56640</v>
      </c>
      <c r="V155" s="36">
        <v>20</v>
      </c>
      <c r="W155" s="36" t="s">
        <v>338</v>
      </c>
      <c r="X155" s="36">
        <v>2</v>
      </c>
      <c r="Y155" s="36">
        <v>7</v>
      </c>
      <c r="Z155" s="36">
        <v>14</v>
      </c>
      <c r="AA155" s="36" t="s">
        <v>165</v>
      </c>
      <c r="AB155" s="36" t="s">
        <v>158</v>
      </c>
      <c r="AC155" s="96">
        <v>-85</v>
      </c>
      <c r="AD155" s="35" t="s">
        <v>159</v>
      </c>
      <c r="AE155" s="35" t="s">
        <v>160</v>
      </c>
      <c r="AG155" s="36" t="s">
        <v>171</v>
      </c>
      <c r="AH155" s="36" t="s">
        <v>149</v>
      </c>
      <c r="AI155" s="36">
        <v>60</v>
      </c>
      <c r="AJ155" s="36">
        <v>3</v>
      </c>
      <c r="AK155" s="36" t="s">
        <v>150</v>
      </c>
      <c r="AL155" s="50"/>
      <c r="AM155" s="293" t="s">
        <v>423</v>
      </c>
      <c r="AN155" s="293" t="s">
        <v>385</v>
      </c>
      <c r="AO155" s="293" t="s">
        <v>385</v>
      </c>
      <c r="AP155" s="293"/>
      <c r="AQ155" s="170" t="s">
        <v>153</v>
      </c>
    </row>
    <row r="156" spans="1:43" ht="15" customHeight="1">
      <c r="A156" s="305" t="s">
        <v>387</v>
      </c>
      <c r="B156" s="35" t="s">
        <v>190</v>
      </c>
      <c r="C156" s="213">
        <v>480044</v>
      </c>
      <c r="E156" s="45" t="s">
        <v>106</v>
      </c>
      <c r="F156" s="45" t="s">
        <v>433</v>
      </c>
      <c r="G156" s="45" t="s">
        <v>389</v>
      </c>
      <c r="H156" s="36" t="s">
        <v>420</v>
      </c>
      <c r="I156" s="36"/>
      <c r="J156" s="36">
        <v>20</v>
      </c>
      <c r="K156" s="36" t="s">
        <v>338</v>
      </c>
      <c r="L156" s="36"/>
      <c r="M156" s="36"/>
      <c r="N156" s="36">
        <v>48</v>
      </c>
      <c r="O156" s="36">
        <v>56640</v>
      </c>
      <c r="P156" s="36">
        <v>20</v>
      </c>
      <c r="Q156" s="36" t="s">
        <v>338</v>
      </c>
      <c r="R156" s="36">
        <v>2</v>
      </c>
      <c r="S156" s="36">
        <v>7</v>
      </c>
      <c r="T156" s="36">
        <v>48</v>
      </c>
      <c r="U156" s="36">
        <v>56640</v>
      </c>
      <c r="V156" s="36">
        <v>20</v>
      </c>
      <c r="W156" s="36" t="s">
        <v>338</v>
      </c>
      <c r="X156" s="36">
        <v>2</v>
      </c>
      <c r="Y156" s="36">
        <v>7</v>
      </c>
      <c r="Z156" s="36">
        <v>14</v>
      </c>
      <c r="AA156" s="36" t="s">
        <v>165</v>
      </c>
      <c r="AB156" s="36" t="s">
        <v>158</v>
      </c>
      <c r="AC156" s="96">
        <v>-85</v>
      </c>
      <c r="AD156" s="35" t="s">
        <v>159</v>
      </c>
      <c r="AE156" s="35" t="s">
        <v>160</v>
      </c>
      <c r="AG156" s="36" t="s">
        <v>171</v>
      </c>
      <c r="AH156" s="36" t="s">
        <v>149</v>
      </c>
      <c r="AI156" s="36">
        <v>60</v>
      </c>
      <c r="AJ156" s="36">
        <v>3</v>
      </c>
      <c r="AK156" s="36" t="s">
        <v>150</v>
      </c>
      <c r="AL156" s="50"/>
      <c r="AM156" s="293" t="s">
        <v>423</v>
      </c>
      <c r="AN156" s="293" t="s">
        <v>385</v>
      </c>
      <c r="AO156" s="293" t="s">
        <v>385</v>
      </c>
      <c r="AP156" s="293"/>
      <c r="AQ156" s="170" t="s">
        <v>153</v>
      </c>
    </row>
    <row r="157" spans="1:43" ht="15" customHeight="1">
      <c r="A157" s="305" t="s">
        <v>442</v>
      </c>
      <c r="B157" s="35" t="s">
        <v>189</v>
      </c>
      <c r="C157" s="213">
        <v>480045</v>
      </c>
      <c r="E157" s="45" t="s">
        <v>106</v>
      </c>
      <c r="F157" s="45" t="s">
        <v>443</v>
      </c>
      <c r="G157" s="45" t="s">
        <v>444</v>
      </c>
      <c r="H157" s="36">
        <v>48</v>
      </c>
      <c r="I157" s="36">
        <v>55990</v>
      </c>
      <c r="J157" s="36">
        <v>20</v>
      </c>
      <c r="K157" s="36" t="s">
        <v>338</v>
      </c>
      <c r="L157" s="36">
        <v>2</v>
      </c>
      <c r="M157" s="36">
        <v>7</v>
      </c>
      <c r="N157" s="36">
        <v>48</v>
      </c>
      <c r="O157" s="36">
        <v>56188</v>
      </c>
      <c r="P157" s="36">
        <v>20</v>
      </c>
      <c r="Q157" s="36" t="s">
        <v>338</v>
      </c>
      <c r="R157" s="36">
        <v>2</v>
      </c>
      <c r="S157" s="36">
        <v>7</v>
      </c>
      <c r="T157" s="36">
        <v>48</v>
      </c>
      <c r="U157" s="36">
        <v>56386</v>
      </c>
      <c r="V157" s="36">
        <v>20</v>
      </c>
      <c r="W157" s="36" t="s">
        <v>338</v>
      </c>
      <c r="X157" s="36">
        <v>2</v>
      </c>
      <c r="Y157" s="36">
        <v>7</v>
      </c>
      <c r="Z157" s="36">
        <v>14</v>
      </c>
      <c r="AA157" s="36" t="s">
        <v>165</v>
      </c>
      <c r="AB157" s="36" t="s">
        <v>146</v>
      </c>
      <c r="AC157" s="96">
        <v>-78</v>
      </c>
      <c r="AD157" s="35">
        <v>20</v>
      </c>
      <c r="AE157" s="35" t="s">
        <v>166</v>
      </c>
      <c r="AG157" s="36" t="s">
        <v>148</v>
      </c>
      <c r="AH157" s="36" t="s">
        <v>149</v>
      </c>
      <c r="AI157" s="36">
        <v>60</v>
      </c>
      <c r="AJ157" s="36">
        <v>3</v>
      </c>
      <c r="AK157" s="36" t="s">
        <v>150</v>
      </c>
      <c r="AL157" s="50"/>
      <c r="AM157" s="293" t="s">
        <v>342</v>
      </c>
      <c r="AN157" s="293" t="s">
        <v>342</v>
      </c>
      <c r="AO157" s="293" t="s">
        <v>342</v>
      </c>
      <c r="AP157" s="293" t="s">
        <v>342</v>
      </c>
      <c r="AQ157" s="170" t="s">
        <v>153</v>
      </c>
    </row>
    <row r="158" spans="1:43" ht="15" customHeight="1">
      <c r="A158" s="305" t="s">
        <v>442</v>
      </c>
      <c r="B158" s="35" t="s">
        <v>190</v>
      </c>
      <c r="C158" s="213">
        <v>480046</v>
      </c>
      <c r="E158" s="45" t="s">
        <v>106</v>
      </c>
      <c r="F158" s="45" t="s">
        <v>445</v>
      </c>
      <c r="G158" s="45" t="s">
        <v>444</v>
      </c>
      <c r="H158" s="36">
        <v>48</v>
      </c>
      <c r="I158" s="36">
        <v>55990</v>
      </c>
      <c r="J158" s="36">
        <v>20</v>
      </c>
      <c r="K158" s="36" t="s">
        <v>338</v>
      </c>
      <c r="L158" s="36">
        <v>2</v>
      </c>
      <c r="M158" s="36">
        <v>7</v>
      </c>
      <c r="N158" s="36">
        <v>48</v>
      </c>
      <c r="O158" s="36">
        <v>56640</v>
      </c>
      <c r="P158" s="36">
        <v>20</v>
      </c>
      <c r="Q158" s="36" t="s">
        <v>338</v>
      </c>
      <c r="R158" s="36">
        <v>2</v>
      </c>
      <c r="S158" s="36">
        <v>7</v>
      </c>
      <c r="T158" s="36">
        <v>48</v>
      </c>
      <c r="U158" s="36">
        <v>56640</v>
      </c>
      <c r="V158" s="36">
        <v>20</v>
      </c>
      <c r="W158" s="36" t="s">
        <v>338</v>
      </c>
      <c r="X158" s="36">
        <v>2</v>
      </c>
      <c r="Y158" s="36">
        <v>7</v>
      </c>
      <c r="Z158" s="36">
        <v>14</v>
      </c>
      <c r="AA158" s="36" t="s">
        <v>165</v>
      </c>
      <c r="AB158" s="36" t="s">
        <v>146</v>
      </c>
      <c r="AC158" s="96">
        <v>-78</v>
      </c>
      <c r="AD158" s="35">
        <v>20</v>
      </c>
      <c r="AE158" s="35" t="s">
        <v>166</v>
      </c>
      <c r="AG158" s="36" t="s">
        <v>171</v>
      </c>
      <c r="AH158" s="36" t="s">
        <v>149</v>
      </c>
      <c r="AI158" s="36">
        <v>60</v>
      </c>
      <c r="AJ158" s="36">
        <v>3</v>
      </c>
      <c r="AK158" s="36" t="s">
        <v>150</v>
      </c>
      <c r="AL158" s="50"/>
      <c r="AM158" s="293" t="s">
        <v>430</v>
      </c>
      <c r="AN158" s="293" t="s">
        <v>430</v>
      </c>
      <c r="AO158" s="293" t="s">
        <v>430</v>
      </c>
      <c r="AP158" s="293" t="s">
        <v>429</v>
      </c>
      <c r="AQ158" s="170" t="s">
        <v>153</v>
      </c>
    </row>
    <row r="159" spans="1:43" ht="15" customHeight="1">
      <c r="A159" s="305" t="s">
        <v>442</v>
      </c>
      <c r="B159" s="35" t="s">
        <v>190</v>
      </c>
      <c r="C159" s="213">
        <v>480047</v>
      </c>
      <c r="E159" s="45" t="s">
        <v>106</v>
      </c>
      <c r="F159" s="45" t="s">
        <v>443</v>
      </c>
      <c r="G159" s="45" t="s">
        <v>444</v>
      </c>
      <c r="H159" s="36">
        <v>48</v>
      </c>
      <c r="I159" s="36">
        <v>55990</v>
      </c>
      <c r="J159" s="36">
        <v>20</v>
      </c>
      <c r="K159" s="36" t="s">
        <v>338</v>
      </c>
      <c r="L159" s="36">
        <v>2</v>
      </c>
      <c r="M159" s="36">
        <v>7</v>
      </c>
      <c r="N159" s="36">
        <v>48</v>
      </c>
      <c r="O159" s="36">
        <v>56188</v>
      </c>
      <c r="P159" s="36">
        <v>20</v>
      </c>
      <c r="Q159" s="36" t="s">
        <v>338</v>
      </c>
      <c r="R159" s="36">
        <v>2</v>
      </c>
      <c r="S159" s="36">
        <v>7</v>
      </c>
      <c r="T159" s="36">
        <v>48</v>
      </c>
      <c r="U159" s="36">
        <v>56386</v>
      </c>
      <c r="V159" s="36">
        <v>20</v>
      </c>
      <c r="W159" s="36" t="s">
        <v>338</v>
      </c>
      <c r="X159" s="36">
        <v>2</v>
      </c>
      <c r="Y159" s="36">
        <v>7</v>
      </c>
      <c r="Z159" s="36">
        <v>14</v>
      </c>
      <c r="AA159" s="36" t="s">
        <v>165</v>
      </c>
      <c r="AB159" s="36" t="s">
        <v>158</v>
      </c>
      <c r="AC159" s="96">
        <v>-85</v>
      </c>
      <c r="AD159" s="35" t="s">
        <v>159</v>
      </c>
      <c r="AE159" s="35" t="s">
        <v>160</v>
      </c>
      <c r="AG159" s="36" t="s">
        <v>171</v>
      </c>
      <c r="AH159" s="36" t="s">
        <v>149</v>
      </c>
      <c r="AI159" s="36">
        <v>60</v>
      </c>
      <c r="AJ159" s="36">
        <v>3</v>
      </c>
      <c r="AK159" s="36" t="s">
        <v>150</v>
      </c>
      <c r="AL159" s="50"/>
      <c r="AM159" s="293" t="s">
        <v>385</v>
      </c>
      <c r="AN159" s="293" t="s">
        <v>385</v>
      </c>
      <c r="AO159" s="293" t="s">
        <v>385</v>
      </c>
      <c r="AP159" s="293" t="s">
        <v>385</v>
      </c>
      <c r="AQ159" s="170" t="s">
        <v>153</v>
      </c>
    </row>
    <row r="160" spans="1:43" ht="15" customHeight="1">
      <c r="A160" s="305" t="s">
        <v>442</v>
      </c>
      <c r="B160" s="35" t="s">
        <v>190</v>
      </c>
      <c r="C160" s="213">
        <v>480048</v>
      </c>
      <c r="E160" s="45" t="s">
        <v>106</v>
      </c>
      <c r="F160" s="45" t="s">
        <v>446</v>
      </c>
      <c r="G160" s="45" t="s">
        <v>444</v>
      </c>
      <c r="H160" s="36" t="s">
        <v>420</v>
      </c>
      <c r="I160" s="36"/>
      <c r="J160" s="36">
        <v>20</v>
      </c>
      <c r="K160" s="36" t="s">
        <v>338</v>
      </c>
      <c r="L160" s="36"/>
      <c r="M160" s="36"/>
      <c r="N160" s="36">
        <v>48</v>
      </c>
      <c r="O160" s="36">
        <v>56640</v>
      </c>
      <c r="P160" s="36">
        <v>20</v>
      </c>
      <c r="Q160" s="36" t="s">
        <v>338</v>
      </c>
      <c r="R160" s="36">
        <v>2</v>
      </c>
      <c r="S160" s="36">
        <v>7</v>
      </c>
      <c r="T160" s="36">
        <v>48</v>
      </c>
      <c r="U160" s="36">
        <v>56640</v>
      </c>
      <c r="V160" s="36">
        <v>20</v>
      </c>
      <c r="W160" s="36" t="s">
        <v>338</v>
      </c>
      <c r="X160" s="36">
        <v>2</v>
      </c>
      <c r="Y160" s="36">
        <v>7</v>
      </c>
      <c r="Z160" s="36">
        <v>14</v>
      </c>
      <c r="AA160" s="36" t="s">
        <v>165</v>
      </c>
      <c r="AB160" s="36" t="s">
        <v>158</v>
      </c>
      <c r="AC160" s="96">
        <v>-85</v>
      </c>
      <c r="AD160" s="35" t="s">
        <v>159</v>
      </c>
      <c r="AE160" s="35" t="s">
        <v>160</v>
      </c>
      <c r="AG160" s="36" t="s">
        <v>171</v>
      </c>
      <c r="AH160" s="36" t="s">
        <v>149</v>
      </c>
      <c r="AI160" s="36">
        <v>60</v>
      </c>
      <c r="AJ160" s="36">
        <v>3</v>
      </c>
      <c r="AK160" s="36" t="s">
        <v>150</v>
      </c>
      <c r="AL160" s="50"/>
      <c r="AM160" s="293" t="s">
        <v>423</v>
      </c>
      <c r="AN160" s="293" t="s">
        <v>385</v>
      </c>
      <c r="AO160" s="293" t="s">
        <v>385</v>
      </c>
      <c r="AP160" s="293" t="s">
        <v>423</v>
      </c>
      <c r="AQ160" s="170" t="s">
        <v>153</v>
      </c>
    </row>
    <row r="161" spans="1:43" ht="15" customHeight="1">
      <c r="A161" s="305" t="s">
        <v>417</v>
      </c>
      <c r="B161" s="35" t="s">
        <v>190</v>
      </c>
      <c r="C161" s="213">
        <v>480049</v>
      </c>
      <c r="E161" s="45" t="s">
        <v>106</v>
      </c>
      <c r="F161" s="45" t="s">
        <v>447</v>
      </c>
      <c r="G161" s="45" t="s">
        <v>419</v>
      </c>
      <c r="H161" s="36" t="s">
        <v>432</v>
      </c>
      <c r="I161" s="36"/>
      <c r="J161" s="36">
        <v>5</v>
      </c>
      <c r="K161" s="36" t="s">
        <v>338</v>
      </c>
      <c r="L161" s="36"/>
      <c r="M161" s="36"/>
      <c r="N161" s="36">
        <v>48</v>
      </c>
      <c r="O161" s="36">
        <v>56640</v>
      </c>
      <c r="P161" s="36">
        <v>20</v>
      </c>
      <c r="Q161" s="36" t="s">
        <v>338</v>
      </c>
      <c r="R161" s="36">
        <v>2</v>
      </c>
      <c r="S161" s="36">
        <v>7</v>
      </c>
      <c r="T161" s="36"/>
      <c r="U161" s="36"/>
      <c r="V161" s="36"/>
      <c r="W161" s="36"/>
      <c r="X161" s="36"/>
      <c r="Y161" s="36"/>
      <c r="Z161" s="36">
        <v>14</v>
      </c>
      <c r="AA161" s="36" t="s">
        <v>165</v>
      </c>
      <c r="AB161" s="36" t="s">
        <v>158</v>
      </c>
      <c r="AC161" s="96">
        <v>-85</v>
      </c>
      <c r="AD161" s="35" t="s">
        <v>159</v>
      </c>
      <c r="AE161" s="35" t="s">
        <v>160</v>
      </c>
      <c r="AG161" s="36" t="s">
        <v>171</v>
      </c>
      <c r="AH161" s="36" t="s">
        <v>149</v>
      </c>
      <c r="AI161" s="36">
        <v>60</v>
      </c>
      <c r="AJ161" s="36">
        <v>3</v>
      </c>
      <c r="AK161" s="36" t="s">
        <v>150</v>
      </c>
      <c r="AL161" s="50"/>
      <c r="AM161" s="293" t="s">
        <v>421</v>
      </c>
      <c r="AN161" s="293" t="s">
        <v>385</v>
      </c>
      <c r="AO161" s="293"/>
      <c r="AP161" s="293"/>
      <c r="AQ161" s="170" t="s">
        <v>153</v>
      </c>
    </row>
    <row r="162" spans="1:43" ht="15" customHeight="1">
      <c r="A162" s="305" t="s">
        <v>413</v>
      </c>
      <c r="B162" s="35" t="s">
        <v>190</v>
      </c>
      <c r="C162" s="213">
        <v>480050</v>
      </c>
      <c r="E162" s="45" t="s">
        <v>106</v>
      </c>
      <c r="F162" s="45" t="s">
        <v>447</v>
      </c>
      <c r="G162" s="45" t="s">
        <v>422</v>
      </c>
      <c r="H162" s="36" t="s">
        <v>432</v>
      </c>
      <c r="I162" s="36"/>
      <c r="J162" s="36">
        <v>10</v>
      </c>
      <c r="K162" s="36" t="s">
        <v>338</v>
      </c>
      <c r="L162" s="36"/>
      <c r="M162" s="36"/>
      <c r="N162" s="36">
        <v>48</v>
      </c>
      <c r="O162" s="36">
        <v>56640</v>
      </c>
      <c r="P162" s="36">
        <v>20</v>
      </c>
      <c r="Q162" s="36" t="s">
        <v>338</v>
      </c>
      <c r="R162" s="36">
        <v>2</v>
      </c>
      <c r="S162" s="36">
        <v>7</v>
      </c>
      <c r="T162" s="36"/>
      <c r="U162" s="36"/>
      <c r="V162" s="36"/>
      <c r="W162" s="36"/>
      <c r="X162" s="36"/>
      <c r="Y162" s="36"/>
      <c r="Z162" s="36">
        <v>14</v>
      </c>
      <c r="AA162" s="36" t="s">
        <v>165</v>
      </c>
      <c r="AB162" s="36" t="s">
        <v>158</v>
      </c>
      <c r="AC162" s="96">
        <v>-85</v>
      </c>
      <c r="AD162" s="35" t="s">
        <v>159</v>
      </c>
      <c r="AE162" s="35" t="s">
        <v>160</v>
      </c>
      <c r="AG162" s="36" t="s">
        <v>171</v>
      </c>
      <c r="AH162" s="36" t="s">
        <v>149</v>
      </c>
      <c r="AI162" s="36">
        <v>60</v>
      </c>
      <c r="AJ162" s="36">
        <v>3</v>
      </c>
      <c r="AK162" s="36" t="s">
        <v>150</v>
      </c>
      <c r="AL162" s="50"/>
      <c r="AM162" s="293" t="s">
        <v>423</v>
      </c>
      <c r="AN162" s="293" t="s">
        <v>385</v>
      </c>
      <c r="AO162" s="293"/>
      <c r="AP162" s="293"/>
      <c r="AQ162" s="170" t="s">
        <v>153</v>
      </c>
    </row>
    <row r="163" spans="1:43" ht="15" customHeight="1">
      <c r="A163" s="305" t="s">
        <v>424</v>
      </c>
      <c r="B163" s="35" t="s">
        <v>190</v>
      </c>
      <c r="C163" s="213">
        <v>480051</v>
      </c>
      <c r="E163" s="45" t="s">
        <v>106</v>
      </c>
      <c r="F163" s="45" t="s">
        <v>447</v>
      </c>
      <c r="G163" s="45" t="s">
        <v>425</v>
      </c>
      <c r="H163" s="36" t="s">
        <v>432</v>
      </c>
      <c r="I163" s="36"/>
      <c r="J163" s="36">
        <v>15</v>
      </c>
      <c r="K163" s="36" t="s">
        <v>338</v>
      </c>
      <c r="L163" s="36"/>
      <c r="M163" s="36"/>
      <c r="N163" s="36">
        <v>48</v>
      </c>
      <c r="O163" s="36">
        <v>56640</v>
      </c>
      <c r="P163" s="36">
        <v>20</v>
      </c>
      <c r="Q163" s="36" t="s">
        <v>338</v>
      </c>
      <c r="R163" s="36">
        <v>2</v>
      </c>
      <c r="S163" s="36">
        <v>7</v>
      </c>
      <c r="T163" s="36"/>
      <c r="U163" s="36"/>
      <c r="V163" s="36"/>
      <c r="W163" s="36"/>
      <c r="X163" s="36"/>
      <c r="Y163" s="36"/>
      <c r="Z163" s="36">
        <v>14</v>
      </c>
      <c r="AA163" s="36" t="s">
        <v>165</v>
      </c>
      <c r="AB163" s="36" t="s">
        <v>158</v>
      </c>
      <c r="AC163" s="96">
        <v>-85</v>
      </c>
      <c r="AD163" s="35" t="s">
        <v>159</v>
      </c>
      <c r="AE163" s="35" t="s">
        <v>160</v>
      </c>
      <c r="AG163" s="36" t="s">
        <v>171</v>
      </c>
      <c r="AH163" s="36" t="s">
        <v>149</v>
      </c>
      <c r="AI163" s="36">
        <v>60</v>
      </c>
      <c r="AJ163" s="36">
        <v>3</v>
      </c>
      <c r="AK163" s="36" t="s">
        <v>150</v>
      </c>
      <c r="AL163" s="50"/>
      <c r="AM163" s="293" t="s">
        <v>423</v>
      </c>
      <c r="AN163" s="293" t="s">
        <v>385</v>
      </c>
      <c r="AO163" s="293"/>
      <c r="AP163" s="293"/>
      <c r="AQ163" s="170" t="s">
        <v>153</v>
      </c>
    </row>
    <row r="164" spans="1:43" ht="15" customHeight="1">
      <c r="A164" s="305" t="s">
        <v>382</v>
      </c>
      <c r="B164" s="35" t="s">
        <v>190</v>
      </c>
      <c r="C164" s="213">
        <v>480052</v>
      </c>
      <c r="E164" s="45" t="s">
        <v>106</v>
      </c>
      <c r="F164" s="45" t="s">
        <v>447</v>
      </c>
      <c r="G164" s="45" t="s">
        <v>384</v>
      </c>
      <c r="H164" s="36" t="s">
        <v>432</v>
      </c>
      <c r="I164" s="36"/>
      <c r="J164" s="36">
        <v>20</v>
      </c>
      <c r="K164" s="36" t="s">
        <v>338</v>
      </c>
      <c r="L164" s="36"/>
      <c r="M164" s="36"/>
      <c r="N164" s="36">
        <v>48</v>
      </c>
      <c r="O164" s="36">
        <v>56640</v>
      </c>
      <c r="P164" s="36">
        <v>20</v>
      </c>
      <c r="Q164" s="36" t="s">
        <v>338</v>
      </c>
      <c r="R164" s="36">
        <v>2</v>
      </c>
      <c r="S164" s="36">
        <v>7</v>
      </c>
      <c r="T164" s="36"/>
      <c r="U164" s="36"/>
      <c r="V164" s="36"/>
      <c r="W164" s="36"/>
      <c r="X164" s="36"/>
      <c r="Y164" s="36"/>
      <c r="Z164" s="36">
        <v>14</v>
      </c>
      <c r="AA164" s="36" t="s">
        <v>165</v>
      </c>
      <c r="AB164" s="36" t="s">
        <v>158</v>
      </c>
      <c r="AC164" s="96">
        <v>-85</v>
      </c>
      <c r="AD164" s="35" t="s">
        <v>159</v>
      </c>
      <c r="AE164" s="35" t="s">
        <v>160</v>
      </c>
      <c r="AG164" s="36" t="s">
        <v>171</v>
      </c>
      <c r="AH164" s="36" t="s">
        <v>149</v>
      </c>
      <c r="AI164" s="36">
        <v>60</v>
      </c>
      <c r="AJ164" s="36">
        <v>3</v>
      </c>
      <c r="AK164" s="36" t="s">
        <v>150</v>
      </c>
      <c r="AL164" s="50"/>
      <c r="AM164" s="293" t="s">
        <v>423</v>
      </c>
      <c r="AN164" s="293" t="s">
        <v>385</v>
      </c>
      <c r="AO164" s="293"/>
      <c r="AP164" s="293"/>
      <c r="AQ164" s="170" t="s">
        <v>153</v>
      </c>
    </row>
    <row r="165" spans="1:43" ht="15" customHeight="1">
      <c r="A165" s="305" t="s">
        <v>387</v>
      </c>
      <c r="B165" s="35" t="s">
        <v>190</v>
      </c>
      <c r="C165" s="213">
        <v>480053</v>
      </c>
      <c r="E165" s="45" t="s">
        <v>106</v>
      </c>
      <c r="F165" s="45" t="s">
        <v>448</v>
      </c>
      <c r="G165" s="45" t="s">
        <v>389</v>
      </c>
      <c r="H165" s="36" t="s">
        <v>432</v>
      </c>
      <c r="I165" s="36"/>
      <c r="J165" s="36">
        <v>20</v>
      </c>
      <c r="K165" s="36" t="s">
        <v>338</v>
      </c>
      <c r="L165" s="36"/>
      <c r="M165" s="36"/>
      <c r="N165" s="36">
        <v>48</v>
      </c>
      <c r="O165" s="36">
        <v>56640</v>
      </c>
      <c r="P165" s="36">
        <v>20</v>
      </c>
      <c r="Q165" s="36" t="s">
        <v>338</v>
      </c>
      <c r="R165" s="36">
        <v>2</v>
      </c>
      <c r="S165" s="36">
        <v>7</v>
      </c>
      <c r="T165" s="36">
        <v>48</v>
      </c>
      <c r="U165" s="36">
        <v>56640</v>
      </c>
      <c r="V165" s="36">
        <v>20</v>
      </c>
      <c r="W165" s="36" t="s">
        <v>338</v>
      </c>
      <c r="X165" s="36">
        <v>2</v>
      </c>
      <c r="Y165" s="36">
        <v>7</v>
      </c>
      <c r="Z165" s="36">
        <v>14</v>
      </c>
      <c r="AA165" s="36" t="s">
        <v>165</v>
      </c>
      <c r="AB165" s="36" t="s">
        <v>146</v>
      </c>
      <c r="AC165" s="96">
        <v>-78</v>
      </c>
      <c r="AD165" s="35">
        <v>20</v>
      </c>
      <c r="AE165" s="35" t="s">
        <v>166</v>
      </c>
      <c r="AG165" s="36" t="s">
        <v>171</v>
      </c>
      <c r="AH165" s="36" t="s">
        <v>149</v>
      </c>
      <c r="AI165" s="36">
        <v>60</v>
      </c>
      <c r="AJ165" s="36">
        <v>3</v>
      </c>
      <c r="AK165" s="36" t="s">
        <v>150</v>
      </c>
      <c r="AL165" s="50"/>
      <c r="AM165" s="293" t="s">
        <v>429</v>
      </c>
      <c r="AN165" s="293" t="s">
        <v>342</v>
      </c>
      <c r="AO165" s="293" t="s">
        <v>342</v>
      </c>
      <c r="AP165" s="293"/>
      <c r="AQ165" s="170" t="s">
        <v>153</v>
      </c>
    </row>
    <row r="166" spans="1:43" ht="15" customHeight="1">
      <c r="A166" s="305" t="s">
        <v>436</v>
      </c>
      <c r="B166" s="35" t="s">
        <v>190</v>
      </c>
      <c r="C166" s="213">
        <v>480054</v>
      </c>
      <c r="E166" s="45" t="s">
        <v>106</v>
      </c>
      <c r="F166" s="45" t="s">
        <v>448</v>
      </c>
      <c r="G166" s="45" t="s">
        <v>437</v>
      </c>
      <c r="H166" s="36" t="s">
        <v>432</v>
      </c>
      <c r="I166" s="36"/>
      <c r="J166" s="36">
        <v>5</v>
      </c>
      <c r="K166" s="36" t="s">
        <v>338</v>
      </c>
      <c r="L166" s="36"/>
      <c r="M166" s="36"/>
      <c r="N166" s="36">
        <v>48</v>
      </c>
      <c r="O166" s="36">
        <v>56640</v>
      </c>
      <c r="P166" s="36">
        <v>20</v>
      </c>
      <c r="Q166" s="36" t="s">
        <v>338</v>
      </c>
      <c r="R166" s="36">
        <v>2</v>
      </c>
      <c r="S166" s="36">
        <v>7</v>
      </c>
      <c r="T166" s="36">
        <v>48</v>
      </c>
      <c r="U166" s="36">
        <v>56640</v>
      </c>
      <c r="V166" s="36">
        <v>20</v>
      </c>
      <c r="W166" s="36" t="s">
        <v>338</v>
      </c>
      <c r="X166" s="36">
        <v>2</v>
      </c>
      <c r="Y166" s="36">
        <v>7</v>
      </c>
      <c r="Z166" s="36">
        <v>14</v>
      </c>
      <c r="AA166" s="36" t="s">
        <v>165</v>
      </c>
      <c r="AB166" s="36" t="s">
        <v>158</v>
      </c>
      <c r="AC166" s="96">
        <v>-85</v>
      </c>
      <c r="AD166" s="35" t="s">
        <v>159</v>
      </c>
      <c r="AE166" s="35" t="s">
        <v>160</v>
      </c>
      <c r="AG166" s="36" t="s">
        <v>171</v>
      </c>
      <c r="AH166" s="36" t="s">
        <v>149</v>
      </c>
      <c r="AI166" s="36">
        <v>60</v>
      </c>
      <c r="AJ166" s="36">
        <v>3</v>
      </c>
      <c r="AK166" s="36" t="s">
        <v>150</v>
      </c>
      <c r="AL166" s="50"/>
      <c r="AM166" s="293" t="s">
        <v>421</v>
      </c>
      <c r="AN166" s="293" t="s">
        <v>385</v>
      </c>
      <c r="AO166" s="293" t="s">
        <v>385</v>
      </c>
      <c r="AP166" s="293"/>
      <c r="AQ166" s="170" t="s">
        <v>153</v>
      </c>
    </row>
    <row r="167" spans="1:43" ht="15" customHeight="1">
      <c r="A167" s="305" t="s">
        <v>438</v>
      </c>
      <c r="B167" s="35" t="s">
        <v>190</v>
      </c>
      <c r="C167" s="213">
        <v>480055</v>
      </c>
      <c r="E167" s="45" t="s">
        <v>106</v>
      </c>
      <c r="F167" s="45" t="s">
        <v>448</v>
      </c>
      <c r="G167" s="45" t="s">
        <v>439</v>
      </c>
      <c r="H167" s="36" t="s">
        <v>432</v>
      </c>
      <c r="I167" s="36"/>
      <c r="J167" s="36">
        <v>10</v>
      </c>
      <c r="K167" s="36" t="s">
        <v>338</v>
      </c>
      <c r="L167" s="36"/>
      <c r="M167" s="36"/>
      <c r="N167" s="36">
        <v>48</v>
      </c>
      <c r="O167" s="36">
        <v>56640</v>
      </c>
      <c r="P167" s="36">
        <v>20</v>
      </c>
      <c r="Q167" s="36" t="s">
        <v>338</v>
      </c>
      <c r="R167" s="36">
        <v>2</v>
      </c>
      <c r="S167" s="36">
        <v>7</v>
      </c>
      <c r="T167" s="36">
        <v>48</v>
      </c>
      <c r="U167" s="36">
        <v>56640</v>
      </c>
      <c r="V167" s="36">
        <v>20</v>
      </c>
      <c r="W167" s="36" t="s">
        <v>338</v>
      </c>
      <c r="X167" s="36">
        <v>2</v>
      </c>
      <c r="Y167" s="36">
        <v>7</v>
      </c>
      <c r="Z167" s="36">
        <v>14</v>
      </c>
      <c r="AA167" s="36" t="s">
        <v>165</v>
      </c>
      <c r="AB167" s="36" t="s">
        <v>158</v>
      </c>
      <c r="AC167" s="96">
        <v>-85</v>
      </c>
      <c r="AD167" s="35" t="s">
        <v>159</v>
      </c>
      <c r="AE167" s="35" t="s">
        <v>160</v>
      </c>
      <c r="AG167" s="36" t="s">
        <v>171</v>
      </c>
      <c r="AH167" s="36" t="s">
        <v>149</v>
      </c>
      <c r="AI167" s="36">
        <v>60</v>
      </c>
      <c r="AJ167" s="36">
        <v>3</v>
      </c>
      <c r="AK167" s="36" t="s">
        <v>150</v>
      </c>
      <c r="AL167" s="50"/>
      <c r="AM167" s="293" t="s">
        <v>423</v>
      </c>
      <c r="AN167" s="293" t="s">
        <v>385</v>
      </c>
      <c r="AO167" s="293" t="s">
        <v>385</v>
      </c>
      <c r="AP167" s="293"/>
      <c r="AQ167" s="170" t="s">
        <v>153</v>
      </c>
    </row>
    <row r="168" spans="1:43" ht="15" customHeight="1">
      <c r="A168" s="305" t="s">
        <v>440</v>
      </c>
      <c r="B168" s="35" t="s">
        <v>190</v>
      </c>
      <c r="C168" s="213">
        <v>480056</v>
      </c>
      <c r="E168" s="45" t="s">
        <v>106</v>
      </c>
      <c r="F168" s="45" t="s">
        <v>448</v>
      </c>
      <c r="G168" s="45" t="s">
        <v>441</v>
      </c>
      <c r="H168" s="36" t="s">
        <v>432</v>
      </c>
      <c r="I168" s="36"/>
      <c r="J168" s="36">
        <v>15</v>
      </c>
      <c r="K168" s="36" t="s">
        <v>338</v>
      </c>
      <c r="L168" s="36"/>
      <c r="M168" s="36"/>
      <c r="N168" s="36">
        <v>48</v>
      </c>
      <c r="O168" s="36">
        <v>56640</v>
      </c>
      <c r="P168" s="36">
        <v>20</v>
      </c>
      <c r="Q168" s="36" t="s">
        <v>338</v>
      </c>
      <c r="R168" s="36">
        <v>2</v>
      </c>
      <c r="S168" s="36">
        <v>7</v>
      </c>
      <c r="T168" s="36">
        <v>48</v>
      </c>
      <c r="U168" s="36">
        <v>56640</v>
      </c>
      <c r="V168" s="36">
        <v>20</v>
      </c>
      <c r="W168" s="36" t="s">
        <v>338</v>
      </c>
      <c r="X168" s="36">
        <v>2</v>
      </c>
      <c r="Y168" s="36">
        <v>7</v>
      </c>
      <c r="Z168" s="36">
        <v>14</v>
      </c>
      <c r="AA168" s="36" t="s">
        <v>165</v>
      </c>
      <c r="AB168" s="36" t="s">
        <v>158</v>
      </c>
      <c r="AC168" s="96">
        <v>-85</v>
      </c>
      <c r="AD168" s="35" t="s">
        <v>159</v>
      </c>
      <c r="AE168" s="35" t="s">
        <v>160</v>
      </c>
      <c r="AG168" s="36" t="s">
        <v>171</v>
      </c>
      <c r="AH168" s="36" t="s">
        <v>149</v>
      </c>
      <c r="AI168" s="36">
        <v>60</v>
      </c>
      <c r="AJ168" s="36">
        <v>3</v>
      </c>
      <c r="AK168" s="36" t="s">
        <v>150</v>
      </c>
      <c r="AL168" s="50"/>
      <c r="AM168" s="293" t="s">
        <v>423</v>
      </c>
      <c r="AN168" s="293" t="s">
        <v>385</v>
      </c>
      <c r="AO168" s="293" t="s">
        <v>385</v>
      </c>
      <c r="AP168" s="293"/>
      <c r="AQ168" s="170" t="s">
        <v>153</v>
      </c>
    </row>
    <row r="169" spans="1:43" ht="15" customHeight="1">
      <c r="A169" s="306" t="s">
        <v>387</v>
      </c>
      <c r="B169" s="155" t="s">
        <v>190</v>
      </c>
      <c r="C169" s="314">
        <v>480057</v>
      </c>
      <c r="D169" s="155"/>
      <c r="E169" s="308" t="s">
        <v>106</v>
      </c>
      <c r="F169" s="308" t="s">
        <v>448</v>
      </c>
      <c r="G169" s="308" t="s">
        <v>389</v>
      </c>
      <c r="H169" s="169" t="s">
        <v>432</v>
      </c>
      <c r="I169" s="169"/>
      <c r="J169" s="169">
        <v>20</v>
      </c>
      <c r="K169" s="169" t="s">
        <v>338</v>
      </c>
      <c r="L169" s="169"/>
      <c r="M169" s="169"/>
      <c r="N169" s="169">
        <v>48</v>
      </c>
      <c r="O169" s="169">
        <v>56640</v>
      </c>
      <c r="P169" s="169">
        <v>20</v>
      </c>
      <c r="Q169" s="169" t="s">
        <v>338</v>
      </c>
      <c r="R169" s="169">
        <v>2</v>
      </c>
      <c r="S169" s="169">
        <v>7</v>
      </c>
      <c r="T169" s="169">
        <v>48</v>
      </c>
      <c r="U169" s="169">
        <v>56640</v>
      </c>
      <c r="V169" s="169">
        <v>20</v>
      </c>
      <c r="W169" s="169" t="s">
        <v>338</v>
      </c>
      <c r="X169" s="169">
        <v>2</v>
      </c>
      <c r="Y169" s="169">
        <v>7</v>
      </c>
      <c r="Z169" s="169">
        <v>14</v>
      </c>
      <c r="AA169" s="169" t="s">
        <v>165</v>
      </c>
      <c r="AB169" s="169" t="s">
        <v>158</v>
      </c>
      <c r="AC169" s="309">
        <v>-85</v>
      </c>
      <c r="AD169" s="155" t="s">
        <v>159</v>
      </c>
      <c r="AE169" s="155" t="s">
        <v>160</v>
      </c>
      <c r="AF169" s="155"/>
      <c r="AG169" s="169" t="s">
        <v>171</v>
      </c>
      <c r="AH169" s="169" t="s">
        <v>149</v>
      </c>
      <c r="AI169" s="169">
        <v>60</v>
      </c>
      <c r="AJ169" s="169">
        <v>3</v>
      </c>
      <c r="AK169" s="169" t="s">
        <v>150</v>
      </c>
      <c r="AL169" s="319"/>
      <c r="AM169" s="311" t="s">
        <v>423</v>
      </c>
      <c r="AN169" s="311" t="s">
        <v>385</v>
      </c>
      <c r="AO169" s="311" t="s">
        <v>385</v>
      </c>
      <c r="AP169" s="311"/>
      <c r="AQ169" s="209" t="s">
        <v>153</v>
      </c>
    </row>
  </sheetData>
  <autoFilter ref="A1:AQ94"/>
  <phoneticPr fontId="1"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CC"/>
    <outlinePr summaryBelow="0" summaryRight="0"/>
  </sheetPr>
  <dimension ref="A1:BG131"/>
  <sheetViews>
    <sheetView tabSelected="1" topLeftCell="AS1" workbookViewId="0">
      <pane ySplit="1" topLeftCell="A2" activePane="bottomLeft" state="frozen"/>
      <selection pane="bottomLeft" activeCell="BC1" sqref="BC1:BG1"/>
    </sheetView>
  </sheetViews>
  <sheetFormatPr defaultColWidth="9.5" defaultRowHeight="15" customHeight="1"/>
  <cols>
    <col min="1" max="1" width="19.5" style="35" customWidth="1"/>
    <col min="2" max="2" width="72.5" style="35" customWidth="1"/>
    <col min="3" max="8" width="17" style="35" customWidth="1"/>
    <col min="9" max="9" width="17" style="34" customWidth="1"/>
    <col min="10" max="37" width="17" style="35" customWidth="1"/>
    <col min="38" max="42" width="17" style="35" hidden="1" customWidth="1"/>
    <col min="43" max="43" width="17" style="26" hidden="1" customWidth="1"/>
    <col min="44" max="44" width="17" style="51" hidden="1" customWidth="1"/>
    <col min="45" max="45" width="17" style="400" customWidth="1"/>
    <col min="46" max="49" width="26" style="36" customWidth="1"/>
    <col min="50" max="50" width="12.5" style="36" customWidth="1"/>
    <col min="51" max="54" width="9.5" style="35"/>
  </cols>
  <sheetData>
    <row r="1" spans="1:59" s="42" customFormat="1" ht="27.95" customHeight="1">
      <c r="A1" s="290" t="s">
        <v>118</v>
      </c>
      <c r="B1" s="72" t="s">
        <v>57</v>
      </c>
      <c r="C1" s="72" t="s">
        <v>120</v>
      </c>
      <c r="D1" s="72" t="s">
        <v>121</v>
      </c>
      <c r="E1" s="38" t="s">
        <v>122</v>
      </c>
      <c r="F1" s="38" t="s">
        <v>449</v>
      </c>
      <c r="G1" s="38" t="s">
        <v>450</v>
      </c>
      <c r="H1" s="39" t="s">
        <v>315</v>
      </c>
      <c r="I1" s="39" t="s">
        <v>316</v>
      </c>
      <c r="J1" s="39" t="s">
        <v>317</v>
      </c>
      <c r="K1" s="514" t="s">
        <v>318</v>
      </c>
      <c r="L1" s="39" t="s">
        <v>319</v>
      </c>
      <c r="M1" s="39" t="s">
        <v>320</v>
      </c>
      <c r="N1" s="39" t="s">
        <v>321</v>
      </c>
      <c r="O1" s="39" t="s">
        <v>322</v>
      </c>
      <c r="P1" s="39" t="s">
        <v>323</v>
      </c>
      <c r="Q1" s="515" t="s">
        <v>324</v>
      </c>
      <c r="R1" s="39" t="s">
        <v>325</v>
      </c>
      <c r="S1" s="39" t="s">
        <v>326</v>
      </c>
      <c r="T1" s="39" t="s">
        <v>327</v>
      </c>
      <c r="U1" s="39" t="s">
        <v>328</v>
      </c>
      <c r="V1" s="39" t="s">
        <v>329</v>
      </c>
      <c r="W1" s="516" t="s">
        <v>330</v>
      </c>
      <c r="X1" s="39" t="s">
        <v>331</v>
      </c>
      <c r="Y1" s="39" t="s">
        <v>332</v>
      </c>
      <c r="Z1" s="291" t="s">
        <v>451</v>
      </c>
      <c r="AA1" s="291" t="s">
        <v>452</v>
      </c>
      <c r="AB1" s="291" t="s">
        <v>453</v>
      </c>
      <c r="AC1" s="517" t="s">
        <v>454</v>
      </c>
      <c r="AD1" s="291" t="s">
        <v>455</v>
      </c>
      <c r="AE1" s="291" t="s">
        <v>456</v>
      </c>
      <c r="AF1" s="39" t="s">
        <v>125</v>
      </c>
      <c r="AG1" s="39" t="s">
        <v>126</v>
      </c>
      <c r="AH1" s="39" t="s">
        <v>127</v>
      </c>
      <c r="AI1" s="518" t="s">
        <v>128</v>
      </c>
      <c r="AJ1" s="39" t="s">
        <v>129</v>
      </c>
      <c r="AK1" s="40" t="s">
        <v>130</v>
      </c>
      <c r="AL1" s="40" t="s">
        <v>131</v>
      </c>
      <c r="AM1" s="39" t="s">
        <v>132</v>
      </c>
      <c r="AN1" s="39" t="s">
        <v>133</v>
      </c>
      <c r="AO1" s="39" t="s">
        <v>134</v>
      </c>
      <c r="AP1" s="39" t="s">
        <v>135</v>
      </c>
      <c r="AQ1" s="72" t="s">
        <v>136</v>
      </c>
      <c r="AR1" s="40" t="s">
        <v>138</v>
      </c>
      <c r="AS1" s="397" t="s">
        <v>457</v>
      </c>
      <c r="AT1" s="40" t="s">
        <v>333</v>
      </c>
      <c r="AU1" s="40" t="s">
        <v>334</v>
      </c>
      <c r="AV1" s="40" t="s">
        <v>335</v>
      </c>
      <c r="AW1" s="40" t="s">
        <v>458</v>
      </c>
      <c r="AX1" s="73" t="s">
        <v>140</v>
      </c>
      <c r="AY1" s="37" t="s">
        <v>141</v>
      </c>
      <c r="AZ1" s="37" t="s">
        <v>142</v>
      </c>
      <c r="BA1" s="37" t="s">
        <v>143</v>
      </c>
      <c r="BB1" s="489" t="s">
        <v>144</v>
      </c>
      <c r="BC1" s="601" t="s">
        <v>1191</v>
      </c>
      <c r="BD1" s="601" t="s">
        <v>1192</v>
      </c>
      <c r="BE1" s="601" t="s">
        <v>1</v>
      </c>
      <c r="BF1" s="601" t="s">
        <v>1193</v>
      </c>
      <c r="BG1" s="601" t="s">
        <v>1194</v>
      </c>
    </row>
    <row r="2" spans="1:59" ht="15" customHeight="1">
      <c r="A2" s="296" t="s">
        <v>209</v>
      </c>
      <c r="B2" s="297" t="s">
        <v>459</v>
      </c>
      <c r="C2" s="298" t="s">
        <v>460</v>
      </c>
      <c r="D2" s="297">
        <v>1</v>
      </c>
      <c r="E2" s="299" t="s">
        <v>106</v>
      </c>
      <c r="F2" s="299" t="s">
        <v>461</v>
      </c>
      <c r="G2" s="299" t="s">
        <v>461</v>
      </c>
      <c r="H2" s="300">
        <v>48</v>
      </c>
      <c r="I2" s="300">
        <v>55990</v>
      </c>
      <c r="J2" s="300">
        <v>20</v>
      </c>
      <c r="K2" s="300" t="s">
        <v>338</v>
      </c>
      <c r="L2" s="300">
        <v>2</v>
      </c>
      <c r="M2" s="300">
        <v>7</v>
      </c>
      <c r="N2" s="300"/>
      <c r="O2" s="300"/>
      <c r="P2" s="300"/>
      <c r="Q2" s="300"/>
      <c r="R2" s="300"/>
      <c r="S2" s="300"/>
      <c r="T2" s="300"/>
      <c r="U2" s="300"/>
      <c r="V2" s="300"/>
      <c r="W2" s="300"/>
      <c r="X2" s="300"/>
      <c r="Y2" s="300"/>
      <c r="Z2" s="300"/>
      <c r="AA2" s="300"/>
      <c r="AB2" s="300"/>
      <c r="AC2" s="300"/>
      <c r="AD2" s="300"/>
      <c r="AE2" s="300"/>
      <c r="AF2" s="300">
        <v>14</v>
      </c>
      <c r="AG2" s="300" t="s">
        <v>165</v>
      </c>
      <c r="AH2" s="300" t="s">
        <v>146</v>
      </c>
      <c r="AI2" s="301">
        <v>-85</v>
      </c>
      <c r="AJ2" s="300">
        <v>25</v>
      </c>
      <c r="AK2" s="300" t="s">
        <v>164</v>
      </c>
      <c r="AL2" s="300" t="s">
        <v>205</v>
      </c>
      <c r="AM2" s="300" t="s">
        <v>171</v>
      </c>
      <c r="AN2" s="300" t="s">
        <v>182</v>
      </c>
      <c r="AO2" s="300">
        <v>180</v>
      </c>
      <c r="AP2" s="300">
        <v>1</v>
      </c>
      <c r="AQ2" s="300" t="s">
        <v>269</v>
      </c>
      <c r="AR2" s="302"/>
      <c r="AS2" s="401">
        <v>78964</v>
      </c>
      <c r="AT2" s="303" t="s">
        <v>342</v>
      </c>
      <c r="AU2" s="303"/>
      <c r="AV2" s="303"/>
      <c r="AW2" s="303"/>
      <c r="AX2" s="304" t="s">
        <v>153</v>
      </c>
      <c r="BB2" s="490" t="s">
        <v>219</v>
      </c>
    </row>
    <row r="3" spans="1:59" ht="15" customHeight="1">
      <c r="A3" s="305" t="s">
        <v>209</v>
      </c>
      <c r="B3" s="35" t="s">
        <v>459</v>
      </c>
      <c r="C3" s="292" t="s">
        <v>460</v>
      </c>
      <c r="D3" s="35">
        <v>2</v>
      </c>
      <c r="E3" s="45" t="s">
        <v>106</v>
      </c>
      <c r="F3" s="45" t="s">
        <v>461</v>
      </c>
      <c r="G3" s="45" t="s">
        <v>461</v>
      </c>
      <c r="H3" s="36">
        <v>48</v>
      </c>
      <c r="I3" s="36">
        <v>55990</v>
      </c>
      <c r="J3" s="36">
        <v>20</v>
      </c>
      <c r="K3" s="36" t="s">
        <v>338</v>
      </c>
      <c r="L3" s="36">
        <v>2</v>
      </c>
      <c r="M3" s="36">
        <v>7</v>
      </c>
      <c r="N3" s="36"/>
      <c r="O3" s="36"/>
      <c r="P3" s="36"/>
      <c r="Q3" s="36"/>
      <c r="R3" s="36"/>
      <c r="S3" s="36"/>
      <c r="T3" s="36"/>
      <c r="U3" s="36"/>
      <c r="V3" s="36"/>
      <c r="W3" s="36"/>
      <c r="X3" s="36"/>
      <c r="Y3" s="36"/>
      <c r="Z3" s="36"/>
      <c r="AA3" s="36"/>
      <c r="AB3" s="36"/>
      <c r="AC3" s="36"/>
      <c r="AD3" s="36"/>
      <c r="AE3" s="36"/>
      <c r="AF3" s="36">
        <v>14</v>
      </c>
      <c r="AG3" s="36" t="s">
        <v>165</v>
      </c>
      <c r="AH3" s="36" t="s">
        <v>146</v>
      </c>
      <c r="AI3" s="96">
        <v>-87</v>
      </c>
      <c r="AJ3" s="36">
        <v>25</v>
      </c>
      <c r="AK3" s="36" t="s">
        <v>164</v>
      </c>
      <c r="AL3" s="36" t="s">
        <v>205</v>
      </c>
      <c r="AM3" s="113" t="s">
        <v>171</v>
      </c>
      <c r="AN3" s="36" t="s">
        <v>182</v>
      </c>
      <c r="AO3" s="36">
        <v>180</v>
      </c>
      <c r="AP3" s="36">
        <v>1</v>
      </c>
      <c r="AQ3" s="36" t="s">
        <v>269</v>
      </c>
      <c r="AR3" s="113"/>
      <c r="AS3" s="402">
        <v>77918.05</v>
      </c>
      <c r="AT3" s="293" t="s">
        <v>342</v>
      </c>
      <c r="AU3" s="293"/>
      <c r="AV3" s="293"/>
      <c r="AW3" s="293"/>
      <c r="AX3" s="170" t="s">
        <v>153</v>
      </c>
      <c r="BB3" s="490" t="s">
        <v>219</v>
      </c>
    </row>
    <row r="4" spans="1:59" ht="15" customHeight="1">
      <c r="A4" s="305" t="s">
        <v>209</v>
      </c>
      <c r="B4" s="35" t="s">
        <v>459</v>
      </c>
      <c r="C4" s="292" t="s">
        <v>460</v>
      </c>
      <c r="D4" s="35">
        <v>3</v>
      </c>
      <c r="E4" s="45" t="s">
        <v>106</v>
      </c>
      <c r="F4" s="45" t="s">
        <v>461</v>
      </c>
      <c r="G4" s="45" t="s">
        <v>461</v>
      </c>
      <c r="H4" s="36">
        <v>48</v>
      </c>
      <c r="I4" s="36">
        <v>55990</v>
      </c>
      <c r="J4" s="36">
        <v>20</v>
      </c>
      <c r="K4" s="36" t="s">
        <v>338</v>
      </c>
      <c r="L4" s="36">
        <v>2</v>
      </c>
      <c r="M4" s="36">
        <v>7</v>
      </c>
      <c r="N4" s="36"/>
      <c r="O4" s="36"/>
      <c r="P4" s="36"/>
      <c r="Q4" s="36"/>
      <c r="R4" s="36"/>
      <c r="S4" s="36"/>
      <c r="T4" s="36"/>
      <c r="U4" s="36"/>
      <c r="V4" s="36"/>
      <c r="W4" s="36"/>
      <c r="X4" s="36"/>
      <c r="Y4" s="36"/>
      <c r="Z4" s="36"/>
      <c r="AA4" s="36"/>
      <c r="AB4" s="36"/>
      <c r="AC4" s="36"/>
      <c r="AD4" s="36"/>
      <c r="AE4" s="36"/>
      <c r="AF4" s="36">
        <v>14</v>
      </c>
      <c r="AG4" s="36" t="s">
        <v>165</v>
      </c>
      <c r="AH4" s="36" t="s">
        <v>146</v>
      </c>
      <c r="AI4" s="96">
        <v>-89</v>
      </c>
      <c r="AJ4" s="36">
        <v>25</v>
      </c>
      <c r="AK4" s="36" t="s">
        <v>164</v>
      </c>
      <c r="AL4" s="36" t="s">
        <v>205</v>
      </c>
      <c r="AM4" s="113" t="s">
        <v>171</v>
      </c>
      <c r="AN4" s="36" t="s">
        <v>182</v>
      </c>
      <c r="AO4" s="36">
        <v>180</v>
      </c>
      <c r="AP4" s="36">
        <v>1</v>
      </c>
      <c r="AQ4" s="36" t="s">
        <v>269</v>
      </c>
      <c r="AR4" s="113"/>
      <c r="AS4" s="402">
        <v>77672.95</v>
      </c>
      <c r="AT4" s="293" t="s">
        <v>342</v>
      </c>
      <c r="AU4" s="293"/>
      <c r="AV4" s="293"/>
      <c r="AW4" s="293"/>
      <c r="AX4" s="170" t="s">
        <v>153</v>
      </c>
      <c r="BB4" s="490" t="s">
        <v>219</v>
      </c>
    </row>
    <row r="5" spans="1:59" ht="15" customHeight="1">
      <c r="A5" s="305" t="s">
        <v>209</v>
      </c>
      <c r="B5" s="35" t="s">
        <v>459</v>
      </c>
      <c r="C5" s="292" t="s">
        <v>460</v>
      </c>
      <c r="D5" s="35">
        <v>4</v>
      </c>
      <c r="E5" s="45" t="s">
        <v>106</v>
      </c>
      <c r="F5" s="45" t="s">
        <v>461</v>
      </c>
      <c r="G5" s="45" t="s">
        <v>461</v>
      </c>
      <c r="H5" s="36">
        <v>48</v>
      </c>
      <c r="I5" s="36">
        <v>55990</v>
      </c>
      <c r="J5" s="36">
        <v>20</v>
      </c>
      <c r="K5" s="36" t="s">
        <v>338</v>
      </c>
      <c r="L5" s="36">
        <v>2</v>
      </c>
      <c r="M5" s="36">
        <v>7</v>
      </c>
      <c r="N5" s="36"/>
      <c r="O5" s="36"/>
      <c r="P5" s="36"/>
      <c r="Q5" s="36"/>
      <c r="R5" s="36"/>
      <c r="S5" s="36"/>
      <c r="T5" s="36"/>
      <c r="U5" s="36"/>
      <c r="V5" s="36"/>
      <c r="W5" s="36"/>
      <c r="X5" s="36"/>
      <c r="Y5" s="36"/>
      <c r="Z5" s="36"/>
      <c r="AA5" s="36"/>
      <c r="AB5" s="36"/>
      <c r="AC5" s="36"/>
      <c r="AD5" s="36"/>
      <c r="AE5" s="36"/>
      <c r="AF5" s="36">
        <v>14</v>
      </c>
      <c r="AG5" s="36" t="s">
        <v>165</v>
      </c>
      <c r="AH5" s="36" t="s">
        <v>146</v>
      </c>
      <c r="AI5" s="96">
        <v>-91</v>
      </c>
      <c r="AJ5" s="36">
        <v>25</v>
      </c>
      <c r="AK5" s="36" t="s">
        <v>164</v>
      </c>
      <c r="AL5" s="36" t="s">
        <v>205</v>
      </c>
      <c r="AM5" s="113" t="s">
        <v>171</v>
      </c>
      <c r="AN5" s="36" t="s">
        <v>182</v>
      </c>
      <c r="AO5" s="36">
        <v>180</v>
      </c>
      <c r="AP5" s="36">
        <v>1</v>
      </c>
      <c r="AQ5" s="36" t="s">
        <v>269</v>
      </c>
      <c r="AR5" s="113"/>
      <c r="AS5" s="402">
        <v>75299.849999999991</v>
      </c>
      <c r="AT5" s="293" t="s">
        <v>342</v>
      </c>
      <c r="AU5" s="293"/>
      <c r="AV5" s="293"/>
      <c r="AW5" s="293"/>
      <c r="AX5" s="170" t="s">
        <v>153</v>
      </c>
      <c r="BB5" s="490" t="s">
        <v>219</v>
      </c>
    </row>
    <row r="6" spans="1:59" ht="15" customHeight="1">
      <c r="A6" s="305" t="s">
        <v>209</v>
      </c>
      <c r="B6" s="35" t="s">
        <v>459</v>
      </c>
      <c r="C6" s="292" t="s">
        <v>460</v>
      </c>
      <c r="D6" s="35">
        <v>5</v>
      </c>
      <c r="E6" s="45" t="s">
        <v>106</v>
      </c>
      <c r="F6" s="45" t="s">
        <v>461</v>
      </c>
      <c r="G6" s="45" t="s">
        <v>461</v>
      </c>
      <c r="H6" s="36">
        <v>48</v>
      </c>
      <c r="I6" s="36">
        <v>55990</v>
      </c>
      <c r="J6" s="36">
        <v>20</v>
      </c>
      <c r="K6" s="36" t="s">
        <v>338</v>
      </c>
      <c r="L6" s="36">
        <v>2</v>
      </c>
      <c r="M6" s="36">
        <v>7</v>
      </c>
      <c r="N6" s="36"/>
      <c r="O6" s="36"/>
      <c r="P6" s="36"/>
      <c r="Q6" s="36"/>
      <c r="R6" s="36"/>
      <c r="S6" s="36"/>
      <c r="T6" s="36"/>
      <c r="U6" s="36"/>
      <c r="V6" s="36"/>
      <c r="W6" s="36"/>
      <c r="X6" s="36"/>
      <c r="Y6" s="36"/>
      <c r="Z6" s="36"/>
      <c r="AA6" s="36"/>
      <c r="AB6" s="36"/>
      <c r="AC6" s="36"/>
      <c r="AD6" s="36"/>
      <c r="AE6" s="36"/>
      <c r="AF6" s="36">
        <v>14</v>
      </c>
      <c r="AG6" s="36" t="s">
        <v>165</v>
      </c>
      <c r="AH6" s="36" t="s">
        <v>146</v>
      </c>
      <c r="AI6" s="96">
        <v>-93</v>
      </c>
      <c r="AJ6" s="36">
        <v>25</v>
      </c>
      <c r="AK6" s="36" t="s">
        <v>164</v>
      </c>
      <c r="AL6" s="36" t="s">
        <v>205</v>
      </c>
      <c r="AM6" s="113" t="s">
        <v>171</v>
      </c>
      <c r="AN6" s="36" t="s">
        <v>182</v>
      </c>
      <c r="AO6" s="36">
        <v>180</v>
      </c>
      <c r="AP6" s="36">
        <v>1</v>
      </c>
      <c r="AQ6" s="36" t="s">
        <v>269</v>
      </c>
      <c r="AR6" s="113"/>
      <c r="AS6" s="402">
        <v>73864.399999999994</v>
      </c>
      <c r="AT6" s="293" t="s">
        <v>342</v>
      </c>
      <c r="AU6" s="293"/>
      <c r="AV6" s="293"/>
      <c r="AW6" s="293"/>
      <c r="AX6" s="170" t="s">
        <v>153</v>
      </c>
      <c r="BB6" s="490" t="s">
        <v>219</v>
      </c>
    </row>
    <row r="7" spans="1:59" ht="15" customHeight="1">
      <c r="A7" s="305" t="s">
        <v>209</v>
      </c>
      <c r="B7" s="35" t="s">
        <v>459</v>
      </c>
      <c r="C7" s="292" t="s">
        <v>460</v>
      </c>
      <c r="D7" s="35">
        <v>6</v>
      </c>
      <c r="E7" s="45" t="s">
        <v>106</v>
      </c>
      <c r="F7" s="45" t="s">
        <v>461</v>
      </c>
      <c r="G7" s="45" t="s">
        <v>461</v>
      </c>
      <c r="H7" s="36">
        <v>48</v>
      </c>
      <c r="I7" s="36">
        <v>55990</v>
      </c>
      <c r="J7" s="36">
        <v>20</v>
      </c>
      <c r="K7" s="36" t="s">
        <v>338</v>
      </c>
      <c r="L7" s="36">
        <v>2</v>
      </c>
      <c r="M7" s="36">
        <v>7</v>
      </c>
      <c r="N7" s="36"/>
      <c r="O7" s="36"/>
      <c r="P7" s="36"/>
      <c r="Q7" s="36"/>
      <c r="R7" s="36"/>
      <c r="S7" s="36"/>
      <c r="T7" s="36"/>
      <c r="U7" s="36"/>
      <c r="V7" s="36"/>
      <c r="W7" s="36"/>
      <c r="X7" s="36"/>
      <c r="Y7" s="36"/>
      <c r="Z7" s="36"/>
      <c r="AA7" s="36"/>
      <c r="AB7" s="36"/>
      <c r="AC7" s="36"/>
      <c r="AD7" s="36"/>
      <c r="AE7" s="36"/>
      <c r="AF7" s="36">
        <v>14</v>
      </c>
      <c r="AG7" s="36" t="s">
        <v>165</v>
      </c>
      <c r="AH7" s="36" t="s">
        <v>146</v>
      </c>
      <c r="AI7" s="96">
        <v>-95</v>
      </c>
      <c r="AJ7" s="36">
        <v>25</v>
      </c>
      <c r="AK7" s="36" t="s">
        <v>164</v>
      </c>
      <c r="AL7" s="36" t="s">
        <v>205</v>
      </c>
      <c r="AM7" s="113" t="s">
        <v>171</v>
      </c>
      <c r="AN7" s="36" t="s">
        <v>182</v>
      </c>
      <c r="AO7" s="36">
        <v>180</v>
      </c>
      <c r="AP7" s="36">
        <v>1</v>
      </c>
      <c r="AQ7" s="36" t="s">
        <v>269</v>
      </c>
      <c r="AR7" s="113"/>
      <c r="AS7" s="402">
        <v>70871.899999999994</v>
      </c>
      <c r="AT7" s="293" t="s">
        <v>342</v>
      </c>
      <c r="AU7" s="293"/>
      <c r="AV7" s="293"/>
      <c r="AW7" s="293"/>
      <c r="AX7" s="170" t="s">
        <v>153</v>
      </c>
      <c r="BB7" s="490" t="s">
        <v>219</v>
      </c>
    </row>
    <row r="8" spans="1:59" ht="15" customHeight="1">
      <c r="A8" s="305" t="s">
        <v>209</v>
      </c>
      <c r="B8" s="35" t="s">
        <v>459</v>
      </c>
      <c r="C8" s="292" t="s">
        <v>460</v>
      </c>
      <c r="D8" s="35">
        <v>7</v>
      </c>
      <c r="E8" s="45" t="s">
        <v>106</v>
      </c>
      <c r="F8" s="45" t="s">
        <v>461</v>
      </c>
      <c r="G8" s="45" t="s">
        <v>461</v>
      </c>
      <c r="H8" s="36">
        <v>48</v>
      </c>
      <c r="I8" s="36">
        <v>55990</v>
      </c>
      <c r="J8" s="36">
        <v>20</v>
      </c>
      <c r="K8" s="36" t="s">
        <v>338</v>
      </c>
      <c r="L8" s="36">
        <v>2</v>
      </c>
      <c r="M8" s="36">
        <v>7</v>
      </c>
      <c r="N8" s="36"/>
      <c r="O8" s="36"/>
      <c r="P8" s="36"/>
      <c r="Q8" s="36"/>
      <c r="R8" s="36"/>
      <c r="S8" s="36"/>
      <c r="T8" s="36"/>
      <c r="U8" s="36"/>
      <c r="V8" s="36"/>
      <c r="W8" s="36"/>
      <c r="X8" s="36"/>
      <c r="Y8" s="36"/>
      <c r="Z8" s="36"/>
      <c r="AA8" s="36"/>
      <c r="AB8" s="36"/>
      <c r="AC8" s="36"/>
      <c r="AD8" s="36"/>
      <c r="AE8" s="36"/>
      <c r="AF8" s="36">
        <v>14</v>
      </c>
      <c r="AG8" s="36" t="s">
        <v>165</v>
      </c>
      <c r="AH8" s="36" t="s">
        <v>146</v>
      </c>
      <c r="AI8" s="96">
        <v>-97</v>
      </c>
      <c r="AJ8" s="36">
        <v>25</v>
      </c>
      <c r="AK8" s="36" t="s">
        <v>164</v>
      </c>
      <c r="AL8" s="36" t="s">
        <v>205</v>
      </c>
      <c r="AM8" s="113" t="s">
        <v>171</v>
      </c>
      <c r="AN8" s="36" t="s">
        <v>182</v>
      </c>
      <c r="AO8" s="36">
        <v>180</v>
      </c>
      <c r="AP8" s="36">
        <v>1</v>
      </c>
      <c r="AQ8" s="36" t="s">
        <v>269</v>
      </c>
      <c r="AR8" s="113"/>
      <c r="AS8" s="402">
        <v>70511.849999999991</v>
      </c>
      <c r="AT8" s="293" t="s">
        <v>342</v>
      </c>
      <c r="AU8" s="293"/>
      <c r="AV8" s="293"/>
      <c r="AW8" s="293"/>
      <c r="AX8" s="170" t="s">
        <v>153</v>
      </c>
      <c r="BB8" s="490" t="s">
        <v>219</v>
      </c>
    </row>
    <row r="9" spans="1:59" ht="15" customHeight="1">
      <c r="A9" s="305" t="s">
        <v>209</v>
      </c>
      <c r="B9" s="35" t="s">
        <v>459</v>
      </c>
      <c r="C9" s="292" t="s">
        <v>460</v>
      </c>
      <c r="D9" s="35">
        <v>8</v>
      </c>
      <c r="E9" s="45" t="s">
        <v>106</v>
      </c>
      <c r="F9" s="45" t="s">
        <v>461</v>
      </c>
      <c r="G9" s="45" t="s">
        <v>461</v>
      </c>
      <c r="H9" s="36">
        <v>48</v>
      </c>
      <c r="I9" s="36">
        <v>55990</v>
      </c>
      <c r="J9" s="36">
        <v>20</v>
      </c>
      <c r="K9" s="36" t="s">
        <v>338</v>
      </c>
      <c r="L9" s="36">
        <v>2</v>
      </c>
      <c r="M9" s="36">
        <v>7</v>
      </c>
      <c r="N9" s="36"/>
      <c r="O9" s="36"/>
      <c r="P9" s="36"/>
      <c r="Q9" s="36"/>
      <c r="R9" s="36"/>
      <c r="S9" s="36"/>
      <c r="T9" s="36"/>
      <c r="U9" s="36"/>
      <c r="V9" s="36"/>
      <c r="W9" s="36"/>
      <c r="X9" s="36"/>
      <c r="Y9" s="36"/>
      <c r="Z9" s="36"/>
      <c r="AA9" s="36"/>
      <c r="AB9" s="36"/>
      <c r="AC9" s="36"/>
      <c r="AD9" s="36"/>
      <c r="AE9" s="36"/>
      <c r="AF9" s="36">
        <v>14</v>
      </c>
      <c r="AG9" s="36" t="s">
        <v>165</v>
      </c>
      <c r="AH9" s="36" t="s">
        <v>146</v>
      </c>
      <c r="AI9" s="96">
        <v>-99</v>
      </c>
      <c r="AJ9" s="36">
        <v>25</v>
      </c>
      <c r="AK9" s="36" t="s">
        <v>164</v>
      </c>
      <c r="AL9" s="36" t="s">
        <v>205</v>
      </c>
      <c r="AM9" s="113" t="s">
        <v>171</v>
      </c>
      <c r="AN9" s="36" t="s">
        <v>182</v>
      </c>
      <c r="AO9" s="36">
        <v>180</v>
      </c>
      <c r="AP9" s="36">
        <v>1</v>
      </c>
      <c r="AQ9" s="36" t="s">
        <v>269</v>
      </c>
      <c r="AR9" s="113"/>
      <c r="AS9" s="402">
        <v>67515.55</v>
      </c>
      <c r="AT9" s="293" t="s">
        <v>342</v>
      </c>
      <c r="AU9" s="293"/>
      <c r="AV9" s="293"/>
      <c r="AW9" s="293"/>
      <c r="AX9" s="170" t="s">
        <v>153</v>
      </c>
      <c r="BB9" s="490" t="s">
        <v>219</v>
      </c>
    </row>
    <row r="10" spans="1:59" ht="15" customHeight="1">
      <c r="A10" s="305" t="s">
        <v>209</v>
      </c>
      <c r="B10" s="35" t="s">
        <v>459</v>
      </c>
      <c r="C10" s="292" t="s">
        <v>460</v>
      </c>
      <c r="D10" s="35">
        <v>9</v>
      </c>
      <c r="E10" s="45" t="s">
        <v>106</v>
      </c>
      <c r="F10" s="45" t="s">
        <v>461</v>
      </c>
      <c r="G10" s="45" t="s">
        <v>461</v>
      </c>
      <c r="H10" s="36">
        <v>48</v>
      </c>
      <c r="I10" s="36">
        <v>55990</v>
      </c>
      <c r="J10" s="36">
        <v>20</v>
      </c>
      <c r="K10" s="36" t="s">
        <v>338</v>
      </c>
      <c r="L10" s="36">
        <v>2</v>
      </c>
      <c r="M10" s="36">
        <v>7</v>
      </c>
      <c r="N10" s="36"/>
      <c r="O10" s="36"/>
      <c r="P10" s="36"/>
      <c r="Q10" s="36"/>
      <c r="R10" s="36"/>
      <c r="S10" s="36"/>
      <c r="T10" s="36"/>
      <c r="U10" s="36"/>
      <c r="V10" s="36"/>
      <c r="W10" s="36"/>
      <c r="X10" s="36"/>
      <c r="Y10" s="36"/>
      <c r="Z10" s="36"/>
      <c r="AA10" s="36"/>
      <c r="AB10" s="36"/>
      <c r="AC10" s="36"/>
      <c r="AD10" s="36"/>
      <c r="AE10" s="36"/>
      <c r="AF10" s="36">
        <v>14</v>
      </c>
      <c r="AG10" s="36" t="s">
        <v>165</v>
      </c>
      <c r="AH10" s="36" t="s">
        <v>146</v>
      </c>
      <c r="AI10" s="96">
        <v>-101</v>
      </c>
      <c r="AJ10" s="36">
        <v>24</v>
      </c>
      <c r="AK10" s="36" t="s">
        <v>164</v>
      </c>
      <c r="AL10" s="36" t="s">
        <v>205</v>
      </c>
      <c r="AM10" s="113" t="s">
        <v>171</v>
      </c>
      <c r="AN10" s="36" t="s">
        <v>182</v>
      </c>
      <c r="AO10" s="36">
        <v>180</v>
      </c>
      <c r="AP10" s="36">
        <v>1</v>
      </c>
      <c r="AQ10" s="36" t="s">
        <v>269</v>
      </c>
      <c r="AR10" s="113"/>
      <c r="AS10" s="402">
        <v>60800.95</v>
      </c>
      <c r="AT10" s="293" t="s">
        <v>342</v>
      </c>
      <c r="AU10" s="293"/>
      <c r="AV10" s="293"/>
      <c r="AW10" s="293"/>
      <c r="AX10" s="170" t="s">
        <v>153</v>
      </c>
      <c r="BB10" s="490" t="s">
        <v>219</v>
      </c>
    </row>
    <row r="11" spans="1:59" ht="15" customHeight="1">
      <c r="A11" s="305" t="s">
        <v>209</v>
      </c>
      <c r="B11" s="35" t="s">
        <v>459</v>
      </c>
      <c r="C11" s="292" t="s">
        <v>460</v>
      </c>
      <c r="D11" s="35">
        <v>10</v>
      </c>
      <c r="E11" s="45" t="s">
        <v>106</v>
      </c>
      <c r="F11" s="45" t="s">
        <v>461</v>
      </c>
      <c r="G11" s="45" t="s">
        <v>461</v>
      </c>
      <c r="H11" s="36">
        <v>48</v>
      </c>
      <c r="I11" s="36">
        <v>55990</v>
      </c>
      <c r="J11" s="36">
        <v>20</v>
      </c>
      <c r="K11" s="36" t="s">
        <v>338</v>
      </c>
      <c r="L11" s="36">
        <v>2</v>
      </c>
      <c r="M11" s="36">
        <v>7</v>
      </c>
      <c r="N11" s="36"/>
      <c r="O11" s="36"/>
      <c r="P11" s="36"/>
      <c r="Q11" s="36"/>
      <c r="R11" s="36"/>
      <c r="S11" s="36"/>
      <c r="T11" s="36"/>
      <c r="U11" s="36"/>
      <c r="V11" s="36"/>
      <c r="W11" s="36"/>
      <c r="X11" s="36"/>
      <c r="Y11" s="36"/>
      <c r="Z11" s="36"/>
      <c r="AA11" s="36"/>
      <c r="AB11" s="36"/>
      <c r="AC11" s="36"/>
      <c r="AD11" s="36"/>
      <c r="AE11" s="36"/>
      <c r="AF11" s="36">
        <v>14</v>
      </c>
      <c r="AG11" s="36" t="s">
        <v>165</v>
      </c>
      <c r="AH11" s="36" t="s">
        <v>146</v>
      </c>
      <c r="AI11" s="96">
        <v>-103</v>
      </c>
      <c r="AJ11" s="36">
        <v>22</v>
      </c>
      <c r="AK11" s="36" t="s">
        <v>164</v>
      </c>
      <c r="AL11" s="36" t="s">
        <v>205</v>
      </c>
      <c r="AM11" s="113" t="s">
        <v>171</v>
      </c>
      <c r="AN11" s="36" t="s">
        <v>182</v>
      </c>
      <c r="AO11" s="36">
        <v>180</v>
      </c>
      <c r="AP11" s="36">
        <v>1</v>
      </c>
      <c r="AQ11" s="36" t="s">
        <v>269</v>
      </c>
      <c r="AR11" s="113"/>
      <c r="AS11" s="402">
        <v>53955.25</v>
      </c>
      <c r="AT11" s="293" t="s">
        <v>342</v>
      </c>
      <c r="AU11" s="293"/>
      <c r="AV11" s="293"/>
      <c r="AW11" s="293"/>
      <c r="AX11" s="170" t="s">
        <v>153</v>
      </c>
      <c r="BB11" s="490" t="s">
        <v>219</v>
      </c>
    </row>
    <row r="12" spans="1:59" ht="15" customHeight="1">
      <c r="A12" s="305" t="s">
        <v>209</v>
      </c>
      <c r="B12" s="35" t="s">
        <v>459</v>
      </c>
      <c r="C12" s="292" t="s">
        <v>460</v>
      </c>
      <c r="D12" s="35">
        <v>11</v>
      </c>
      <c r="E12" s="45" t="s">
        <v>106</v>
      </c>
      <c r="F12" s="45" t="s">
        <v>461</v>
      </c>
      <c r="G12" s="45" t="s">
        <v>461</v>
      </c>
      <c r="H12" s="36">
        <v>48</v>
      </c>
      <c r="I12" s="36">
        <v>55990</v>
      </c>
      <c r="J12" s="36">
        <v>20</v>
      </c>
      <c r="K12" s="36" t="s">
        <v>338</v>
      </c>
      <c r="L12" s="36">
        <v>2</v>
      </c>
      <c r="M12" s="36">
        <v>7</v>
      </c>
      <c r="N12" s="36"/>
      <c r="O12" s="36"/>
      <c r="P12" s="36"/>
      <c r="Q12" s="36"/>
      <c r="R12" s="36"/>
      <c r="S12" s="36"/>
      <c r="T12" s="36"/>
      <c r="U12" s="36"/>
      <c r="V12" s="36"/>
      <c r="W12" s="36"/>
      <c r="X12" s="36"/>
      <c r="Y12" s="36"/>
      <c r="Z12" s="36"/>
      <c r="AA12" s="36"/>
      <c r="AB12" s="36"/>
      <c r="AC12" s="36"/>
      <c r="AD12" s="36"/>
      <c r="AE12" s="36"/>
      <c r="AF12" s="36">
        <v>14</v>
      </c>
      <c r="AG12" s="36" t="s">
        <v>165</v>
      </c>
      <c r="AH12" s="36" t="s">
        <v>146</v>
      </c>
      <c r="AI12" s="96">
        <v>-105</v>
      </c>
      <c r="AJ12" s="36">
        <v>20</v>
      </c>
      <c r="AK12" s="36" t="s">
        <v>164</v>
      </c>
      <c r="AL12" s="36" t="s">
        <v>205</v>
      </c>
      <c r="AM12" s="113" t="s">
        <v>171</v>
      </c>
      <c r="AN12" s="36" t="s">
        <v>182</v>
      </c>
      <c r="AO12" s="36">
        <v>180</v>
      </c>
      <c r="AP12" s="36">
        <v>1</v>
      </c>
      <c r="AQ12" s="36" t="s">
        <v>269</v>
      </c>
      <c r="AR12" s="113"/>
      <c r="AS12" s="402">
        <v>46533.85</v>
      </c>
      <c r="AT12" s="293" t="s">
        <v>342</v>
      </c>
      <c r="AU12" s="293"/>
      <c r="AV12" s="293"/>
      <c r="AW12" s="293"/>
      <c r="AX12" s="170" t="s">
        <v>153</v>
      </c>
      <c r="BB12" s="490" t="s">
        <v>219</v>
      </c>
    </row>
    <row r="13" spans="1:59" ht="15" customHeight="1">
      <c r="A13" s="305" t="s">
        <v>209</v>
      </c>
      <c r="B13" s="35" t="s">
        <v>459</v>
      </c>
      <c r="C13" s="292" t="s">
        <v>460</v>
      </c>
      <c r="D13" s="35">
        <v>12</v>
      </c>
      <c r="E13" s="45" t="s">
        <v>106</v>
      </c>
      <c r="F13" s="45" t="s">
        <v>461</v>
      </c>
      <c r="G13" s="45" t="s">
        <v>461</v>
      </c>
      <c r="H13" s="36">
        <v>48</v>
      </c>
      <c r="I13" s="36">
        <v>55990</v>
      </c>
      <c r="J13" s="36">
        <v>20</v>
      </c>
      <c r="K13" s="36" t="s">
        <v>338</v>
      </c>
      <c r="L13" s="36">
        <v>2</v>
      </c>
      <c r="M13" s="36">
        <v>7</v>
      </c>
      <c r="N13" s="36"/>
      <c r="O13" s="36"/>
      <c r="P13" s="36"/>
      <c r="Q13" s="36"/>
      <c r="R13" s="36"/>
      <c r="S13" s="36"/>
      <c r="T13" s="36"/>
      <c r="U13" s="36"/>
      <c r="V13" s="36"/>
      <c r="W13" s="36"/>
      <c r="X13" s="36"/>
      <c r="Y13" s="36"/>
      <c r="Z13" s="36"/>
      <c r="AA13" s="36"/>
      <c r="AB13" s="36"/>
      <c r="AC13" s="36"/>
      <c r="AD13" s="36"/>
      <c r="AE13" s="36"/>
      <c r="AF13" s="36">
        <v>14</v>
      </c>
      <c r="AG13" s="36" t="s">
        <v>165</v>
      </c>
      <c r="AH13" s="36" t="s">
        <v>146</v>
      </c>
      <c r="AI13" s="96">
        <v>-107</v>
      </c>
      <c r="AJ13" s="36">
        <v>18</v>
      </c>
      <c r="AK13" s="36" t="s">
        <v>164</v>
      </c>
      <c r="AL13" s="36" t="s">
        <v>205</v>
      </c>
      <c r="AM13" s="113" t="s">
        <v>171</v>
      </c>
      <c r="AN13" s="36" t="s">
        <v>182</v>
      </c>
      <c r="AO13" s="36">
        <v>180</v>
      </c>
      <c r="AP13" s="36">
        <v>1</v>
      </c>
      <c r="AQ13" s="36" t="s">
        <v>269</v>
      </c>
      <c r="AR13" s="113"/>
      <c r="AS13" s="402">
        <v>39576.049999999996</v>
      </c>
      <c r="AT13" s="293" t="s">
        <v>342</v>
      </c>
      <c r="AU13" s="293"/>
      <c r="AV13" s="293"/>
      <c r="AW13" s="293"/>
      <c r="AX13" s="170" t="s">
        <v>153</v>
      </c>
      <c r="BB13" s="490" t="s">
        <v>219</v>
      </c>
    </row>
    <row r="14" spans="1:59" ht="15" customHeight="1">
      <c r="A14" s="305" t="s">
        <v>209</v>
      </c>
      <c r="B14" s="35" t="s">
        <v>459</v>
      </c>
      <c r="C14" s="292" t="s">
        <v>460</v>
      </c>
      <c r="D14" s="35">
        <v>13</v>
      </c>
      <c r="E14" s="45" t="s">
        <v>106</v>
      </c>
      <c r="F14" s="45" t="s">
        <v>461</v>
      </c>
      <c r="G14" s="45" t="s">
        <v>461</v>
      </c>
      <c r="H14" s="36">
        <v>48</v>
      </c>
      <c r="I14" s="36">
        <v>55990</v>
      </c>
      <c r="J14" s="36">
        <v>20</v>
      </c>
      <c r="K14" s="36" t="s">
        <v>338</v>
      </c>
      <c r="L14" s="36">
        <v>2</v>
      </c>
      <c r="M14" s="36">
        <v>7</v>
      </c>
      <c r="N14" s="36"/>
      <c r="O14" s="36"/>
      <c r="P14" s="36"/>
      <c r="Q14" s="36"/>
      <c r="R14" s="36"/>
      <c r="S14" s="36"/>
      <c r="T14" s="36"/>
      <c r="U14" s="36"/>
      <c r="V14" s="36"/>
      <c r="W14" s="36"/>
      <c r="X14" s="36"/>
      <c r="Y14" s="36"/>
      <c r="Z14" s="36"/>
      <c r="AA14" s="36"/>
      <c r="AB14" s="36"/>
      <c r="AC14" s="36"/>
      <c r="AD14" s="36"/>
      <c r="AE14" s="36"/>
      <c r="AF14" s="36">
        <v>14</v>
      </c>
      <c r="AG14" s="36" t="s">
        <v>165</v>
      </c>
      <c r="AH14" s="36" t="s">
        <v>146</v>
      </c>
      <c r="AI14" s="96">
        <v>-109</v>
      </c>
      <c r="AJ14" s="36">
        <v>16</v>
      </c>
      <c r="AK14" s="36" t="s">
        <v>164</v>
      </c>
      <c r="AL14" s="36" t="s">
        <v>205</v>
      </c>
      <c r="AM14" s="113" t="s">
        <v>171</v>
      </c>
      <c r="AN14" s="36" t="s">
        <v>182</v>
      </c>
      <c r="AO14" s="36">
        <v>180</v>
      </c>
      <c r="AP14" s="36">
        <v>1</v>
      </c>
      <c r="AQ14" s="36" t="s">
        <v>269</v>
      </c>
      <c r="AR14" s="113"/>
      <c r="AS14" s="402">
        <v>32413.05</v>
      </c>
      <c r="AT14" s="293" t="s">
        <v>342</v>
      </c>
      <c r="AU14" s="293"/>
      <c r="AV14" s="293"/>
      <c r="AW14" s="293"/>
      <c r="AX14" s="170" t="s">
        <v>153</v>
      </c>
      <c r="BB14" s="490" t="s">
        <v>219</v>
      </c>
    </row>
    <row r="15" spans="1:59" ht="15" customHeight="1">
      <c r="A15" s="305" t="s">
        <v>209</v>
      </c>
      <c r="B15" s="35" t="s">
        <v>459</v>
      </c>
      <c r="C15" s="292" t="s">
        <v>460</v>
      </c>
      <c r="D15" s="35">
        <v>14</v>
      </c>
      <c r="E15" s="45" t="s">
        <v>106</v>
      </c>
      <c r="F15" s="45" t="s">
        <v>461</v>
      </c>
      <c r="G15" s="45" t="s">
        <v>461</v>
      </c>
      <c r="H15" s="36">
        <v>48</v>
      </c>
      <c r="I15" s="36">
        <v>55990</v>
      </c>
      <c r="J15" s="36">
        <v>20</v>
      </c>
      <c r="K15" s="36" t="s">
        <v>338</v>
      </c>
      <c r="L15" s="36">
        <v>2</v>
      </c>
      <c r="M15" s="36">
        <v>7</v>
      </c>
      <c r="N15" s="36"/>
      <c r="O15" s="36"/>
      <c r="P15" s="36"/>
      <c r="Q15" s="36"/>
      <c r="R15" s="36"/>
      <c r="S15" s="36"/>
      <c r="T15" s="113"/>
      <c r="U15" s="36"/>
      <c r="V15" s="36"/>
      <c r="W15" s="36"/>
      <c r="X15" s="36"/>
      <c r="Y15" s="36"/>
      <c r="Z15" s="36"/>
      <c r="AA15" s="36"/>
      <c r="AB15" s="36"/>
      <c r="AC15" s="36"/>
      <c r="AD15" s="36"/>
      <c r="AE15" s="36"/>
      <c r="AF15" s="36">
        <v>14</v>
      </c>
      <c r="AG15" s="36" t="s">
        <v>165</v>
      </c>
      <c r="AH15" s="36" t="s">
        <v>146</v>
      </c>
      <c r="AI15" s="96">
        <v>-111</v>
      </c>
      <c r="AJ15" s="36">
        <v>14</v>
      </c>
      <c r="AK15" s="36" t="s">
        <v>164</v>
      </c>
      <c r="AL15" s="36" t="s">
        <v>205</v>
      </c>
      <c r="AM15" s="113" t="s">
        <v>171</v>
      </c>
      <c r="AN15" s="36" t="s">
        <v>182</v>
      </c>
      <c r="AO15" s="36">
        <v>180</v>
      </c>
      <c r="AP15" s="36">
        <v>1</v>
      </c>
      <c r="AQ15" s="36" t="s">
        <v>269</v>
      </c>
      <c r="AR15" s="113"/>
      <c r="AS15" s="402">
        <v>27083.55</v>
      </c>
      <c r="AT15" s="293" t="s">
        <v>342</v>
      </c>
      <c r="AU15" s="293"/>
      <c r="AV15" s="293"/>
      <c r="AW15" s="293"/>
      <c r="AX15" s="170" t="s">
        <v>153</v>
      </c>
      <c r="BB15" s="490" t="s">
        <v>219</v>
      </c>
    </row>
    <row r="16" spans="1:59" ht="15" customHeight="1">
      <c r="A16" s="305" t="s">
        <v>209</v>
      </c>
      <c r="B16" s="35" t="s">
        <v>459</v>
      </c>
      <c r="C16" s="292" t="s">
        <v>460</v>
      </c>
      <c r="D16" s="35">
        <v>15</v>
      </c>
      <c r="E16" s="45" t="s">
        <v>106</v>
      </c>
      <c r="F16" s="45" t="s">
        <v>461</v>
      </c>
      <c r="G16" s="45" t="s">
        <v>461</v>
      </c>
      <c r="H16" s="36">
        <v>48</v>
      </c>
      <c r="I16" s="36">
        <v>55990</v>
      </c>
      <c r="J16" s="36">
        <v>20</v>
      </c>
      <c r="K16" s="36" t="s">
        <v>338</v>
      </c>
      <c r="L16" s="36">
        <v>2</v>
      </c>
      <c r="M16" s="36">
        <v>7</v>
      </c>
      <c r="N16" s="36"/>
      <c r="O16" s="36"/>
      <c r="P16" s="36"/>
      <c r="Q16" s="36"/>
      <c r="R16" s="36"/>
      <c r="S16" s="36"/>
      <c r="T16" s="36"/>
      <c r="U16" s="36"/>
      <c r="V16" s="36"/>
      <c r="W16" s="36"/>
      <c r="X16" s="36"/>
      <c r="Y16" s="36"/>
      <c r="Z16" s="36"/>
      <c r="AA16" s="36"/>
      <c r="AB16" s="36"/>
      <c r="AC16" s="36"/>
      <c r="AD16" s="36"/>
      <c r="AE16" s="36"/>
      <c r="AF16" s="36">
        <v>14</v>
      </c>
      <c r="AG16" s="36" t="s">
        <v>165</v>
      </c>
      <c r="AH16" s="36" t="s">
        <v>146</v>
      </c>
      <c r="AI16" s="96">
        <v>-113</v>
      </c>
      <c r="AJ16" s="36">
        <v>12</v>
      </c>
      <c r="AK16" s="36" t="s">
        <v>164</v>
      </c>
      <c r="AL16" s="36" t="s">
        <v>205</v>
      </c>
      <c r="AM16" s="113" t="s">
        <v>171</v>
      </c>
      <c r="AN16" s="36" t="s">
        <v>182</v>
      </c>
      <c r="AO16" s="36">
        <v>180</v>
      </c>
      <c r="AP16" s="36">
        <v>1</v>
      </c>
      <c r="AQ16" s="36" t="s">
        <v>269</v>
      </c>
      <c r="AR16" s="113"/>
      <c r="AS16" s="402">
        <v>22997.599999999999</v>
      </c>
      <c r="AT16" s="293" t="s">
        <v>342</v>
      </c>
      <c r="AU16" s="293"/>
      <c r="AV16" s="293"/>
      <c r="AW16" s="293"/>
      <c r="AX16" s="170" t="s">
        <v>153</v>
      </c>
      <c r="BB16" s="490" t="s">
        <v>219</v>
      </c>
    </row>
    <row r="17" spans="1:54" ht="15" customHeight="1">
      <c r="A17" s="305" t="s">
        <v>209</v>
      </c>
      <c r="B17" s="35" t="s">
        <v>459</v>
      </c>
      <c r="C17" s="292" t="s">
        <v>460</v>
      </c>
      <c r="D17" s="35">
        <v>16</v>
      </c>
      <c r="E17" s="45" t="s">
        <v>106</v>
      </c>
      <c r="F17" s="45" t="s">
        <v>461</v>
      </c>
      <c r="G17" s="45" t="s">
        <v>461</v>
      </c>
      <c r="H17" s="36">
        <v>48</v>
      </c>
      <c r="I17" s="36">
        <v>55990</v>
      </c>
      <c r="J17" s="36">
        <v>20</v>
      </c>
      <c r="K17" s="36" t="s">
        <v>338</v>
      </c>
      <c r="L17" s="36">
        <v>2</v>
      </c>
      <c r="M17" s="36">
        <v>7</v>
      </c>
      <c r="N17" s="36"/>
      <c r="O17" s="36"/>
      <c r="P17" s="36"/>
      <c r="Q17" s="36"/>
      <c r="R17" s="36"/>
      <c r="S17" s="36"/>
      <c r="T17" s="36"/>
      <c r="U17" s="36"/>
      <c r="V17" s="36"/>
      <c r="W17" s="36"/>
      <c r="X17" s="36"/>
      <c r="Y17" s="36"/>
      <c r="Z17" s="36"/>
      <c r="AA17" s="36"/>
      <c r="AB17" s="36"/>
      <c r="AC17" s="36"/>
      <c r="AD17" s="36"/>
      <c r="AE17" s="36"/>
      <c r="AF17" s="36">
        <v>14</v>
      </c>
      <c r="AG17" s="36" t="s">
        <v>165</v>
      </c>
      <c r="AH17" s="36" t="s">
        <v>146</v>
      </c>
      <c r="AI17" s="96">
        <v>-115</v>
      </c>
      <c r="AJ17" s="36">
        <v>10</v>
      </c>
      <c r="AK17" s="36" t="s">
        <v>164</v>
      </c>
      <c r="AL17" s="36" t="s">
        <v>205</v>
      </c>
      <c r="AM17" s="113" t="s">
        <v>171</v>
      </c>
      <c r="AN17" s="36" t="s">
        <v>182</v>
      </c>
      <c r="AO17" s="36">
        <v>180</v>
      </c>
      <c r="AP17" s="36">
        <v>1</v>
      </c>
      <c r="AQ17" s="36" t="s">
        <v>269</v>
      </c>
      <c r="AR17" s="113"/>
      <c r="AS17" s="402">
        <v>18444.25</v>
      </c>
      <c r="AT17" s="293" t="s">
        <v>342</v>
      </c>
      <c r="AU17" s="293"/>
      <c r="AV17" s="293"/>
      <c r="AW17" s="293"/>
      <c r="AX17" s="170" t="s">
        <v>153</v>
      </c>
      <c r="BB17" s="490" t="s">
        <v>219</v>
      </c>
    </row>
    <row r="18" spans="1:54" ht="15" customHeight="1">
      <c r="A18" s="305" t="s">
        <v>209</v>
      </c>
      <c r="B18" s="35" t="s">
        <v>459</v>
      </c>
      <c r="C18" s="292" t="s">
        <v>460</v>
      </c>
      <c r="D18" s="35">
        <v>17</v>
      </c>
      <c r="E18" s="45" t="s">
        <v>106</v>
      </c>
      <c r="F18" s="45" t="s">
        <v>461</v>
      </c>
      <c r="G18" s="45" t="s">
        <v>461</v>
      </c>
      <c r="H18" s="36">
        <v>48</v>
      </c>
      <c r="I18" s="36">
        <v>55990</v>
      </c>
      <c r="J18" s="36">
        <v>20</v>
      </c>
      <c r="K18" s="36" t="s">
        <v>338</v>
      </c>
      <c r="L18" s="36">
        <v>2</v>
      </c>
      <c r="M18" s="36">
        <v>7</v>
      </c>
      <c r="N18" s="36"/>
      <c r="O18" s="36"/>
      <c r="P18" s="36"/>
      <c r="Q18" s="36"/>
      <c r="R18" s="36"/>
      <c r="S18" s="36"/>
      <c r="T18" s="36"/>
      <c r="U18" s="36"/>
      <c r="V18" s="36"/>
      <c r="W18" s="36"/>
      <c r="X18" s="36"/>
      <c r="Y18" s="36"/>
      <c r="Z18" s="36"/>
      <c r="AA18" s="36"/>
      <c r="AB18" s="36"/>
      <c r="AC18" s="36"/>
      <c r="AD18" s="36"/>
      <c r="AE18" s="36"/>
      <c r="AF18" s="36">
        <v>14</v>
      </c>
      <c r="AG18" s="36" t="s">
        <v>165</v>
      </c>
      <c r="AH18" s="36" t="s">
        <v>146</v>
      </c>
      <c r="AI18" s="96">
        <v>-117</v>
      </c>
      <c r="AJ18" s="36">
        <v>8</v>
      </c>
      <c r="AK18" s="36" t="s">
        <v>164</v>
      </c>
      <c r="AL18" s="36" t="s">
        <v>205</v>
      </c>
      <c r="AM18" s="113" t="s">
        <v>171</v>
      </c>
      <c r="AN18" s="36" t="s">
        <v>182</v>
      </c>
      <c r="AO18" s="36">
        <v>180</v>
      </c>
      <c r="AP18" s="36">
        <v>1</v>
      </c>
      <c r="AQ18" s="36" t="s">
        <v>269</v>
      </c>
      <c r="AR18" s="113"/>
      <c r="AS18" s="402">
        <v>16111.05</v>
      </c>
      <c r="AT18" s="293" t="s">
        <v>342</v>
      </c>
      <c r="AU18" s="293"/>
      <c r="AV18" s="293"/>
      <c r="AW18" s="293"/>
      <c r="AX18" s="170" t="s">
        <v>153</v>
      </c>
      <c r="BB18" s="490" t="s">
        <v>219</v>
      </c>
    </row>
    <row r="19" spans="1:54" ht="15" customHeight="1">
      <c r="A19" s="305" t="s">
        <v>209</v>
      </c>
      <c r="B19" s="35" t="s">
        <v>459</v>
      </c>
      <c r="C19" s="292" t="s">
        <v>460</v>
      </c>
      <c r="D19" s="35">
        <v>18</v>
      </c>
      <c r="E19" s="45" t="s">
        <v>106</v>
      </c>
      <c r="F19" s="45" t="s">
        <v>461</v>
      </c>
      <c r="G19" s="45" t="s">
        <v>461</v>
      </c>
      <c r="H19" s="36">
        <v>48</v>
      </c>
      <c r="I19" s="36">
        <v>55990</v>
      </c>
      <c r="J19" s="36">
        <v>20</v>
      </c>
      <c r="K19" s="36" t="s">
        <v>338</v>
      </c>
      <c r="L19" s="36">
        <v>2</v>
      </c>
      <c r="M19" s="36">
        <v>7</v>
      </c>
      <c r="N19" s="36"/>
      <c r="O19" s="36"/>
      <c r="P19" s="36"/>
      <c r="Q19" s="36"/>
      <c r="R19" s="36"/>
      <c r="S19" s="36"/>
      <c r="T19" s="36"/>
      <c r="U19" s="36"/>
      <c r="V19" s="36"/>
      <c r="W19" s="36"/>
      <c r="X19" s="36"/>
      <c r="Y19" s="36"/>
      <c r="Z19" s="36"/>
      <c r="AA19" s="36"/>
      <c r="AB19" s="36"/>
      <c r="AC19" s="36"/>
      <c r="AD19" s="36"/>
      <c r="AE19" s="36"/>
      <c r="AF19" s="36">
        <v>14</v>
      </c>
      <c r="AG19" s="36" t="s">
        <v>165</v>
      </c>
      <c r="AH19" s="36" t="s">
        <v>146</v>
      </c>
      <c r="AI19" s="96">
        <v>-119</v>
      </c>
      <c r="AJ19" s="36">
        <v>6</v>
      </c>
      <c r="AK19" s="36" t="s">
        <v>164</v>
      </c>
      <c r="AL19" s="36" t="s">
        <v>205</v>
      </c>
      <c r="AM19" s="113" t="s">
        <v>171</v>
      </c>
      <c r="AN19" s="36" t="s">
        <v>182</v>
      </c>
      <c r="AO19" s="36">
        <v>180</v>
      </c>
      <c r="AP19" s="36">
        <v>1</v>
      </c>
      <c r="AQ19" s="36" t="s">
        <v>269</v>
      </c>
      <c r="AR19" s="113"/>
      <c r="AS19" s="402">
        <v>12574.199999999999</v>
      </c>
      <c r="AT19" s="293" t="s">
        <v>342</v>
      </c>
      <c r="AU19" s="293"/>
      <c r="AV19" s="293"/>
      <c r="AW19" s="293"/>
      <c r="AX19" s="170" t="s">
        <v>153</v>
      </c>
      <c r="BB19" s="490" t="s">
        <v>219</v>
      </c>
    </row>
    <row r="20" spans="1:54" ht="15" customHeight="1">
      <c r="A20" s="306" t="s">
        <v>209</v>
      </c>
      <c r="B20" s="155" t="s">
        <v>459</v>
      </c>
      <c r="C20" s="307" t="s">
        <v>460</v>
      </c>
      <c r="D20" s="155">
        <v>19</v>
      </c>
      <c r="E20" s="308" t="s">
        <v>106</v>
      </c>
      <c r="F20" s="308" t="s">
        <v>461</v>
      </c>
      <c r="G20" s="308" t="s">
        <v>461</v>
      </c>
      <c r="H20" s="169">
        <v>48</v>
      </c>
      <c r="I20" s="169">
        <v>55990</v>
      </c>
      <c r="J20" s="169">
        <v>20</v>
      </c>
      <c r="K20" s="169" t="s">
        <v>338</v>
      </c>
      <c r="L20" s="169">
        <v>2</v>
      </c>
      <c r="M20" s="169">
        <v>7</v>
      </c>
      <c r="N20" s="169"/>
      <c r="O20" s="169"/>
      <c r="P20" s="169"/>
      <c r="Q20" s="169"/>
      <c r="R20" s="169"/>
      <c r="S20" s="169"/>
      <c r="T20" s="169"/>
      <c r="U20" s="169"/>
      <c r="V20" s="169"/>
      <c r="W20" s="169"/>
      <c r="X20" s="169"/>
      <c r="Y20" s="169"/>
      <c r="Z20" s="169"/>
      <c r="AA20" s="169"/>
      <c r="AB20" s="169"/>
      <c r="AC20" s="169"/>
      <c r="AD20" s="169"/>
      <c r="AE20" s="169"/>
      <c r="AF20" s="169">
        <v>14</v>
      </c>
      <c r="AG20" s="169" t="s">
        <v>165</v>
      </c>
      <c r="AH20" s="169" t="s">
        <v>146</v>
      </c>
      <c r="AI20" s="309">
        <v>-121</v>
      </c>
      <c r="AJ20" s="169">
        <v>4</v>
      </c>
      <c r="AK20" s="169" t="s">
        <v>164</v>
      </c>
      <c r="AL20" s="169" t="s">
        <v>205</v>
      </c>
      <c r="AM20" s="310" t="s">
        <v>171</v>
      </c>
      <c r="AN20" s="169" t="s">
        <v>182</v>
      </c>
      <c r="AO20" s="169">
        <v>180</v>
      </c>
      <c r="AP20" s="169">
        <v>1</v>
      </c>
      <c r="AQ20" s="169" t="s">
        <v>269</v>
      </c>
      <c r="AR20" s="310"/>
      <c r="AS20" s="403">
        <v>9346.1</v>
      </c>
      <c r="AT20" s="311" t="s">
        <v>342</v>
      </c>
      <c r="AU20" s="311"/>
      <c r="AV20" s="311"/>
      <c r="AW20" s="311"/>
      <c r="AX20" s="209" t="s">
        <v>153</v>
      </c>
      <c r="BB20" s="490" t="s">
        <v>219</v>
      </c>
    </row>
    <row r="21" spans="1:54" ht="15" customHeight="1">
      <c r="A21" s="296" t="s">
        <v>200</v>
      </c>
      <c r="B21" s="297" t="s">
        <v>187</v>
      </c>
      <c r="C21" s="312">
        <v>480002</v>
      </c>
      <c r="D21" s="297"/>
      <c r="E21" s="299" t="s">
        <v>106</v>
      </c>
      <c r="F21" s="299" t="s">
        <v>461</v>
      </c>
      <c r="G21" s="299" t="s">
        <v>461</v>
      </c>
      <c r="H21" s="300">
        <v>48</v>
      </c>
      <c r="I21" s="300">
        <v>55990</v>
      </c>
      <c r="J21" s="300">
        <v>15</v>
      </c>
      <c r="K21" s="300" t="s">
        <v>338</v>
      </c>
      <c r="L21" s="300">
        <v>2</v>
      </c>
      <c r="M21" s="300">
        <v>7</v>
      </c>
      <c r="N21" s="300"/>
      <c r="O21" s="300"/>
      <c r="P21" s="300"/>
      <c r="Q21" s="300"/>
      <c r="R21" s="300"/>
      <c r="S21" s="300"/>
      <c r="T21" s="300"/>
      <c r="U21" s="300"/>
      <c r="V21" s="300"/>
      <c r="W21" s="300"/>
      <c r="X21" s="300"/>
      <c r="Y21" s="300"/>
      <c r="Z21" s="300"/>
      <c r="AA21" s="300"/>
      <c r="AB21" s="300"/>
      <c r="AC21" s="300"/>
      <c r="AD21" s="300"/>
      <c r="AE21" s="300"/>
      <c r="AF21" s="300">
        <v>14</v>
      </c>
      <c r="AG21" s="300" t="s">
        <v>157</v>
      </c>
      <c r="AH21" s="300" t="s">
        <v>158</v>
      </c>
      <c r="AI21" s="301">
        <v>-85</v>
      </c>
      <c r="AJ21" s="300" t="s">
        <v>159</v>
      </c>
      <c r="AK21" s="300" t="s">
        <v>160</v>
      </c>
      <c r="AL21" s="300"/>
      <c r="AM21" s="300" t="s">
        <v>148</v>
      </c>
      <c r="AN21" s="300" t="s">
        <v>149</v>
      </c>
      <c r="AO21" s="300">
        <v>60</v>
      </c>
      <c r="AP21" s="300">
        <v>3</v>
      </c>
      <c r="AQ21" s="300" t="s">
        <v>150</v>
      </c>
      <c r="AR21" s="313"/>
      <c r="AS21" s="404">
        <v>63001</v>
      </c>
      <c r="AT21" s="303" t="s">
        <v>398</v>
      </c>
      <c r="AU21" s="303"/>
      <c r="AV21" s="303"/>
      <c r="AW21" s="303"/>
      <c r="AX21" s="304" t="s">
        <v>153</v>
      </c>
      <c r="BB21" s="490" t="s">
        <v>219</v>
      </c>
    </row>
    <row r="22" spans="1:54" ht="15" customHeight="1">
      <c r="A22" s="305" t="s">
        <v>200</v>
      </c>
      <c r="B22" s="35" t="s">
        <v>187</v>
      </c>
      <c r="C22" s="213">
        <v>480003</v>
      </c>
      <c r="E22" s="45" t="s">
        <v>106</v>
      </c>
      <c r="F22" s="45" t="s">
        <v>461</v>
      </c>
      <c r="G22" s="45" t="s">
        <v>461</v>
      </c>
      <c r="H22" s="36">
        <v>48</v>
      </c>
      <c r="I22" s="36">
        <v>55990</v>
      </c>
      <c r="J22" s="36">
        <v>15</v>
      </c>
      <c r="K22" s="36" t="s">
        <v>338</v>
      </c>
      <c r="L22" s="36">
        <v>2</v>
      </c>
      <c r="M22" s="36">
        <v>7</v>
      </c>
      <c r="N22" s="36"/>
      <c r="O22" s="36"/>
      <c r="P22" s="36"/>
      <c r="Q22" s="36"/>
      <c r="R22" s="36"/>
      <c r="S22" s="36"/>
      <c r="T22" s="36"/>
      <c r="U22" s="36"/>
      <c r="V22" s="36"/>
      <c r="W22" s="36"/>
      <c r="X22" s="36"/>
      <c r="Y22" s="36"/>
      <c r="Z22" s="36"/>
      <c r="AA22" s="36"/>
      <c r="AB22" s="36"/>
      <c r="AC22" s="36"/>
      <c r="AD22" s="36"/>
      <c r="AE22" s="36"/>
      <c r="AF22" s="36">
        <v>14</v>
      </c>
      <c r="AG22" s="36" t="s">
        <v>165</v>
      </c>
      <c r="AH22" s="36" t="s">
        <v>146</v>
      </c>
      <c r="AI22" s="96">
        <v>-88</v>
      </c>
      <c r="AJ22" s="35">
        <v>10</v>
      </c>
      <c r="AK22" s="35" t="s">
        <v>164</v>
      </c>
      <c r="AM22" s="36" t="s">
        <v>148</v>
      </c>
      <c r="AN22" s="36" t="s">
        <v>149</v>
      </c>
      <c r="AO22" s="36">
        <v>60</v>
      </c>
      <c r="AP22" s="36">
        <v>3</v>
      </c>
      <c r="AQ22" s="36" t="s">
        <v>150</v>
      </c>
      <c r="AR22" s="50"/>
      <c r="AS22" s="405">
        <v>19947</v>
      </c>
      <c r="AT22" s="293" t="s">
        <v>399</v>
      </c>
      <c r="AU22" s="293"/>
      <c r="AV22" s="293"/>
      <c r="AW22" s="293"/>
      <c r="AX22" s="170" t="s">
        <v>153</v>
      </c>
      <c r="BB22" s="490" t="s">
        <v>219</v>
      </c>
    </row>
    <row r="23" spans="1:54" ht="15" customHeight="1">
      <c r="A23" s="305" t="s">
        <v>200</v>
      </c>
      <c r="B23" s="35" t="s">
        <v>189</v>
      </c>
      <c r="C23" s="213">
        <v>480004</v>
      </c>
      <c r="E23" s="45" t="s">
        <v>106</v>
      </c>
      <c r="F23" s="45" t="s">
        <v>461</v>
      </c>
      <c r="G23" s="45" t="s">
        <v>461</v>
      </c>
      <c r="H23" s="36">
        <v>48</v>
      </c>
      <c r="I23" s="36">
        <v>55990</v>
      </c>
      <c r="J23" s="36">
        <v>15</v>
      </c>
      <c r="K23" s="36" t="s">
        <v>338</v>
      </c>
      <c r="L23" s="36">
        <v>2</v>
      </c>
      <c r="M23" s="36">
        <v>7</v>
      </c>
      <c r="N23" s="36"/>
      <c r="O23" s="36"/>
      <c r="P23" s="36"/>
      <c r="Q23" s="36"/>
      <c r="R23" s="36"/>
      <c r="S23" s="36"/>
      <c r="T23" s="36"/>
      <c r="U23" s="36"/>
      <c r="V23" s="36"/>
      <c r="W23" s="36"/>
      <c r="X23" s="36"/>
      <c r="Y23" s="36"/>
      <c r="Z23" s="36"/>
      <c r="AA23" s="36"/>
      <c r="AB23" s="36"/>
      <c r="AC23" s="36"/>
      <c r="AD23" s="36"/>
      <c r="AE23" s="36"/>
      <c r="AF23" s="36">
        <v>14</v>
      </c>
      <c r="AG23" s="36" t="s">
        <v>165</v>
      </c>
      <c r="AH23" s="36" t="s">
        <v>146</v>
      </c>
      <c r="AI23" s="96">
        <v>-78</v>
      </c>
      <c r="AJ23" s="35">
        <v>20</v>
      </c>
      <c r="AK23" s="35" t="s">
        <v>166</v>
      </c>
      <c r="AM23" s="36" t="s">
        <v>148</v>
      </c>
      <c r="AN23" s="36" t="s">
        <v>149</v>
      </c>
      <c r="AO23" s="36">
        <v>60</v>
      </c>
      <c r="AP23" s="36">
        <v>3</v>
      </c>
      <c r="AQ23" s="36" t="s">
        <v>150</v>
      </c>
      <c r="AR23" s="50"/>
      <c r="AS23" s="405">
        <v>42847</v>
      </c>
      <c r="AT23" s="293" t="s">
        <v>399</v>
      </c>
      <c r="AU23" s="293"/>
      <c r="AV23" s="293"/>
      <c r="AW23" s="293"/>
      <c r="AX23" s="170" t="s">
        <v>153</v>
      </c>
      <c r="BB23" s="490" t="s">
        <v>219</v>
      </c>
    </row>
    <row r="24" spans="1:54" ht="15" customHeight="1">
      <c r="A24" s="305" t="s">
        <v>200</v>
      </c>
      <c r="B24" s="35" t="s">
        <v>190</v>
      </c>
      <c r="C24" s="213">
        <v>480005</v>
      </c>
      <c r="E24" s="45" t="s">
        <v>106</v>
      </c>
      <c r="F24" s="45" t="s">
        <v>461</v>
      </c>
      <c r="G24" s="45" t="s">
        <v>461</v>
      </c>
      <c r="H24" s="36">
        <v>48</v>
      </c>
      <c r="I24" s="36">
        <v>55990</v>
      </c>
      <c r="J24" s="36">
        <v>15</v>
      </c>
      <c r="K24" s="36" t="s">
        <v>338</v>
      </c>
      <c r="L24" s="36">
        <v>2</v>
      </c>
      <c r="M24" s="36">
        <v>7</v>
      </c>
      <c r="N24" s="36"/>
      <c r="O24" s="36"/>
      <c r="P24" s="36"/>
      <c r="Q24" s="36"/>
      <c r="R24" s="36"/>
      <c r="S24" s="36"/>
      <c r="T24" s="36"/>
      <c r="U24" s="36"/>
      <c r="V24" s="36"/>
      <c r="W24" s="36"/>
      <c r="X24" s="36"/>
      <c r="Y24" s="36"/>
      <c r="Z24" s="36"/>
      <c r="AA24" s="36"/>
      <c r="AB24" s="36"/>
      <c r="AC24" s="36"/>
      <c r="AD24" s="36"/>
      <c r="AE24" s="36"/>
      <c r="AF24" s="36">
        <v>14</v>
      </c>
      <c r="AG24" s="36" t="s">
        <v>165</v>
      </c>
      <c r="AH24" s="36" t="s">
        <v>158</v>
      </c>
      <c r="AI24" s="96">
        <v>-85</v>
      </c>
      <c r="AJ24" s="35" t="s">
        <v>159</v>
      </c>
      <c r="AK24" s="35" t="s">
        <v>160</v>
      </c>
      <c r="AM24" s="36" t="s">
        <v>171</v>
      </c>
      <c r="AN24" s="36" t="s">
        <v>149</v>
      </c>
      <c r="AO24" s="36">
        <v>60</v>
      </c>
      <c r="AP24" s="36">
        <v>3</v>
      </c>
      <c r="AQ24" s="36" t="s">
        <v>150</v>
      </c>
      <c r="AR24" s="50"/>
      <c r="AS24" s="405">
        <v>63927</v>
      </c>
      <c r="AT24" s="293" t="s">
        <v>398</v>
      </c>
      <c r="AU24" s="293"/>
      <c r="AV24" s="293"/>
      <c r="AW24" s="293"/>
      <c r="AX24" s="170" t="s">
        <v>153</v>
      </c>
      <c r="BB24" s="490" t="s">
        <v>219</v>
      </c>
    </row>
    <row r="25" spans="1:54" ht="15" customHeight="1">
      <c r="A25" s="305" t="s">
        <v>202</v>
      </c>
      <c r="B25" s="35" t="s">
        <v>187</v>
      </c>
      <c r="C25" s="213">
        <v>480006</v>
      </c>
      <c r="E25" s="45" t="s">
        <v>106</v>
      </c>
      <c r="F25" s="45" t="s">
        <v>461</v>
      </c>
      <c r="G25" s="45" t="s">
        <v>461</v>
      </c>
      <c r="H25" s="36">
        <v>48</v>
      </c>
      <c r="I25" s="36">
        <v>55990</v>
      </c>
      <c r="J25" s="36">
        <v>20</v>
      </c>
      <c r="K25" s="36" t="s">
        <v>338</v>
      </c>
      <c r="L25" s="36">
        <v>2</v>
      </c>
      <c r="M25" s="36">
        <v>7</v>
      </c>
      <c r="N25" s="36"/>
      <c r="O25" s="36"/>
      <c r="P25" s="36"/>
      <c r="Q25" s="36"/>
      <c r="R25" s="36"/>
      <c r="S25" s="36"/>
      <c r="T25" s="36"/>
      <c r="U25" s="36"/>
      <c r="V25" s="36"/>
      <c r="W25" s="36"/>
      <c r="X25" s="36"/>
      <c r="Y25" s="36"/>
      <c r="Z25" s="36"/>
      <c r="AA25" s="36"/>
      <c r="AB25" s="36"/>
      <c r="AC25" s="36"/>
      <c r="AD25" s="36"/>
      <c r="AE25" s="36"/>
      <c r="AF25" s="36">
        <v>14</v>
      </c>
      <c r="AG25" s="36" t="s">
        <v>157</v>
      </c>
      <c r="AH25" s="36" t="s">
        <v>158</v>
      </c>
      <c r="AI25" s="96">
        <v>-85</v>
      </c>
      <c r="AJ25" s="36" t="s">
        <v>159</v>
      </c>
      <c r="AK25" s="36" t="s">
        <v>160</v>
      </c>
      <c r="AL25" s="36"/>
      <c r="AM25" s="36" t="s">
        <v>148</v>
      </c>
      <c r="AN25" s="36" t="s">
        <v>149</v>
      </c>
      <c r="AO25" s="36">
        <v>60</v>
      </c>
      <c r="AP25" s="36">
        <v>3</v>
      </c>
      <c r="AQ25" s="36" t="s">
        <v>150</v>
      </c>
      <c r="AR25" s="50"/>
      <c r="AS25" s="406">
        <v>85326.15</v>
      </c>
      <c r="AT25" s="293" t="s">
        <v>385</v>
      </c>
      <c r="AU25" s="293"/>
      <c r="AV25" s="293"/>
      <c r="AW25" s="293"/>
      <c r="AX25" s="170" t="s">
        <v>153</v>
      </c>
      <c r="BB25" s="490" t="s">
        <v>219</v>
      </c>
    </row>
    <row r="26" spans="1:54" ht="15" customHeight="1">
      <c r="A26" s="305" t="s">
        <v>202</v>
      </c>
      <c r="B26" s="35" t="s">
        <v>187</v>
      </c>
      <c r="C26" s="213">
        <v>480007</v>
      </c>
      <c r="E26" s="45" t="s">
        <v>106</v>
      </c>
      <c r="F26" s="45" t="s">
        <v>461</v>
      </c>
      <c r="G26" s="45" t="s">
        <v>461</v>
      </c>
      <c r="H26" s="36">
        <v>48</v>
      </c>
      <c r="I26" s="36">
        <v>55990</v>
      </c>
      <c r="J26" s="36">
        <v>20</v>
      </c>
      <c r="K26" s="36" t="s">
        <v>338</v>
      </c>
      <c r="L26" s="36">
        <v>2</v>
      </c>
      <c r="M26" s="36">
        <v>7</v>
      </c>
      <c r="N26" s="36"/>
      <c r="O26" s="36"/>
      <c r="P26" s="36"/>
      <c r="Q26" s="36"/>
      <c r="R26" s="36"/>
      <c r="S26" s="36"/>
      <c r="T26" s="36"/>
      <c r="U26" s="36"/>
      <c r="V26" s="36"/>
      <c r="W26" s="36"/>
      <c r="X26" s="36"/>
      <c r="Y26" s="36"/>
      <c r="Z26" s="36"/>
      <c r="AA26" s="36"/>
      <c r="AB26" s="36"/>
      <c r="AC26" s="36"/>
      <c r="AD26" s="36"/>
      <c r="AE26" s="36"/>
      <c r="AF26" s="36">
        <v>14</v>
      </c>
      <c r="AG26" s="36" t="s">
        <v>157</v>
      </c>
      <c r="AH26" s="36" t="s">
        <v>146</v>
      </c>
      <c r="AI26" s="96">
        <v>-88</v>
      </c>
      <c r="AJ26" s="35">
        <v>10</v>
      </c>
      <c r="AK26" s="35" t="s">
        <v>164</v>
      </c>
      <c r="AM26" s="36" t="s">
        <v>148</v>
      </c>
      <c r="AN26" s="36" t="s">
        <v>149</v>
      </c>
      <c r="AO26" s="36">
        <v>60</v>
      </c>
      <c r="AP26" s="36">
        <v>3</v>
      </c>
      <c r="AQ26" s="36" t="s">
        <v>150</v>
      </c>
      <c r="AR26" s="50"/>
      <c r="AS26" s="406">
        <v>27938.55</v>
      </c>
      <c r="AT26" s="293" t="s">
        <v>342</v>
      </c>
      <c r="AU26" s="293"/>
      <c r="AV26" s="293"/>
      <c r="AW26" s="293"/>
      <c r="AX26" s="170" t="s">
        <v>153</v>
      </c>
      <c r="BB26" s="490" t="s">
        <v>219</v>
      </c>
    </row>
    <row r="27" spans="1:54" ht="15" customHeight="1">
      <c r="A27" s="305" t="s">
        <v>202</v>
      </c>
      <c r="B27" s="35" t="s">
        <v>189</v>
      </c>
      <c r="C27" s="213">
        <v>480008</v>
      </c>
      <c r="E27" s="45" t="s">
        <v>106</v>
      </c>
      <c r="F27" s="45" t="s">
        <v>461</v>
      </c>
      <c r="G27" s="45" t="s">
        <v>461</v>
      </c>
      <c r="H27" s="36">
        <v>48</v>
      </c>
      <c r="I27" s="36">
        <v>55990</v>
      </c>
      <c r="J27" s="36">
        <v>20</v>
      </c>
      <c r="K27" s="36" t="s">
        <v>338</v>
      </c>
      <c r="L27" s="36">
        <v>2</v>
      </c>
      <c r="M27" s="36">
        <v>7</v>
      </c>
      <c r="N27" s="36"/>
      <c r="O27" s="36"/>
      <c r="P27" s="36"/>
      <c r="Q27" s="36"/>
      <c r="R27" s="36"/>
      <c r="S27" s="36"/>
      <c r="T27" s="36"/>
      <c r="U27" s="36"/>
      <c r="V27" s="36"/>
      <c r="W27" s="36"/>
      <c r="X27" s="36"/>
      <c r="Y27" s="36"/>
      <c r="Z27" s="36"/>
      <c r="AA27" s="36"/>
      <c r="AB27" s="36"/>
      <c r="AC27" s="36"/>
      <c r="AD27" s="36"/>
      <c r="AE27" s="36"/>
      <c r="AF27" s="36">
        <v>14</v>
      </c>
      <c r="AG27" s="36" t="s">
        <v>165</v>
      </c>
      <c r="AH27" s="36" t="s">
        <v>146</v>
      </c>
      <c r="AI27" s="96">
        <v>-78</v>
      </c>
      <c r="AJ27" s="35">
        <v>20</v>
      </c>
      <c r="AK27" s="35" t="s">
        <v>166</v>
      </c>
      <c r="AM27" s="36" t="s">
        <v>148</v>
      </c>
      <c r="AN27" s="36" t="s">
        <v>149</v>
      </c>
      <c r="AO27" s="36">
        <v>60</v>
      </c>
      <c r="AP27" s="36">
        <v>3</v>
      </c>
      <c r="AQ27" s="36" t="s">
        <v>150</v>
      </c>
      <c r="AR27" s="50"/>
      <c r="AS27" s="406">
        <v>56879.35</v>
      </c>
      <c r="AT27" s="293" t="s">
        <v>342</v>
      </c>
      <c r="AU27" s="293"/>
      <c r="AV27" s="293"/>
      <c r="AW27" s="293"/>
      <c r="AX27" s="170" t="s">
        <v>153</v>
      </c>
      <c r="BB27" s="490" t="s">
        <v>219</v>
      </c>
    </row>
    <row r="28" spans="1:54" ht="15" customHeight="1">
      <c r="A28" s="305" t="s">
        <v>202</v>
      </c>
      <c r="B28" s="35" t="s">
        <v>190</v>
      </c>
      <c r="C28" s="213">
        <v>480009</v>
      </c>
      <c r="E28" s="45" t="s">
        <v>106</v>
      </c>
      <c r="F28" s="45" t="s">
        <v>461</v>
      </c>
      <c r="G28" s="45" t="s">
        <v>461</v>
      </c>
      <c r="H28" s="36">
        <v>48</v>
      </c>
      <c r="I28" s="36">
        <v>55990</v>
      </c>
      <c r="J28" s="36">
        <v>20</v>
      </c>
      <c r="K28" s="36" t="s">
        <v>338</v>
      </c>
      <c r="L28" s="36">
        <v>2</v>
      </c>
      <c r="M28" s="36">
        <v>7</v>
      </c>
      <c r="N28" s="36"/>
      <c r="O28" s="36"/>
      <c r="P28" s="36"/>
      <c r="Q28" s="36"/>
      <c r="R28" s="36"/>
      <c r="S28" s="36"/>
      <c r="T28" s="36"/>
      <c r="U28" s="36"/>
      <c r="V28" s="36"/>
      <c r="W28" s="36"/>
      <c r="X28" s="36"/>
      <c r="Y28" s="36"/>
      <c r="Z28" s="36"/>
      <c r="AA28" s="36"/>
      <c r="AB28" s="36"/>
      <c r="AC28" s="36"/>
      <c r="AD28" s="36"/>
      <c r="AE28" s="36"/>
      <c r="AF28" s="36">
        <v>14</v>
      </c>
      <c r="AG28" s="36" t="s">
        <v>165</v>
      </c>
      <c r="AH28" s="36" t="s">
        <v>158</v>
      </c>
      <c r="AI28" s="96">
        <v>-85</v>
      </c>
      <c r="AJ28" s="35" t="s">
        <v>159</v>
      </c>
      <c r="AK28" s="35" t="s">
        <v>160</v>
      </c>
      <c r="AM28" s="36" t="s">
        <v>171</v>
      </c>
      <c r="AN28" s="36" t="s">
        <v>149</v>
      </c>
      <c r="AO28" s="36">
        <v>60</v>
      </c>
      <c r="AP28" s="36">
        <v>3</v>
      </c>
      <c r="AQ28" s="36" t="s">
        <v>150</v>
      </c>
      <c r="AR28" s="50"/>
      <c r="AS28" s="406">
        <v>86633.349999999991</v>
      </c>
      <c r="AT28" s="293" t="s">
        <v>385</v>
      </c>
      <c r="AU28" s="293"/>
      <c r="AV28" s="293"/>
      <c r="AW28" s="293"/>
      <c r="AX28" s="170" t="s">
        <v>153</v>
      </c>
      <c r="BB28" s="490" t="s">
        <v>219</v>
      </c>
    </row>
    <row r="29" spans="1:54" ht="15" customHeight="1">
      <c r="A29" s="305" t="s">
        <v>276</v>
      </c>
      <c r="B29" s="35" t="s">
        <v>189</v>
      </c>
      <c r="C29" s="213">
        <v>480010</v>
      </c>
      <c r="E29" s="45" t="s">
        <v>106</v>
      </c>
      <c r="F29" s="45" t="s">
        <v>461</v>
      </c>
      <c r="G29" s="45" t="s">
        <v>461</v>
      </c>
      <c r="H29" s="36">
        <v>48</v>
      </c>
      <c r="I29" s="36">
        <v>55990</v>
      </c>
      <c r="J29" s="36">
        <v>10</v>
      </c>
      <c r="K29" s="36" t="s">
        <v>362</v>
      </c>
      <c r="L29" s="36">
        <v>2</v>
      </c>
      <c r="M29" s="36">
        <v>7</v>
      </c>
      <c r="N29" s="36"/>
      <c r="O29" s="36"/>
      <c r="P29" s="36"/>
      <c r="Q29" s="36"/>
      <c r="R29" s="36"/>
      <c r="S29" s="36"/>
      <c r="T29" s="36"/>
      <c r="U29" s="36"/>
      <c r="V29" s="36"/>
      <c r="W29" s="36"/>
      <c r="X29" s="36"/>
      <c r="Y29" s="36"/>
      <c r="Z29" s="36"/>
      <c r="AA29" s="36"/>
      <c r="AB29" s="36"/>
      <c r="AC29" s="36"/>
      <c r="AD29" s="36"/>
      <c r="AE29" s="36"/>
      <c r="AF29" s="36">
        <v>14</v>
      </c>
      <c r="AG29" s="36" t="s">
        <v>165</v>
      </c>
      <c r="AH29" s="36" t="s">
        <v>158</v>
      </c>
      <c r="AI29" s="294">
        <v>-93</v>
      </c>
      <c r="AJ29" s="36" t="s">
        <v>159</v>
      </c>
      <c r="AK29" s="36" t="s">
        <v>160</v>
      </c>
      <c r="AL29" s="36" t="s">
        <v>205</v>
      </c>
      <c r="AM29" s="36" t="s">
        <v>148</v>
      </c>
      <c r="AN29" s="36" t="s">
        <v>149</v>
      </c>
      <c r="AO29" s="36">
        <v>60</v>
      </c>
      <c r="AP29" s="36">
        <v>3</v>
      </c>
      <c r="AQ29" s="36" t="s">
        <v>150</v>
      </c>
      <c r="AR29" s="31"/>
      <c r="AS29" s="406">
        <v>126560.9</v>
      </c>
      <c r="AT29" s="293" t="s">
        <v>400</v>
      </c>
      <c r="AU29" s="293"/>
      <c r="AV29" s="293"/>
      <c r="AW29" s="293"/>
      <c r="AX29" s="170" t="s">
        <v>153</v>
      </c>
      <c r="BB29" s="490" t="s">
        <v>219</v>
      </c>
    </row>
    <row r="30" spans="1:54" ht="15" customHeight="1">
      <c r="A30" s="305" t="s">
        <v>200</v>
      </c>
      <c r="B30" s="35" t="s">
        <v>189</v>
      </c>
      <c r="C30" s="213">
        <v>480011</v>
      </c>
      <c r="E30" s="45" t="s">
        <v>106</v>
      </c>
      <c r="F30" s="45" t="s">
        <v>461</v>
      </c>
      <c r="G30" s="45" t="s">
        <v>461</v>
      </c>
      <c r="H30" s="36">
        <v>48</v>
      </c>
      <c r="I30" s="36">
        <v>55990</v>
      </c>
      <c r="J30" s="36">
        <v>15</v>
      </c>
      <c r="K30" s="36" t="s">
        <v>362</v>
      </c>
      <c r="L30" s="36">
        <v>2</v>
      </c>
      <c r="M30" s="36">
        <v>7</v>
      </c>
      <c r="N30" s="36"/>
      <c r="O30" s="36"/>
      <c r="P30" s="36"/>
      <c r="Q30" s="36"/>
      <c r="R30" s="36"/>
      <c r="S30" s="36"/>
      <c r="T30" s="36"/>
      <c r="U30" s="36"/>
      <c r="V30" s="36"/>
      <c r="W30" s="36"/>
      <c r="X30" s="36"/>
      <c r="Y30" s="36"/>
      <c r="Z30" s="36"/>
      <c r="AA30" s="36"/>
      <c r="AB30" s="36"/>
      <c r="AC30" s="36"/>
      <c r="AD30" s="36"/>
      <c r="AE30" s="36"/>
      <c r="AF30" s="36">
        <v>14</v>
      </c>
      <c r="AG30" s="36" t="s">
        <v>165</v>
      </c>
      <c r="AH30" s="36" t="s">
        <v>158</v>
      </c>
      <c r="AI30" s="294">
        <v>-93</v>
      </c>
      <c r="AJ30" s="36" t="s">
        <v>159</v>
      </c>
      <c r="AK30" s="36" t="s">
        <v>160</v>
      </c>
      <c r="AL30" s="36" t="s">
        <v>205</v>
      </c>
      <c r="AM30" s="36" t="s">
        <v>148</v>
      </c>
      <c r="AN30" s="36" t="s">
        <v>149</v>
      </c>
      <c r="AO30" s="36">
        <v>60</v>
      </c>
      <c r="AP30" s="36">
        <v>3</v>
      </c>
      <c r="AQ30" s="36" t="s">
        <v>150</v>
      </c>
      <c r="AR30" s="295"/>
      <c r="AS30" s="406">
        <v>190902.5</v>
      </c>
      <c r="AT30" s="293" t="s">
        <v>401</v>
      </c>
      <c r="AU30" s="293"/>
      <c r="AV30" s="293"/>
      <c r="AW30" s="293"/>
      <c r="AX30" s="170" t="s">
        <v>153</v>
      </c>
      <c r="BB30" s="490" t="s">
        <v>219</v>
      </c>
    </row>
    <row r="31" spans="1:54" ht="15" customHeight="1">
      <c r="A31" s="305" t="s">
        <v>202</v>
      </c>
      <c r="B31" s="35" t="s">
        <v>189</v>
      </c>
      <c r="C31" s="213">
        <v>480012</v>
      </c>
      <c r="E31" s="45" t="s">
        <v>106</v>
      </c>
      <c r="F31" s="45" t="s">
        <v>461</v>
      </c>
      <c r="G31" s="45" t="s">
        <v>461</v>
      </c>
      <c r="H31" s="36">
        <v>48</v>
      </c>
      <c r="I31" s="36">
        <v>55990</v>
      </c>
      <c r="J31" s="36">
        <v>20</v>
      </c>
      <c r="K31" s="36" t="s">
        <v>362</v>
      </c>
      <c r="L31" s="36">
        <v>2</v>
      </c>
      <c r="M31" s="36">
        <v>7</v>
      </c>
      <c r="N31" s="36"/>
      <c r="O31" s="36"/>
      <c r="P31" s="36"/>
      <c r="Q31" s="36"/>
      <c r="R31" s="36"/>
      <c r="S31" s="36"/>
      <c r="T31" s="36"/>
      <c r="U31" s="36"/>
      <c r="V31" s="36"/>
      <c r="W31" s="36"/>
      <c r="X31" s="36"/>
      <c r="Y31" s="36"/>
      <c r="Z31" s="36"/>
      <c r="AA31" s="36"/>
      <c r="AB31" s="36"/>
      <c r="AC31" s="36"/>
      <c r="AD31" s="36"/>
      <c r="AE31" s="36"/>
      <c r="AF31" s="36">
        <v>14</v>
      </c>
      <c r="AG31" s="36" t="s">
        <v>165</v>
      </c>
      <c r="AH31" s="36" t="s">
        <v>158</v>
      </c>
      <c r="AI31" s="294">
        <v>-93</v>
      </c>
      <c r="AJ31" s="36" t="s">
        <v>159</v>
      </c>
      <c r="AK31" s="36" t="s">
        <v>160</v>
      </c>
      <c r="AL31" s="36" t="s">
        <v>205</v>
      </c>
      <c r="AM31" s="36" t="s">
        <v>148</v>
      </c>
      <c r="AN31" s="36" t="s">
        <v>149</v>
      </c>
      <c r="AO31" s="36">
        <v>60</v>
      </c>
      <c r="AP31" s="36">
        <v>3</v>
      </c>
      <c r="AQ31" s="36" t="s">
        <v>150</v>
      </c>
      <c r="AR31" s="295"/>
      <c r="AS31" s="406">
        <v>256510.44999999998</v>
      </c>
      <c r="AT31" s="293" t="s">
        <v>402</v>
      </c>
      <c r="AU31" s="293"/>
      <c r="AV31" s="293"/>
      <c r="AW31" s="293"/>
      <c r="AX31" s="170" t="s">
        <v>153</v>
      </c>
      <c r="BB31" s="490" t="s">
        <v>219</v>
      </c>
    </row>
    <row r="32" spans="1:54" ht="15" customHeight="1">
      <c r="A32" s="305" t="s">
        <v>202</v>
      </c>
      <c r="B32" s="35" t="s">
        <v>187</v>
      </c>
      <c r="C32" s="213">
        <v>480013</v>
      </c>
      <c r="E32" s="45" t="s">
        <v>106</v>
      </c>
      <c r="F32" s="45" t="s">
        <v>461</v>
      </c>
      <c r="G32" s="45" t="s">
        <v>461</v>
      </c>
      <c r="H32" s="36">
        <v>48</v>
      </c>
      <c r="I32" s="36">
        <v>55990</v>
      </c>
      <c r="J32" s="36">
        <v>20</v>
      </c>
      <c r="K32" s="36" t="s">
        <v>362</v>
      </c>
      <c r="L32" s="36">
        <v>2</v>
      </c>
      <c r="M32" s="36">
        <v>7</v>
      </c>
      <c r="N32" s="36"/>
      <c r="O32" s="36"/>
      <c r="P32" s="36"/>
      <c r="Q32" s="36"/>
      <c r="R32" s="36"/>
      <c r="S32" s="36"/>
      <c r="T32" s="36"/>
      <c r="U32" s="36"/>
      <c r="V32" s="36"/>
      <c r="W32" s="36"/>
      <c r="X32" s="36"/>
      <c r="Y32" s="36"/>
      <c r="Z32" s="36"/>
      <c r="AA32" s="36"/>
      <c r="AB32" s="36"/>
      <c r="AC32" s="36"/>
      <c r="AD32" s="36"/>
      <c r="AE32" s="36"/>
      <c r="AF32" s="36">
        <v>14</v>
      </c>
      <c r="AG32" s="36" t="s">
        <v>157</v>
      </c>
      <c r="AH32" s="36" t="s">
        <v>146</v>
      </c>
      <c r="AI32" s="294">
        <v>-99</v>
      </c>
      <c r="AJ32" s="36">
        <v>10</v>
      </c>
      <c r="AK32" s="36" t="s">
        <v>164</v>
      </c>
      <c r="AL32" s="36" t="s">
        <v>205</v>
      </c>
      <c r="AM32" s="36" t="s">
        <v>148</v>
      </c>
      <c r="AN32" s="36" t="s">
        <v>149</v>
      </c>
      <c r="AO32" s="36">
        <v>60</v>
      </c>
      <c r="AP32" s="36">
        <v>3</v>
      </c>
      <c r="AQ32" s="36" t="s">
        <v>150</v>
      </c>
      <c r="AR32" s="295"/>
      <c r="AS32" s="406">
        <v>61855.45</v>
      </c>
      <c r="AT32" s="293" t="s">
        <v>342</v>
      </c>
      <c r="AU32" s="293"/>
      <c r="AV32" s="293"/>
      <c r="AW32" s="293"/>
      <c r="AX32" s="170" t="s">
        <v>153</v>
      </c>
      <c r="BB32" s="490" t="s">
        <v>219</v>
      </c>
    </row>
    <row r="33" spans="1:54" ht="15" customHeight="1">
      <c r="A33" s="305" t="s">
        <v>202</v>
      </c>
      <c r="B33" s="35" t="s">
        <v>189</v>
      </c>
      <c r="C33" s="213">
        <v>480014</v>
      </c>
      <c r="E33" s="45" t="s">
        <v>106</v>
      </c>
      <c r="F33" s="45" t="s">
        <v>461</v>
      </c>
      <c r="G33" s="45" t="s">
        <v>461</v>
      </c>
      <c r="H33" s="36">
        <v>48</v>
      </c>
      <c r="I33" s="36">
        <v>55990</v>
      </c>
      <c r="J33" s="36">
        <v>20</v>
      </c>
      <c r="K33" s="36" t="s">
        <v>362</v>
      </c>
      <c r="L33" s="36">
        <v>2</v>
      </c>
      <c r="M33" s="36">
        <v>7</v>
      </c>
      <c r="N33" s="36"/>
      <c r="O33" s="36"/>
      <c r="P33" s="36"/>
      <c r="Q33" s="36"/>
      <c r="R33" s="36"/>
      <c r="S33" s="36"/>
      <c r="T33" s="36"/>
      <c r="U33" s="36"/>
      <c r="V33" s="36"/>
      <c r="W33" s="36"/>
      <c r="X33" s="36"/>
      <c r="Y33" s="36"/>
      <c r="Z33" s="36"/>
      <c r="AA33" s="36"/>
      <c r="AB33" s="36"/>
      <c r="AC33" s="36"/>
      <c r="AD33" s="36"/>
      <c r="AE33" s="36"/>
      <c r="AF33" s="36">
        <v>14</v>
      </c>
      <c r="AG33" s="36" t="s">
        <v>165</v>
      </c>
      <c r="AH33" s="36" t="s">
        <v>146</v>
      </c>
      <c r="AI33" s="294">
        <v>-99</v>
      </c>
      <c r="AJ33" s="36">
        <v>20</v>
      </c>
      <c r="AK33" s="36" t="s">
        <v>166</v>
      </c>
      <c r="AL33" s="36" t="s">
        <v>205</v>
      </c>
      <c r="AM33" s="36" t="s">
        <v>148</v>
      </c>
      <c r="AN33" s="36" t="s">
        <v>149</v>
      </c>
      <c r="AO33" s="36">
        <v>60</v>
      </c>
      <c r="AP33" s="36">
        <v>3</v>
      </c>
      <c r="AQ33" s="36" t="s">
        <v>150</v>
      </c>
      <c r="AR33" s="295"/>
      <c r="AS33" s="406">
        <v>98279.4</v>
      </c>
      <c r="AT33" s="293" t="s">
        <v>342</v>
      </c>
      <c r="AU33" s="293"/>
      <c r="AV33" s="293"/>
      <c r="AW33" s="293"/>
      <c r="AX33" s="170" t="s">
        <v>153</v>
      </c>
      <c r="BB33" s="490" t="s">
        <v>219</v>
      </c>
    </row>
    <row r="34" spans="1:54" ht="15" customHeight="1">
      <c r="A34" s="305" t="s">
        <v>202</v>
      </c>
      <c r="B34" s="35" t="s">
        <v>296</v>
      </c>
      <c r="C34" s="213">
        <v>480015</v>
      </c>
      <c r="E34" s="45" t="s">
        <v>106</v>
      </c>
      <c r="F34" s="45" t="s">
        <v>461</v>
      </c>
      <c r="G34" s="45" t="s">
        <v>461</v>
      </c>
      <c r="H34" s="36">
        <v>48</v>
      </c>
      <c r="I34" s="36">
        <v>55990</v>
      </c>
      <c r="J34" s="36">
        <v>20</v>
      </c>
      <c r="K34" s="36" t="s">
        <v>362</v>
      </c>
      <c r="L34" s="36">
        <v>2</v>
      </c>
      <c r="M34" s="36">
        <v>7</v>
      </c>
      <c r="N34" s="36"/>
      <c r="O34" s="36"/>
      <c r="P34" s="36"/>
      <c r="Q34" s="36"/>
      <c r="R34" s="36"/>
      <c r="S34" s="36"/>
      <c r="T34" s="36"/>
      <c r="U34" s="36"/>
      <c r="V34" s="36"/>
      <c r="W34" s="36"/>
      <c r="X34" s="36"/>
      <c r="Y34" s="36"/>
      <c r="Z34" s="36"/>
      <c r="AA34" s="36"/>
      <c r="AB34" s="36"/>
      <c r="AC34" s="36"/>
      <c r="AD34" s="36"/>
      <c r="AE34" s="36"/>
      <c r="AF34" s="36">
        <v>14</v>
      </c>
      <c r="AG34" s="36" t="s">
        <v>157</v>
      </c>
      <c r="AH34" s="36" t="s">
        <v>158</v>
      </c>
      <c r="AI34" s="294">
        <v>-93</v>
      </c>
      <c r="AJ34" s="36" t="s">
        <v>159</v>
      </c>
      <c r="AK34" s="36" t="s">
        <v>160</v>
      </c>
      <c r="AL34" s="36" t="s">
        <v>205</v>
      </c>
      <c r="AM34" s="36" t="s">
        <v>171</v>
      </c>
      <c r="AN34" s="36" t="s">
        <v>149</v>
      </c>
      <c r="AO34" s="36">
        <v>60</v>
      </c>
      <c r="AP34" s="36">
        <v>3</v>
      </c>
      <c r="AQ34" s="36" t="s">
        <v>150</v>
      </c>
      <c r="AR34" s="295"/>
      <c r="AS34" s="406">
        <v>260677.15</v>
      </c>
      <c r="AT34" s="293" t="s">
        <v>402</v>
      </c>
      <c r="AU34" s="293"/>
      <c r="AV34" s="293"/>
      <c r="AW34" s="293"/>
      <c r="AX34" s="170" t="s">
        <v>153</v>
      </c>
      <c r="BB34" s="490" t="s">
        <v>219</v>
      </c>
    </row>
    <row r="35" spans="1:54" ht="15" customHeight="1">
      <c r="A35" s="305" t="s">
        <v>202</v>
      </c>
      <c r="B35" s="35" t="s">
        <v>211</v>
      </c>
      <c r="C35" s="213">
        <v>480016</v>
      </c>
      <c r="E35" s="45" t="s">
        <v>106</v>
      </c>
      <c r="F35" s="45" t="s">
        <v>461</v>
      </c>
      <c r="G35" s="45" t="s">
        <v>461</v>
      </c>
      <c r="H35" s="36">
        <v>48</v>
      </c>
      <c r="I35" s="36">
        <v>55990</v>
      </c>
      <c r="J35" s="36">
        <v>20</v>
      </c>
      <c r="K35" s="36" t="s">
        <v>362</v>
      </c>
      <c r="L35" s="36">
        <v>2</v>
      </c>
      <c r="M35" s="36">
        <v>7</v>
      </c>
      <c r="N35" s="36"/>
      <c r="O35" s="36"/>
      <c r="P35" s="36"/>
      <c r="Q35" s="36"/>
      <c r="R35" s="36"/>
      <c r="S35" s="36"/>
      <c r="T35" s="36"/>
      <c r="U35" s="36"/>
      <c r="V35" s="36"/>
      <c r="W35" s="36"/>
      <c r="X35" s="36"/>
      <c r="Y35" s="36"/>
      <c r="Z35" s="36"/>
      <c r="AA35" s="36"/>
      <c r="AB35" s="36"/>
      <c r="AC35" s="36"/>
      <c r="AD35" s="36"/>
      <c r="AE35" s="36"/>
      <c r="AF35" s="36">
        <v>14</v>
      </c>
      <c r="AG35" s="36" t="s">
        <v>165</v>
      </c>
      <c r="AH35" s="36" t="s">
        <v>158</v>
      </c>
      <c r="AI35" s="294">
        <v>-93</v>
      </c>
      <c r="AJ35" s="36" t="s">
        <v>159</v>
      </c>
      <c r="AK35" s="36" t="s">
        <v>160</v>
      </c>
      <c r="AL35" s="36" t="s">
        <v>286</v>
      </c>
      <c r="AM35" s="36" t="s">
        <v>194</v>
      </c>
      <c r="AN35" s="36" t="s">
        <v>149</v>
      </c>
      <c r="AO35" s="36">
        <v>60</v>
      </c>
      <c r="AP35" s="36">
        <v>3</v>
      </c>
      <c r="AQ35" s="36" t="s">
        <v>150</v>
      </c>
      <c r="AR35" s="295"/>
      <c r="AS35" s="406">
        <v>13708.5</v>
      </c>
      <c r="AT35" s="293" t="s">
        <v>402</v>
      </c>
      <c r="AU35" s="293"/>
      <c r="AV35" s="293"/>
      <c r="AW35" s="293"/>
      <c r="AX35" s="267" t="s">
        <v>214</v>
      </c>
      <c r="BB35" s="490" t="s">
        <v>219</v>
      </c>
    </row>
    <row r="36" spans="1:54" ht="15" customHeight="1">
      <c r="A36" s="306" t="s">
        <v>202</v>
      </c>
      <c r="B36" s="155" t="s">
        <v>287</v>
      </c>
      <c r="C36" s="314">
        <v>480017</v>
      </c>
      <c r="D36" s="155"/>
      <c r="E36" s="308" t="s">
        <v>106</v>
      </c>
      <c r="F36" s="308" t="s">
        <v>461</v>
      </c>
      <c r="G36" s="308" t="s">
        <v>461</v>
      </c>
      <c r="H36" s="169">
        <v>48</v>
      </c>
      <c r="I36" s="169">
        <v>55990</v>
      </c>
      <c r="J36" s="169">
        <v>20</v>
      </c>
      <c r="K36" s="169" t="s">
        <v>362</v>
      </c>
      <c r="L36" s="169">
        <v>2</v>
      </c>
      <c r="M36" s="169">
        <v>7</v>
      </c>
      <c r="N36" s="169"/>
      <c r="O36" s="169"/>
      <c r="P36" s="169"/>
      <c r="Q36" s="169"/>
      <c r="R36" s="169"/>
      <c r="S36" s="169"/>
      <c r="T36" s="169"/>
      <c r="U36" s="169"/>
      <c r="V36" s="169"/>
      <c r="W36" s="169"/>
      <c r="X36" s="169"/>
      <c r="Y36" s="169"/>
      <c r="Z36" s="169"/>
      <c r="AA36" s="169"/>
      <c r="AB36" s="169"/>
      <c r="AC36" s="169"/>
      <c r="AD36" s="169"/>
      <c r="AE36" s="169"/>
      <c r="AF36" s="169">
        <v>14</v>
      </c>
      <c r="AG36" s="169" t="s">
        <v>165</v>
      </c>
      <c r="AH36" s="169" t="s">
        <v>158</v>
      </c>
      <c r="AI36" s="315">
        <v>-93</v>
      </c>
      <c r="AJ36" s="169" t="s">
        <v>159</v>
      </c>
      <c r="AK36" s="169" t="s">
        <v>160</v>
      </c>
      <c r="AL36" s="169" t="s">
        <v>213</v>
      </c>
      <c r="AM36" s="169" t="s">
        <v>198</v>
      </c>
      <c r="AN36" s="169" t="s">
        <v>149</v>
      </c>
      <c r="AO36" s="169">
        <v>60</v>
      </c>
      <c r="AP36" s="169">
        <v>3</v>
      </c>
      <c r="AQ36" s="169" t="s">
        <v>150</v>
      </c>
      <c r="AR36" s="316"/>
      <c r="AS36" s="407">
        <v>13795.9</v>
      </c>
      <c r="AT36" s="311" t="s">
        <v>402</v>
      </c>
      <c r="AU36" s="311"/>
      <c r="AV36" s="311"/>
      <c r="AW36" s="311"/>
      <c r="AX36" s="270" t="s">
        <v>214</v>
      </c>
      <c r="BB36" s="490" t="s">
        <v>219</v>
      </c>
    </row>
    <row r="37" spans="1:54" ht="15" customHeight="1">
      <c r="A37" s="305" t="s">
        <v>202</v>
      </c>
      <c r="B37" s="35" t="s">
        <v>289</v>
      </c>
      <c r="C37" s="213">
        <v>480018</v>
      </c>
      <c r="D37" s="35">
        <v>1</v>
      </c>
      <c r="E37" s="45" t="s">
        <v>106</v>
      </c>
      <c r="F37" s="45" t="s">
        <v>461</v>
      </c>
      <c r="G37" s="45" t="s">
        <v>461</v>
      </c>
      <c r="H37" s="36">
        <v>48</v>
      </c>
      <c r="I37" s="36">
        <v>55990</v>
      </c>
      <c r="J37" s="36">
        <v>20</v>
      </c>
      <c r="K37" s="36" t="s">
        <v>338</v>
      </c>
      <c r="L37" s="36">
        <v>2</v>
      </c>
      <c r="M37" s="36">
        <v>7</v>
      </c>
      <c r="N37" s="36"/>
      <c r="O37" s="36"/>
      <c r="P37" s="36"/>
      <c r="Q37" s="36"/>
      <c r="R37" s="36"/>
      <c r="S37" s="36"/>
      <c r="T37" s="36"/>
      <c r="U37" s="36"/>
      <c r="V37" s="36"/>
      <c r="W37" s="36"/>
      <c r="X37" s="36"/>
      <c r="Y37" s="36"/>
      <c r="Z37" s="36"/>
      <c r="AA37" s="36"/>
      <c r="AB37" s="36"/>
      <c r="AC37" s="36"/>
      <c r="AD37" s="36"/>
      <c r="AE37" s="36"/>
      <c r="AF37" s="36">
        <v>14</v>
      </c>
      <c r="AG37" s="36" t="s">
        <v>217</v>
      </c>
      <c r="AH37" s="36" t="s">
        <v>146</v>
      </c>
      <c r="AI37" s="96">
        <v>-85</v>
      </c>
      <c r="AJ37" s="36">
        <v>25</v>
      </c>
      <c r="AK37" s="36" t="s">
        <v>164</v>
      </c>
      <c r="AL37" s="36" t="s">
        <v>205</v>
      </c>
      <c r="AM37" s="36" t="s">
        <v>171</v>
      </c>
      <c r="AN37" s="36" t="s">
        <v>182</v>
      </c>
      <c r="AO37" s="36">
        <v>180</v>
      </c>
      <c r="AP37" s="36">
        <v>1</v>
      </c>
      <c r="AQ37" s="36" t="s">
        <v>269</v>
      </c>
      <c r="AR37" s="113"/>
      <c r="AS37" s="408">
        <v>5820.65</v>
      </c>
      <c r="AT37" s="293" t="s">
        <v>403</v>
      </c>
      <c r="AU37" s="293"/>
      <c r="AV37" s="293"/>
      <c r="AW37" s="293"/>
      <c r="AX37" s="170" t="s">
        <v>153</v>
      </c>
      <c r="BB37" s="490" t="s">
        <v>219</v>
      </c>
    </row>
    <row r="38" spans="1:54" ht="15" customHeight="1">
      <c r="A38" s="305" t="s">
        <v>202</v>
      </c>
      <c r="B38" s="35" t="s">
        <v>289</v>
      </c>
      <c r="C38" s="213">
        <v>480018</v>
      </c>
      <c r="D38" s="35">
        <v>2</v>
      </c>
      <c r="E38" s="45" t="s">
        <v>106</v>
      </c>
      <c r="F38" s="45" t="s">
        <v>461</v>
      </c>
      <c r="G38" s="45" t="s">
        <v>461</v>
      </c>
      <c r="H38" s="36">
        <v>48</v>
      </c>
      <c r="I38" s="36">
        <v>55990</v>
      </c>
      <c r="J38" s="36">
        <v>20</v>
      </c>
      <c r="K38" s="36" t="s">
        <v>338</v>
      </c>
      <c r="L38" s="36">
        <v>2</v>
      </c>
      <c r="M38" s="36">
        <v>7</v>
      </c>
      <c r="N38" s="36"/>
      <c r="O38" s="36"/>
      <c r="P38" s="36"/>
      <c r="Q38" s="36"/>
      <c r="R38" s="36"/>
      <c r="S38" s="36"/>
      <c r="T38" s="36"/>
      <c r="U38" s="36"/>
      <c r="V38" s="36"/>
      <c r="W38" s="36"/>
      <c r="X38" s="36"/>
      <c r="Y38" s="36"/>
      <c r="Z38" s="36"/>
      <c r="AA38" s="36"/>
      <c r="AB38" s="36"/>
      <c r="AC38" s="36"/>
      <c r="AD38" s="36"/>
      <c r="AE38" s="36"/>
      <c r="AF38" s="36">
        <v>14</v>
      </c>
      <c r="AG38" s="36" t="s">
        <v>217</v>
      </c>
      <c r="AH38" s="36" t="s">
        <v>146</v>
      </c>
      <c r="AI38" s="96">
        <v>-87</v>
      </c>
      <c r="AJ38" s="36">
        <v>25</v>
      </c>
      <c r="AK38" s="36" t="s">
        <v>164</v>
      </c>
      <c r="AL38" s="36" t="s">
        <v>205</v>
      </c>
      <c r="AM38" s="36" t="s">
        <v>171</v>
      </c>
      <c r="AN38" s="36" t="s">
        <v>182</v>
      </c>
      <c r="AO38" s="36">
        <v>180</v>
      </c>
      <c r="AP38" s="36">
        <v>1</v>
      </c>
      <c r="AQ38" s="36" t="s">
        <v>269</v>
      </c>
      <c r="AR38" s="113"/>
      <c r="AS38" s="408">
        <v>5821.5999999999995</v>
      </c>
      <c r="AT38" s="293" t="s">
        <v>403</v>
      </c>
      <c r="AU38" s="293"/>
      <c r="AV38" s="293"/>
      <c r="AW38" s="293"/>
      <c r="AX38" s="170" t="s">
        <v>153</v>
      </c>
      <c r="BB38" s="490" t="s">
        <v>219</v>
      </c>
    </row>
    <row r="39" spans="1:54" ht="15" customHeight="1">
      <c r="A39" s="305" t="s">
        <v>202</v>
      </c>
      <c r="B39" s="35" t="s">
        <v>289</v>
      </c>
      <c r="C39" s="213">
        <v>480018</v>
      </c>
      <c r="D39" s="35">
        <v>3</v>
      </c>
      <c r="E39" s="45" t="s">
        <v>106</v>
      </c>
      <c r="F39" s="45" t="s">
        <v>461</v>
      </c>
      <c r="G39" s="45" t="s">
        <v>461</v>
      </c>
      <c r="H39" s="36">
        <v>48</v>
      </c>
      <c r="I39" s="36">
        <v>55990</v>
      </c>
      <c r="J39" s="36">
        <v>20</v>
      </c>
      <c r="K39" s="36" t="s">
        <v>338</v>
      </c>
      <c r="L39" s="36">
        <v>2</v>
      </c>
      <c r="M39" s="36">
        <v>7</v>
      </c>
      <c r="N39" s="36"/>
      <c r="O39" s="36"/>
      <c r="P39" s="36"/>
      <c r="Q39" s="36"/>
      <c r="R39" s="36"/>
      <c r="S39" s="36"/>
      <c r="T39" s="36"/>
      <c r="U39" s="36"/>
      <c r="V39" s="36"/>
      <c r="W39" s="36"/>
      <c r="X39" s="36"/>
      <c r="Y39" s="36"/>
      <c r="Z39" s="36"/>
      <c r="AA39" s="36"/>
      <c r="AB39" s="36"/>
      <c r="AC39" s="36"/>
      <c r="AD39" s="36"/>
      <c r="AE39" s="36"/>
      <c r="AF39" s="36">
        <v>14</v>
      </c>
      <c r="AG39" s="36" t="s">
        <v>217</v>
      </c>
      <c r="AH39" s="36" t="s">
        <v>146</v>
      </c>
      <c r="AI39" s="96">
        <v>-89</v>
      </c>
      <c r="AJ39" s="36">
        <v>25</v>
      </c>
      <c r="AK39" s="36" t="s">
        <v>164</v>
      </c>
      <c r="AL39" s="36" t="s">
        <v>205</v>
      </c>
      <c r="AM39" s="36" t="s">
        <v>171</v>
      </c>
      <c r="AN39" s="36" t="s">
        <v>182</v>
      </c>
      <c r="AO39" s="36">
        <v>180</v>
      </c>
      <c r="AP39" s="36">
        <v>1</v>
      </c>
      <c r="AQ39" s="36" t="s">
        <v>269</v>
      </c>
      <c r="AR39" s="113"/>
      <c r="AS39" s="408">
        <v>5822.55</v>
      </c>
      <c r="AT39" s="293" t="s">
        <v>403</v>
      </c>
      <c r="AU39" s="293"/>
      <c r="AV39" s="293"/>
      <c r="AW39" s="293"/>
      <c r="AX39" s="170" t="s">
        <v>153</v>
      </c>
      <c r="BB39" s="490" t="s">
        <v>219</v>
      </c>
    </row>
    <row r="40" spans="1:54" ht="15" customHeight="1">
      <c r="A40" s="305" t="s">
        <v>202</v>
      </c>
      <c r="B40" s="35" t="s">
        <v>289</v>
      </c>
      <c r="C40" s="213">
        <v>480018</v>
      </c>
      <c r="D40" s="35">
        <v>4</v>
      </c>
      <c r="E40" s="45" t="s">
        <v>106</v>
      </c>
      <c r="F40" s="45" t="s">
        <v>461</v>
      </c>
      <c r="G40" s="45" t="s">
        <v>461</v>
      </c>
      <c r="H40" s="36">
        <v>48</v>
      </c>
      <c r="I40" s="36">
        <v>55990</v>
      </c>
      <c r="J40" s="36">
        <v>20</v>
      </c>
      <c r="K40" s="36" t="s">
        <v>338</v>
      </c>
      <c r="L40" s="36">
        <v>2</v>
      </c>
      <c r="M40" s="36">
        <v>7</v>
      </c>
      <c r="N40" s="36"/>
      <c r="O40" s="36"/>
      <c r="P40" s="36"/>
      <c r="Q40" s="36"/>
      <c r="R40" s="36"/>
      <c r="S40" s="36"/>
      <c r="T40" s="36"/>
      <c r="U40" s="36"/>
      <c r="V40" s="36"/>
      <c r="W40" s="36"/>
      <c r="X40" s="36"/>
      <c r="Y40" s="36"/>
      <c r="Z40" s="36"/>
      <c r="AA40" s="36"/>
      <c r="AB40" s="36"/>
      <c r="AC40" s="36"/>
      <c r="AD40" s="36"/>
      <c r="AE40" s="36"/>
      <c r="AF40" s="36">
        <v>14</v>
      </c>
      <c r="AG40" s="36" t="s">
        <v>217</v>
      </c>
      <c r="AH40" s="36" t="s">
        <v>146</v>
      </c>
      <c r="AI40" s="96">
        <v>-91</v>
      </c>
      <c r="AJ40" s="36">
        <v>25</v>
      </c>
      <c r="AK40" s="36" t="s">
        <v>164</v>
      </c>
      <c r="AL40" s="36" t="s">
        <v>205</v>
      </c>
      <c r="AM40" s="36" t="s">
        <v>171</v>
      </c>
      <c r="AN40" s="36" t="s">
        <v>182</v>
      </c>
      <c r="AO40" s="36">
        <v>180</v>
      </c>
      <c r="AP40" s="36">
        <v>1</v>
      </c>
      <c r="AQ40" s="36" t="s">
        <v>269</v>
      </c>
      <c r="AR40" s="113"/>
      <c r="AS40" s="408">
        <v>5820.65</v>
      </c>
      <c r="AT40" s="293" t="s">
        <v>403</v>
      </c>
      <c r="AU40" s="293"/>
      <c r="AV40" s="293"/>
      <c r="AW40" s="293"/>
      <c r="AX40" s="170" t="s">
        <v>153</v>
      </c>
      <c r="BB40" s="490" t="s">
        <v>219</v>
      </c>
    </row>
    <row r="41" spans="1:54" ht="15" customHeight="1">
      <c r="A41" s="305" t="s">
        <v>202</v>
      </c>
      <c r="B41" s="35" t="s">
        <v>289</v>
      </c>
      <c r="C41" s="213">
        <v>480018</v>
      </c>
      <c r="D41" s="35">
        <v>5</v>
      </c>
      <c r="E41" s="45" t="s">
        <v>106</v>
      </c>
      <c r="F41" s="45" t="s">
        <v>461</v>
      </c>
      <c r="G41" s="45" t="s">
        <v>461</v>
      </c>
      <c r="H41" s="36">
        <v>48</v>
      </c>
      <c r="I41" s="36">
        <v>55990</v>
      </c>
      <c r="J41" s="36">
        <v>20</v>
      </c>
      <c r="K41" s="36" t="s">
        <v>338</v>
      </c>
      <c r="L41" s="36">
        <v>2</v>
      </c>
      <c r="M41" s="36">
        <v>7</v>
      </c>
      <c r="N41" s="36"/>
      <c r="O41" s="36"/>
      <c r="P41" s="36"/>
      <c r="Q41" s="36"/>
      <c r="R41" s="36"/>
      <c r="S41" s="36"/>
      <c r="T41" s="36"/>
      <c r="U41" s="36"/>
      <c r="V41" s="36"/>
      <c r="W41" s="36"/>
      <c r="X41" s="36"/>
      <c r="Y41" s="36"/>
      <c r="Z41" s="36"/>
      <c r="AA41" s="36"/>
      <c r="AB41" s="36"/>
      <c r="AC41" s="36"/>
      <c r="AD41" s="36"/>
      <c r="AE41" s="36"/>
      <c r="AF41" s="36">
        <v>14</v>
      </c>
      <c r="AG41" s="36" t="s">
        <v>217</v>
      </c>
      <c r="AH41" s="36" t="s">
        <v>146</v>
      </c>
      <c r="AI41" s="96">
        <v>-93</v>
      </c>
      <c r="AJ41" s="36">
        <v>25</v>
      </c>
      <c r="AK41" s="36" t="s">
        <v>164</v>
      </c>
      <c r="AL41" s="36" t="s">
        <v>205</v>
      </c>
      <c r="AM41" s="36" t="s">
        <v>171</v>
      </c>
      <c r="AN41" s="36" t="s">
        <v>182</v>
      </c>
      <c r="AO41" s="36">
        <v>180</v>
      </c>
      <c r="AP41" s="36">
        <v>1</v>
      </c>
      <c r="AQ41" s="36" t="s">
        <v>269</v>
      </c>
      <c r="AR41" s="113"/>
      <c r="AS41" s="408">
        <v>5821.5999999999995</v>
      </c>
      <c r="AT41" s="293" t="s">
        <v>403</v>
      </c>
      <c r="AU41" s="293"/>
      <c r="AV41" s="293"/>
      <c r="AW41" s="293"/>
      <c r="AX41" s="170" t="s">
        <v>153</v>
      </c>
      <c r="BB41" s="490" t="s">
        <v>219</v>
      </c>
    </row>
    <row r="42" spans="1:54" ht="15" customHeight="1">
      <c r="A42" s="305" t="s">
        <v>202</v>
      </c>
      <c r="B42" s="35" t="s">
        <v>289</v>
      </c>
      <c r="C42" s="213">
        <v>480018</v>
      </c>
      <c r="D42" s="35">
        <v>6</v>
      </c>
      <c r="E42" s="45" t="s">
        <v>106</v>
      </c>
      <c r="F42" s="45" t="s">
        <v>461</v>
      </c>
      <c r="G42" s="45" t="s">
        <v>461</v>
      </c>
      <c r="H42" s="36">
        <v>48</v>
      </c>
      <c r="I42" s="36">
        <v>55990</v>
      </c>
      <c r="J42" s="36">
        <v>20</v>
      </c>
      <c r="K42" s="36" t="s">
        <v>338</v>
      </c>
      <c r="L42" s="36">
        <v>2</v>
      </c>
      <c r="M42" s="36">
        <v>7</v>
      </c>
      <c r="N42" s="36"/>
      <c r="O42" s="36"/>
      <c r="P42" s="36"/>
      <c r="Q42" s="36"/>
      <c r="R42" s="36"/>
      <c r="S42" s="36"/>
      <c r="T42" s="36"/>
      <c r="U42" s="36"/>
      <c r="V42" s="36"/>
      <c r="W42" s="36"/>
      <c r="X42" s="36"/>
      <c r="Y42" s="36"/>
      <c r="Z42" s="36"/>
      <c r="AA42" s="36"/>
      <c r="AB42" s="36"/>
      <c r="AC42" s="36"/>
      <c r="AD42" s="36"/>
      <c r="AE42" s="36"/>
      <c r="AF42" s="36">
        <v>14</v>
      </c>
      <c r="AG42" s="36" t="s">
        <v>217</v>
      </c>
      <c r="AH42" s="36" t="s">
        <v>146</v>
      </c>
      <c r="AI42" s="96">
        <v>-95</v>
      </c>
      <c r="AJ42" s="36">
        <v>25</v>
      </c>
      <c r="AK42" s="36" t="s">
        <v>164</v>
      </c>
      <c r="AL42" s="36" t="s">
        <v>205</v>
      </c>
      <c r="AM42" s="36" t="s">
        <v>171</v>
      </c>
      <c r="AN42" s="36" t="s">
        <v>182</v>
      </c>
      <c r="AO42" s="36">
        <v>180</v>
      </c>
      <c r="AP42" s="36">
        <v>1</v>
      </c>
      <c r="AQ42" s="36" t="s">
        <v>269</v>
      </c>
      <c r="AR42" s="113"/>
      <c r="AS42" s="408">
        <v>5820.65</v>
      </c>
      <c r="AT42" s="293" t="s">
        <v>403</v>
      </c>
      <c r="AU42" s="293"/>
      <c r="AV42" s="293"/>
      <c r="AW42" s="293"/>
      <c r="AX42" s="170" t="s">
        <v>153</v>
      </c>
      <c r="BB42" s="490" t="s">
        <v>219</v>
      </c>
    </row>
    <row r="43" spans="1:54" ht="15" customHeight="1">
      <c r="A43" s="305" t="s">
        <v>202</v>
      </c>
      <c r="B43" s="35" t="s">
        <v>289</v>
      </c>
      <c r="C43" s="213">
        <v>480018</v>
      </c>
      <c r="D43" s="35">
        <v>7</v>
      </c>
      <c r="E43" s="45" t="s">
        <v>106</v>
      </c>
      <c r="F43" s="45" t="s">
        <v>461</v>
      </c>
      <c r="G43" s="45" t="s">
        <v>461</v>
      </c>
      <c r="H43" s="36">
        <v>48</v>
      </c>
      <c r="I43" s="36">
        <v>55990</v>
      </c>
      <c r="J43" s="36">
        <v>20</v>
      </c>
      <c r="K43" s="36" t="s">
        <v>338</v>
      </c>
      <c r="L43" s="36">
        <v>2</v>
      </c>
      <c r="M43" s="36">
        <v>7</v>
      </c>
      <c r="N43" s="36"/>
      <c r="O43" s="36"/>
      <c r="P43" s="36"/>
      <c r="Q43" s="36"/>
      <c r="R43" s="36"/>
      <c r="S43" s="36"/>
      <c r="T43" s="36"/>
      <c r="U43" s="36"/>
      <c r="V43" s="36"/>
      <c r="W43" s="36"/>
      <c r="X43" s="36"/>
      <c r="Y43" s="36"/>
      <c r="Z43" s="36"/>
      <c r="AA43" s="36"/>
      <c r="AB43" s="36"/>
      <c r="AC43" s="36"/>
      <c r="AD43" s="36"/>
      <c r="AE43" s="36"/>
      <c r="AF43" s="36">
        <v>14</v>
      </c>
      <c r="AG43" s="36" t="s">
        <v>217</v>
      </c>
      <c r="AH43" s="36" t="s">
        <v>146</v>
      </c>
      <c r="AI43" s="96">
        <v>-97</v>
      </c>
      <c r="AJ43" s="36">
        <v>25</v>
      </c>
      <c r="AK43" s="36" t="s">
        <v>164</v>
      </c>
      <c r="AL43" s="36" t="s">
        <v>205</v>
      </c>
      <c r="AM43" s="36" t="s">
        <v>171</v>
      </c>
      <c r="AN43" s="36" t="s">
        <v>182</v>
      </c>
      <c r="AO43" s="36">
        <v>180</v>
      </c>
      <c r="AP43" s="36">
        <v>1</v>
      </c>
      <c r="AQ43" s="36" t="s">
        <v>269</v>
      </c>
      <c r="AR43" s="113"/>
      <c r="AS43" s="408">
        <v>5820.65</v>
      </c>
      <c r="AT43" s="293" t="s">
        <v>403</v>
      </c>
      <c r="AU43" s="293"/>
      <c r="AV43" s="293"/>
      <c r="AW43" s="293"/>
      <c r="AX43" s="170" t="s">
        <v>153</v>
      </c>
      <c r="BB43" s="490" t="s">
        <v>219</v>
      </c>
    </row>
    <row r="44" spans="1:54" ht="15" customHeight="1">
      <c r="A44" s="305" t="s">
        <v>202</v>
      </c>
      <c r="B44" s="35" t="s">
        <v>289</v>
      </c>
      <c r="C44" s="213">
        <v>480018</v>
      </c>
      <c r="D44" s="35">
        <v>8</v>
      </c>
      <c r="E44" s="45" t="s">
        <v>106</v>
      </c>
      <c r="F44" s="45" t="s">
        <v>461</v>
      </c>
      <c r="G44" s="45" t="s">
        <v>461</v>
      </c>
      <c r="H44" s="36">
        <v>48</v>
      </c>
      <c r="I44" s="36">
        <v>55990</v>
      </c>
      <c r="J44" s="36">
        <v>20</v>
      </c>
      <c r="K44" s="36" t="s">
        <v>338</v>
      </c>
      <c r="L44" s="36">
        <v>2</v>
      </c>
      <c r="M44" s="36">
        <v>7</v>
      </c>
      <c r="N44" s="36"/>
      <c r="O44" s="36"/>
      <c r="P44" s="36"/>
      <c r="Q44" s="36"/>
      <c r="R44" s="36"/>
      <c r="S44" s="36"/>
      <c r="T44" s="36"/>
      <c r="U44" s="36"/>
      <c r="V44" s="36"/>
      <c r="W44" s="36"/>
      <c r="X44" s="36"/>
      <c r="Y44" s="36"/>
      <c r="Z44" s="36"/>
      <c r="AA44" s="36"/>
      <c r="AB44" s="36"/>
      <c r="AC44" s="36"/>
      <c r="AD44" s="36"/>
      <c r="AE44" s="36"/>
      <c r="AF44" s="36">
        <v>14</v>
      </c>
      <c r="AG44" s="36" t="s">
        <v>217</v>
      </c>
      <c r="AH44" s="36" t="s">
        <v>146</v>
      </c>
      <c r="AI44" s="96">
        <v>-99</v>
      </c>
      <c r="AJ44" s="36">
        <v>25</v>
      </c>
      <c r="AK44" s="36" t="s">
        <v>164</v>
      </c>
      <c r="AL44" s="36" t="s">
        <v>205</v>
      </c>
      <c r="AM44" s="36" t="s">
        <v>171</v>
      </c>
      <c r="AN44" s="36" t="s">
        <v>182</v>
      </c>
      <c r="AO44" s="36">
        <v>180</v>
      </c>
      <c r="AP44" s="36">
        <v>1</v>
      </c>
      <c r="AQ44" s="36" t="s">
        <v>269</v>
      </c>
      <c r="AR44" s="113"/>
      <c r="AS44" s="408">
        <v>5821.5999999999995</v>
      </c>
      <c r="AT44" s="293" t="s">
        <v>403</v>
      </c>
      <c r="AU44" s="293"/>
      <c r="AV44" s="293"/>
      <c r="AW44" s="293"/>
      <c r="AX44" s="170" t="s">
        <v>153</v>
      </c>
      <c r="BB44" s="490" t="s">
        <v>219</v>
      </c>
    </row>
    <row r="45" spans="1:54" ht="15" customHeight="1">
      <c r="A45" s="305" t="s">
        <v>202</v>
      </c>
      <c r="B45" s="35" t="s">
        <v>289</v>
      </c>
      <c r="C45" s="213">
        <v>480018</v>
      </c>
      <c r="D45" s="35">
        <v>9</v>
      </c>
      <c r="E45" s="45" t="s">
        <v>106</v>
      </c>
      <c r="F45" s="45" t="s">
        <v>461</v>
      </c>
      <c r="G45" s="45" t="s">
        <v>461</v>
      </c>
      <c r="H45" s="36">
        <v>48</v>
      </c>
      <c r="I45" s="36">
        <v>55990</v>
      </c>
      <c r="J45" s="36">
        <v>20</v>
      </c>
      <c r="K45" s="36" t="s">
        <v>338</v>
      </c>
      <c r="L45" s="36">
        <v>2</v>
      </c>
      <c r="M45" s="36">
        <v>7</v>
      </c>
      <c r="N45" s="36"/>
      <c r="O45" s="36"/>
      <c r="P45" s="36"/>
      <c r="Q45" s="36"/>
      <c r="R45" s="36"/>
      <c r="S45" s="36"/>
      <c r="T45" s="36"/>
      <c r="U45" s="36"/>
      <c r="V45" s="36"/>
      <c r="W45" s="36"/>
      <c r="X45" s="36"/>
      <c r="Y45" s="36"/>
      <c r="Z45" s="36"/>
      <c r="AA45" s="36"/>
      <c r="AB45" s="36"/>
      <c r="AC45" s="36"/>
      <c r="AD45" s="36"/>
      <c r="AE45" s="36"/>
      <c r="AF45" s="36">
        <v>14</v>
      </c>
      <c r="AG45" s="36" t="s">
        <v>217</v>
      </c>
      <c r="AH45" s="36" t="s">
        <v>146</v>
      </c>
      <c r="AI45" s="96">
        <v>-101</v>
      </c>
      <c r="AJ45" s="36">
        <v>24</v>
      </c>
      <c r="AK45" s="36" t="s">
        <v>164</v>
      </c>
      <c r="AL45" s="36" t="s">
        <v>205</v>
      </c>
      <c r="AM45" s="36" t="s">
        <v>171</v>
      </c>
      <c r="AN45" s="36" t="s">
        <v>182</v>
      </c>
      <c r="AO45" s="36">
        <v>180</v>
      </c>
      <c r="AP45" s="36">
        <v>1</v>
      </c>
      <c r="AQ45" s="36" t="s">
        <v>269</v>
      </c>
      <c r="AR45" s="113"/>
      <c r="AS45" s="408">
        <v>5822.55</v>
      </c>
      <c r="AT45" s="293" t="s">
        <v>403</v>
      </c>
      <c r="AU45" s="293"/>
      <c r="AV45" s="293"/>
      <c r="AW45" s="293"/>
      <c r="AX45" s="170" t="s">
        <v>153</v>
      </c>
      <c r="BB45" s="490" t="s">
        <v>219</v>
      </c>
    </row>
    <row r="46" spans="1:54" ht="15" customHeight="1">
      <c r="A46" s="305" t="s">
        <v>202</v>
      </c>
      <c r="B46" s="35" t="s">
        <v>289</v>
      </c>
      <c r="C46" s="213">
        <v>480018</v>
      </c>
      <c r="D46" s="35">
        <v>10</v>
      </c>
      <c r="E46" s="45" t="s">
        <v>106</v>
      </c>
      <c r="F46" s="45" t="s">
        <v>461</v>
      </c>
      <c r="G46" s="45" t="s">
        <v>461</v>
      </c>
      <c r="H46" s="36">
        <v>48</v>
      </c>
      <c r="I46" s="36">
        <v>55990</v>
      </c>
      <c r="J46" s="36">
        <v>20</v>
      </c>
      <c r="K46" s="36" t="s">
        <v>338</v>
      </c>
      <c r="L46" s="36">
        <v>2</v>
      </c>
      <c r="M46" s="36">
        <v>7</v>
      </c>
      <c r="N46" s="36"/>
      <c r="O46" s="36"/>
      <c r="P46" s="36"/>
      <c r="Q46" s="36"/>
      <c r="R46" s="36"/>
      <c r="S46" s="36"/>
      <c r="T46" s="36"/>
      <c r="U46" s="36"/>
      <c r="V46" s="36"/>
      <c r="W46" s="36"/>
      <c r="X46" s="36"/>
      <c r="Y46" s="36"/>
      <c r="Z46" s="36"/>
      <c r="AA46" s="36"/>
      <c r="AB46" s="36"/>
      <c r="AC46" s="36"/>
      <c r="AD46" s="36"/>
      <c r="AE46" s="36"/>
      <c r="AF46" s="36">
        <v>14</v>
      </c>
      <c r="AG46" s="36" t="s">
        <v>217</v>
      </c>
      <c r="AH46" s="36" t="s">
        <v>146</v>
      </c>
      <c r="AI46" s="96">
        <v>-103</v>
      </c>
      <c r="AJ46" s="36">
        <v>22</v>
      </c>
      <c r="AK46" s="36" t="s">
        <v>164</v>
      </c>
      <c r="AL46" s="36" t="s">
        <v>205</v>
      </c>
      <c r="AM46" s="36" t="s">
        <v>171</v>
      </c>
      <c r="AN46" s="36" t="s">
        <v>182</v>
      </c>
      <c r="AO46" s="36">
        <v>180</v>
      </c>
      <c r="AP46" s="36">
        <v>1</v>
      </c>
      <c r="AQ46" s="36" t="s">
        <v>269</v>
      </c>
      <c r="AR46" s="113"/>
      <c r="AS46" s="408">
        <v>5821.5999999999995</v>
      </c>
      <c r="AT46" s="293" t="s">
        <v>403</v>
      </c>
      <c r="AU46" s="293"/>
      <c r="AV46" s="293"/>
      <c r="AW46" s="293"/>
      <c r="AX46" s="170" t="s">
        <v>153</v>
      </c>
      <c r="BB46" s="490" t="s">
        <v>219</v>
      </c>
    </row>
    <row r="47" spans="1:54" ht="15" customHeight="1">
      <c r="A47" s="305" t="s">
        <v>202</v>
      </c>
      <c r="B47" s="35" t="s">
        <v>289</v>
      </c>
      <c r="C47" s="213">
        <v>480018</v>
      </c>
      <c r="D47" s="35">
        <v>11</v>
      </c>
      <c r="E47" s="45" t="s">
        <v>106</v>
      </c>
      <c r="F47" s="45" t="s">
        <v>461</v>
      </c>
      <c r="G47" s="45" t="s">
        <v>461</v>
      </c>
      <c r="H47" s="36">
        <v>48</v>
      </c>
      <c r="I47" s="36">
        <v>55990</v>
      </c>
      <c r="J47" s="36">
        <v>20</v>
      </c>
      <c r="K47" s="36" t="s">
        <v>338</v>
      </c>
      <c r="L47" s="36">
        <v>2</v>
      </c>
      <c r="M47" s="36">
        <v>7</v>
      </c>
      <c r="N47" s="36"/>
      <c r="O47" s="36"/>
      <c r="P47" s="36"/>
      <c r="Q47" s="36"/>
      <c r="R47" s="36"/>
      <c r="S47" s="36"/>
      <c r="T47" s="36"/>
      <c r="U47" s="36"/>
      <c r="V47" s="36"/>
      <c r="W47" s="36"/>
      <c r="X47" s="36"/>
      <c r="Y47" s="36"/>
      <c r="Z47" s="36"/>
      <c r="AA47" s="36"/>
      <c r="AB47" s="36"/>
      <c r="AC47" s="36"/>
      <c r="AD47" s="36"/>
      <c r="AE47" s="36"/>
      <c r="AF47" s="36">
        <v>14</v>
      </c>
      <c r="AG47" s="36" t="s">
        <v>217</v>
      </c>
      <c r="AH47" s="36" t="s">
        <v>146</v>
      </c>
      <c r="AI47" s="96">
        <v>-105</v>
      </c>
      <c r="AJ47" s="36">
        <v>20</v>
      </c>
      <c r="AK47" s="36" t="s">
        <v>164</v>
      </c>
      <c r="AL47" s="36" t="s">
        <v>205</v>
      </c>
      <c r="AM47" s="113" t="s">
        <v>171</v>
      </c>
      <c r="AN47" s="36" t="s">
        <v>182</v>
      </c>
      <c r="AO47" s="36">
        <v>180</v>
      </c>
      <c r="AP47" s="36">
        <v>1</v>
      </c>
      <c r="AQ47" s="36" t="s">
        <v>269</v>
      </c>
      <c r="AR47" s="113"/>
      <c r="AS47" s="408">
        <v>5821.5999999999995</v>
      </c>
      <c r="AT47" s="293" t="s">
        <v>403</v>
      </c>
      <c r="AU47" s="293"/>
      <c r="AV47" s="293"/>
      <c r="AW47" s="293"/>
      <c r="AX47" s="170" t="s">
        <v>153</v>
      </c>
      <c r="BB47" s="490" t="s">
        <v>219</v>
      </c>
    </row>
    <row r="48" spans="1:54" ht="15" customHeight="1">
      <c r="A48" s="305" t="s">
        <v>202</v>
      </c>
      <c r="B48" s="35" t="s">
        <v>289</v>
      </c>
      <c r="C48" s="213">
        <v>480018</v>
      </c>
      <c r="D48" s="35">
        <v>12</v>
      </c>
      <c r="E48" s="45" t="s">
        <v>106</v>
      </c>
      <c r="F48" s="45" t="s">
        <v>461</v>
      </c>
      <c r="G48" s="45" t="s">
        <v>461</v>
      </c>
      <c r="H48" s="36">
        <v>48</v>
      </c>
      <c r="I48" s="36">
        <v>55990</v>
      </c>
      <c r="J48" s="36">
        <v>20</v>
      </c>
      <c r="K48" s="36" t="s">
        <v>338</v>
      </c>
      <c r="L48" s="36">
        <v>2</v>
      </c>
      <c r="M48" s="36">
        <v>7</v>
      </c>
      <c r="N48" s="36"/>
      <c r="O48" s="36"/>
      <c r="P48" s="36"/>
      <c r="Q48" s="36"/>
      <c r="R48" s="36"/>
      <c r="S48" s="36"/>
      <c r="T48" s="36"/>
      <c r="U48" s="36"/>
      <c r="V48" s="36"/>
      <c r="W48" s="36"/>
      <c r="X48" s="36"/>
      <c r="Y48" s="36"/>
      <c r="Z48" s="36"/>
      <c r="AA48" s="36"/>
      <c r="AB48" s="36"/>
      <c r="AC48" s="36"/>
      <c r="AD48" s="36"/>
      <c r="AE48" s="36"/>
      <c r="AF48" s="36">
        <v>14</v>
      </c>
      <c r="AG48" s="36" t="s">
        <v>217</v>
      </c>
      <c r="AH48" s="36" t="s">
        <v>146</v>
      </c>
      <c r="AI48" s="96">
        <v>-107</v>
      </c>
      <c r="AJ48" s="36">
        <v>18</v>
      </c>
      <c r="AK48" s="36" t="s">
        <v>164</v>
      </c>
      <c r="AL48" s="36" t="s">
        <v>205</v>
      </c>
      <c r="AM48" s="113" t="s">
        <v>171</v>
      </c>
      <c r="AN48" s="36" t="s">
        <v>182</v>
      </c>
      <c r="AO48" s="36">
        <v>180</v>
      </c>
      <c r="AP48" s="36">
        <v>1</v>
      </c>
      <c r="AQ48" s="36" t="s">
        <v>269</v>
      </c>
      <c r="AR48" s="113"/>
      <c r="AS48" s="408">
        <v>5820.65</v>
      </c>
      <c r="AT48" s="293" t="s">
        <v>403</v>
      </c>
      <c r="AU48" s="293"/>
      <c r="AV48" s="293"/>
      <c r="AW48" s="293"/>
      <c r="AX48" s="170" t="s">
        <v>153</v>
      </c>
      <c r="BB48" s="490" t="s">
        <v>219</v>
      </c>
    </row>
    <row r="49" spans="1:54" ht="15" customHeight="1">
      <c r="A49" s="305" t="s">
        <v>202</v>
      </c>
      <c r="B49" s="35" t="s">
        <v>289</v>
      </c>
      <c r="C49" s="213">
        <v>480018</v>
      </c>
      <c r="D49" s="35">
        <v>13</v>
      </c>
      <c r="E49" s="45" t="s">
        <v>106</v>
      </c>
      <c r="F49" s="45" t="s">
        <v>461</v>
      </c>
      <c r="G49" s="45" t="s">
        <v>461</v>
      </c>
      <c r="H49" s="36">
        <v>48</v>
      </c>
      <c r="I49" s="36">
        <v>55990</v>
      </c>
      <c r="J49" s="36">
        <v>20</v>
      </c>
      <c r="K49" s="36" t="s">
        <v>338</v>
      </c>
      <c r="L49" s="36">
        <v>2</v>
      </c>
      <c r="M49" s="36">
        <v>7</v>
      </c>
      <c r="N49" s="36"/>
      <c r="O49" s="36"/>
      <c r="P49" s="36"/>
      <c r="Q49" s="36"/>
      <c r="R49" s="36"/>
      <c r="S49" s="36"/>
      <c r="T49" s="36"/>
      <c r="U49" s="36"/>
      <c r="V49" s="36"/>
      <c r="W49" s="36"/>
      <c r="X49" s="36"/>
      <c r="Y49" s="36"/>
      <c r="Z49" s="36"/>
      <c r="AA49" s="36"/>
      <c r="AB49" s="36"/>
      <c r="AC49" s="36"/>
      <c r="AD49" s="36"/>
      <c r="AE49" s="36"/>
      <c r="AF49" s="36">
        <v>14</v>
      </c>
      <c r="AG49" s="36" t="s">
        <v>217</v>
      </c>
      <c r="AH49" s="36" t="s">
        <v>146</v>
      </c>
      <c r="AI49" s="96">
        <v>-109</v>
      </c>
      <c r="AJ49" s="36">
        <v>16</v>
      </c>
      <c r="AK49" s="36" t="s">
        <v>164</v>
      </c>
      <c r="AL49" s="36" t="s">
        <v>205</v>
      </c>
      <c r="AM49" s="113" t="s">
        <v>171</v>
      </c>
      <c r="AN49" s="36" t="s">
        <v>182</v>
      </c>
      <c r="AO49" s="36">
        <v>180</v>
      </c>
      <c r="AP49" s="36">
        <v>1</v>
      </c>
      <c r="AQ49" s="36" t="s">
        <v>269</v>
      </c>
      <c r="AR49" s="113"/>
      <c r="AS49" s="408">
        <v>5819.7</v>
      </c>
      <c r="AT49" s="293" t="s">
        <v>403</v>
      </c>
      <c r="AU49" s="293"/>
      <c r="AV49" s="293"/>
      <c r="AW49" s="293"/>
      <c r="AX49" s="170" t="s">
        <v>153</v>
      </c>
      <c r="BB49" s="490" t="s">
        <v>219</v>
      </c>
    </row>
    <row r="50" spans="1:54" ht="15" customHeight="1">
      <c r="A50" s="305" t="s">
        <v>202</v>
      </c>
      <c r="B50" s="35" t="s">
        <v>289</v>
      </c>
      <c r="C50" s="213">
        <v>480018</v>
      </c>
      <c r="D50" s="35">
        <v>14</v>
      </c>
      <c r="E50" s="45" t="s">
        <v>106</v>
      </c>
      <c r="F50" s="45" t="s">
        <v>461</v>
      </c>
      <c r="G50" s="45" t="s">
        <v>461</v>
      </c>
      <c r="H50" s="36">
        <v>48</v>
      </c>
      <c r="I50" s="36">
        <v>55990</v>
      </c>
      <c r="J50" s="36">
        <v>20</v>
      </c>
      <c r="K50" s="36" t="s">
        <v>338</v>
      </c>
      <c r="L50" s="36">
        <v>2</v>
      </c>
      <c r="M50" s="36">
        <v>7</v>
      </c>
      <c r="N50" s="36"/>
      <c r="O50" s="36"/>
      <c r="P50" s="36"/>
      <c r="Q50" s="36"/>
      <c r="R50" s="36"/>
      <c r="S50" s="36"/>
      <c r="T50" s="36"/>
      <c r="U50" s="36"/>
      <c r="V50" s="36"/>
      <c r="W50" s="36"/>
      <c r="X50" s="36"/>
      <c r="Y50" s="36"/>
      <c r="Z50" s="36"/>
      <c r="AA50" s="36"/>
      <c r="AB50" s="36"/>
      <c r="AC50" s="36"/>
      <c r="AD50" s="36"/>
      <c r="AE50" s="36"/>
      <c r="AF50" s="36">
        <v>14</v>
      </c>
      <c r="AG50" s="36" t="s">
        <v>217</v>
      </c>
      <c r="AH50" s="36" t="s">
        <v>146</v>
      </c>
      <c r="AI50" s="96">
        <v>-111</v>
      </c>
      <c r="AJ50" s="36">
        <v>14</v>
      </c>
      <c r="AK50" s="36" t="s">
        <v>164</v>
      </c>
      <c r="AL50" s="36" t="s">
        <v>205</v>
      </c>
      <c r="AM50" s="113" t="s">
        <v>171</v>
      </c>
      <c r="AN50" s="36" t="s">
        <v>182</v>
      </c>
      <c r="AO50" s="36">
        <v>180</v>
      </c>
      <c r="AP50" s="36">
        <v>1</v>
      </c>
      <c r="AQ50" s="36" t="s">
        <v>269</v>
      </c>
      <c r="AR50" s="113"/>
      <c r="AS50" s="408">
        <v>5822.55</v>
      </c>
      <c r="AT50" s="293" t="s">
        <v>403</v>
      </c>
      <c r="AU50" s="293"/>
      <c r="AV50" s="293"/>
      <c r="AW50" s="293"/>
      <c r="AX50" s="170" t="s">
        <v>153</v>
      </c>
      <c r="BB50" s="490" t="s">
        <v>219</v>
      </c>
    </row>
    <row r="51" spans="1:54" ht="15" customHeight="1">
      <c r="A51" s="305" t="s">
        <v>202</v>
      </c>
      <c r="B51" s="35" t="s">
        <v>289</v>
      </c>
      <c r="C51" s="213">
        <v>480018</v>
      </c>
      <c r="D51" s="35">
        <v>15</v>
      </c>
      <c r="E51" s="45" t="s">
        <v>106</v>
      </c>
      <c r="F51" s="45" t="s">
        <v>461</v>
      </c>
      <c r="G51" s="45" t="s">
        <v>461</v>
      </c>
      <c r="H51" s="36">
        <v>48</v>
      </c>
      <c r="I51" s="36">
        <v>55990</v>
      </c>
      <c r="J51" s="36">
        <v>20</v>
      </c>
      <c r="K51" s="36" t="s">
        <v>338</v>
      </c>
      <c r="L51" s="36">
        <v>2</v>
      </c>
      <c r="M51" s="36">
        <v>7</v>
      </c>
      <c r="N51" s="36"/>
      <c r="O51" s="36"/>
      <c r="P51" s="36"/>
      <c r="Q51" s="36"/>
      <c r="R51" s="36"/>
      <c r="S51" s="36"/>
      <c r="T51" s="36"/>
      <c r="U51" s="36"/>
      <c r="V51" s="36"/>
      <c r="W51" s="36"/>
      <c r="X51" s="36"/>
      <c r="Y51" s="36"/>
      <c r="Z51" s="36"/>
      <c r="AA51" s="36"/>
      <c r="AB51" s="36"/>
      <c r="AC51" s="36"/>
      <c r="AD51" s="36"/>
      <c r="AE51" s="36"/>
      <c r="AF51" s="36">
        <v>14</v>
      </c>
      <c r="AG51" s="36" t="s">
        <v>217</v>
      </c>
      <c r="AH51" s="36" t="s">
        <v>146</v>
      </c>
      <c r="AI51" s="96">
        <v>-113</v>
      </c>
      <c r="AJ51" s="36">
        <v>12</v>
      </c>
      <c r="AK51" s="36" t="s">
        <v>164</v>
      </c>
      <c r="AL51" s="36" t="s">
        <v>205</v>
      </c>
      <c r="AM51" s="113" t="s">
        <v>171</v>
      </c>
      <c r="AN51" s="36" t="s">
        <v>182</v>
      </c>
      <c r="AO51" s="36">
        <v>180</v>
      </c>
      <c r="AP51" s="36">
        <v>1</v>
      </c>
      <c r="AQ51" s="36" t="s">
        <v>269</v>
      </c>
      <c r="AR51" s="113"/>
      <c r="AS51" s="408">
        <v>5822.55</v>
      </c>
      <c r="AT51" s="293" t="s">
        <v>403</v>
      </c>
      <c r="AU51" s="293"/>
      <c r="AV51" s="293"/>
      <c r="AW51" s="293"/>
      <c r="AX51" s="170" t="s">
        <v>153</v>
      </c>
      <c r="BB51" s="490" t="s">
        <v>219</v>
      </c>
    </row>
    <row r="52" spans="1:54" ht="15" customHeight="1">
      <c r="A52" s="305" t="s">
        <v>202</v>
      </c>
      <c r="B52" s="35" t="s">
        <v>289</v>
      </c>
      <c r="C52" s="213">
        <v>480018</v>
      </c>
      <c r="D52" s="35">
        <v>16</v>
      </c>
      <c r="E52" s="45" t="s">
        <v>106</v>
      </c>
      <c r="F52" s="45" t="s">
        <v>461</v>
      </c>
      <c r="G52" s="45" t="s">
        <v>461</v>
      </c>
      <c r="H52" s="36">
        <v>48</v>
      </c>
      <c r="I52" s="36">
        <v>55990</v>
      </c>
      <c r="J52" s="36">
        <v>20</v>
      </c>
      <c r="K52" s="36" t="s">
        <v>338</v>
      </c>
      <c r="L52" s="36">
        <v>2</v>
      </c>
      <c r="M52" s="36">
        <v>7</v>
      </c>
      <c r="N52" s="36"/>
      <c r="O52" s="36"/>
      <c r="P52" s="36"/>
      <c r="Q52" s="36"/>
      <c r="R52" s="36"/>
      <c r="S52" s="36"/>
      <c r="T52" s="36"/>
      <c r="U52" s="36"/>
      <c r="V52" s="36"/>
      <c r="W52" s="36"/>
      <c r="X52" s="36"/>
      <c r="Y52" s="36"/>
      <c r="Z52" s="36"/>
      <c r="AA52" s="36"/>
      <c r="AB52" s="36"/>
      <c r="AC52" s="36"/>
      <c r="AD52" s="36"/>
      <c r="AE52" s="36"/>
      <c r="AF52" s="36">
        <v>14</v>
      </c>
      <c r="AG52" s="36" t="s">
        <v>217</v>
      </c>
      <c r="AH52" s="36" t="s">
        <v>146</v>
      </c>
      <c r="AI52" s="96">
        <v>-115</v>
      </c>
      <c r="AJ52" s="36">
        <v>10</v>
      </c>
      <c r="AK52" s="36" t="s">
        <v>164</v>
      </c>
      <c r="AL52" s="36" t="s">
        <v>205</v>
      </c>
      <c r="AM52" s="113" t="s">
        <v>171</v>
      </c>
      <c r="AN52" s="36" t="s">
        <v>182</v>
      </c>
      <c r="AO52" s="36">
        <v>180</v>
      </c>
      <c r="AP52" s="36">
        <v>1</v>
      </c>
      <c r="AQ52" s="36" t="s">
        <v>269</v>
      </c>
      <c r="AR52" s="113"/>
      <c r="AS52" s="408">
        <v>5794.05</v>
      </c>
      <c r="AT52" s="293" t="s">
        <v>403</v>
      </c>
      <c r="AU52" s="293"/>
      <c r="AV52" s="293"/>
      <c r="AW52" s="293"/>
      <c r="AX52" s="170" t="s">
        <v>153</v>
      </c>
      <c r="BB52" s="490" t="s">
        <v>219</v>
      </c>
    </row>
    <row r="53" spans="1:54" ht="15" customHeight="1">
      <c r="A53" s="305" t="s">
        <v>202</v>
      </c>
      <c r="B53" s="35" t="s">
        <v>289</v>
      </c>
      <c r="C53" s="213">
        <v>480018</v>
      </c>
      <c r="D53" s="35">
        <v>17</v>
      </c>
      <c r="E53" s="45" t="s">
        <v>106</v>
      </c>
      <c r="F53" s="45" t="s">
        <v>461</v>
      </c>
      <c r="G53" s="45" t="s">
        <v>461</v>
      </c>
      <c r="H53" s="36">
        <v>48</v>
      </c>
      <c r="I53" s="36">
        <v>55990</v>
      </c>
      <c r="J53" s="36">
        <v>20</v>
      </c>
      <c r="K53" s="36" t="s">
        <v>338</v>
      </c>
      <c r="L53" s="36">
        <v>2</v>
      </c>
      <c r="M53" s="36">
        <v>7</v>
      </c>
      <c r="N53" s="36"/>
      <c r="O53" s="36"/>
      <c r="P53" s="36"/>
      <c r="Q53" s="36"/>
      <c r="R53" s="36"/>
      <c r="S53" s="36"/>
      <c r="T53" s="36"/>
      <c r="U53" s="36"/>
      <c r="V53" s="36"/>
      <c r="W53" s="36"/>
      <c r="X53" s="36"/>
      <c r="Y53" s="36"/>
      <c r="Z53" s="36"/>
      <c r="AA53" s="36"/>
      <c r="AB53" s="36"/>
      <c r="AC53" s="36"/>
      <c r="AD53" s="36"/>
      <c r="AE53" s="36"/>
      <c r="AF53" s="36">
        <v>14</v>
      </c>
      <c r="AG53" s="36" t="s">
        <v>217</v>
      </c>
      <c r="AH53" s="36" t="s">
        <v>146</v>
      </c>
      <c r="AI53" s="96">
        <v>-117</v>
      </c>
      <c r="AJ53" s="36">
        <v>8</v>
      </c>
      <c r="AK53" s="36" t="s">
        <v>164</v>
      </c>
      <c r="AL53" s="36" t="s">
        <v>205</v>
      </c>
      <c r="AM53" s="113" t="s">
        <v>171</v>
      </c>
      <c r="AN53" s="36" t="s">
        <v>182</v>
      </c>
      <c r="AO53" s="36">
        <v>180</v>
      </c>
      <c r="AP53" s="36">
        <v>1</v>
      </c>
      <c r="AQ53" s="36" t="s">
        <v>269</v>
      </c>
      <c r="AR53" s="113"/>
      <c r="AS53" s="408">
        <v>5579.3499999999995</v>
      </c>
      <c r="AT53" s="293" t="s">
        <v>403</v>
      </c>
      <c r="AU53" s="293"/>
      <c r="AV53" s="293"/>
      <c r="AW53" s="293"/>
      <c r="AX53" s="170" t="s">
        <v>153</v>
      </c>
      <c r="BB53" s="490" t="s">
        <v>219</v>
      </c>
    </row>
    <row r="54" spans="1:54" ht="15" customHeight="1">
      <c r="A54" s="305" t="s">
        <v>202</v>
      </c>
      <c r="B54" s="35" t="s">
        <v>289</v>
      </c>
      <c r="C54" s="213">
        <v>480018</v>
      </c>
      <c r="D54" s="35">
        <v>18</v>
      </c>
      <c r="E54" s="45" t="s">
        <v>106</v>
      </c>
      <c r="F54" s="45" t="s">
        <v>461</v>
      </c>
      <c r="G54" s="45" t="s">
        <v>461</v>
      </c>
      <c r="H54" s="36">
        <v>48</v>
      </c>
      <c r="I54" s="36">
        <v>55990</v>
      </c>
      <c r="J54" s="36">
        <v>20</v>
      </c>
      <c r="K54" s="36" t="s">
        <v>338</v>
      </c>
      <c r="L54" s="36">
        <v>2</v>
      </c>
      <c r="M54" s="36">
        <v>7</v>
      </c>
      <c r="N54" s="36"/>
      <c r="O54" s="36"/>
      <c r="P54" s="36"/>
      <c r="Q54" s="36"/>
      <c r="R54" s="36"/>
      <c r="S54" s="36"/>
      <c r="T54" s="36"/>
      <c r="U54" s="36"/>
      <c r="V54" s="36"/>
      <c r="W54" s="36"/>
      <c r="X54" s="36"/>
      <c r="Y54" s="36"/>
      <c r="Z54" s="36"/>
      <c r="AA54" s="36"/>
      <c r="AB54" s="36"/>
      <c r="AC54" s="36"/>
      <c r="AD54" s="36"/>
      <c r="AE54" s="36"/>
      <c r="AF54" s="36">
        <v>14</v>
      </c>
      <c r="AG54" s="36" t="s">
        <v>217</v>
      </c>
      <c r="AH54" s="36" t="s">
        <v>146</v>
      </c>
      <c r="AI54" s="96">
        <v>-119</v>
      </c>
      <c r="AJ54" s="36">
        <v>6</v>
      </c>
      <c r="AK54" s="36" t="s">
        <v>164</v>
      </c>
      <c r="AL54" s="36" t="s">
        <v>205</v>
      </c>
      <c r="AM54" s="113" t="s">
        <v>171</v>
      </c>
      <c r="AN54" s="36" t="s">
        <v>182</v>
      </c>
      <c r="AO54" s="36">
        <v>180</v>
      </c>
      <c r="AP54" s="36">
        <v>1</v>
      </c>
      <c r="AQ54" s="36" t="s">
        <v>269</v>
      </c>
      <c r="AR54" s="113"/>
      <c r="AS54" s="408">
        <v>4838.3499999999995</v>
      </c>
      <c r="AT54" s="293" t="s">
        <v>403</v>
      </c>
      <c r="AU54" s="293"/>
      <c r="AV54" s="293"/>
      <c r="AW54" s="293"/>
      <c r="AX54" s="170" t="s">
        <v>153</v>
      </c>
      <c r="BB54" s="490" t="s">
        <v>219</v>
      </c>
    </row>
    <row r="55" spans="1:54" ht="15" customHeight="1">
      <c r="A55" s="306" t="s">
        <v>202</v>
      </c>
      <c r="B55" s="155" t="s">
        <v>289</v>
      </c>
      <c r="C55" s="314">
        <v>480018</v>
      </c>
      <c r="D55" s="155">
        <v>19</v>
      </c>
      <c r="E55" s="308" t="s">
        <v>106</v>
      </c>
      <c r="F55" s="308" t="s">
        <v>461</v>
      </c>
      <c r="G55" s="308" t="s">
        <v>461</v>
      </c>
      <c r="H55" s="169">
        <v>48</v>
      </c>
      <c r="I55" s="169">
        <v>55990</v>
      </c>
      <c r="J55" s="169">
        <v>20</v>
      </c>
      <c r="K55" s="169" t="s">
        <v>338</v>
      </c>
      <c r="L55" s="169">
        <v>2</v>
      </c>
      <c r="M55" s="169">
        <v>7</v>
      </c>
      <c r="N55" s="169"/>
      <c r="O55" s="169"/>
      <c r="P55" s="169"/>
      <c r="Q55" s="169"/>
      <c r="R55" s="169"/>
      <c r="S55" s="169"/>
      <c r="T55" s="169"/>
      <c r="U55" s="169"/>
      <c r="V55" s="169"/>
      <c r="W55" s="169"/>
      <c r="X55" s="169"/>
      <c r="Y55" s="169"/>
      <c r="Z55" s="169"/>
      <c r="AA55" s="169"/>
      <c r="AB55" s="169"/>
      <c r="AC55" s="169"/>
      <c r="AD55" s="169"/>
      <c r="AE55" s="169"/>
      <c r="AF55" s="169">
        <v>14</v>
      </c>
      <c r="AG55" s="169" t="s">
        <v>217</v>
      </c>
      <c r="AH55" s="169" t="s">
        <v>146</v>
      </c>
      <c r="AI55" s="309">
        <v>-121</v>
      </c>
      <c r="AJ55" s="169">
        <v>4</v>
      </c>
      <c r="AK55" s="169" t="s">
        <v>164</v>
      </c>
      <c r="AL55" s="169" t="s">
        <v>205</v>
      </c>
      <c r="AM55" s="310" t="s">
        <v>171</v>
      </c>
      <c r="AN55" s="169" t="s">
        <v>182</v>
      </c>
      <c r="AO55" s="169">
        <v>180</v>
      </c>
      <c r="AP55" s="169">
        <v>1</v>
      </c>
      <c r="AQ55" s="169" t="s">
        <v>269</v>
      </c>
      <c r="AR55" s="310"/>
      <c r="AS55" s="409">
        <v>2800.6</v>
      </c>
      <c r="AT55" s="311" t="s">
        <v>403</v>
      </c>
      <c r="AU55" s="311"/>
      <c r="AV55" s="311"/>
      <c r="AW55" s="311"/>
      <c r="AX55" s="209" t="s">
        <v>153</v>
      </c>
      <c r="BB55" s="490" t="s">
        <v>219</v>
      </c>
    </row>
    <row r="56" spans="1:54" ht="15" customHeight="1">
      <c r="A56" s="296" t="s">
        <v>276</v>
      </c>
      <c r="B56" s="297" t="s">
        <v>404</v>
      </c>
      <c r="C56" s="312">
        <v>480019</v>
      </c>
      <c r="D56" s="297"/>
      <c r="E56" s="45" t="s">
        <v>106</v>
      </c>
      <c r="F56" s="45" t="s">
        <v>461</v>
      </c>
      <c r="G56" s="45" t="s">
        <v>461</v>
      </c>
      <c r="H56" s="36">
        <v>48</v>
      </c>
      <c r="I56" s="300">
        <v>55990</v>
      </c>
      <c r="J56" s="300">
        <v>10</v>
      </c>
      <c r="K56" s="300" t="s">
        <v>362</v>
      </c>
      <c r="L56" s="300">
        <v>2</v>
      </c>
      <c r="M56" s="300">
        <v>7</v>
      </c>
      <c r="N56" s="300"/>
      <c r="O56" s="300"/>
      <c r="P56" s="300"/>
      <c r="Q56" s="300"/>
      <c r="R56" s="300"/>
      <c r="S56" s="300"/>
      <c r="T56" s="300"/>
      <c r="U56" s="300"/>
      <c r="V56" s="300"/>
      <c r="W56" s="300"/>
      <c r="X56" s="300"/>
      <c r="Y56" s="300"/>
      <c r="Z56" s="300"/>
      <c r="AA56" s="300"/>
      <c r="AB56" s="300"/>
      <c r="AC56" s="300"/>
      <c r="AD56" s="300"/>
      <c r="AE56" s="300"/>
      <c r="AF56" s="300">
        <v>14</v>
      </c>
      <c r="AG56" s="300" t="s">
        <v>217</v>
      </c>
      <c r="AH56" s="300" t="s">
        <v>158</v>
      </c>
      <c r="AI56" s="317">
        <v>-93</v>
      </c>
      <c r="AJ56" s="300" t="s">
        <v>159</v>
      </c>
      <c r="AK56" s="300" t="s">
        <v>160</v>
      </c>
      <c r="AL56" s="300" t="s">
        <v>205</v>
      </c>
      <c r="AM56" s="300" t="s">
        <v>148</v>
      </c>
      <c r="AN56" s="300" t="s">
        <v>149</v>
      </c>
      <c r="AO56" s="300">
        <v>60</v>
      </c>
      <c r="AP56" s="300">
        <v>3</v>
      </c>
      <c r="AQ56" s="300" t="s">
        <v>150</v>
      </c>
      <c r="AR56" s="318"/>
      <c r="AS56" s="410">
        <v>89076.75</v>
      </c>
      <c r="AT56" s="303" t="s">
        <v>405</v>
      </c>
      <c r="AU56" s="303"/>
      <c r="AV56" s="303"/>
      <c r="AW56" s="303"/>
      <c r="AX56" s="304" t="s">
        <v>153</v>
      </c>
      <c r="BB56" s="490" t="s">
        <v>219</v>
      </c>
    </row>
    <row r="57" spans="1:54" ht="15" customHeight="1">
      <c r="A57" s="305" t="s">
        <v>200</v>
      </c>
      <c r="B57" s="35" t="s">
        <v>404</v>
      </c>
      <c r="C57" s="213">
        <v>480020</v>
      </c>
      <c r="E57" s="45" t="s">
        <v>106</v>
      </c>
      <c r="F57" s="45" t="s">
        <v>461</v>
      </c>
      <c r="G57" s="45" t="s">
        <v>461</v>
      </c>
      <c r="H57" s="36">
        <v>48</v>
      </c>
      <c r="I57" s="36">
        <v>55990</v>
      </c>
      <c r="J57" s="36">
        <v>15</v>
      </c>
      <c r="K57" s="36" t="s">
        <v>362</v>
      </c>
      <c r="L57" s="36">
        <v>2</v>
      </c>
      <c r="M57" s="36">
        <v>7</v>
      </c>
      <c r="N57" s="36"/>
      <c r="O57" s="36"/>
      <c r="P57" s="36"/>
      <c r="Q57" s="36"/>
      <c r="R57" s="36"/>
      <c r="S57" s="36"/>
      <c r="T57" s="36"/>
      <c r="U57" s="36"/>
      <c r="V57" s="36"/>
      <c r="W57" s="36"/>
      <c r="X57" s="36"/>
      <c r="Y57" s="36"/>
      <c r="Z57" s="36"/>
      <c r="AA57" s="36"/>
      <c r="AB57" s="36"/>
      <c r="AC57" s="36"/>
      <c r="AD57" s="36"/>
      <c r="AE57" s="36"/>
      <c r="AF57" s="36">
        <v>14</v>
      </c>
      <c r="AG57" s="36" t="s">
        <v>217</v>
      </c>
      <c r="AH57" s="36" t="s">
        <v>158</v>
      </c>
      <c r="AI57" s="294">
        <v>-93</v>
      </c>
      <c r="AJ57" s="36" t="s">
        <v>159</v>
      </c>
      <c r="AK57" s="36" t="s">
        <v>160</v>
      </c>
      <c r="AL57" s="36" t="s">
        <v>205</v>
      </c>
      <c r="AM57" s="36" t="s">
        <v>148</v>
      </c>
      <c r="AN57" s="36" t="s">
        <v>149</v>
      </c>
      <c r="AO57" s="36">
        <v>60</v>
      </c>
      <c r="AP57" s="36">
        <v>3</v>
      </c>
      <c r="AQ57" s="36" t="s">
        <v>150</v>
      </c>
      <c r="AR57" s="295"/>
      <c r="AS57" s="411">
        <v>133092.15</v>
      </c>
      <c r="AT57" s="293" t="s">
        <v>406</v>
      </c>
      <c r="AU57" s="293"/>
      <c r="AV57" s="293"/>
      <c r="AW57" s="293"/>
      <c r="AX57" s="170" t="s">
        <v>153</v>
      </c>
      <c r="BB57" s="490" t="s">
        <v>219</v>
      </c>
    </row>
    <row r="58" spans="1:54" ht="15" customHeight="1">
      <c r="A58" s="305" t="s">
        <v>202</v>
      </c>
      <c r="B58" s="35" t="s">
        <v>404</v>
      </c>
      <c r="C58" s="213">
        <v>480021</v>
      </c>
      <c r="E58" s="45" t="s">
        <v>106</v>
      </c>
      <c r="F58" s="45" t="s">
        <v>461</v>
      </c>
      <c r="G58" s="45" t="s">
        <v>461</v>
      </c>
      <c r="H58" s="36">
        <v>48</v>
      </c>
      <c r="I58" s="36">
        <v>55990</v>
      </c>
      <c r="J58" s="36">
        <v>20</v>
      </c>
      <c r="K58" s="36" t="s">
        <v>362</v>
      </c>
      <c r="L58" s="36">
        <v>2</v>
      </c>
      <c r="M58" s="36">
        <v>7</v>
      </c>
      <c r="N58" s="36"/>
      <c r="O58" s="36"/>
      <c r="P58" s="36"/>
      <c r="Q58" s="36"/>
      <c r="R58" s="36"/>
      <c r="S58" s="36"/>
      <c r="T58" s="36"/>
      <c r="U58" s="36"/>
      <c r="V58" s="36"/>
      <c r="W58" s="36"/>
      <c r="X58" s="36"/>
      <c r="Y58" s="36"/>
      <c r="Z58" s="36"/>
      <c r="AA58" s="36"/>
      <c r="AB58" s="36"/>
      <c r="AC58" s="36"/>
      <c r="AD58" s="36"/>
      <c r="AE58" s="36"/>
      <c r="AF58" s="36">
        <v>14</v>
      </c>
      <c r="AG58" s="36" t="s">
        <v>217</v>
      </c>
      <c r="AH58" s="36" t="s">
        <v>158</v>
      </c>
      <c r="AI58" s="294">
        <v>-93</v>
      </c>
      <c r="AJ58" s="36" t="s">
        <v>159</v>
      </c>
      <c r="AK58" s="36" t="s">
        <v>160</v>
      </c>
      <c r="AL58" s="36" t="s">
        <v>205</v>
      </c>
      <c r="AM58" s="36" t="s">
        <v>148</v>
      </c>
      <c r="AN58" s="36" t="s">
        <v>149</v>
      </c>
      <c r="AO58" s="36">
        <v>60</v>
      </c>
      <c r="AP58" s="36">
        <v>3</v>
      </c>
      <c r="AQ58" s="36" t="s">
        <v>150</v>
      </c>
      <c r="AR58" s="295"/>
      <c r="AS58" s="411">
        <v>179408.44999999998</v>
      </c>
      <c r="AT58" s="293" t="s">
        <v>407</v>
      </c>
      <c r="AX58" s="170" t="s">
        <v>153</v>
      </c>
      <c r="BB58" s="490" t="s">
        <v>219</v>
      </c>
    </row>
    <row r="59" spans="1:54" ht="15" customHeight="1">
      <c r="A59" s="305" t="s">
        <v>202</v>
      </c>
      <c r="B59" s="35" t="s">
        <v>404</v>
      </c>
      <c r="C59" s="213">
        <v>480022</v>
      </c>
      <c r="E59" s="45" t="s">
        <v>106</v>
      </c>
      <c r="F59" s="45" t="s">
        <v>461</v>
      </c>
      <c r="G59" s="45" t="s">
        <v>461</v>
      </c>
      <c r="H59" s="36">
        <v>48</v>
      </c>
      <c r="I59" s="36">
        <v>55990</v>
      </c>
      <c r="J59" s="36">
        <v>5</v>
      </c>
      <c r="K59" s="36" t="s">
        <v>362</v>
      </c>
      <c r="L59" s="36">
        <v>2</v>
      </c>
      <c r="M59" s="36">
        <v>7</v>
      </c>
      <c r="N59" s="36"/>
      <c r="O59" s="36"/>
      <c r="P59" s="36"/>
      <c r="Q59" s="36"/>
      <c r="R59" s="36"/>
      <c r="S59" s="36"/>
      <c r="T59" s="36"/>
      <c r="U59" s="36"/>
      <c r="V59" s="36"/>
      <c r="W59" s="36"/>
      <c r="X59" s="36"/>
      <c r="Y59" s="36"/>
      <c r="Z59" s="36"/>
      <c r="AA59" s="36"/>
      <c r="AB59" s="36"/>
      <c r="AC59" s="36"/>
      <c r="AD59" s="36"/>
      <c r="AE59" s="36"/>
      <c r="AF59" s="36">
        <v>14</v>
      </c>
      <c r="AG59" s="36" t="s">
        <v>217</v>
      </c>
      <c r="AH59" s="36" t="s">
        <v>158</v>
      </c>
      <c r="AI59" s="294">
        <v>-90</v>
      </c>
      <c r="AJ59" s="36" t="s">
        <v>159</v>
      </c>
      <c r="AK59" s="36" t="s">
        <v>160</v>
      </c>
      <c r="AL59" s="36" t="s">
        <v>205</v>
      </c>
      <c r="AM59" s="36" t="s">
        <v>148</v>
      </c>
      <c r="AN59" s="36" t="s">
        <v>149</v>
      </c>
      <c r="AO59" s="36">
        <v>60</v>
      </c>
      <c r="AP59" s="36">
        <v>3</v>
      </c>
      <c r="AQ59" s="36" t="s">
        <v>150</v>
      </c>
      <c r="AR59" s="295"/>
      <c r="AS59" s="411">
        <v>34855.5</v>
      </c>
      <c r="AT59" s="293" t="s">
        <v>408</v>
      </c>
      <c r="AU59" s="293"/>
      <c r="AV59" s="293"/>
      <c r="AW59" s="293"/>
      <c r="AX59" s="170" t="s">
        <v>153</v>
      </c>
      <c r="BB59" s="490" t="s">
        <v>219</v>
      </c>
    </row>
    <row r="60" spans="1:54" ht="15" customHeight="1">
      <c r="A60" s="305" t="s">
        <v>202</v>
      </c>
      <c r="B60" s="35" t="s">
        <v>188</v>
      </c>
      <c r="C60" s="213">
        <v>480023</v>
      </c>
      <c r="E60" s="45" t="s">
        <v>106</v>
      </c>
      <c r="F60" s="45" t="s">
        <v>461</v>
      </c>
      <c r="G60" s="45" t="s">
        <v>461</v>
      </c>
      <c r="H60" s="36">
        <v>48</v>
      </c>
      <c r="I60" s="36">
        <v>55990</v>
      </c>
      <c r="J60" s="36">
        <v>20</v>
      </c>
      <c r="K60" s="36" t="s">
        <v>362</v>
      </c>
      <c r="L60" s="36">
        <v>2</v>
      </c>
      <c r="M60" s="36">
        <v>7</v>
      </c>
      <c r="N60" s="36"/>
      <c r="O60" s="36"/>
      <c r="P60" s="36"/>
      <c r="Q60" s="36"/>
      <c r="R60" s="36"/>
      <c r="S60" s="36"/>
      <c r="T60" s="36"/>
      <c r="U60" s="36"/>
      <c r="V60" s="36"/>
      <c r="W60" s="36"/>
      <c r="X60" s="36"/>
      <c r="Y60" s="36"/>
      <c r="Z60" s="36"/>
      <c r="AA60" s="36"/>
      <c r="AB60" s="36"/>
      <c r="AC60" s="36"/>
      <c r="AD60" s="36"/>
      <c r="AE60" s="36"/>
      <c r="AF60" s="36">
        <v>14</v>
      </c>
      <c r="AG60" s="36" t="s">
        <v>217</v>
      </c>
      <c r="AH60" s="36" t="s">
        <v>146</v>
      </c>
      <c r="AI60" s="294">
        <v>-99</v>
      </c>
      <c r="AJ60" s="36">
        <v>0</v>
      </c>
      <c r="AK60" s="36" t="s">
        <v>147</v>
      </c>
      <c r="AL60" s="36" t="s">
        <v>205</v>
      </c>
      <c r="AM60" s="36" t="s">
        <v>148</v>
      </c>
      <c r="AN60" s="36" t="s">
        <v>149</v>
      </c>
      <c r="AO60" s="36">
        <v>60</v>
      </c>
      <c r="AP60" s="36">
        <v>3</v>
      </c>
      <c r="AQ60" s="36" t="s">
        <v>150</v>
      </c>
      <c r="AR60" s="295"/>
      <c r="AS60" s="411">
        <v>13674.3</v>
      </c>
      <c r="AT60" s="293" t="s">
        <v>403</v>
      </c>
      <c r="AU60" s="293"/>
      <c r="AV60" s="293"/>
      <c r="AW60" s="293"/>
      <c r="AX60" s="170" t="s">
        <v>153</v>
      </c>
      <c r="BB60" s="490" t="s">
        <v>219</v>
      </c>
    </row>
    <row r="61" spans="1:54" ht="15" customHeight="1">
      <c r="A61" s="305" t="s">
        <v>202</v>
      </c>
      <c r="B61" s="35" t="s">
        <v>404</v>
      </c>
      <c r="C61" s="213">
        <v>480024</v>
      </c>
      <c r="E61" s="45" t="s">
        <v>106</v>
      </c>
      <c r="F61" s="45" t="s">
        <v>461</v>
      </c>
      <c r="G61" s="45" t="s">
        <v>461</v>
      </c>
      <c r="H61" s="36">
        <v>48</v>
      </c>
      <c r="I61" s="36">
        <v>55990</v>
      </c>
      <c r="J61" s="36">
        <v>20</v>
      </c>
      <c r="K61" s="36" t="s">
        <v>362</v>
      </c>
      <c r="L61" s="36">
        <v>2</v>
      </c>
      <c r="M61" s="36">
        <v>7</v>
      </c>
      <c r="N61" s="36"/>
      <c r="O61" s="36"/>
      <c r="P61" s="36"/>
      <c r="Q61" s="36"/>
      <c r="R61" s="36"/>
      <c r="S61" s="36"/>
      <c r="T61" s="36"/>
      <c r="U61" s="36"/>
      <c r="V61" s="36"/>
      <c r="W61" s="36"/>
      <c r="X61" s="36"/>
      <c r="Y61" s="36"/>
      <c r="Z61" s="36"/>
      <c r="AA61" s="36"/>
      <c r="AB61" s="36"/>
      <c r="AC61" s="36"/>
      <c r="AD61" s="36"/>
      <c r="AE61" s="36"/>
      <c r="AF61" s="36">
        <v>14</v>
      </c>
      <c r="AG61" s="36" t="s">
        <v>217</v>
      </c>
      <c r="AH61" s="36" t="s">
        <v>146</v>
      </c>
      <c r="AI61" s="294">
        <v>-99</v>
      </c>
      <c r="AJ61" s="36">
        <v>10</v>
      </c>
      <c r="AK61" s="36" t="s">
        <v>164</v>
      </c>
      <c r="AL61" s="36" t="s">
        <v>205</v>
      </c>
      <c r="AM61" s="36" t="s">
        <v>148</v>
      </c>
      <c r="AN61" s="36" t="s">
        <v>149</v>
      </c>
      <c r="AO61" s="36">
        <v>60</v>
      </c>
      <c r="AP61" s="36">
        <v>3</v>
      </c>
      <c r="AQ61" s="36" t="s">
        <v>150</v>
      </c>
      <c r="AR61" s="295"/>
      <c r="AS61" s="411">
        <v>11324.949999999999</v>
      </c>
      <c r="AT61" s="293" t="s">
        <v>403</v>
      </c>
      <c r="AU61" s="293"/>
      <c r="AV61" s="293"/>
      <c r="AW61" s="293"/>
      <c r="AX61" s="170" t="s">
        <v>153</v>
      </c>
      <c r="BB61" s="490" t="s">
        <v>219</v>
      </c>
    </row>
    <row r="62" spans="1:54" ht="15" customHeight="1">
      <c r="A62" s="305" t="s">
        <v>202</v>
      </c>
      <c r="B62" s="35" t="s">
        <v>404</v>
      </c>
      <c r="C62" s="213">
        <v>480025</v>
      </c>
      <c r="E62" s="45" t="s">
        <v>106</v>
      </c>
      <c r="F62" s="45" t="s">
        <v>461</v>
      </c>
      <c r="G62" s="45" t="s">
        <v>461</v>
      </c>
      <c r="H62" s="36">
        <v>48</v>
      </c>
      <c r="I62" s="36">
        <v>55990</v>
      </c>
      <c r="J62" s="36">
        <v>20</v>
      </c>
      <c r="K62" s="36" t="s">
        <v>362</v>
      </c>
      <c r="L62" s="36">
        <v>2</v>
      </c>
      <c r="M62" s="36">
        <v>7</v>
      </c>
      <c r="N62" s="36"/>
      <c r="O62" s="36"/>
      <c r="P62" s="36"/>
      <c r="Q62" s="36"/>
      <c r="R62" s="36"/>
      <c r="S62" s="36"/>
      <c r="T62" s="36"/>
      <c r="U62" s="36"/>
      <c r="V62" s="36"/>
      <c r="W62" s="36"/>
      <c r="X62" s="36"/>
      <c r="Y62" s="36"/>
      <c r="Z62" s="36"/>
      <c r="AA62" s="36"/>
      <c r="AB62" s="36"/>
      <c r="AC62" s="36"/>
      <c r="AD62" s="36"/>
      <c r="AE62" s="36"/>
      <c r="AF62" s="36">
        <v>14</v>
      </c>
      <c r="AG62" s="36" t="s">
        <v>217</v>
      </c>
      <c r="AH62" s="36" t="s">
        <v>146</v>
      </c>
      <c r="AI62" s="294">
        <v>-99</v>
      </c>
      <c r="AJ62" s="36">
        <v>20</v>
      </c>
      <c r="AK62" s="36" t="s">
        <v>166</v>
      </c>
      <c r="AL62" s="36" t="s">
        <v>205</v>
      </c>
      <c r="AM62" s="36" t="s">
        <v>148</v>
      </c>
      <c r="AN62" s="36" t="s">
        <v>149</v>
      </c>
      <c r="AO62" s="36">
        <v>60</v>
      </c>
      <c r="AP62" s="36">
        <v>3</v>
      </c>
      <c r="AQ62" s="36" t="s">
        <v>150</v>
      </c>
      <c r="AR62" s="295"/>
      <c r="AS62" s="432">
        <v>74000</v>
      </c>
      <c r="AT62" s="324" t="s">
        <v>462</v>
      </c>
      <c r="AU62" s="293"/>
      <c r="AV62" s="293"/>
      <c r="AW62" s="293"/>
      <c r="AX62" s="170" t="s">
        <v>153</v>
      </c>
      <c r="BB62" s="490" t="s">
        <v>219</v>
      </c>
    </row>
    <row r="63" spans="1:54" ht="15" customHeight="1">
      <c r="A63" s="306" t="s">
        <v>202</v>
      </c>
      <c r="B63" s="155" t="s">
        <v>409</v>
      </c>
      <c r="C63" s="314">
        <v>480026</v>
      </c>
      <c r="D63" s="155"/>
      <c r="E63" s="308" t="s">
        <v>106</v>
      </c>
      <c r="F63" s="308" t="s">
        <v>461</v>
      </c>
      <c r="G63" s="308" t="s">
        <v>461</v>
      </c>
      <c r="H63" s="169">
        <v>48</v>
      </c>
      <c r="I63" s="169">
        <v>55990</v>
      </c>
      <c r="J63" s="169">
        <v>20</v>
      </c>
      <c r="K63" s="169" t="s">
        <v>362</v>
      </c>
      <c r="L63" s="169">
        <v>2</v>
      </c>
      <c r="M63" s="169">
        <v>7</v>
      </c>
      <c r="N63" s="169"/>
      <c r="O63" s="169"/>
      <c r="P63" s="169"/>
      <c r="Q63" s="169"/>
      <c r="R63" s="169"/>
      <c r="S63" s="169"/>
      <c r="T63" s="169"/>
      <c r="U63" s="169"/>
      <c r="V63" s="169"/>
      <c r="W63" s="169"/>
      <c r="X63" s="169"/>
      <c r="Y63" s="169"/>
      <c r="Z63" s="169"/>
      <c r="AA63" s="169"/>
      <c r="AB63" s="169"/>
      <c r="AC63" s="169"/>
      <c r="AD63" s="169"/>
      <c r="AE63" s="169"/>
      <c r="AF63" s="169">
        <v>14</v>
      </c>
      <c r="AG63" s="169" t="s">
        <v>217</v>
      </c>
      <c r="AH63" s="169" t="s">
        <v>158</v>
      </c>
      <c r="AI63" s="315">
        <v>-93</v>
      </c>
      <c r="AJ63" s="169" t="s">
        <v>159</v>
      </c>
      <c r="AK63" s="169" t="s">
        <v>160</v>
      </c>
      <c r="AL63" s="169" t="s">
        <v>205</v>
      </c>
      <c r="AM63" s="169" t="s">
        <v>171</v>
      </c>
      <c r="AN63" s="169" t="s">
        <v>149</v>
      </c>
      <c r="AO63" s="169">
        <v>60</v>
      </c>
      <c r="AP63" s="169">
        <v>3</v>
      </c>
      <c r="AQ63" s="169" t="s">
        <v>150</v>
      </c>
      <c r="AR63" s="319"/>
      <c r="AS63" s="412">
        <v>182300.25</v>
      </c>
      <c r="AT63" s="311" t="s">
        <v>407</v>
      </c>
      <c r="AU63" s="311"/>
      <c r="AV63" s="311"/>
      <c r="AW63" s="311"/>
      <c r="AX63" s="209" t="s">
        <v>153</v>
      </c>
      <c r="BB63" s="490" t="s">
        <v>219</v>
      </c>
    </row>
    <row r="64" spans="1:54" ht="15" customHeight="1">
      <c r="A64" s="296" t="s">
        <v>202</v>
      </c>
      <c r="B64" s="297" t="s">
        <v>187</v>
      </c>
      <c r="C64" s="312">
        <v>480027</v>
      </c>
      <c r="D64" s="297"/>
      <c r="E64" s="45" t="s">
        <v>106</v>
      </c>
      <c r="F64" s="45" t="s">
        <v>410</v>
      </c>
      <c r="G64" s="45" t="s">
        <v>411</v>
      </c>
      <c r="H64" s="36">
        <v>48</v>
      </c>
      <c r="I64" s="300">
        <v>55990</v>
      </c>
      <c r="J64" s="300">
        <v>10</v>
      </c>
      <c r="K64" s="300" t="s">
        <v>338</v>
      </c>
      <c r="L64" s="300">
        <v>2</v>
      </c>
      <c r="M64" s="300">
        <v>7</v>
      </c>
      <c r="N64" s="300">
        <v>48</v>
      </c>
      <c r="O64" s="300">
        <v>56640</v>
      </c>
      <c r="P64" s="300">
        <v>10</v>
      </c>
      <c r="Q64" s="300" t="s">
        <v>338</v>
      </c>
      <c r="R64" s="300">
        <v>2</v>
      </c>
      <c r="S64" s="300">
        <v>7</v>
      </c>
      <c r="T64" s="300"/>
      <c r="U64" s="300"/>
      <c r="V64" s="300"/>
      <c r="W64" s="300"/>
      <c r="X64" s="300"/>
      <c r="Y64" s="300"/>
      <c r="Z64" s="300"/>
      <c r="AA64" s="300"/>
      <c r="AB64" s="300"/>
      <c r="AC64" s="300"/>
      <c r="AD64" s="300"/>
      <c r="AE64" s="300"/>
      <c r="AF64" s="300">
        <v>14</v>
      </c>
      <c r="AG64" s="300" t="s">
        <v>157</v>
      </c>
      <c r="AH64" s="300" t="s">
        <v>158</v>
      </c>
      <c r="AI64" s="301">
        <v>-85</v>
      </c>
      <c r="AJ64" s="300" t="s">
        <v>159</v>
      </c>
      <c r="AK64" s="300" t="s">
        <v>160</v>
      </c>
      <c r="AL64" s="300"/>
      <c r="AM64" s="300" t="s">
        <v>148</v>
      </c>
      <c r="AN64" s="300" t="s">
        <v>149</v>
      </c>
      <c r="AO64" s="300">
        <v>60</v>
      </c>
      <c r="AP64" s="300">
        <v>3</v>
      </c>
      <c r="AQ64" s="300" t="s">
        <v>150</v>
      </c>
      <c r="AR64" s="313"/>
      <c r="AS64" s="413">
        <v>85013.599999999991</v>
      </c>
      <c r="AT64" s="303" t="s">
        <v>412</v>
      </c>
      <c r="AU64" s="303" t="s">
        <v>412</v>
      </c>
      <c r="AV64" s="303"/>
      <c r="AW64" s="303"/>
      <c r="AX64" s="304" t="s">
        <v>153</v>
      </c>
      <c r="BB64" s="490" t="s">
        <v>219</v>
      </c>
    </row>
    <row r="65" spans="1:54" ht="15" customHeight="1">
      <c r="A65" s="305" t="s">
        <v>413</v>
      </c>
      <c r="B65" s="35" t="s">
        <v>189</v>
      </c>
      <c r="C65" s="213">
        <v>480028</v>
      </c>
      <c r="E65" s="45" t="s">
        <v>106</v>
      </c>
      <c r="F65" s="45" t="s">
        <v>410</v>
      </c>
      <c r="G65" s="45" t="s">
        <v>414</v>
      </c>
      <c r="H65" s="36">
        <v>48</v>
      </c>
      <c r="I65" s="36">
        <v>55990</v>
      </c>
      <c r="J65" s="36">
        <v>20</v>
      </c>
      <c r="K65" s="36" t="s">
        <v>338</v>
      </c>
      <c r="L65" s="36">
        <v>2</v>
      </c>
      <c r="M65" s="36">
        <v>7</v>
      </c>
      <c r="N65" s="36">
        <v>48</v>
      </c>
      <c r="O65" s="36">
        <v>56640</v>
      </c>
      <c r="P65" s="36">
        <v>10</v>
      </c>
      <c r="Q65" s="36" t="s">
        <v>338</v>
      </c>
      <c r="R65" s="36">
        <v>2</v>
      </c>
      <c r="S65" s="36">
        <v>7</v>
      </c>
      <c r="T65" s="36"/>
      <c r="U65" s="36"/>
      <c r="V65" s="36"/>
      <c r="W65" s="36"/>
      <c r="X65" s="36"/>
      <c r="Y65" s="36"/>
      <c r="Z65" s="36"/>
      <c r="AA65" s="36"/>
      <c r="AB65" s="36"/>
      <c r="AC65" s="36"/>
      <c r="AD65" s="36"/>
      <c r="AE65" s="36"/>
      <c r="AF65" s="36">
        <v>14</v>
      </c>
      <c r="AG65" s="36" t="s">
        <v>165</v>
      </c>
      <c r="AH65" s="36" t="s">
        <v>146</v>
      </c>
      <c r="AI65" s="96">
        <v>-78</v>
      </c>
      <c r="AJ65" s="35">
        <v>20</v>
      </c>
      <c r="AK65" s="35" t="s">
        <v>166</v>
      </c>
      <c r="AM65" s="36" t="s">
        <v>148</v>
      </c>
      <c r="AN65" s="36" t="s">
        <v>149</v>
      </c>
      <c r="AO65" s="36">
        <v>60</v>
      </c>
      <c r="AP65" s="36">
        <v>3</v>
      </c>
      <c r="AQ65" s="36" t="s">
        <v>150</v>
      </c>
      <c r="AR65" s="50"/>
      <c r="AS65" s="414">
        <v>75282.75</v>
      </c>
      <c r="AT65" s="293" t="s">
        <v>342</v>
      </c>
      <c r="AU65" s="293" t="s">
        <v>415</v>
      </c>
      <c r="AV65" s="293"/>
      <c r="AW65" s="293"/>
      <c r="AX65" s="170" t="s">
        <v>153</v>
      </c>
      <c r="BB65" s="490" t="s">
        <v>219</v>
      </c>
    </row>
    <row r="66" spans="1:54" ht="15" customHeight="1">
      <c r="A66" s="305" t="s">
        <v>382</v>
      </c>
      <c r="B66" s="35" t="s">
        <v>189</v>
      </c>
      <c r="C66" s="213">
        <v>480029</v>
      </c>
      <c r="E66" s="45" t="s">
        <v>106</v>
      </c>
      <c r="F66" s="45" t="s">
        <v>416</v>
      </c>
      <c r="G66" s="45" t="s">
        <v>384</v>
      </c>
      <c r="H66" s="36">
        <v>48</v>
      </c>
      <c r="I66" s="36">
        <v>55990</v>
      </c>
      <c r="J66" s="36">
        <v>20</v>
      </c>
      <c r="K66" s="36" t="s">
        <v>338</v>
      </c>
      <c r="L66" s="36">
        <v>2</v>
      </c>
      <c r="M66" s="36">
        <v>7</v>
      </c>
      <c r="N66" s="36">
        <v>48</v>
      </c>
      <c r="O66" s="36">
        <v>56188</v>
      </c>
      <c r="P66" s="36">
        <v>20</v>
      </c>
      <c r="Q66" s="36" t="s">
        <v>338</v>
      </c>
      <c r="R66" s="36">
        <v>2</v>
      </c>
      <c r="S66" s="36">
        <v>7</v>
      </c>
      <c r="T66" s="36"/>
      <c r="U66" s="36"/>
      <c r="V66" s="36"/>
      <c r="W66" s="36"/>
      <c r="X66" s="36"/>
      <c r="Y66" s="36"/>
      <c r="Z66" s="36"/>
      <c r="AA66" s="36"/>
      <c r="AB66" s="36"/>
      <c r="AC66" s="36"/>
      <c r="AD66" s="36"/>
      <c r="AE66" s="36"/>
      <c r="AF66" s="36">
        <v>14</v>
      </c>
      <c r="AG66" s="36" t="s">
        <v>165</v>
      </c>
      <c r="AH66" s="36" t="s">
        <v>146</v>
      </c>
      <c r="AI66" s="96">
        <v>-78</v>
      </c>
      <c r="AJ66" s="35">
        <v>20</v>
      </c>
      <c r="AK66" s="35" t="s">
        <v>166</v>
      </c>
      <c r="AM66" s="36" t="s">
        <v>148</v>
      </c>
      <c r="AN66" s="36" t="s">
        <v>149</v>
      </c>
      <c r="AO66" s="36">
        <v>60</v>
      </c>
      <c r="AP66" s="36">
        <v>3</v>
      </c>
      <c r="AQ66" s="36" t="s">
        <v>150</v>
      </c>
      <c r="AR66" s="50"/>
      <c r="AS66" s="414">
        <v>98467.5</v>
      </c>
      <c r="AT66" s="293" t="s">
        <v>342</v>
      </c>
      <c r="AU66" s="293" t="s">
        <v>342</v>
      </c>
      <c r="AV66" s="293"/>
      <c r="AW66" s="293"/>
      <c r="AX66" s="170" t="s">
        <v>153</v>
      </c>
      <c r="BB66" s="490" t="s">
        <v>219</v>
      </c>
    </row>
    <row r="67" spans="1:54" ht="15" customHeight="1">
      <c r="A67" s="305" t="s">
        <v>417</v>
      </c>
      <c r="B67" s="35" t="s">
        <v>190</v>
      </c>
      <c r="C67" s="213">
        <v>480030</v>
      </c>
      <c r="E67" s="45" t="s">
        <v>106</v>
      </c>
      <c r="F67" s="45" t="s">
        <v>418</v>
      </c>
      <c r="G67" s="45" t="s">
        <v>419</v>
      </c>
      <c r="H67" s="36" t="s">
        <v>420</v>
      </c>
      <c r="I67" s="36"/>
      <c r="J67" s="36">
        <v>5</v>
      </c>
      <c r="K67" s="36" t="s">
        <v>338</v>
      </c>
      <c r="L67" s="36"/>
      <c r="M67" s="36"/>
      <c r="N67" s="36">
        <v>48</v>
      </c>
      <c r="O67" s="36">
        <v>56640</v>
      </c>
      <c r="P67" s="36">
        <v>20</v>
      </c>
      <c r="Q67" s="36" t="s">
        <v>338</v>
      </c>
      <c r="R67" s="36">
        <v>2</v>
      </c>
      <c r="S67" s="36">
        <v>7</v>
      </c>
      <c r="T67" s="36"/>
      <c r="U67" s="36"/>
      <c r="V67" s="36"/>
      <c r="W67" s="36"/>
      <c r="X67" s="36"/>
      <c r="Y67" s="36"/>
      <c r="Z67" s="36"/>
      <c r="AA67" s="36"/>
      <c r="AB67" s="36"/>
      <c r="AC67" s="36"/>
      <c r="AD67" s="36"/>
      <c r="AE67" s="36"/>
      <c r="AF67" s="36">
        <v>14</v>
      </c>
      <c r="AG67" s="36" t="s">
        <v>165</v>
      </c>
      <c r="AH67" s="36" t="s">
        <v>158</v>
      </c>
      <c r="AI67" s="96">
        <v>-85</v>
      </c>
      <c r="AJ67" s="35" t="s">
        <v>159</v>
      </c>
      <c r="AK67" s="35" t="s">
        <v>160</v>
      </c>
      <c r="AM67" s="36" t="s">
        <v>171</v>
      </c>
      <c r="AN67" s="36" t="s">
        <v>149</v>
      </c>
      <c r="AO67" s="36">
        <v>60</v>
      </c>
      <c r="AP67" s="36">
        <v>3</v>
      </c>
      <c r="AQ67" s="36" t="s">
        <v>150</v>
      </c>
      <c r="AR67" s="50"/>
      <c r="AS67" s="414">
        <v>115281.54999999999</v>
      </c>
      <c r="AT67" s="293" t="s">
        <v>421</v>
      </c>
      <c r="AU67" s="293" t="s">
        <v>385</v>
      </c>
      <c r="AV67" s="293"/>
      <c r="AW67" s="293"/>
      <c r="AX67" s="170" t="s">
        <v>153</v>
      </c>
      <c r="BB67" s="490" t="s">
        <v>219</v>
      </c>
    </row>
    <row r="68" spans="1:54" ht="15" customHeight="1">
      <c r="A68" s="305" t="s">
        <v>413</v>
      </c>
      <c r="B68" s="35" t="s">
        <v>190</v>
      </c>
      <c r="C68" s="213">
        <v>480031</v>
      </c>
      <c r="E68" s="45" t="s">
        <v>106</v>
      </c>
      <c r="F68" s="45" t="s">
        <v>418</v>
      </c>
      <c r="G68" s="45" t="s">
        <v>422</v>
      </c>
      <c r="H68" s="36" t="s">
        <v>420</v>
      </c>
      <c r="I68" s="36"/>
      <c r="J68" s="36">
        <v>10</v>
      </c>
      <c r="K68" s="36" t="s">
        <v>338</v>
      </c>
      <c r="L68" s="36"/>
      <c r="M68" s="36"/>
      <c r="N68" s="36">
        <v>48</v>
      </c>
      <c r="O68" s="36">
        <v>56640</v>
      </c>
      <c r="P68" s="36">
        <v>20</v>
      </c>
      <c r="Q68" s="36" t="s">
        <v>338</v>
      </c>
      <c r="R68" s="36">
        <v>2</v>
      </c>
      <c r="S68" s="36">
        <v>7</v>
      </c>
      <c r="T68" s="36"/>
      <c r="U68" s="36"/>
      <c r="V68" s="36"/>
      <c r="W68" s="36"/>
      <c r="X68" s="36"/>
      <c r="Y68" s="36"/>
      <c r="Z68" s="36"/>
      <c r="AA68" s="36"/>
      <c r="AB68" s="36"/>
      <c r="AC68" s="36"/>
      <c r="AD68" s="36"/>
      <c r="AE68" s="36"/>
      <c r="AF68" s="36">
        <v>14</v>
      </c>
      <c r="AG68" s="36" t="s">
        <v>165</v>
      </c>
      <c r="AH68" s="36" t="s">
        <v>158</v>
      </c>
      <c r="AI68" s="96">
        <v>-85</v>
      </c>
      <c r="AJ68" s="35" t="s">
        <v>159</v>
      </c>
      <c r="AK68" s="35" t="s">
        <v>160</v>
      </c>
      <c r="AM68" s="36" t="s">
        <v>171</v>
      </c>
      <c r="AN68" s="36" t="s">
        <v>149</v>
      </c>
      <c r="AO68" s="36">
        <v>60</v>
      </c>
      <c r="AP68" s="36">
        <v>3</v>
      </c>
      <c r="AQ68" s="36" t="s">
        <v>150</v>
      </c>
      <c r="AR68" s="50"/>
      <c r="AS68" s="414">
        <v>153779.35</v>
      </c>
      <c r="AT68" s="293" t="s">
        <v>423</v>
      </c>
      <c r="AU68" s="293" t="s">
        <v>385</v>
      </c>
      <c r="AV68" s="293"/>
      <c r="AW68" s="293"/>
      <c r="AX68" s="170" t="s">
        <v>153</v>
      </c>
      <c r="BB68" s="490" t="s">
        <v>219</v>
      </c>
    </row>
    <row r="69" spans="1:54" ht="15" customHeight="1">
      <c r="A69" s="305" t="s">
        <v>424</v>
      </c>
      <c r="B69" s="35" t="s">
        <v>190</v>
      </c>
      <c r="C69" s="213">
        <v>480032</v>
      </c>
      <c r="E69" s="45" t="s">
        <v>106</v>
      </c>
      <c r="F69" s="45" t="s">
        <v>418</v>
      </c>
      <c r="G69" s="45" t="s">
        <v>425</v>
      </c>
      <c r="H69" s="36" t="s">
        <v>420</v>
      </c>
      <c r="I69" s="36"/>
      <c r="J69" s="36">
        <v>15</v>
      </c>
      <c r="K69" s="36" t="s">
        <v>338</v>
      </c>
      <c r="L69" s="36"/>
      <c r="M69" s="36"/>
      <c r="N69" s="36">
        <v>48</v>
      </c>
      <c r="O69" s="36">
        <v>56640</v>
      </c>
      <c r="P69" s="36">
        <v>20</v>
      </c>
      <c r="Q69" s="36" t="s">
        <v>338</v>
      </c>
      <c r="R69" s="36">
        <v>2</v>
      </c>
      <c r="S69" s="36">
        <v>7</v>
      </c>
      <c r="T69" s="36"/>
      <c r="U69" s="36"/>
      <c r="V69" s="36"/>
      <c r="W69" s="36"/>
      <c r="X69" s="36"/>
      <c r="Y69" s="36"/>
      <c r="Z69" s="36"/>
      <c r="AA69" s="36"/>
      <c r="AB69" s="36"/>
      <c r="AC69" s="36"/>
      <c r="AD69" s="36"/>
      <c r="AE69" s="36"/>
      <c r="AF69" s="36">
        <v>14</v>
      </c>
      <c r="AG69" s="36" t="s">
        <v>165</v>
      </c>
      <c r="AH69" s="36" t="s">
        <v>158</v>
      </c>
      <c r="AI69" s="96">
        <v>-85</v>
      </c>
      <c r="AJ69" s="35" t="s">
        <v>159</v>
      </c>
      <c r="AK69" s="35" t="s">
        <v>160</v>
      </c>
      <c r="AM69" s="36" t="s">
        <v>171</v>
      </c>
      <c r="AN69" s="36" t="s">
        <v>149</v>
      </c>
      <c r="AO69" s="36">
        <v>60</v>
      </c>
      <c r="AP69" s="36">
        <v>3</v>
      </c>
      <c r="AQ69" s="36" t="s">
        <v>150</v>
      </c>
      <c r="AR69" s="50"/>
      <c r="AS69" s="414">
        <v>187399.84999999998</v>
      </c>
      <c r="AT69" s="293" t="s">
        <v>423</v>
      </c>
      <c r="AU69" s="293" t="s">
        <v>385</v>
      </c>
      <c r="AV69" s="293"/>
      <c r="AW69" s="293"/>
      <c r="AX69" s="170" t="s">
        <v>153</v>
      </c>
      <c r="BB69" s="490" t="s">
        <v>219</v>
      </c>
    </row>
    <row r="70" spans="1:54" ht="15" customHeight="1">
      <c r="A70" s="305" t="s">
        <v>382</v>
      </c>
      <c r="B70" s="35" t="s">
        <v>190</v>
      </c>
      <c r="C70" s="213">
        <v>480033</v>
      </c>
      <c r="E70" s="45" t="s">
        <v>106</v>
      </c>
      <c r="F70" s="45" t="s">
        <v>418</v>
      </c>
      <c r="G70" s="45" t="s">
        <v>384</v>
      </c>
      <c r="H70" s="36" t="s">
        <v>420</v>
      </c>
      <c r="I70" s="36"/>
      <c r="J70" s="36">
        <v>20</v>
      </c>
      <c r="K70" s="36" t="s">
        <v>338</v>
      </c>
      <c r="L70" s="36"/>
      <c r="M70" s="36"/>
      <c r="N70" s="36">
        <v>48</v>
      </c>
      <c r="O70" s="36">
        <v>56640</v>
      </c>
      <c r="P70" s="36">
        <v>20</v>
      </c>
      <c r="Q70" s="36" t="s">
        <v>338</v>
      </c>
      <c r="R70" s="36">
        <v>2</v>
      </c>
      <c r="S70" s="36">
        <v>7</v>
      </c>
      <c r="T70" s="36"/>
      <c r="U70" s="36"/>
      <c r="V70" s="36"/>
      <c r="W70" s="36"/>
      <c r="X70" s="36"/>
      <c r="Y70" s="36"/>
      <c r="Z70" s="36"/>
      <c r="AA70" s="36"/>
      <c r="AB70" s="36"/>
      <c r="AC70" s="36"/>
      <c r="AD70" s="36"/>
      <c r="AE70" s="36"/>
      <c r="AF70" s="36">
        <v>14</v>
      </c>
      <c r="AG70" s="36" t="s">
        <v>165</v>
      </c>
      <c r="AH70" s="36" t="s">
        <v>158</v>
      </c>
      <c r="AI70" s="96">
        <v>-85</v>
      </c>
      <c r="AJ70" s="35" t="s">
        <v>159</v>
      </c>
      <c r="AK70" s="35" t="s">
        <v>160</v>
      </c>
      <c r="AM70" s="36" t="s">
        <v>171</v>
      </c>
      <c r="AN70" s="36" t="s">
        <v>149</v>
      </c>
      <c r="AO70" s="36">
        <v>60</v>
      </c>
      <c r="AP70" s="36">
        <v>3</v>
      </c>
      <c r="AQ70" s="36" t="s">
        <v>150</v>
      </c>
      <c r="AR70" s="50"/>
      <c r="AS70" s="414">
        <v>224607.55</v>
      </c>
      <c r="AT70" s="293" t="s">
        <v>423</v>
      </c>
      <c r="AU70" s="293" t="s">
        <v>385</v>
      </c>
      <c r="AV70" s="293"/>
      <c r="AW70" s="293"/>
      <c r="AX70" s="170" t="s">
        <v>153</v>
      </c>
      <c r="BB70" s="490" t="s">
        <v>219</v>
      </c>
    </row>
    <row r="71" spans="1:54" ht="15" customHeight="1">
      <c r="A71" s="305" t="s">
        <v>387</v>
      </c>
      <c r="B71" s="35" t="s">
        <v>189</v>
      </c>
      <c r="C71" s="213">
        <v>480034</v>
      </c>
      <c r="E71" s="45" t="s">
        <v>106</v>
      </c>
      <c r="F71" s="45" t="s">
        <v>426</v>
      </c>
      <c r="G71" s="45" t="s">
        <v>389</v>
      </c>
      <c r="H71" s="36">
        <v>48</v>
      </c>
      <c r="I71" s="36">
        <v>55990</v>
      </c>
      <c r="J71" s="36">
        <v>20</v>
      </c>
      <c r="K71" s="36" t="s">
        <v>338</v>
      </c>
      <c r="L71" s="36">
        <v>2</v>
      </c>
      <c r="M71" s="36">
        <v>7</v>
      </c>
      <c r="N71" s="36">
        <v>48</v>
      </c>
      <c r="O71" s="36">
        <v>56188</v>
      </c>
      <c r="P71" s="36">
        <v>20</v>
      </c>
      <c r="Q71" s="36" t="s">
        <v>338</v>
      </c>
      <c r="R71" s="36">
        <v>2</v>
      </c>
      <c r="S71" s="36">
        <v>7</v>
      </c>
      <c r="T71" s="36">
        <v>48</v>
      </c>
      <c r="U71" s="36">
        <v>56386</v>
      </c>
      <c r="V71" s="36">
        <v>20</v>
      </c>
      <c r="W71" s="36" t="s">
        <v>338</v>
      </c>
      <c r="X71" s="36">
        <v>2</v>
      </c>
      <c r="Y71" s="36">
        <v>7</v>
      </c>
      <c r="Z71" s="36"/>
      <c r="AA71" s="36"/>
      <c r="AB71" s="36"/>
      <c r="AC71" s="36"/>
      <c r="AD71" s="36"/>
      <c r="AE71" s="36"/>
      <c r="AF71" s="36">
        <v>14</v>
      </c>
      <c r="AG71" s="36" t="s">
        <v>165</v>
      </c>
      <c r="AH71" s="36" t="s">
        <v>146</v>
      </c>
      <c r="AI71" s="96">
        <v>-78</v>
      </c>
      <c r="AJ71" s="35">
        <v>20</v>
      </c>
      <c r="AK71" s="35" t="s">
        <v>166</v>
      </c>
      <c r="AL71" s="36"/>
      <c r="AM71" s="36" t="s">
        <v>148</v>
      </c>
      <c r="AN71" s="36" t="s">
        <v>149</v>
      </c>
      <c r="AO71" s="36">
        <v>60</v>
      </c>
      <c r="AP71" s="36">
        <v>3</v>
      </c>
      <c r="AQ71" s="36" t="s">
        <v>150</v>
      </c>
      <c r="AR71" s="50"/>
      <c r="AS71" s="414">
        <v>155789.54999999999</v>
      </c>
      <c r="AT71" s="293" t="s">
        <v>342</v>
      </c>
      <c r="AU71" s="293" t="s">
        <v>342</v>
      </c>
      <c r="AV71" s="293" t="s">
        <v>342</v>
      </c>
      <c r="AW71" s="293"/>
      <c r="AX71" s="170" t="s">
        <v>153</v>
      </c>
      <c r="BB71" s="490" t="s">
        <v>219</v>
      </c>
    </row>
    <row r="72" spans="1:54" ht="15" customHeight="1">
      <c r="A72" s="305" t="s">
        <v>387</v>
      </c>
      <c r="B72" s="35" t="s">
        <v>189</v>
      </c>
      <c r="C72" s="213">
        <v>480035</v>
      </c>
      <c r="E72" s="45" t="s">
        <v>106</v>
      </c>
      <c r="F72" s="45" t="s">
        <v>427</v>
      </c>
      <c r="G72" s="45" t="s">
        <v>389</v>
      </c>
      <c r="H72" s="36">
        <v>48</v>
      </c>
      <c r="I72" s="36">
        <v>55990</v>
      </c>
      <c r="J72" s="36">
        <v>20</v>
      </c>
      <c r="K72" s="36" t="s">
        <v>338</v>
      </c>
      <c r="L72" s="36">
        <v>2</v>
      </c>
      <c r="M72" s="36">
        <v>7</v>
      </c>
      <c r="N72" s="36">
        <v>48</v>
      </c>
      <c r="O72" s="36">
        <v>56188</v>
      </c>
      <c r="P72" s="36">
        <v>20</v>
      </c>
      <c r="Q72" s="36" t="s">
        <v>338</v>
      </c>
      <c r="R72" s="36">
        <v>2</v>
      </c>
      <c r="S72" s="36">
        <v>7</v>
      </c>
      <c r="T72" s="36">
        <v>48</v>
      </c>
      <c r="U72" s="36">
        <v>56640</v>
      </c>
      <c r="V72" s="36">
        <v>20</v>
      </c>
      <c r="W72" s="36" t="s">
        <v>338</v>
      </c>
      <c r="X72" s="36">
        <v>2</v>
      </c>
      <c r="Y72" s="36">
        <v>7</v>
      </c>
      <c r="Z72" s="36"/>
      <c r="AA72" s="36"/>
      <c r="AB72" s="36"/>
      <c r="AC72" s="36"/>
      <c r="AD72" s="36"/>
      <c r="AE72" s="36"/>
      <c r="AF72" s="36">
        <v>14</v>
      </c>
      <c r="AG72" s="36" t="s">
        <v>165</v>
      </c>
      <c r="AH72" s="36" t="s">
        <v>146</v>
      </c>
      <c r="AI72" s="96">
        <v>-78</v>
      </c>
      <c r="AJ72" s="35">
        <v>20</v>
      </c>
      <c r="AK72" s="35" t="s">
        <v>166</v>
      </c>
      <c r="AM72" s="36" t="s">
        <v>148</v>
      </c>
      <c r="AN72" s="36" t="s">
        <v>149</v>
      </c>
      <c r="AO72" s="36">
        <v>60</v>
      </c>
      <c r="AP72" s="36">
        <v>3</v>
      </c>
      <c r="AQ72" s="36" t="s">
        <v>150</v>
      </c>
      <c r="AR72" s="50"/>
      <c r="AS72" s="414">
        <v>155527.35</v>
      </c>
      <c r="AT72" s="293" t="s">
        <v>342</v>
      </c>
      <c r="AU72" s="293" t="s">
        <v>342</v>
      </c>
      <c r="AV72" s="293" t="s">
        <v>342</v>
      </c>
      <c r="AW72" s="293"/>
      <c r="AX72" s="170" t="s">
        <v>153</v>
      </c>
      <c r="BB72" s="490" t="s">
        <v>219</v>
      </c>
    </row>
    <row r="73" spans="1:54" ht="15" customHeight="1">
      <c r="A73" s="305" t="s">
        <v>387</v>
      </c>
      <c r="B73" s="35" t="s">
        <v>189</v>
      </c>
      <c r="C73" s="213">
        <v>480036</v>
      </c>
      <c r="E73" s="45" t="s">
        <v>106</v>
      </c>
      <c r="F73" s="45" t="s">
        <v>428</v>
      </c>
      <c r="G73" s="45" t="s">
        <v>389</v>
      </c>
      <c r="H73" s="36" t="s">
        <v>420</v>
      </c>
      <c r="I73" s="36">
        <v>55990</v>
      </c>
      <c r="J73" s="36">
        <v>20</v>
      </c>
      <c r="K73" s="36" t="s">
        <v>338</v>
      </c>
      <c r="L73" s="36"/>
      <c r="M73" s="36"/>
      <c r="N73" s="36">
        <v>48</v>
      </c>
      <c r="O73" s="36">
        <v>56640</v>
      </c>
      <c r="P73" s="36">
        <v>20</v>
      </c>
      <c r="Q73" s="36" t="s">
        <v>338</v>
      </c>
      <c r="R73" s="36">
        <v>2</v>
      </c>
      <c r="S73" s="36">
        <v>7</v>
      </c>
      <c r="T73" s="36">
        <v>48</v>
      </c>
      <c r="U73" s="36">
        <v>56640</v>
      </c>
      <c r="V73" s="36">
        <v>20</v>
      </c>
      <c r="W73" s="36" t="s">
        <v>338</v>
      </c>
      <c r="X73" s="36">
        <v>2</v>
      </c>
      <c r="Y73" s="36">
        <v>7</v>
      </c>
      <c r="Z73" s="36"/>
      <c r="AA73" s="36"/>
      <c r="AB73" s="36"/>
      <c r="AC73" s="36"/>
      <c r="AD73" s="36"/>
      <c r="AE73" s="36"/>
      <c r="AF73" s="36">
        <v>14</v>
      </c>
      <c r="AG73" s="36" t="s">
        <v>165</v>
      </c>
      <c r="AH73" s="36" t="s">
        <v>146</v>
      </c>
      <c r="AI73" s="96">
        <v>-78</v>
      </c>
      <c r="AJ73" s="35">
        <v>20</v>
      </c>
      <c r="AK73" s="35" t="s">
        <v>166</v>
      </c>
      <c r="AM73" s="36" t="s">
        <v>148</v>
      </c>
      <c r="AN73" s="36" t="s">
        <v>149</v>
      </c>
      <c r="AO73" s="36">
        <v>60</v>
      </c>
      <c r="AP73" s="36">
        <v>3</v>
      </c>
      <c r="AQ73" s="36" t="s">
        <v>150</v>
      </c>
      <c r="AR73" s="50"/>
      <c r="AS73" s="414">
        <v>127172.7</v>
      </c>
      <c r="AT73" s="293" t="s">
        <v>429</v>
      </c>
      <c r="AU73" s="293" t="s">
        <v>430</v>
      </c>
      <c r="AV73" s="293" t="s">
        <v>430</v>
      </c>
      <c r="AW73" s="293"/>
      <c r="AX73" s="170" t="s">
        <v>153</v>
      </c>
      <c r="BB73" s="490" t="s">
        <v>219</v>
      </c>
    </row>
    <row r="74" spans="1:54" ht="15" customHeight="1">
      <c r="A74" s="305" t="s">
        <v>387</v>
      </c>
      <c r="B74" s="35" t="s">
        <v>190</v>
      </c>
      <c r="C74" s="213">
        <v>480037</v>
      </c>
      <c r="E74" s="45" t="s">
        <v>106</v>
      </c>
      <c r="F74" s="45" t="s">
        <v>431</v>
      </c>
      <c r="G74" s="45" t="s">
        <v>389</v>
      </c>
      <c r="H74" s="36" t="s">
        <v>420</v>
      </c>
      <c r="I74" s="36"/>
      <c r="J74" s="36">
        <v>20</v>
      </c>
      <c r="K74" s="36" t="s">
        <v>338</v>
      </c>
      <c r="L74" s="36"/>
      <c r="M74" s="36"/>
      <c r="N74" s="36">
        <v>48</v>
      </c>
      <c r="O74" s="36">
        <v>56640</v>
      </c>
      <c r="P74" s="36">
        <v>20</v>
      </c>
      <c r="Q74" s="36" t="s">
        <v>338</v>
      </c>
      <c r="R74" s="36">
        <v>2</v>
      </c>
      <c r="S74" s="36">
        <v>7</v>
      </c>
      <c r="T74" s="36" t="s">
        <v>432</v>
      </c>
      <c r="U74" s="36"/>
      <c r="V74" s="36">
        <v>20</v>
      </c>
      <c r="W74" s="36" t="s">
        <v>338</v>
      </c>
      <c r="X74" s="36"/>
      <c r="Y74" s="36"/>
      <c r="Z74" s="36"/>
      <c r="AA74" s="36"/>
      <c r="AB74" s="36"/>
      <c r="AC74" s="36"/>
      <c r="AD74" s="36"/>
      <c r="AE74" s="36"/>
      <c r="AF74" s="36">
        <v>14</v>
      </c>
      <c r="AG74" s="36" t="s">
        <v>165</v>
      </c>
      <c r="AH74" s="36" t="s">
        <v>146</v>
      </c>
      <c r="AI74" s="96">
        <v>-78</v>
      </c>
      <c r="AJ74" s="35">
        <v>20</v>
      </c>
      <c r="AK74" s="35" t="s">
        <v>166</v>
      </c>
      <c r="AM74" s="36" t="s">
        <v>171</v>
      </c>
      <c r="AN74" s="36" t="s">
        <v>149</v>
      </c>
      <c r="AO74" s="36">
        <v>60</v>
      </c>
      <c r="AP74" s="36">
        <v>3</v>
      </c>
      <c r="AQ74" s="36" t="s">
        <v>150</v>
      </c>
      <c r="AR74" s="50"/>
      <c r="AS74" s="405"/>
      <c r="AT74" s="293" t="s">
        <v>429</v>
      </c>
      <c r="AU74" s="293" t="s">
        <v>430</v>
      </c>
      <c r="AV74" s="293" t="s">
        <v>429</v>
      </c>
      <c r="AW74" s="293"/>
      <c r="AX74" s="170" t="s">
        <v>153</v>
      </c>
      <c r="BB74" s="490" t="s">
        <v>219</v>
      </c>
    </row>
    <row r="75" spans="1:54" ht="15" customHeight="1">
      <c r="A75" s="305" t="s">
        <v>387</v>
      </c>
      <c r="B75" s="35" t="s">
        <v>190</v>
      </c>
      <c r="C75" s="213">
        <v>480038</v>
      </c>
      <c r="E75" s="45" t="s">
        <v>106</v>
      </c>
      <c r="F75" s="45" t="s">
        <v>433</v>
      </c>
      <c r="G75" s="45" t="s">
        <v>389</v>
      </c>
      <c r="H75" s="36" t="s">
        <v>420</v>
      </c>
      <c r="I75" s="36"/>
      <c r="J75" s="36">
        <v>20</v>
      </c>
      <c r="K75" s="36" t="s">
        <v>338</v>
      </c>
      <c r="L75" s="36"/>
      <c r="M75" s="36"/>
      <c r="N75" s="36">
        <v>48</v>
      </c>
      <c r="O75" s="36">
        <v>56640</v>
      </c>
      <c r="P75" s="36">
        <v>20</v>
      </c>
      <c r="Q75" s="36" t="s">
        <v>338</v>
      </c>
      <c r="R75" s="36">
        <v>2</v>
      </c>
      <c r="S75" s="36">
        <v>7</v>
      </c>
      <c r="T75" s="36">
        <v>48</v>
      </c>
      <c r="U75" s="36">
        <v>56640</v>
      </c>
      <c r="V75" s="36">
        <v>20</v>
      </c>
      <c r="W75" s="36" t="s">
        <v>338</v>
      </c>
      <c r="X75" s="36">
        <v>2</v>
      </c>
      <c r="Y75" s="36">
        <v>7</v>
      </c>
      <c r="Z75" s="36"/>
      <c r="AA75" s="36"/>
      <c r="AB75" s="36"/>
      <c r="AC75" s="36"/>
      <c r="AD75" s="36"/>
      <c r="AE75" s="36"/>
      <c r="AF75" s="36">
        <v>14</v>
      </c>
      <c r="AG75" s="36" t="s">
        <v>165</v>
      </c>
      <c r="AH75" s="36" t="s">
        <v>146</v>
      </c>
      <c r="AI75" s="96">
        <v>-78</v>
      </c>
      <c r="AJ75" s="35">
        <v>20</v>
      </c>
      <c r="AK75" s="35" t="s">
        <v>166</v>
      </c>
      <c r="AM75" s="36" t="s">
        <v>171</v>
      </c>
      <c r="AN75" s="36" t="s">
        <v>149</v>
      </c>
      <c r="AO75" s="36">
        <v>60</v>
      </c>
      <c r="AP75" s="36">
        <v>3</v>
      </c>
      <c r="AQ75" s="36" t="s">
        <v>150</v>
      </c>
      <c r="AR75" s="50"/>
      <c r="AS75" s="414">
        <v>131547.44999999998</v>
      </c>
      <c r="AT75" s="293" t="s">
        <v>429</v>
      </c>
      <c r="AU75" s="293" t="s">
        <v>430</v>
      </c>
      <c r="AV75" s="293" t="s">
        <v>430</v>
      </c>
      <c r="AW75" s="293"/>
      <c r="AX75" s="170" t="s">
        <v>153</v>
      </c>
      <c r="BB75" s="490" t="s">
        <v>219</v>
      </c>
    </row>
    <row r="76" spans="1:54" ht="15" customHeight="1">
      <c r="A76" s="305" t="s">
        <v>387</v>
      </c>
      <c r="B76" s="35" t="s">
        <v>190</v>
      </c>
      <c r="C76" s="213">
        <v>480039</v>
      </c>
      <c r="E76" s="45" t="s">
        <v>106</v>
      </c>
      <c r="F76" s="45" t="s">
        <v>434</v>
      </c>
      <c r="G76" s="45" t="s">
        <v>389</v>
      </c>
      <c r="H76" s="36" t="s">
        <v>432</v>
      </c>
      <c r="I76" s="36"/>
      <c r="J76" s="36">
        <v>20</v>
      </c>
      <c r="K76" s="36" t="s">
        <v>338</v>
      </c>
      <c r="L76" s="36"/>
      <c r="M76" s="36"/>
      <c r="N76" s="36">
        <v>48</v>
      </c>
      <c r="O76" s="36">
        <v>56640</v>
      </c>
      <c r="P76" s="36">
        <v>20</v>
      </c>
      <c r="Q76" s="36" t="s">
        <v>338</v>
      </c>
      <c r="R76" s="36">
        <v>2</v>
      </c>
      <c r="S76" s="36">
        <v>7</v>
      </c>
      <c r="T76" s="36">
        <v>48</v>
      </c>
      <c r="U76" s="36">
        <v>56640</v>
      </c>
      <c r="V76" s="36">
        <v>20</v>
      </c>
      <c r="W76" s="36" t="s">
        <v>338</v>
      </c>
      <c r="X76" s="36">
        <v>2</v>
      </c>
      <c r="Y76" s="36">
        <v>7</v>
      </c>
      <c r="Z76" s="36"/>
      <c r="AA76" s="36"/>
      <c r="AB76" s="36"/>
      <c r="AC76" s="36"/>
      <c r="AD76" s="36"/>
      <c r="AE76" s="36"/>
      <c r="AF76" s="36">
        <v>14</v>
      </c>
      <c r="AG76" s="36" t="s">
        <v>165</v>
      </c>
      <c r="AH76" s="36" t="s">
        <v>146</v>
      </c>
      <c r="AI76" s="96">
        <v>-78</v>
      </c>
      <c r="AJ76" s="35">
        <v>20</v>
      </c>
      <c r="AK76" s="35" t="s">
        <v>166</v>
      </c>
      <c r="AM76" s="36" t="s">
        <v>171</v>
      </c>
      <c r="AN76" s="36" t="s">
        <v>149</v>
      </c>
      <c r="AO76" s="36">
        <v>60</v>
      </c>
      <c r="AP76" s="36">
        <v>3</v>
      </c>
      <c r="AQ76" s="36" t="s">
        <v>150</v>
      </c>
      <c r="AR76" s="50"/>
      <c r="AS76" s="414">
        <v>132273.25</v>
      </c>
      <c r="AT76" s="293" t="s">
        <v>429</v>
      </c>
      <c r="AU76" s="293" t="s">
        <v>430</v>
      </c>
      <c r="AV76" s="293" t="s">
        <v>430</v>
      </c>
      <c r="AW76" s="293"/>
      <c r="AX76" s="170" t="s">
        <v>153</v>
      </c>
      <c r="BB76" s="490" t="s">
        <v>219</v>
      </c>
    </row>
    <row r="77" spans="1:54" ht="15" customHeight="1">
      <c r="A77" s="305" t="s">
        <v>387</v>
      </c>
      <c r="B77" s="35" t="s">
        <v>190</v>
      </c>
      <c r="C77" s="213">
        <v>480040</v>
      </c>
      <c r="E77" s="45" t="s">
        <v>106</v>
      </c>
      <c r="F77" s="45" t="s">
        <v>435</v>
      </c>
      <c r="G77" s="45" t="s">
        <v>389</v>
      </c>
      <c r="H77" s="36">
        <v>48</v>
      </c>
      <c r="I77" s="36">
        <v>55990</v>
      </c>
      <c r="J77" s="36">
        <v>20</v>
      </c>
      <c r="K77" s="36" t="s">
        <v>338</v>
      </c>
      <c r="L77" s="36">
        <v>2</v>
      </c>
      <c r="M77" s="36">
        <v>7</v>
      </c>
      <c r="N77" s="36">
        <v>48</v>
      </c>
      <c r="O77" s="36">
        <v>56640</v>
      </c>
      <c r="P77" s="36">
        <v>20</v>
      </c>
      <c r="Q77" s="36" t="s">
        <v>338</v>
      </c>
      <c r="R77" s="36">
        <v>2</v>
      </c>
      <c r="S77" s="36">
        <v>7</v>
      </c>
      <c r="T77" s="36" t="s">
        <v>432</v>
      </c>
      <c r="U77" s="36"/>
      <c r="V77" s="36">
        <v>20</v>
      </c>
      <c r="W77" s="36" t="s">
        <v>338</v>
      </c>
      <c r="X77" s="36"/>
      <c r="Y77" s="36"/>
      <c r="Z77" s="36"/>
      <c r="AA77" s="36"/>
      <c r="AB77" s="36"/>
      <c r="AC77" s="36"/>
      <c r="AD77" s="36"/>
      <c r="AE77" s="36"/>
      <c r="AF77" s="36">
        <v>14</v>
      </c>
      <c r="AG77" s="36" t="s">
        <v>165</v>
      </c>
      <c r="AH77" s="36" t="s">
        <v>146</v>
      </c>
      <c r="AI77" s="96">
        <v>-78</v>
      </c>
      <c r="AJ77" s="35">
        <v>20</v>
      </c>
      <c r="AK77" s="35" t="s">
        <v>166</v>
      </c>
      <c r="AM77" s="36" t="s">
        <v>171</v>
      </c>
      <c r="AN77" s="36" t="s">
        <v>149</v>
      </c>
      <c r="AO77" s="36">
        <v>60</v>
      </c>
      <c r="AP77" s="36">
        <v>3</v>
      </c>
      <c r="AQ77" s="36" t="s">
        <v>150</v>
      </c>
      <c r="AR77" s="50"/>
      <c r="AS77" s="414">
        <v>130591.75</v>
      </c>
      <c r="AT77" s="293" t="s">
        <v>430</v>
      </c>
      <c r="AU77" s="293" t="s">
        <v>430</v>
      </c>
      <c r="AV77" s="293" t="s">
        <v>429</v>
      </c>
      <c r="AW77" s="293"/>
      <c r="AX77" s="170" t="s">
        <v>153</v>
      </c>
      <c r="BB77" s="490" t="s">
        <v>219</v>
      </c>
    </row>
    <row r="78" spans="1:54" ht="15" customHeight="1">
      <c r="A78" s="305" t="s">
        <v>436</v>
      </c>
      <c r="B78" s="35" t="s">
        <v>190</v>
      </c>
      <c r="C78" s="213">
        <v>480041</v>
      </c>
      <c r="E78" s="45" t="s">
        <v>106</v>
      </c>
      <c r="F78" s="45" t="s">
        <v>433</v>
      </c>
      <c r="G78" s="45" t="s">
        <v>437</v>
      </c>
      <c r="H78" s="36" t="s">
        <v>420</v>
      </c>
      <c r="I78" s="36"/>
      <c r="J78" s="36">
        <v>5</v>
      </c>
      <c r="K78" s="36" t="s">
        <v>338</v>
      </c>
      <c r="L78" s="36"/>
      <c r="M78" s="36"/>
      <c r="N78" s="36">
        <v>48</v>
      </c>
      <c r="O78" s="36">
        <v>56640</v>
      </c>
      <c r="P78" s="36">
        <v>20</v>
      </c>
      <c r="Q78" s="36" t="s">
        <v>338</v>
      </c>
      <c r="R78" s="36">
        <v>2</v>
      </c>
      <c r="S78" s="36">
        <v>7</v>
      </c>
      <c r="T78" s="36">
        <v>48</v>
      </c>
      <c r="U78" s="36">
        <v>56640</v>
      </c>
      <c r="V78" s="36">
        <v>20</v>
      </c>
      <c r="W78" s="36" t="s">
        <v>338</v>
      </c>
      <c r="X78" s="36">
        <v>2</v>
      </c>
      <c r="Y78" s="36">
        <v>7</v>
      </c>
      <c r="Z78" s="36"/>
      <c r="AA78" s="36"/>
      <c r="AB78" s="36"/>
      <c r="AC78" s="36"/>
      <c r="AD78" s="36"/>
      <c r="AE78" s="36"/>
      <c r="AF78" s="36">
        <v>14</v>
      </c>
      <c r="AG78" s="36" t="s">
        <v>165</v>
      </c>
      <c r="AH78" s="36" t="s">
        <v>158</v>
      </c>
      <c r="AI78" s="96">
        <v>-85</v>
      </c>
      <c r="AJ78" s="35" t="s">
        <v>159</v>
      </c>
      <c r="AK78" s="35" t="s">
        <v>160</v>
      </c>
      <c r="AM78" s="36" t="s">
        <v>171</v>
      </c>
      <c r="AN78" s="36" t="s">
        <v>149</v>
      </c>
      <c r="AO78" s="36">
        <v>60</v>
      </c>
      <c r="AP78" s="36">
        <v>3</v>
      </c>
      <c r="AQ78" s="36" t="s">
        <v>150</v>
      </c>
      <c r="AR78" s="50"/>
      <c r="AS78" s="414">
        <v>115233.09999999999</v>
      </c>
      <c r="AT78" s="293" t="s">
        <v>421</v>
      </c>
      <c r="AU78" s="293" t="s">
        <v>385</v>
      </c>
      <c r="AV78" s="293" t="s">
        <v>385</v>
      </c>
      <c r="AW78" s="293"/>
      <c r="AX78" s="170" t="s">
        <v>153</v>
      </c>
      <c r="BB78" s="490" t="s">
        <v>219</v>
      </c>
    </row>
    <row r="79" spans="1:54" ht="15" customHeight="1">
      <c r="A79" s="305" t="s">
        <v>438</v>
      </c>
      <c r="B79" s="35" t="s">
        <v>190</v>
      </c>
      <c r="C79" s="213">
        <v>480042</v>
      </c>
      <c r="E79" s="45" t="s">
        <v>106</v>
      </c>
      <c r="F79" s="45" t="s">
        <v>433</v>
      </c>
      <c r="G79" s="45" t="s">
        <v>439</v>
      </c>
      <c r="H79" s="36" t="s">
        <v>420</v>
      </c>
      <c r="I79" s="36"/>
      <c r="J79" s="36">
        <v>10</v>
      </c>
      <c r="K79" s="36" t="s">
        <v>338</v>
      </c>
      <c r="L79" s="36"/>
      <c r="M79" s="36"/>
      <c r="N79" s="36">
        <v>48</v>
      </c>
      <c r="O79" s="36">
        <v>56640</v>
      </c>
      <c r="P79" s="36">
        <v>20</v>
      </c>
      <c r="Q79" s="36" t="s">
        <v>338</v>
      </c>
      <c r="R79" s="36">
        <v>2</v>
      </c>
      <c r="S79" s="36">
        <v>7</v>
      </c>
      <c r="T79" s="36">
        <v>48</v>
      </c>
      <c r="U79" s="36">
        <v>56640</v>
      </c>
      <c r="V79" s="36">
        <v>20</v>
      </c>
      <c r="W79" s="36" t="s">
        <v>338</v>
      </c>
      <c r="X79" s="36">
        <v>2</v>
      </c>
      <c r="Y79" s="36">
        <v>7</v>
      </c>
      <c r="Z79" s="36"/>
      <c r="AA79" s="36"/>
      <c r="AB79" s="36"/>
      <c r="AC79" s="36"/>
      <c r="AD79" s="36"/>
      <c r="AE79" s="36"/>
      <c r="AF79" s="36">
        <v>14</v>
      </c>
      <c r="AG79" s="36" t="s">
        <v>165</v>
      </c>
      <c r="AH79" s="36" t="s">
        <v>158</v>
      </c>
      <c r="AI79" s="96">
        <v>-85</v>
      </c>
      <c r="AJ79" s="35" t="s">
        <v>159</v>
      </c>
      <c r="AK79" s="35" t="s">
        <v>160</v>
      </c>
      <c r="AM79" s="36" t="s">
        <v>171</v>
      </c>
      <c r="AN79" s="36" t="s">
        <v>149</v>
      </c>
      <c r="AO79" s="36">
        <v>60</v>
      </c>
      <c r="AP79" s="36">
        <v>3</v>
      </c>
      <c r="AQ79" s="36" t="s">
        <v>150</v>
      </c>
      <c r="AR79" s="50"/>
      <c r="AS79" s="414">
        <v>153437.35</v>
      </c>
      <c r="AT79" s="293" t="s">
        <v>423</v>
      </c>
      <c r="AU79" s="293" t="s">
        <v>385</v>
      </c>
      <c r="AV79" s="293" t="s">
        <v>385</v>
      </c>
      <c r="AW79" s="293"/>
      <c r="AX79" s="170" t="s">
        <v>153</v>
      </c>
      <c r="BB79" s="490" t="s">
        <v>219</v>
      </c>
    </row>
    <row r="80" spans="1:54" ht="15" customHeight="1">
      <c r="A80" s="305" t="s">
        <v>440</v>
      </c>
      <c r="B80" s="35" t="s">
        <v>190</v>
      </c>
      <c r="C80" s="213">
        <v>480043</v>
      </c>
      <c r="E80" s="45" t="s">
        <v>106</v>
      </c>
      <c r="F80" s="45" t="s">
        <v>433</v>
      </c>
      <c r="G80" s="45" t="s">
        <v>441</v>
      </c>
      <c r="H80" s="36" t="s">
        <v>420</v>
      </c>
      <c r="I80" s="36"/>
      <c r="J80" s="36">
        <v>15</v>
      </c>
      <c r="K80" s="36" t="s">
        <v>338</v>
      </c>
      <c r="L80" s="36"/>
      <c r="M80" s="36"/>
      <c r="N80" s="36">
        <v>48</v>
      </c>
      <c r="O80" s="36">
        <v>56640</v>
      </c>
      <c r="P80" s="36">
        <v>20</v>
      </c>
      <c r="Q80" s="36" t="s">
        <v>338</v>
      </c>
      <c r="R80" s="36">
        <v>2</v>
      </c>
      <c r="S80" s="36">
        <v>7</v>
      </c>
      <c r="T80" s="36">
        <v>48</v>
      </c>
      <c r="U80" s="36">
        <v>56640</v>
      </c>
      <c r="V80" s="36">
        <v>20</v>
      </c>
      <c r="W80" s="36" t="s">
        <v>338</v>
      </c>
      <c r="X80" s="36">
        <v>2</v>
      </c>
      <c r="Y80" s="36">
        <v>7</v>
      </c>
      <c r="Z80" s="36"/>
      <c r="AA80" s="36"/>
      <c r="AB80" s="36"/>
      <c r="AC80" s="36"/>
      <c r="AD80" s="36"/>
      <c r="AE80" s="36"/>
      <c r="AF80" s="36">
        <v>14</v>
      </c>
      <c r="AG80" s="36" t="s">
        <v>165</v>
      </c>
      <c r="AH80" s="36" t="s">
        <v>158</v>
      </c>
      <c r="AI80" s="96">
        <v>-85</v>
      </c>
      <c r="AJ80" s="35" t="s">
        <v>159</v>
      </c>
      <c r="AK80" s="35" t="s">
        <v>160</v>
      </c>
      <c r="AM80" s="36" t="s">
        <v>171</v>
      </c>
      <c r="AN80" s="36" t="s">
        <v>149</v>
      </c>
      <c r="AO80" s="36">
        <v>60</v>
      </c>
      <c r="AP80" s="36">
        <v>3</v>
      </c>
      <c r="AQ80" s="36" t="s">
        <v>150</v>
      </c>
      <c r="AR80" s="50"/>
      <c r="AS80" s="414">
        <v>187372.3</v>
      </c>
      <c r="AT80" s="293" t="s">
        <v>423</v>
      </c>
      <c r="AU80" s="293" t="s">
        <v>385</v>
      </c>
      <c r="AV80" s="293" t="s">
        <v>385</v>
      </c>
      <c r="AW80" s="293"/>
      <c r="AX80" s="170" t="s">
        <v>153</v>
      </c>
      <c r="BB80" s="490" t="s">
        <v>219</v>
      </c>
    </row>
    <row r="81" spans="1:54" ht="15" customHeight="1">
      <c r="A81" s="305" t="s">
        <v>387</v>
      </c>
      <c r="B81" s="35" t="s">
        <v>190</v>
      </c>
      <c r="C81" s="213">
        <v>480044</v>
      </c>
      <c r="E81" s="45" t="s">
        <v>106</v>
      </c>
      <c r="F81" s="45" t="s">
        <v>433</v>
      </c>
      <c r="G81" s="45" t="s">
        <v>389</v>
      </c>
      <c r="H81" s="36" t="s">
        <v>420</v>
      </c>
      <c r="I81" s="36"/>
      <c r="J81" s="36">
        <v>20</v>
      </c>
      <c r="K81" s="36" t="s">
        <v>338</v>
      </c>
      <c r="L81" s="36"/>
      <c r="M81" s="36"/>
      <c r="N81" s="36">
        <v>48</v>
      </c>
      <c r="O81" s="36">
        <v>56640</v>
      </c>
      <c r="P81" s="36">
        <v>20</v>
      </c>
      <c r="Q81" s="36" t="s">
        <v>338</v>
      </c>
      <c r="R81" s="36">
        <v>2</v>
      </c>
      <c r="S81" s="36">
        <v>7</v>
      </c>
      <c r="T81" s="36">
        <v>48</v>
      </c>
      <c r="U81" s="36">
        <v>56640</v>
      </c>
      <c r="V81" s="36">
        <v>20</v>
      </c>
      <c r="W81" s="36" t="s">
        <v>338</v>
      </c>
      <c r="X81" s="36">
        <v>2</v>
      </c>
      <c r="Y81" s="36">
        <v>7</v>
      </c>
      <c r="Z81" s="36"/>
      <c r="AA81" s="36"/>
      <c r="AB81" s="36"/>
      <c r="AC81" s="36"/>
      <c r="AD81" s="36"/>
      <c r="AE81" s="36"/>
      <c r="AF81" s="36">
        <v>14</v>
      </c>
      <c r="AG81" s="36" t="s">
        <v>165</v>
      </c>
      <c r="AH81" s="36" t="s">
        <v>158</v>
      </c>
      <c r="AI81" s="96">
        <v>-85</v>
      </c>
      <c r="AJ81" s="35" t="s">
        <v>159</v>
      </c>
      <c r="AK81" s="35" t="s">
        <v>160</v>
      </c>
      <c r="AM81" s="36" t="s">
        <v>171</v>
      </c>
      <c r="AN81" s="36" t="s">
        <v>149</v>
      </c>
      <c r="AO81" s="36">
        <v>60</v>
      </c>
      <c r="AP81" s="36">
        <v>3</v>
      </c>
      <c r="AQ81" s="36" t="s">
        <v>150</v>
      </c>
      <c r="AR81" s="50"/>
      <c r="AS81" s="414">
        <v>224600.9</v>
      </c>
      <c r="AT81" s="293" t="s">
        <v>423</v>
      </c>
      <c r="AU81" s="293" t="s">
        <v>385</v>
      </c>
      <c r="AV81" s="293" t="s">
        <v>385</v>
      </c>
      <c r="AW81" s="293"/>
      <c r="AX81" s="170" t="s">
        <v>153</v>
      </c>
      <c r="BB81" s="490" t="s">
        <v>219</v>
      </c>
    </row>
    <row r="82" spans="1:54" ht="15" customHeight="1">
      <c r="A82" s="305" t="s">
        <v>442</v>
      </c>
      <c r="B82" s="35" t="s">
        <v>189</v>
      </c>
      <c r="C82" s="213">
        <v>480045</v>
      </c>
      <c r="E82" s="45" t="s">
        <v>106</v>
      </c>
      <c r="F82" s="45" t="s">
        <v>443</v>
      </c>
      <c r="G82" s="45" t="s">
        <v>444</v>
      </c>
      <c r="H82" s="36">
        <v>48</v>
      </c>
      <c r="I82" s="36">
        <v>55990</v>
      </c>
      <c r="J82" s="36">
        <v>20</v>
      </c>
      <c r="K82" s="36" t="s">
        <v>338</v>
      </c>
      <c r="L82" s="36">
        <v>2</v>
      </c>
      <c r="M82" s="36">
        <v>7</v>
      </c>
      <c r="N82" s="36">
        <v>48</v>
      </c>
      <c r="O82" s="36">
        <v>56188</v>
      </c>
      <c r="P82" s="36">
        <v>20</v>
      </c>
      <c r="Q82" s="36" t="s">
        <v>338</v>
      </c>
      <c r="R82" s="36">
        <v>2</v>
      </c>
      <c r="S82" s="36">
        <v>7</v>
      </c>
      <c r="T82" s="36">
        <v>48</v>
      </c>
      <c r="U82" s="36">
        <v>56386</v>
      </c>
      <c r="V82" s="36">
        <v>20</v>
      </c>
      <c r="W82" s="36" t="s">
        <v>338</v>
      </c>
      <c r="X82" s="36">
        <v>2</v>
      </c>
      <c r="Y82" s="36">
        <v>7</v>
      </c>
      <c r="Z82" s="36">
        <v>48</v>
      </c>
      <c r="AA82" s="36">
        <v>56584</v>
      </c>
      <c r="AB82" s="36">
        <v>20</v>
      </c>
      <c r="AC82" s="36" t="s">
        <v>338</v>
      </c>
      <c r="AD82" s="36">
        <v>2</v>
      </c>
      <c r="AE82" s="36">
        <v>7</v>
      </c>
      <c r="AF82" s="36">
        <v>14</v>
      </c>
      <c r="AG82" s="36" t="s">
        <v>165</v>
      </c>
      <c r="AH82" s="36" t="s">
        <v>146</v>
      </c>
      <c r="AI82" s="96">
        <v>-78</v>
      </c>
      <c r="AJ82" s="35">
        <v>20</v>
      </c>
      <c r="AK82" s="35" t="s">
        <v>166</v>
      </c>
      <c r="AM82" s="36" t="s">
        <v>148</v>
      </c>
      <c r="AN82" s="36" t="s">
        <v>149</v>
      </c>
      <c r="AO82" s="36">
        <v>60</v>
      </c>
      <c r="AP82" s="36">
        <v>3</v>
      </c>
      <c r="AQ82" s="36" t="s">
        <v>150</v>
      </c>
      <c r="AR82" s="50"/>
      <c r="AS82" s="414">
        <v>199341.34999999998</v>
      </c>
      <c r="AT82" s="293" t="s">
        <v>342</v>
      </c>
      <c r="AU82" s="293" t="s">
        <v>342</v>
      </c>
      <c r="AV82" s="293" t="s">
        <v>342</v>
      </c>
      <c r="AW82" s="293" t="s">
        <v>342</v>
      </c>
      <c r="AX82" s="170" t="s">
        <v>153</v>
      </c>
      <c r="BB82" s="490" t="s">
        <v>219</v>
      </c>
    </row>
    <row r="83" spans="1:54" ht="15" customHeight="1">
      <c r="A83" s="305" t="s">
        <v>442</v>
      </c>
      <c r="B83" s="35" t="s">
        <v>190</v>
      </c>
      <c r="C83" s="213">
        <v>480046</v>
      </c>
      <c r="E83" s="45" t="s">
        <v>106</v>
      </c>
      <c r="F83" s="45" t="s">
        <v>445</v>
      </c>
      <c r="G83" s="45" t="s">
        <v>444</v>
      </c>
      <c r="H83" s="36">
        <v>48</v>
      </c>
      <c r="I83" s="36">
        <v>55990</v>
      </c>
      <c r="J83" s="36">
        <v>20</v>
      </c>
      <c r="K83" s="36" t="s">
        <v>338</v>
      </c>
      <c r="L83" s="36">
        <v>2</v>
      </c>
      <c r="M83" s="36">
        <v>7</v>
      </c>
      <c r="N83" s="36">
        <v>48</v>
      </c>
      <c r="O83" s="36">
        <v>56640</v>
      </c>
      <c r="P83" s="36">
        <v>20</v>
      </c>
      <c r="Q83" s="36" t="s">
        <v>338</v>
      </c>
      <c r="R83" s="36">
        <v>2</v>
      </c>
      <c r="S83" s="36">
        <v>7</v>
      </c>
      <c r="T83" s="36">
        <v>48</v>
      </c>
      <c r="U83" s="36">
        <v>56640</v>
      </c>
      <c r="V83" s="36">
        <v>20</v>
      </c>
      <c r="W83" s="36" t="s">
        <v>338</v>
      </c>
      <c r="X83" s="36">
        <v>2</v>
      </c>
      <c r="Y83" s="36">
        <v>7</v>
      </c>
      <c r="Z83" s="36" t="s">
        <v>432</v>
      </c>
      <c r="AA83" s="36"/>
      <c r="AB83" s="36">
        <v>20</v>
      </c>
      <c r="AC83" s="36" t="s">
        <v>338</v>
      </c>
      <c r="AD83" s="36"/>
      <c r="AE83" s="36"/>
      <c r="AF83" s="36">
        <v>14</v>
      </c>
      <c r="AG83" s="36" t="s">
        <v>165</v>
      </c>
      <c r="AH83" s="36" t="s">
        <v>146</v>
      </c>
      <c r="AI83" s="96">
        <v>-78</v>
      </c>
      <c r="AJ83" s="35">
        <v>20</v>
      </c>
      <c r="AK83" s="35" t="s">
        <v>166</v>
      </c>
      <c r="AM83" s="36" t="s">
        <v>171</v>
      </c>
      <c r="AN83" s="36" t="s">
        <v>149</v>
      </c>
      <c r="AO83" s="36">
        <v>60</v>
      </c>
      <c r="AP83" s="36">
        <v>3</v>
      </c>
      <c r="AQ83" s="36" t="s">
        <v>150</v>
      </c>
      <c r="AR83" s="50"/>
      <c r="AS83" s="414">
        <v>175332</v>
      </c>
      <c r="AT83" s="293" t="s">
        <v>430</v>
      </c>
      <c r="AU83" s="293" t="s">
        <v>430</v>
      </c>
      <c r="AV83" s="293" t="s">
        <v>430</v>
      </c>
      <c r="AW83" s="293" t="s">
        <v>429</v>
      </c>
      <c r="AX83" s="170" t="s">
        <v>153</v>
      </c>
      <c r="BB83" s="490" t="s">
        <v>219</v>
      </c>
    </row>
    <row r="84" spans="1:54" ht="15" customHeight="1">
      <c r="A84" s="305" t="s">
        <v>442</v>
      </c>
      <c r="B84" s="35" t="s">
        <v>190</v>
      </c>
      <c r="C84" s="213">
        <v>480047</v>
      </c>
      <c r="E84" s="45" t="s">
        <v>106</v>
      </c>
      <c r="F84" s="45" t="s">
        <v>443</v>
      </c>
      <c r="G84" s="45" t="s">
        <v>444</v>
      </c>
      <c r="H84" s="36">
        <v>48</v>
      </c>
      <c r="I84" s="36">
        <v>55990</v>
      </c>
      <c r="J84" s="36">
        <v>20</v>
      </c>
      <c r="K84" s="36" t="s">
        <v>338</v>
      </c>
      <c r="L84" s="36">
        <v>2</v>
      </c>
      <c r="M84" s="36">
        <v>7</v>
      </c>
      <c r="N84" s="36">
        <v>48</v>
      </c>
      <c r="O84" s="36">
        <v>56188</v>
      </c>
      <c r="P84" s="36">
        <v>20</v>
      </c>
      <c r="Q84" s="36" t="s">
        <v>338</v>
      </c>
      <c r="R84" s="36">
        <v>2</v>
      </c>
      <c r="S84" s="36">
        <v>7</v>
      </c>
      <c r="T84" s="36">
        <v>48</v>
      </c>
      <c r="U84" s="36">
        <v>56386</v>
      </c>
      <c r="V84" s="36">
        <v>20</v>
      </c>
      <c r="W84" s="36" t="s">
        <v>338</v>
      </c>
      <c r="X84" s="36">
        <v>2</v>
      </c>
      <c r="Y84" s="36">
        <v>7</v>
      </c>
      <c r="Z84" s="36">
        <v>48</v>
      </c>
      <c r="AA84" s="36">
        <v>56584</v>
      </c>
      <c r="AB84" s="36">
        <v>20</v>
      </c>
      <c r="AC84" s="36" t="s">
        <v>338</v>
      </c>
      <c r="AD84" s="36">
        <v>2</v>
      </c>
      <c r="AE84" s="36">
        <v>7</v>
      </c>
      <c r="AF84" s="36">
        <v>14</v>
      </c>
      <c r="AG84" s="36" t="s">
        <v>165</v>
      </c>
      <c r="AH84" s="36" t="s">
        <v>158</v>
      </c>
      <c r="AI84" s="96">
        <v>-85</v>
      </c>
      <c r="AJ84" s="35" t="s">
        <v>159</v>
      </c>
      <c r="AK84" s="35" t="s">
        <v>160</v>
      </c>
      <c r="AM84" s="36" t="s">
        <v>171</v>
      </c>
      <c r="AN84" s="36" t="s">
        <v>149</v>
      </c>
      <c r="AO84" s="36">
        <v>60</v>
      </c>
      <c r="AP84" s="36">
        <v>3</v>
      </c>
      <c r="AQ84" s="36" t="s">
        <v>150</v>
      </c>
      <c r="AR84" s="50"/>
      <c r="AS84" s="414">
        <v>346563.8</v>
      </c>
      <c r="AT84" s="293" t="s">
        <v>385</v>
      </c>
      <c r="AU84" s="293" t="s">
        <v>385</v>
      </c>
      <c r="AV84" s="293" t="s">
        <v>385</v>
      </c>
      <c r="AW84" s="293" t="s">
        <v>385</v>
      </c>
      <c r="AX84" s="170" t="s">
        <v>153</v>
      </c>
      <c r="BB84" s="490" t="s">
        <v>219</v>
      </c>
    </row>
    <row r="85" spans="1:54" ht="15" customHeight="1">
      <c r="A85" s="305" t="s">
        <v>442</v>
      </c>
      <c r="B85" s="35" t="s">
        <v>190</v>
      </c>
      <c r="C85" s="213">
        <v>480048</v>
      </c>
      <c r="E85" s="45" t="s">
        <v>106</v>
      </c>
      <c r="F85" s="45" t="s">
        <v>446</v>
      </c>
      <c r="G85" s="45" t="s">
        <v>444</v>
      </c>
      <c r="H85" s="36" t="s">
        <v>420</v>
      </c>
      <c r="I85" s="36"/>
      <c r="J85" s="36">
        <v>20</v>
      </c>
      <c r="K85" s="36" t="s">
        <v>338</v>
      </c>
      <c r="L85" s="36"/>
      <c r="M85" s="36"/>
      <c r="N85" s="36">
        <v>48</v>
      </c>
      <c r="O85" s="36">
        <v>56640</v>
      </c>
      <c r="P85" s="36">
        <v>20</v>
      </c>
      <c r="Q85" s="36" t="s">
        <v>338</v>
      </c>
      <c r="R85" s="36">
        <v>2</v>
      </c>
      <c r="S85" s="36">
        <v>7</v>
      </c>
      <c r="T85" s="36">
        <v>48</v>
      </c>
      <c r="U85" s="36">
        <v>56640</v>
      </c>
      <c r="V85" s="36">
        <v>20</v>
      </c>
      <c r="W85" s="36" t="s">
        <v>338</v>
      </c>
      <c r="X85" s="36">
        <v>2</v>
      </c>
      <c r="Y85" s="36">
        <v>7</v>
      </c>
      <c r="Z85" s="36" t="s">
        <v>432</v>
      </c>
      <c r="AA85" s="36"/>
      <c r="AB85" s="36">
        <v>20</v>
      </c>
      <c r="AC85" s="36" t="s">
        <v>338</v>
      </c>
      <c r="AD85" s="36"/>
      <c r="AE85" s="36"/>
      <c r="AF85" s="36">
        <v>14</v>
      </c>
      <c r="AG85" s="36" t="s">
        <v>165</v>
      </c>
      <c r="AH85" s="36" t="s">
        <v>158</v>
      </c>
      <c r="AI85" s="96">
        <v>-85</v>
      </c>
      <c r="AJ85" s="35" t="s">
        <v>159</v>
      </c>
      <c r="AK85" s="35" t="s">
        <v>160</v>
      </c>
      <c r="AM85" s="36" t="s">
        <v>171</v>
      </c>
      <c r="AN85" s="36" t="s">
        <v>149</v>
      </c>
      <c r="AO85" s="36">
        <v>60</v>
      </c>
      <c r="AP85" s="36">
        <v>3</v>
      </c>
      <c r="AQ85" s="36" t="s">
        <v>150</v>
      </c>
      <c r="AR85" s="50"/>
      <c r="AS85" s="405"/>
      <c r="AT85" s="293" t="s">
        <v>423</v>
      </c>
      <c r="AU85" s="293" t="s">
        <v>385</v>
      </c>
      <c r="AV85" s="293" t="s">
        <v>385</v>
      </c>
      <c r="AW85" s="293" t="s">
        <v>423</v>
      </c>
      <c r="AX85" s="170" t="s">
        <v>153</v>
      </c>
      <c r="BB85" s="490" t="s">
        <v>219</v>
      </c>
    </row>
    <row r="86" spans="1:54" ht="15" customHeight="1">
      <c r="A86" s="305" t="s">
        <v>417</v>
      </c>
      <c r="B86" s="35" t="s">
        <v>190</v>
      </c>
      <c r="C86" s="213">
        <v>480049</v>
      </c>
      <c r="E86" s="45" t="s">
        <v>106</v>
      </c>
      <c r="F86" s="45" t="s">
        <v>447</v>
      </c>
      <c r="G86" s="45" t="s">
        <v>419</v>
      </c>
      <c r="H86" s="36" t="s">
        <v>432</v>
      </c>
      <c r="I86" s="36"/>
      <c r="J86" s="36">
        <v>5</v>
      </c>
      <c r="K86" s="36" t="s">
        <v>338</v>
      </c>
      <c r="L86" s="36"/>
      <c r="M86" s="36"/>
      <c r="N86" s="36">
        <v>48</v>
      </c>
      <c r="O86" s="36">
        <v>56640</v>
      </c>
      <c r="P86" s="36">
        <v>20</v>
      </c>
      <c r="Q86" s="36" t="s">
        <v>338</v>
      </c>
      <c r="R86" s="36">
        <v>2</v>
      </c>
      <c r="S86" s="36">
        <v>7</v>
      </c>
      <c r="T86" s="36"/>
      <c r="U86" s="36"/>
      <c r="V86" s="36"/>
      <c r="W86" s="36"/>
      <c r="X86" s="36"/>
      <c r="Y86" s="36"/>
      <c r="Z86" s="36"/>
      <c r="AA86" s="36"/>
      <c r="AB86" s="36"/>
      <c r="AC86" s="36"/>
      <c r="AD86" s="36"/>
      <c r="AE86" s="36"/>
      <c r="AF86" s="36">
        <v>14</v>
      </c>
      <c r="AG86" s="36" t="s">
        <v>165</v>
      </c>
      <c r="AH86" s="36" t="s">
        <v>158</v>
      </c>
      <c r="AI86" s="96">
        <v>-85</v>
      </c>
      <c r="AJ86" s="35" t="s">
        <v>159</v>
      </c>
      <c r="AK86" s="35" t="s">
        <v>160</v>
      </c>
      <c r="AM86" s="36" t="s">
        <v>171</v>
      </c>
      <c r="AN86" s="36" t="s">
        <v>149</v>
      </c>
      <c r="AO86" s="36">
        <v>60</v>
      </c>
      <c r="AP86" s="36">
        <v>3</v>
      </c>
      <c r="AQ86" s="36" t="s">
        <v>150</v>
      </c>
      <c r="AR86" s="50"/>
      <c r="AS86" s="414">
        <v>115297.7</v>
      </c>
      <c r="AT86" s="293" t="s">
        <v>421</v>
      </c>
      <c r="AU86" s="293" t="s">
        <v>385</v>
      </c>
      <c r="AV86" s="293"/>
      <c r="AW86" s="293"/>
      <c r="AX86" s="170" t="s">
        <v>153</v>
      </c>
      <c r="BB86" s="490" t="s">
        <v>219</v>
      </c>
    </row>
    <row r="87" spans="1:54" ht="15" customHeight="1">
      <c r="A87" s="305" t="s">
        <v>413</v>
      </c>
      <c r="B87" s="35" t="s">
        <v>190</v>
      </c>
      <c r="C87" s="213">
        <v>480050</v>
      </c>
      <c r="E87" s="45" t="s">
        <v>106</v>
      </c>
      <c r="F87" s="45" t="s">
        <v>447</v>
      </c>
      <c r="G87" s="45" t="s">
        <v>422</v>
      </c>
      <c r="H87" s="36" t="s">
        <v>432</v>
      </c>
      <c r="I87" s="36"/>
      <c r="J87" s="36">
        <v>10</v>
      </c>
      <c r="K87" s="36" t="s">
        <v>338</v>
      </c>
      <c r="L87" s="36"/>
      <c r="M87" s="36"/>
      <c r="N87" s="36">
        <v>48</v>
      </c>
      <c r="O87" s="36">
        <v>56640</v>
      </c>
      <c r="P87" s="36">
        <v>20</v>
      </c>
      <c r="Q87" s="36" t="s">
        <v>338</v>
      </c>
      <c r="R87" s="36">
        <v>2</v>
      </c>
      <c r="S87" s="36">
        <v>7</v>
      </c>
      <c r="T87" s="36"/>
      <c r="U87" s="36"/>
      <c r="V87" s="36"/>
      <c r="W87" s="36"/>
      <c r="X87" s="36"/>
      <c r="Y87" s="36"/>
      <c r="Z87" s="36"/>
      <c r="AA87" s="36"/>
      <c r="AB87" s="36"/>
      <c r="AC87" s="36"/>
      <c r="AD87" s="36"/>
      <c r="AE87" s="36"/>
      <c r="AF87" s="36">
        <v>14</v>
      </c>
      <c r="AG87" s="36" t="s">
        <v>165</v>
      </c>
      <c r="AH87" s="36" t="s">
        <v>158</v>
      </c>
      <c r="AI87" s="96">
        <v>-85</v>
      </c>
      <c r="AJ87" s="35" t="s">
        <v>159</v>
      </c>
      <c r="AK87" s="35" t="s">
        <v>160</v>
      </c>
      <c r="AM87" s="36" t="s">
        <v>171</v>
      </c>
      <c r="AN87" s="36" t="s">
        <v>149</v>
      </c>
      <c r="AO87" s="36">
        <v>60</v>
      </c>
      <c r="AP87" s="36">
        <v>3</v>
      </c>
      <c r="AQ87" s="36" t="s">
        <v>150</v>
      </c>
      <c r="AR87" s="50"/>
      <c r="AS87" s="414">
        <v>153776.5</v>
      </c>
      <c r="AT87" s="293" t="s">
        <v>423</v>
      </c>
      <c r="AU87" s="293" t="s">
        <v>385</v>
      </c>
      <c r="AV87" s="293"/>
      <c r="AW87" s="293"/>
      <c r="AX87" s="170" t="s">
        <v>153</v>
      </c>
      <c r="BB87" s="490" t="s">
        <v>219</v>
      </c>
    </row>
    <row r="88" spans="1:54" ht="15" customHeight="1">
      <c r="A88" s="305" t="s">
        <v>424</v>
      </c>
      <c r="B88" s="35" t="s">
        <v>190</v>
      </c>
      <c r="C88" s="213">
        <v>480051</v>
      </c>
      <c r="E88" s="45" t="s">
        <v>106</v>
      </c>
      <c r="F88" s="45" t="s">
        <v>447</v>
      </c>
      <c r="G88" s="45" t="s">
        <v>425</v>
      </c>
      <c r="H88" s="36" t="s">
        <v>432</v>
      </c>
      <c r="I88" s="36"/>
      <c r="J88" s="36">
        <v>15</v>
      </c>
      <c r="K88" s="36" t="s">
        <v>338</v>
      </c>
      <c r="L88" s="36"/>
      <c r="M88" s="36"/>
      <c r="N88" s="36">
        <v>48</v>
      </c>
      <c r="O88" s="36">
        <v>56640</v>
      </c>
      <c r="P88" s="36">
        <v>20</v>
      </c>
      <c r="Q88" s="36" t="s">
        <v>338</v>
      </c>
      <c r="R88" s="36">
        <v>2</v>
      </c>
      <c r="S88" s="36">
        <v>7</v>
      </c>
      <c r="T88" s="36"/>
      <c r="U88" s="36"/>
      <c r="V88" s="36"/>
      <c r="W88" s="36"/>
      <c r="X88" s="36"/>
      <c r="Y88" s="36"/>
      <c r="Z88" s="36"/>
      <c r="AA88" s="36"/>
      <c r="AB88" s="36"/>
      <c r="AC88" s="36"/>
      <c r="AD88" s="36"/>
      <c r="AE88" s="36"/>
      <c r="AF88" s="36">
        <v>14</v>
      </c>
      <c r="AG88" s="36" t="s">
        <v>165</v>
      </c>
      <c r="AH88" s="36" t="s">
        <v>158</v>
      </c>
      <c r="AI88" s="96">
        <v>-85</v>
      </c>
      <c r="AJ88" s="35" t="s">
        <v>159</v>
      </c>
      <c r="AK88" s="35" t="s">
        <v>160</v>
      </c>
      <c r="AM88" s="36" t="s">
        <v>171</v>
      </c>
      <c r="AN88" s="36" t="s">
        <v>149</v>
      </c>
      <c r="AO88" s="36">
        <v>60</v>
      </c>
      <c r="AP88" s="36">
        <v>3</v>
      </c>
      <c r="AQ88" s="36" t="s">
        <v>150</v>
      </c>
      <c r="AR88" s="50"/>
      <c r="AS88" s="414">
        <v>187392.25</v>
      </c>
      <c r="AT88" s="293" t="s">
        <v>423</v>
      </c>
      <c r="AU88" s="293" t="s">
        <v>385</v>
      </c>
      <c r="AV88" s="293"/>
      <c r="AW88" s="293"/>
      <c r="AX88" s="170" t="s">
        <v>153</v>
      </c>
      <c r="BB88" s="490" t="s">
        <v>219</v>
      </c>
    </row>
    <row r="89" spans="1:54" ht="15" customHeight="1">
      <c r="A89" s="305" t="s">
        <v>382</v>
      </c>
      <c r="B89" s="35" t="s">
        <v>190</v>
      </c>
      <c r="C89" s="213">
        <v>480052</v>
      </c>
      <c r="E89" s="45" t="s">
        <v>106</v>
      </c>
      <c r="F89" s="45" t="s">
        <v>447</v>
      </c>
      <c r="G89" s="45" t="s">
        <v>384</v>
      </c>
      <c r="H89" s="36" t="s">
        <v>432</v>
      </c>
      <c r="I89" s="36"/>
      <c r="J89" s="36">
        <v>20</v>
      </c>
      <c r="K89" s="36" t="s">
        <v>338</v>
      </c>
      <c r="L89" s="36"/>
      <c r="M89" s="36"/>
      <c r="N89" s="36">
        <v>48</v>
      </c>
      <c r="O89" s="36">
        <v>56640</v>
      </c>
      <c r="P89" s="36">
        <v>20</v>
      </c>
      <c r="Q89" s="36" t="s">
        <v>338</v>
      </c>
      <c r="R89" s="36">
        <v>2</v>
      </c>
      <c r="S89" s="36">
        <v>7</v>
      </c>
      <c r="T89" s="36"/>
      <c r="U89" s="36"/>
      <c r="V89" s="36"/>
      <c r="W89" s="36"/>
      <c r="X89" s="36"/>
      <c r="Y89" s="36"/>
      <c r="Z89" s="36"/>
      <c r="AA89" s="36"/>
      <c r="AB89" s="36"/>
      <c r="AC89" s="36"/>
      <c r="AD89" s="36"/>
      <c r="AE89" s="36"/>
      <c r="AF89" s="36">
        <v>14</v>
      </c>
      <c r="AG89" s="36" t="s">
        <v>165</v>
      </c>
      <c r="AH89" s="36" t="s">
        <v>158</v>
      </c>
      <c r="AI89" s="96">
        <v>-85</v>
      </c>
      <c r="AJ89" s="35" t="s">
        <v>159</v>
      </c>
      <c r="AK89" s="35" t="s">
        <v>160</v>
      </c>
      <c r="AM89" s="36" t="s">
        <v>171</v>
      </c>
      <c r="AN89" s="36" t="s">
        <v>149</v>
      </c>
      <c r="AO89" s="36">
        <v>60</v>
      </c>
      <c r="AP89" s="36">
        <v>3</v>
      </c>
      <c r="AQ89" s="36" t="s">
        <v>150</v>
      </c>
      <c r="AR89" s="50"/>
      <c r="AS89" s="414">
        <v>224604.69999999998</v>
      </c>
      <c r="AT89" s="293" t="s">
        <v>423</v>
      </c>
      <c r="AU89" s="293" t="s">
        <v>385</v>
      </c>
      <c r="AV89" s="293"/>
      <c r="AW89" s="293"/>
      <c r="AX89" s="170" t="s">
        <v>153</v>
      </c>
      <c r="BB89" s="490" t="s">
        <v>219</v>
      </c>
    </row>
    <row r="90" spans="1:54" ht="15" customHeight="1">
      <c r="A90" s="305" t="s">
        <v>387</v>
      </c>
      <c r="B90" s="35" t="s">
        <v>190</v>
      </c>
      <c r="C90" s="213">
        <v>480053</v>
      </c>
      <c r="E90" s="45" t="s">
        <v>106</v>
      </c>
      <c r="F90" s="45" t="s">
        <v>448</v>
      </c>
      <c r="G90" s="45" t="s">
        <v>389</v>
      </c>
      <c r="H90" s="36" t="s">
        <v>432</v>
      </c>
      <c r="I90" s="36"/>
      <c r="J90" s="36">
        <v>20</v>
      </c>
      <c r="K90" s="36" t="s">
        <v>338</v>
      </c>
      <c r="L90" s="36"/>
      <c r="M90" s="36"/>
      <c r="N90" s="36">
        <v>48</v>
      </c>
      <c r="O90" s="36">
        <v>56640</v>
      </c>
      <c r="P90" s="36">
        <v>20</v>
      </c>
      <c r="Q90" s="36" t="s">
        <v>338</v>
      </c>
      <c r="R90" s="36">
        <v>2</v>
      </c>
      <c r="S90" s="36">
        <v>7</v>
      </c>
      <c r="T90" s="36">
        <v>48</v>
      </c>
      <c r="U90" s="36">
        <v>56640</v>
      </c>
      <c r="V90" s="36">
        <v>20</v>
      </c>
      <c r="W90" s="36" t="s">
        <v>338</v>
      </c>
      <c r="X90" s="36">
        <v>2</v>
      </c>
      <c r="Y90" s="36">
        <v>7</v>
      </c>
      <c r="Z90" s="36"/>
      <c r="AA90" s="36"/>
      <c r="AB90" s="36"/>
      <c r="AC90" s="36"/>
      <c r="AD90" s="36"/>
      <c r="AE90" s="36"/>
      <c r="AF90" s="36">
        <v>14</v>
      </c>
      <c r="AG90" s="36" t="s">
        <v>165</v>
      </c>
      <c r="AH90" s="36" t="s">
        <v>146</v>
      </c>
      <c r="AI90" s="96">
        <v>-78</v>
      </c>
      <c r="AJ90" s="35">
        <v>20</v>
      </c>
      <c r="AK90" s="35" t="s">
        <v>166</v>
      </c>
      <c r="AM90" s="36" t="s">
        <v>171</v>
      </c>
      <c r="AN90" s="36" t="s">
        <v>149</v>
      </c>
      <c r="AO90" s="36">
        <v>60</v>
      </c>
      <c r="AP90" s="36">
        <v>3</v>
      </c>
      <c r="AQ90" s="36" t="s">
        <v>150</v>
      </c>
      <c r="AR90" s="50"/>
      <c r="AS90" s="414">
        <v>137477.35</v>
      </c>
      <c r="AT90" s="293" t="s">
        <v>429</v>
      </c>
      <c r="AU90" s="293" t="s">
        <v>342</v>
      </c>
      <c r="AV90" s="293" t="s">
        <v>342</v>
      </c>
      <c r="AW90" s="293"/>
      <c r="AX90" s="170" t="s">
        <v>153</v>
      </c>
      <c r="BB90" s="490" t="s">
        <v>219</v>
      </c>
    </row>
    <row r="91" spans="1:54" ht="15" customHeight="1">
      <c r="A91" s="305" t="s">
        <v>436</v>
      </c>
      <c r="B91" s="35" t="s">
        <v>190</v>
      </c>
      <c r="C91" s="213">
        <v>480054</v>
      </c>
      <c r="E91" s="45" t="s">
        <v>106</v>
      </c>
      <c r="F91" s="45" t="s">
        <v>448</v>
      </c>
      <c r="G91" s="45" t="s">
        <v>437</v>
      </c>
      <c r="H91" s="36" t="s">
        <v>432</v>
      </c>
      <c r="I91" s="36"/>
      <c r="J91" s="36">
        <v>5</v>
      </c>
      <c r="K91" s="36" t="s">
        <v>338</v>
      </c>
      <c r="L91" s="36"/>
      <c r="M91" s="36"/>
      <c r="N91" s="36">
        <v>48</v>
      </c>
      <c r="O91" s="36">
        <v>56640</v>
      </c>
      <c r="P91" s="36">
        <v>20</v>
      </c>
      <c r="Q91" s="36" t="s">
        <v>338</v>
      </c>
      <c r="R91" s="36">
        <v>2</v>
      </c>
      <c r="S91" s="36">
        <v>7</v>
      </c>
      <c r="T91" s="36">
        <v>48</v>
      </c>
      <c r="U91" s="36">
        <v>56640</v>
      </c>
      <c r="V91" s="36">
        <v>20</v>
      </c>
      <c r="W91" s="36" t="s">
        <v>338</v>
      </c>
      <c r="X91" s="36">
        <v>2</v>
      </c>
      <c r="Y91" s="36">
        <v>7</v>
      </c>
      <c r="Z91" s="36"/>
      <c r="AA91" s="36"/>
      <c r="AB91" s="36"/>
      <c r="AC91" s="36"/>
      <c r="AD91" s="36"/>
      <c r="AE91" s="36"/>
      <c r="AF91" s="36">
        <v>14</v>
      </c>
      <c r="AG91" s="36" t="s">
        <v>165</v>
      </c>
      <c r="AH91" s="36" t="s">
        <v>158</v>
      </c>
      <c r="AI91" s="96">
        <v>-85</v>
      </c>
      <c r="AJ91" s="35" t="s">
        <v>159</v>
      </c>
      <c r="AK91" s="35" t="s">
        <v>160</v>
      </c>
      <c r="AM91" s="36" t="s">
        <v>171</v>
      </c>
      <c r="AN91" s="36" t="s">
        <v>149</v>
      </c>
      <c r="AO91" s="36">
        <v>60</v>
      </c>
      <c r="AP91" s="36">
        <v>3</v>
      </c>
      <c r="AQ91" s="36" t="s">
        <v>150</v>
      </c>
      <c r="AR91" s="50"/>
      <c r="AS91" s="414">
        <v>201912.05</v>
      </c>
      <c r="AT91" s="293" t="s">
        <v>421</v>
      </c>
      <c r="AU91" s="293" t="s">
        <v>385</v>
      </c>
      <c r="AV91" s="293" t="s">
        <v>385</v>
      </c>
      <c r="AW91" s="293"/>
      <c r="AX91" s="170" t="s">
        <v>153</v>
      </c>
      <c r="BB91" s="490" t="s">
        <v>219</v>
      </c>
    </row>
    <row r="92" spans="1:54" ht="15" customHeight="1">
      <c r="A92" s="305" t="s">
        <v>438</v>
      </c>
      <c r="B92" s="35" t="s">
        <v>190</v>
      </c>
      <c r="C92" s="213">
        <v>480055</v>
      </c>
      <c r="E92" s="45" t="s">
        <v>106</v>
      </c>
      <c r="F92" s="45" t="s">
        <v>448</v>
      </c>
      <c r="G92" s="45" t="s">
        <v>439</v>
      </c>
      <c r="H92" s="36" t="s">
        <v>432</v>
      </c>
      <c r="I92" s="36"/>
      <c r="J92" s="36">
        <v>10</v>
      </c>
      <c r="K92" s="36" t="s">
        <v>338</v>
      </c>
      <c r="L92" s="36"/>
      <c r="M92" s="36"/>
      <c r="N92" s="36">
        <v>48</v>
      </c>
      <c r="O92" s="36">
        <v>56640</v>
      </c>
      <c r="P92" s="36">
        <v>20</v>
      </c>
      <c r="Q92" s="36" t="s">
        <v>338</v>
      </c>
      <c r="R92" s="36">
        <v>2</v>
      </c>
      <c r="S92" s="36">
        <v>7</v>
      </c>
      <c r="T92" s="36">
        <v>48</v>
      </c>
      <c r="U92" s="36">
        <v>56640</v>
      </c>
      <c r="V92" s="36">
        <v>20</v>
      </c>
      <c r="W92" s="36" t="s">
        <v>338</v>
      </c>
      <c r="X92" s="36">
        <v>2</v>
      </c>
      <c r="Y92" s="36">
        <v>7</v>
      </c>
      <c r="Z92" s="36"/>
      <c r="AA92" s="36"/>
      <c r="AB92" s="36"/>
      <c r="AC92" s="36"/>
      <c r="AD92" s="36"/>
      <c r="AE92" s="36"/>
      <c r="AF92" s="36">
        <v>14</v>
      </c>
      <c r="AG92" s="36" t="s">
        <v>165</v>
      </c>
      <c r="AH92" s="36" t="s">
        <v>158</v>
      </c>
      <c r="AI92" s="96">
        <v>-85</v>
      </c>
      <c r="AJ92" s="35" t="s">
        <v>159</v>
      </c>
      <c r="AK92" s="35" t="s">
        <v>160</v>
      </c>
      <c r="AM92" s="36" t="s">
        <v>171</v>
      </c>
      <c r="AN92" s="36" t="s">
        <v>149</v>
      </c>
      <c r="AO92" s="36">
        <v>60</v>
      </c>
      <c r="AP92" s="36">
        <v>3</v>
      </c>
      <c r="AQ92" s="36" t="s">
        <v>150</v>
      </c>
      <c r="AR92" s="50"/>
      <c r="AS92" s="414">
        <v>240418.4</v>
      </c>
      <c r="AT92" s="293" t="s">
        <v>423</v>
      </c>
      <c r="AU92" s="293" t="s">
        <v>385</v>
      </c>
      <c r="AV92" s="293" t="s">
        <v>385</v>
      </c>
      <c r="AW92" s="293"/>
      <c r="AX92" s="170" t="s">
        <v>153</v>
      </c>
      <c r="BB92" s="490" t="s">
        <v>219</v>
      </c>
    </row>
    <row r="93" spans="1:54" ht="15" customHeight="1">
      <c r="A93" s="305" t="s">
        <v>440</v>
      </c>
      <c r="B93" s="35" t="s">
        <v>190</v>
      </c>
      <c r="C93" s="213">
        <v>480056</v>
      </c>
      <c r="E93" s="45" t="s">
        <v>106</v>
      </c>
      <c r="F93" s="45" t="s">
        <v>448</v>
      </c>
      <c r="G93" s="45" t="s">
        <v>441</v>
      </c>
      <c r="H93" s="36" t="s">
        <v>432</v>
      </c>
      <c r="I93" s="36"/>
      <c r="J93" s="36">
        <v>15</v>
      </c>
      <c r="K93" s="36" t="s">
        <v>338</v>
      </c>
      <c r="L93" s="36"/>
      <c r="M93" s="36"/>
      <c r="N93" s="36">
        <v>48</v>
      </c>
      <c r="O93" s="36">
        <v>56640</v>
      </c>
      <c r="P93" s="36">
        <v>20</v>
      </c>
      <c r="Q93" s="36" t="s">
        <v>338</v>
      </c>
      <c r="R93" s="36">
        <v>2</v>
      </c>
      <c r="S93" s="36">
        <v>7</v>
      </c>
      <c r="T93" s="36">
        <v>48</v>
      </c>
      <c r="U93" s="36">
        <v>56640</v>
      </c>
      <c r="V93" s="36">
        <v>20</v>
      </c>
      <c r="W93" s="36" t="s">
        <v>338</v>
      </c>
      <c r="X93" s="36">
        <v>2</v>
      </c>
      <c r="Y93" s="36">
        <v>7</v>
      </c>
      <c r="Z93" s="36"/>
      <c r="AA93" s="36"/>
      <c r="AB93" s="36"/>
      <c r="AC93" s="36"/>
      <c r="AD93" s="36"/>
      <c r="AE93" s="36"/>
      <c r="AF93" s="36">
        <v>14</v>
      </c>
      <c r="AG93" s="36" t="s">
        <v>165</v>
      </c>
      <c r="AH93" s="36" t="s">
        <v>158</v>
      </c>
      <c r="AI93" s="96">
        <v>-85</v>
      </c>
      <c r="AJ93" s="35" t="s">
        <v>159</v>
      </c>
      <c r="AK93" s="35" t="s">
        <v>160</v>
      </c>
      <c r="AM93" s="36" t="s">
        <v>171</v>
      </c>
      <c r="AN93" s="36" t="s">
        <v>149</v>
      </c>
      <c r="AO93" s="36">
        <v>60</v>
      </c>
      <c r="AP93" s="36">
        <v>3</v>
      </c>
      <c r="AQ93" s="36" t="s">
        <v>150</v>
      </c>
      <c r="AR93" s="50"/>
      <c r="AS93" s="414">
        <v>274005.64999999997</v>
      </c>
      <c r="AT93" s="293" t="s">
        <v>423</v>
      </c>
      <c r="AU93" s="293" t="s">
        <v>385</v>
      </c>
      <c r="AV93" s="293" t="s">
        <v>385</v>
      </c>
      <c r="AW93" s="293"/>
      <c r="AX93" s="170" t="s">
        <v>153</v>
      </c>
      <c r="BB93" s="490" t="s">
        <v>219</v>
      </c>
    </row>
    <row r="94" spans="1:54" ht="15" customHeight="1">
      <c r="A94" s="306" t="s">
        <v>387</v>
      </c>
      <c r="B94" s="155" t="s">
        <v>190</v>
      </c>
      <c r="C94" s="314">
        <v>480057</v>
      </c>
      <c r="D94" s="155"/>
      <c r="E94" s="308" t="s">
        <v>106</v>
      </c>
      <c r="F94" s="308" t="s">
        <v>448</v>
      </c>
      <c r="G94" s="308" t="s">
        <v>389</v>
      </c>
      <c r="H94" s="169" t="s">
        <v>432</v>
      </c>
      <c r="I94" s="169"/>
      <c r="J94" s="169">
        <v>20</v>
      </c>
      <c r="K94" s="169" t="s">
        <v>338</v>
      </c>
      <c r="L94" s="169"/>
      <c r="M94" s="169"/>
      <c r="N94" s="169">
        <v>48</v>
      </c>
      <c r="O94" s="169">
        <v>56640</v>
      </c>
      <c r="P94" s="169">
        <v>20</v>
      </c>
      <c r="Q94" s="169" t="s">
        <v>338</v>
      </c>
      <c r="R94" s="169">
        <v>2</v>
      </c>
      <c r="S94" s="169">
        <v>7</v>
      </c>
      <c r="T94" s="169">
        <v>48</v>
      </c>
      <c r="U94" s="169">
        <v>56640</v>
      </c>
      <c r="V94" s="169">
        <v>20</v>
      </c>
      <c r="W94" s="169" t="s">
        <v>338</v>
      </c>
      <c r="X94" s="169">
        <v>2</v>
      </c>
      <c r="Y94" s="169">
        <v>7</v>
      </c>
      <c r="Z94" s="169"/>
      <c r="AA94" s="169"/>
      <c r="AB94" s="169"/>
      <c r="AC94" s="169"/>
      <c r="AD94" s="169"/>
      <c r="AE94" s="169"/>
      <c r="AF94" s="169">
        <v>14</v>
      </c>
      <c r="AG94" s="169" t="s">
        <v>165</v>
      </c>
      <c r="AH94" s="169" t="s">
        <v>158</v>
      </c>
      <c r="AI94" s="309">
        <v>-85</v>
      </c>
      <c r="AJ94" s="155" t="s">
        <v>159</v>
      </c>
      <c r="AK94" s="155" t="s">
        <v>160</v>
      </c>
      <c r="AL94" s="155"/>
      <c r="AM94" s="169" t="s">
        <v>171</v>
      </c>
      <c r="AN94" s="169" t="s">
        <v>149</v>
      </c>
      <c r="AO94" s="169">
        <v>60</v>
      </c>
      <c r="AP94" s="169">
        <v>3</v>
      </c>
      <c r="AQ94" s="169" t="s">
        <v>150</v>
      </c>
      <c r="AR94" s="319"/>
      <c r="AS94" s="412">
        <v>311273.2</v>
      </c>
      <c r="AT94" s="311" t="s">
        <v>423</v>
      </c>
      <c r="AU94" s="311" t="s">
        <v>385</v>
      </c>
      <c r="AV94" s="311" t="s">
        <v>385</v>
      </c>
      <c r="AW94" s="311"/>
      <c r="AX94" s="209" t="s">
        <v>153</v>
      </c>
      <c r="AY94" s="36"/>
      <c r="AZ94" s="36"/>
      <c r="BB94" s="490" t="s">
        <v>219</v>
      </c>
    </row>
    <row r="95" spans="1:54" ht="15" customHeight="1">
      <c r="E95" s="45"/>
      <c r="F95" s="45"/>
      <c r="G95" s="45"/>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96"/>
      <c r="AJ95" s="36"/>
      <c r="AK95" s="36"/>
      <c r="AL95" s="36"/>
      <c r="AM95" s="36"/>
      <c r="AN95" s="36"/>
      <c r="AO95" s="36"/>
      <c r="AP95" s="36"/>
      <c r="AQ95" s="36"/>
      <c r="AR95" s="50"/>
      <c r="AS95" s="398"/>
      <c r="AT95" s="293"/>
      <c r="AU95" s="293"/>
      <c r="AV95" s="293"/>
      <c r="AW95" s="293"/>
      <c r="AX95" s="31"/>
    </row>
    <row r="96" spans="1:54" ht="15" customHeight="1">
      <c r="E96" s="45"/>
      <c r="F96" s="45"/>
      <c r="G96" s="45"/>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96" t="s">
        <v>177</v>
      </c>
      <c r="AM96" s="36"/>
      <c r="AN96" s="36"/>
      <c r="AO96" s="36"/>
      <c r="AP96" s="36"/>
      <c r="AQ96" s="36"/>
      <c r="AR96" s="50"/>
      <c r="AS96" s="398"/>
      <c r="AT96" s="293"/>
      <c r="AU96" s="293"/>
      <c r="AV96" s="293"/>
      <c r="AW96" s="293"/>
    </row>
    <row r="97" spans="5:50" ht="15" customHeight="1">
      <c r="E97" s="45"/>
      <c r="F97" s="45"/>
      <c r="G97" s="45"/>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96"/>
      <c r="AJ97" s="36"/>
      <c r="AK97" s="36"/>
      <c r="AL97" s="36"/>
      <c r="AM97" s="36"/>
      <c r="AN97" s="36"/>
      <c r="AO97" s="36"/>
      <c r="AP97" s="36"/>
      <c r="AQ97" s="36"/>
      <c r="AR97" s="50"/>
      <c r="AS97" s="398"/>
      <c r="AT97" s="293"/>
      <c r="AU97" s="293"/>
      <c r="AV97" s="293"/>
      <c r="AW97" s="293"/>
      <c r="AX97" s="31"/>
    </row>
    <row r="98" spans="5:50" ht="15" customHeight="1">
      <c r="I98" s="35"/>
      <c r="AR98" s="28"/>
      <c r="AS98" s="399"/>
    </row>
    <row r="99" spans="5:50" ht="15" customHeight="1">
      <c r="I99" s="35"/>
      <c r="AR99" s="26"/>
      <c r="AS99" s="399"/>
    </row>
    <row r="100" spans="5:50" ht="15" customHeight="1">
      <c r="I100" s="35"/>
      <c r="K100" s="36"/>
      <c r="L100" s="36"/>
      <c r="M100" s="36"/>
      <c r="N100" s="36"/>
      <c r="O100" s="36"/>
      <c r="P100" s="36"/>
      <c r="Q100" s="36"/>
      <c r="R100" s="36"/>
      <c r="S100" s="36"/>
      <c r="T100" s="36"/>
      <c r="U100" s="36"/>
      <c r="V100" s="36"/>
      <c r="W100" s="36"/>
      <c r="X100" s="36"/>
      <c r="Y100" s="36"/>
      <c r="Z100" s="36"/>
      <c r="AA100" s="36"/>
      <c r="AB100" s="36"/>
      <c r="AC100" s="36"/>
      <c r="AD100" s="36"/>
      <c r="AE100" s="36"/>
      <c r="AG100" s="36"/>
      <c r="AR100" s="26"/>
      <c r="AS100" s="399"/>
    </row>
    <row r="101" spans="5:50" ht="15" customHeight="1">
      <c r="I101" s="35"/>
      <c r="AR101" s="26"/>
      <c r="AS101" s="399"/>
    </row>
    <row r="102" spans="5:50" ht="15" customHeight="1">
      <c r="I102" s="35"/>
      <c r="AR102" s="26"/>
      <c r="AS102" s="399"/>
    </row>
    <row r="103" spans="5:50" ht="15" customHeight="1">
      <c r="I103" s="35"/>
      <c r="AQ103" s="35"/>
      <c r="AR103" s="35"/>
      <c r="AS103" s="132"/>
      <c r="AT103" s="26"/>
      <c r="AU103" s="26"/>
    </row>
    <row r="104" spans="5:50" ht="15" customHeight="1">
      <c r="AR104" s="26"/>
      <c r="AS104" s="399"/>
    </row>
    <row r="105" spans="5:50" ht="15" customHeight="1">
      <c r="AR105" s="26"/>
      <c r="AS105" s="399"/>
    </row>
    <row r="106" spans="5:50" ht="15" customHeight="1">
      <c r="AR106" s="26"/>
      <c r="AS106" s="399"/>
    </row>
    <row r="107" spans="5:50" ht="15" customHeight="1">
      <c r="AR107" s="26"/>
      <c r="AS107" s="399"/>
    </row>
    <row r="108" spans="5:50" ht="15" customHeight="1">
      <c r="AR108" s="26"/>
      <c r="AS108" s="399"/>
    </row>
    <row r="109" spans="5:50" ht="15" customHeight="1">
      <c r="AR109" s="26"/>
      <c r="AS109" s="399"/>
    </row>
    <row r="110" spans="5:50" ht="15" customHeight="1">
      <c r="AR110" s="26"/>
      <c r="AS110" s="399"/>
    </row>
    <row r="111" spans="5:50" ht="15" customHeight="1">
      <c r="AR111" s="26"/>
      <c r="AS111" s="399"/>
    </row>
    <row r="112" spans="5:50" ht="15" customHeight="1">
      <c r="AR112" s="26"/>
      <c r="AS112" s="399"/>
    </row>
    <row r="113" spans="1:45" ht="15" customHeight="1">
      <c r="AR113" s="26"/>
      <c r="AS113" s="399"/>
    </row>
    <row r="114" spans="1:45" ht="15" customHeight="1">
      <c r="AR114" s="26"/>
      <c r="AS114" s="399"/>
    </row>
    <row r="115" spans="1:45" ht="15" customHeight="1">
      <c r="AR115" s="26"/>
      <c r="AS115" s="399"/>
    </row>
    <row r="116" spans="1:45" ht="15" customHeight="1">
      <c r="AR116" s="26"/>
      <c r="AS116" s="399"/>
    </row>
    <row r="117" spans="1:45" ht="15" customHeight="1">
      <c r="AR117" s="26"/>
      <c r="AS117" s="399"/>
    </row>
    <row r="118" spans="1:45" ht="15" customHeight="1">
      <c r="A118" s="20" t="s">
        <v>63</v>
      </c>
      <c r="B118" s="2"/>
      <c r="AR118" s="26"/>
      <c r="AS118" s="399"/>
    </row>
    <row r="119" spans="1:45" ht="15" customHeight="1">
      <c r="A119" s="18" t="s">
        <v>223</v>
      </c>
      <c r="B119" s="2"/>
      <c r="AR119" s="26"/>
      <c r="AS119" s="399"/>
    </row>
    <row r="120" spans="1:45" ht="15" customHeight="1">
      <c r="A120" s="2" t="s">
        <v>224</v>
      </c>
      <c r="B120" s="2"/>
      <c r="AR120" s="26"/>
      <c r="AS120" s="399"/>
    </row>
    <row r="121" spans="1:45" ht="15" customHeight="1">
      <c r="A121" s="18" t="s">
        <v>225</v>
      </c>
      <c r="B121" s="2"/>
      <c r="AR121" s="26"/>
      <c r="AS121" s="399"/>
    </row>
    <row r="122" spans="1:45" ht="15" customHeight="1">
      <c r="A122" s="2" t="s">
        <v>226</v>
      </c>
      <c r="B122" s="2" t="s">
        <v>227</v>
      </c>
      <c r="AR122" s="26"/>
      <c r="AS122" s="399"/>
    </row>
    <row r="123" spans="1:45" ht="15" customHeight="1">
      <c r="A123" s="2" t="s">
        <v>228</v>
      </c>
      <c r="B123" s="2" t="s">
        <v>227</v>
      </c>
      <c r="AR123" s="26"/>
      <c r="AS123" s="399"/>
    </row>
    <row r="124" spans="1:45" ht="15" customHeight="1">
      <c r="A124" s="2" t="s">
        <v>229</v>
      </c>
      <c r="B124" s="2" t="s">
        <v>230</v>
      </c>
    </row>
    <row r="125" spans="1:45" ht="15" customHeight="1">
      <c r="A125" s="2" t="s">
        <v>231</v>
      </c>
      <c r="B125" s="2" t="s">
        <v>232</v>
      </c>
    </row>
    <row r="126" spans="1:45" ht="15" customHeight="1">
      <c r="A126" s="2" t="s">
        <v>233</v>
      </c>
      <c r="B126" s="2" t="s">
        <v>234</v>
      </c>
    </row>
    <row r="127" spans="1:45" ht="15" customHeight="1">
      <c r="A127" s="2" t="s">
        <v>235</v>
      </c>
      <c r="B127" s="2" t="s">
        <v>236</v>
      </c>
    </row>
    <row r="128" spans="1:45" ht="15" customHeight="1">
      <c r="A128" s="2" t="s">
        <v>237</v>
      </c>
      <c r="B128" s="2" t="s">
        <v>238</v>
      </c>
    </row>
    <row r="129" spans="1:2" ht="15" customHeight="1">
      <c r="A129" s="18" t="s">
        <v>239</v>
      </c>
      <c r="B129" s="18"/>
    </row>
    <row r="130" spans="1:2" ht="15" customHeight="1">
      <c r="A130" s="2" t="s">
        <v>240</v>
      </c>
      <c r="B130" s="2" t="s">
        <v>241</v>
      </c>
    </row>
    <row r="131" spans="1:2" ht="15" customHeight="1">
      <c r="A131" s="2" t="s">
        <v>242</v>
      </c>
      <c r="B131" s="2" t="s">
        <v>243</v>
      </c>
    </row>
  </sheetData>
  <autoFilter ref="A1:AX94"/>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outlinePr summaryBelow="0" summaryRight="0"/>
  </sheetPr>
  <dimension ref="A1:AH96"/>
  <sheetViews>
    <sheetView topLeftCell="C1" zoomScale="110" zoomScaleNormal="110" workbookViewId="0">
      <selection activeCell="C20" sqref="C20"/>
    </sheetView>
  </sheetViews>
  <sheetFormatPr defaultColWidth="9.5" defaultRowHeight="15" customHeight="1"/>
  <cols>
    <col min="1" max="1" width="84" style="35" customWidth="1"/>
    <col min="2" max="2" width="10.5" style="35" customWidth="1"/>
    <col min="3" max="3" width="21.5" style="35" customWidth="1"/>
    <col min="4" max="4" width="14.5" style="35" customWidth="1"/>
    <col min="5" max="5" width="4.5" style="35" customWidth="1"/>
    <col min="6" max="6" width="5.5" style="35" customWidth="1"/>
    <col min="7" max="7" width="23.5" style="35" customWidth="1"/>
    <col min="8" max="8" width="3.5" style="35" customWidth="1"/>
    <col min="9" max="9" width="12" style="35" customWidth="1"/>
    <col min="10" max="10" width="11" style="35" customWidth="1"/>
    <col min="11" max="11" width="17.5" style="35" hidden="1" customWidth="1"/>
    <col min="12" max="12" width="7.5" style="35" hidden="1" customWidth="1"/>
    <col min="13" max="13" width="13.5" style="35" hidden="1" customWidth="1"/>
    <col min="14" max="15" width="23.5" style="35" hidden="1" customWidth="1"/>
    <col min="16" max="16" width="17.5" style="35" hidden="1" customWidth="1"/>
    <col min="17" max="17" width="11.5" style="35" hidden="1" customWidth="1"/>
    <col min="18" max="18" width="10.5" style="35" hidden="1" customWidth="1"/>
    <col min="19" max="19" width="14.5" style="26" hidden="1" customWidth="1"/>
    <col min="20" max="21" width="33.5" style="51" hidden="1" customWidth="1"/>
    <col min="22" max="22" width="28.5" style="35" hidden="1" customWidth="1"/>
    <col min="23" max="23" width="12.5" style="35" hidden="1" customWidth="1"/>
    <col min="24" max="24" width="21.5" style="35" hidden="1" customWidth="1"/>
    <col min="25" max="25" width="12.5" style="35" hidden="1" customWidth="1"/>
    <col min="27" max="28" width="0" hidden="1" customWidth="1"/>
    <col min="31" max="31" width="20.375" customWidth="1"/>
    <col min="33" max="33" width="21" customWidth="1"/>
  </cols>
  <sheetData>
    <row r="1" spans="1:34" s="42" customFormat="1" ht="27.95" customHeight="1">
      <c r="A1" s="37" t="s">
        <v>57</v>
      </c>
      <c r="B1" s="37" t="s">
        <v>119</v>
      </c>
      <c r="C1" s="67" t="s">
        <v>120</v>
      </c>
      <c r="D1" s="29" t="s">
        <v>121</v>
      </c>
      <c r="E1" s="67" t="s">
        <v>122</v>
      </c>
      <c r="F1" s="48" t="s">
        <v>123</v>
      </c>
      <c r="G1" s="48" t="s">
        <v>124</v>
      </c>
      <c r="H1" s="48" t="s">
        <v>125</v>
      </c>
      <c r="I1" s="48" t="s">
        <v>126</v>
      </c>
      <c r="J1" s="48" t="s">
        <v>127</v>
      </c>
      <c r="K1" s="519" t="s">
        <v>128</v>
      </c>
      <c r="L1" s="48" t="s">
        <v>129</v>
      </c>
      <c r="M1" s="68" t="s">
        <v>130</v>
      </c>
      <c r="N1" s="48" t="s">
        <v>132</v>
      </c>
      <c r="O1" s="48" t="s">
        <v>131</v>
      </c>
      <c r="P1" s="48" t="s">
        <v>133</v>
      </c>
      <c r="Q1" s="48" t="s">
        <v>134</v>
      </c>
      <c r="R1" s="48" t="s">
        <v>135</v>
      </c>
      <c r="S1" s="86" t="s">
        <v>136</v>
      </c>
      <c r="T1" s="48" t="s">
        <v>463</v>
      </c>
      <c r="U1" s="48" t="s">
        <v>464</v>
      </c>
      <c r="V1" s="48" t="s">
        <v>465</v>
      </c>
      <c r="W1" s="48"/>
      <c r="X1" s="48" t="s">
        <v>139</v>
      </c>
      <c r="Y1" s="48" t="s">
        <v>140</v>
      </c>
      <c r="Z1" s="37" t="s">
        <v>141</v>
      </c>
      <c r="AA1" s="37" t="s">
        <v>142</v>
      </c>
      <c r="AB1" s="37" t="s">
        <v>143</v>
      </c>
      <c r="AC1" s="489" t="s">
        <v>144</v>
      </c>
      <c r="AD1" s="601" t="s">
        <v>1191</v>
      </c>
      <c r="AE1" s="601" t="s">
        <v>1192</v>
      </c>
      <c r="AF1" s="601" t="s">
        <v>1</v>
      </c>
      <c r="AG1" s="601" t="s">
        <v>1193</v>
      </c>
      <c r="AH1" s="601" t="s">
        <v>1194</v>
      </c>
    </row>
    <row r="2" spans="1:34" ht="15" customHeight="1">
      <c r="A2" s="626" t="s">
        <v>466</v>
      </c>
      <c r="B2" s="62"/>
      <c r="C2" s="121">
        <v>300001</v>
      </c>
      <c r="D2" s="2" t="s">
        <v>177</v>
      </c>
      <c r="E2" s="43" t="s">
        <v>106</v>
      </c>
      <c r="F2" s="66">
        <v>4</v>
      </c>
      <c r="G2" s="66">
        <v>10</v>
      </c>
      <c r="H2" s="66">
        <v>8</v>
      </c>
      <c r="I2" s="66" t="s">
        <v>145</v>
      </c>
      <c r="J2" s="66" t="s">
        <v>146</v>
      </c>
      <c r="K2" s="90">
        <v>-85</v>
      </c>
      <c r="L2" s="2">
        <v>0</v>
      </c>
      <c r="M2" s="2" t="s">
        <v>147</v>
      </c>
      <c r="N2" s="66" t="s">
        <v>148</v>
      </c>
      <c r="O2" s="66"/>
      <c r="P2" s="66" t="s">
        <v>149</v>
      </c>
      <c r="Q2" s="66">
        <v>60</v>
      </c>
      <c r="R2" s="66">
        <v>3</v>
      </c>
      <c r="S2" s="66" t="s">
        <v>150</v>
      </c>
      <c r="T2" s="69">
        <v>4000</v>
      </c>
      <c r="U2" s="69">
        <v>4000</v>
      </c>
      <c r="V2" s="69">
        <v>60215</v>
      </c>
      <c r="W2" s="69"/>
      <c r="X2" s="69" t="s">
        <v>152</v>
      </c>
      <c r="Y2" s="69" t="s">
        <v>153</v>
      </c>
      <c r="AC2" s="490" t="s">
        <v>154</v>
      </c>
      <c r="AD2" s="611"/>
      <c r="AE2" s="611"/>
      <c r="AG2" s="609"/>
    </row>
    <row r="3" spans="1:34" ht="15" customHeight="1">
      <c r="A3" s="626"/>
      <c r="B3" s="62"/>
      <c r="C3" s="121">
        <v>300002</v>
      </c>
      <c r="D3" s="2" t="s">
        <v>177</v>
      </c>
      <c r="E3" s="43" t="s">
        <v>106</v>
      </c>
      <c r="F3" s="66">
        <v>4</v>
      </c>
      <c r="G3" s="66">
        <v>10</v>
      </c>
      <c r="H3" s="66">
        <v>8</v>
      </c>
      <c r="I3" s="66" t="s">
        <v>145</v>
      </c>
      <c r="J3" s="66" t="s">
        <v>146</v>
      </c>
      <c r="K3" s="90">
        <v>-85</v>
      </c>
      <c r="L3" s="2">
        <v>0</v>
      </c>
      <c r="M3" s="2" t="s">
        <v>248</v>
      </c>
      <c r="N3" s="66" t="s">
        <v>148</v>
      </c>
      <c r="O3" s="66"/>
      <c r="P3" s="66" t="s">
        <v>149</v>
      </c>
      <c r="Q3" s="66">
        <v>60</v>
      </c>
      <c r="R3" s="66">
        <v>3</v>
      </c>
      <c r="S3" s="66" t="s">
        <v>150</v>
      </c>
      <c r="T3" s="69">
        <v>3700</v>
      </c>
      <c r="U3" s="69">
        <v>3700</v>
      </c>
      <c r="V3" s="69">
        <v>60215</v>
      </c>
      <c r="W3" s="69"/>
      <c r="X3" s="69" t="s">
        <v>152</v>
      </c>
      <c r="Y3" s="69" t="s">
        <v>153</v>
      </c>
      <c r="AC3" s="490" t="s">
        <v>154</v>
      </c>
      <c r="AD3" s="611"/>
      <c r="AE3" s="611"/>
      <c r="AG3" s="609"/>
    </row>
    <row r="4" spans="1:34" ht="15" customHeight="1">
      <c r="A4" s="626" t="s">
        <v>467</v>
      </c>
      <c r="B4" s="62">
        <v>60215</v>
      </c>
      <c r="C4" s="119">
        <v>300003</v>
      </c>
      <c r="D4" s="94">
        <v>1</v>
      </c>
      <c r="E4" s="43" t="s">
        <v>106</v>
      </c>
      <c r="F4" s="66">
        <v>4</v>
      </c>
      <c r="G4" s="66">
        <v>5</v>
      </c>
      <c r="H4" s="66">
        <v>8</v>
      </c>
      <c r="I4" s="66" t="s">
        <v>157</v>
      </c>
      <c r="J4" s="66" t="s">
        <v>158</v>
      </c>
      <c r="K4" s="90">
        <v>-85</v>
      </c>
      <c r="L4" s="66" t="s">
        <v>159</v>
      </c>
      <c r="M4" s="66" t="s">
        <v>160</v>
      </c>
      <c r="N4" s="66" t="s">
        <v>148</v>
      </c>
      <c r="O4" s="66"/>
      <c r="P4" s="66" t="s">
        <v>149</v>
      </c>
      <c r="Q4" s="66">
        <v>60</v>
      </c>
      <c r="R4" s="66">
        <v>3</v>
      </c>
      <c r="S4" s="66" t="s">
        <v>150</v>
      </c>
      <c r="T4" s="69">
        <v>27000</v>
      </c>
      <c r="U4" s="69">
        <v>27000</v>
      </c>
      <c r="V4" s="69">
        <v>60215</v>
      </c>
      <c r="W4" s="69"/>
      <c r="X4" s="66" t="s">
        <v>468</v>
      </c>
      <c r="Y4" s="69" t="s">
        <v>153</v>
      </c>
      <c r="AC4" s="490" t="s">
        <v>154</v>
      </c>
      <c r="AD4" s="611"/>
      <c r="AE4" s="611"/>
      <c r="AG4" s="609"/>
    </row>
    <row r="5" spans="1:34" ht="15" customHeight="1">
      <c r="A5" s="626"/>
      <c r="B5" s="62">
        <v>60215</v>
      </c>
      <c r="C5" s="119">
        <v>300003</v>
      </c>
      <c r="D5" s="94">
        <v>2</v>
      </c>
      <c r="E5" s="43" t="s">
        <v>106</v>
      </c>
      <c r="F5" s="66">
        <v>4</v>
      </c>
      <c r="G5" s="66">
        <v>10</v>
      </c>
      <c r="H5" s="66">
        <v>8</v>
      </c>
      <c r="I5" s="66" t="s">
        <v>157</v>
      </c>
      <c r="J5" s="66" t="s">
        <v>158</v>
      </c>
      <c r="K5" s="90">
        <v>-85</v>
      </c>
      <c r="L5" s="66" t="s">
        <v>159</v>
      </c>
      <c r="M5" s="66" t="s">
        <v>160</v>
      </c>
      <c r="N5" s="66" t="s">
        <v>148</v>
      </c>
      <c r="O5" s="66"/>
      <c r="P5" s="66" t="s">
        <v>149</v>
      </c>
      <c r="Q5" s="66">
        <v>60</v>
      </c>
      <c r="R5" s="66">
        <v>3</v>
      </c>
      <c r="S5" s="66" t="s">
        <v>150</v>
      </c>
      <c r="T5" s="69">
        <v>68000</v>
      </c>
      <c r="U5" s="69">
        <v>68000</v>
      </c>
      <c r="V5" s="69">
        <v>60215</v>
      </c>
      <c r="W5" s="69"/>
      <c r="X5" s="69" t="s">
        <v>469</v>
      </c>
      <c r="Y5" s="69" t="s">
        <v>153</v>
      </c>
      <c r="AC5" s="490" t="s">
        <v>154</v>
      </c>
      <c r="AD5" s="611"/>
      <c r="AE5" s="611"/>
      <c r="AG5" s="609"/>
    </row>
    <row r="6" spans="1:34" ht="15" customHeight="1">
      <c r="A6" s="626"/>
      <c r="B6" s="62">
        <v>60215</v>
      </c>
      <c r="C6" s="119">
        <v>300003</v>
      </c>
      <c r="D6" s="94">
        <v>3</v>
      </c>
      <c r="E6" s="43" t="s">
        <v>106</v>
      </c>
      <c r="F6" s="66">
        <v>4</v>
      </c>
      <c r="G6" s="66">
        <v>15</v>
      </c>
      <c r="H6" s="66">
        <v>8</v>
      </c>
      <c r="I6" s="66" t="s">
        <v>157</v>
      </c>
      <c r="J6" s="66" t="s">
        <v>158</v>
      </c>
      <c r="K6" s="90">
        <v>-85</v>
      </c>
      <c r="L6" s="66" t="s">
        <v>159</v>
      </c>
      <c r="M6" s="66" t="s">
        <v>160</v>
      </c>
      <c r="N6" s="66" t="s">
        <v>148</v>
      </c>
      <c r="O6" s="66"/>
      <c r="P6" s="66" t="s">
        <v>149</v>
      </c>
      <c r="Q6" s="66">
        <v>60</v>
      </c>
      <c r="R6" s="66">
        <v>3</v>
      </c>
      <c r="S6" s="66" t="s">
        <v>150</v>
      </c>
      <c r="T6" s="69" t="s">
        <v>201</v>
      </c>
      <c r="U6" s="69">
        <v>100000</v>
      </c>
      <c r="V6" s="69">
        <v>60215</v>
      </c>
      <c r="W6" s="69"/>
      <c r="X6" s="69" t="s">
        <v>469</v>
      </c>
      <c r="Y6" s="69" t="s">
        <v>153</v>
      </c>
      <c r="AC6" s="490" t="s">
        <v>154</v>
      </c>
      <c r="AD6" s="611"/>
      <c r="AE6" s="611"/>
      <c r="AG6" s="609"/>
    </row>
    <row r="7" spans="1:34" ht="15" customHeight="1">
      <c r="A7" s="626"/>
      <c r="B7" s="62">
        <v>60215</v>
      </c>
      <c r="C7" s="119">
        <v>300003</v>
      </c>
      <c r="D7" s="94">
        <v>4</v>
      </c>
      <c r="E7" s="43" t="s">
        <v>106</v>
      </c>
      <c r="F7" s="66">
        <v>4</v>
      </c>
      <c r="G7" s="66">
        <v>20</v>
      </c>
      <c r="H7" s="66">
        <v>8</v>
      </c>
      <c r="I7" s="66" t="s">
        <v>157</v>
      </c>
      <c r="J7" s="66" t="s">
        <v>158</v>
      </c>
      <c r="K7" s="90">
        <v>-85</v>
      </c>
      <c r="L7" s="66" t="s">
        <v>159</v>
      </c>
      <c r="M7" s="66" t="s">
        <v>160</v>
      </c>
      <c r="N7" s="66" t="s">
        <v>148</v>
      </c>
      <c r="O7" s="66"/>
      <c r="P7" s="66" t="s">
        <v>149</v>
      </c>
      <c r="Q7" s="66">
        <v>60</v>
      </c>
      <c r="R7" s="66">
        <v>3</v>
      </c>
      <c r="S7" s="66" t="s">
        <v>150</v>
      </c>
      <c r="T7" s="69" t="s">
        <v>201</v>
      </c>
      <c r="U7" s="69">
        <v>136000</v>
      </c>
      <c r="V7" s="69">
        <v>60215</v>
      </c>
      <c r="W7" s="69"/>
      <c r="X7" s="69" t="s">
        <v>470</v>
      </c>
      <c r="Y7" s="69" t="s">
        <v>153</v>
      </c>
      <c r="AC7" s="490" t="s">
        <v>154</v>
      </c>
      <c r="AD7" s="611"/>
      <c r="AE7" s="611"/>
      <c r="AG7" s="609"/>
    </row>
    <row r="8" spans="1:34" ht="15" customHeight="1">
      <c r="A8" s="626"/>
      <c r="B8" s="62"/>
      <c r="C8" s="121">
        <v>300004</v>
      </c>
      <c r="D8" s="2" t="s">
        <v>177</v>
      </c>
      <c r="E8" s="43" t="s">
        <v>106</v>
      </c>
      <c r="F8" s="66">
        <v>4</v>
      </c>
      <c r="G8" s="66">
        <v>10</v>
      </c>
      <c r="H8" s="66">
        <v>8</v>
      </c>
      <c r="I8" s="66" t="s">
        <v>157</v>
      </c>
      <c r="J8" s="66" t="s">
        <v>163</v>
      </c>
      <c r="K8" s="90">
        <v>-85</v>
      </c>
      <c r="L8" s="2">
        <v>20</v>
      </c>
      <c r="M8" s="2" t="s">
        <v>166</v>
      </c>
      <c r="N8" s="66" t="s">
        <v>148</v>
      </c>
      <c r="O8" s="66"/>
      <c r="P8" s="66" t="s">
        <v>149</v>
      </c>
      <c r="Q8" s="66">
        <v>60</v>
      </c>
      <c r="R8" s="66">
        <v>3</v>
      </c>
      <c r="S8" s="66" t="s">
        <v>150</v>
      </c>
      <c r="T8" s="69">
        <v>24500</v>
      </c>
      <c r="U8" s="69">
        <v>24500</v>
      </c>
      <c r="V8" s="69">
        <v>60215</v>
      </c>
      <c r="W8" s="69"/>
      <c r="X8" s="69" t="s">
        <v>152</v>
      </c>
      <c r="Y8" s="69" t="s">
        <v>153</v>
      </c>
      <c r="AC8" s="490" t="s">
        <v>154</v>
      </c>
      <c r="AD8" s="611"/>
      <c r="AE8" s="611"/>
      <c r="AG8" s="609"/>
    </row>
    <row r="9" spans="1:34" ht="15" customHeight="1">
      <c r="A9" s="626"/>
      <c r="B9" s="62"/>
      <c r="C9" s="121">
        <v>300005</v>
      </c>
      <c r="D9" s="2">
        <v>1</v>
      </c>
      <c r="E9" s="43"/>
      <c r="F9" s="66">
        <v>4</v>
      </c>
      <c r="G9" s="66">
        <v>5</v>
      </c>
      <c r="H9" s="66">
        <v>8</v>
      </c>
      <c r="I9" s="66" t="s">
        <v>157</v>
      </c>
      <c r="J9" s="66" t="s">
        <v>163</v>
      </c>
      <c r="K9" s="90">
        <v>-85</v>
      </c>
      <c r="L9" s="2"/>
      <c r="M9" s="2"/>
      <c r="N9" s="66"/>
      <c r="O9" s="66"/>
      <c r="P9" s="66" t="s">
        <v>149</v>
      </c>
      <c r="Q9" s="66"/>
      <c r="R9" s="66"/>
      <c r="S9" s="66"/>
      <c r="T9" s="69"/>
      <c r="U9" s="69"/>
      <c r="V9" s="69"/>
      <c r="W9" s="69"/>
      <c r="X9" s="69"/>
      <c r="Y9" s="69"/>
      <c r="AC9" s="493"/>
      <c r="AD9" s="611"/>
      <c r="AE9" s="611"/>
      <c r="AG9" s="609"/>
    </row>
    <row r="10" spans="1:34" ht="15" customHeight="1">
      <c r="A10" s="626"/>
      <c r="B10" s="62"/>
      <c r="C10" s="121">
        <v>300005</v>
      </c>
      <c r="D10" s="2">
        <v>2</v>
      </c>
      <c r="E10" s="43"/>
      <c r="F10" s="66">
        <v>4</v>
      </c>
      <c r="G10" s="66">
        <v>10</v>
      </c>
      <c r="H10" s="66">
        <v>8</v>
      </c>
      <c r="I10" s="66" t="s">
        <v>157</v>
      </c>
      <c r="J10" s="66" t="s">
        <v>163</v>
      </c>
      <c r="K10" s="90">
        <v>-85</v>
      </c>
      <c r="L10" s="2"/>
      <c r="M10" s="2"/>
      <c r="N10" s="66"/>
      <c r="O10" s="66"/>
      <c r="P10" s="66" t="s">
        <v>149</v>
      </c>
      <c r="Q10" s="66"/>
      <c r="R10" s="66"/>
      <c r="S10" s="66"/>
      <c r="T10" s="69"/>
      <c r="U10" s="69"/>
      <c r="V10" s="69"/>
      <c r="W10" s="69"/>
      <c r="X10" s="69"/>
      <c r="Y10" s="69"/>
      <c r="AC10" s="493"/>
      <c r="AD10" s="611"/>
      <c r="AE10" s="611"/>
      <c r="AG10" s="609"/>
    </row>
    <row r="11" spans="1:34" ht="15" customHeight="1">
      <c r="A11" s="626"/>
      <c r="B11" s="62"/>
      <c r="C11" s="121">
        <v>300005</v>
      </c>
      <c r="D11" s="2">
        <v>3</v>
      </c>
      <c r="E11" s="43"/>
      <c r="F11" s="66">
        <v>4</v>
      </c>
      <c r="G11" s="66">
        <v>15</v>
      </c>
      <c r="H11" s="66">
        <v>8</v>
      </c>
      <c r="I11" s="66" t="s">
        <v>157</v>
      </c>
      <c r="J11" s="66" t="s">
        <v>163</v>
      </c>
      <c r="K11" s="90">
        <v>-85</v>
      </c>
      <c r="L11" s="2"/>
      <c r="M11" s="2"/>
      <c r="N11" s="66"/>
      <c r="O11" s="66"/>
      <c r="P11" s="66" t="s">
        <v>149</v>
      </c>
      <c r="Q11" s="66"/>
      <c r="R11" s="66"/>
      <c r="S11" s="66"/>
      <c r="T11" s="69"/>
      <c r="U11" s="69"/>
      <c r="V11" s="69"/>
      <c r="W11" s="69"/>
      <c r="X11" s="69"/>
      <c r="Y11" s="69"/>
      <c r="AC11" s="490" t="s">
        <v>154</v>
      </c>
      <c r="AD11" s="611"/>
      <c r="AE11" s="611"/>
      <c r="AG11" s="609"/>
    </row>
    <row r="12" spans="1:34" ht="15" customHeight="1">
      <c r="A12" s="626"/>
      <c r="B12" s="62"/>
      <c r="C12" s="121">
        <v>300005</v>
      </c>
      <c r="D12" s="2">
        <v>4</v>
      </c>
      <c r="E12" s="43" t="s">
        <v>106</v>
      </c>
      <c r="F12" s="66">
        <v>4</v>
      </c>
      <c r="G12" s="66">
        <v>20</v>
      </c>
      <c r="H12" s="66">
        <v>8</v>
      </c>
      <c r="I12" s="66" t="s">
        <v>157</v>
      </c>
      <c r="J12" s="66" t="s">
        <v>163</v>
      </c>
      <c r="K12" s="90">
        <v>-85</v>
      </c>
      <c r="L12" s="2">
        <v>10</v>
      </c>
      <c r="M12" s="2" t="s">
        <v>164</v>
      </c>
      <c r="N12" s="66" t="s">
        <v>148</v>
      </c>
      <c r="O12" s="66"/>
      <c r="P12" s="66" t="s">
        <v>149</v>
      </c>
      <c r="Q12" s="66">
        <v>60</v>
      </c>
      <c r="R12" s="66">
        <v>3</v>
      </c>
      <c r="S12" s="66" t="s">
        <v>150</v>
      </c>
      <c r="T12" s="69" t="s">
        <v>471</v>
      </c>
      <c r="U12" s="69" t="s">
        <v>471</v>
      </c>
      <c r="V12" s="69">
        <v>60215</v>
      </c>
      <c r="W12" s="69"/>
      <c r="X12" s="69" t="s">
        <v>152</v>
      </c>
      <c r="Y12" s="69" t="s">
        <v>153</v>
      </c>
      <c r="AC12" s="490" t="s">
        <v>154</v>
      </c>
      <c r="AD12" s="611"/>
      <c r="AE12" s="611"/>
      <c r="AG12" s="609"/>
    </row>
    <row r="13" spans="1:34" ht="15" customHeight="1">
      <c r="A13" s="626" t="s">
        <v>472</v>
      </c>
      <c r="B13" s="62">
        <v>60215</v>
      </c>
      <c r="C13" s="121">
        <v>300006</v>
      </c>
      <c r="D13" s="2" t="s">
        <v>177</v>
      </c>
      <c r="E13" s="43" t="s">
        <v>106</v>
      </c>
      <c r="F13" s="66">
        <v>4</v>
      </c>
      <c r="G13" s="66">
        <v>10</v>
      </c>
      <c r="H13" s="66">
        <v>8</v>
      </c>
      <c r="I13" s="66" t="s">
        <v>165</v>
      </c>
      <c r="J13" s="66" t="s">
        <v>158</v>
      </c>
      <c r="K13" s="90">
        <v>-85</v>
      </c>
      <c r="L13" s="66" t="s">
        <v>159</v>
      </c>
      <c r="M13" s="66" t="s">
        <v>160</v>
      </c>
      <c r="N13" s="66" t="s">
        <v>148</v>
      </c>
      <c r="O13" s="66"/>
      <c r="P13" s="66" t="s">
        <v>149</v>
      </c>
      <c r="Q13" s="66">
        <v>60</v>
      </c>
      <c r="R13" s="66">
        <v>3</v>
      </c>
      <c r="S13" s="66" t="s">
        <v>150</v>
      </c>
      <c r="T13" s="69">
        <v>68000</v>
      </c>
      <c r="U13" s="69">
        <v>68000</v>
      </c>
      <c r="V13" s="69">
        <v>60215</v>
      </c>
      <c r="W13" s="69"/>
      <c r="X13" s="69" t="s">
        <v>469</v>
      </c>
      <c r="Y13" s="69" t="s">
        <v>153</v>
      </c>
      <c r="AC13" s="490" t="s">
        <v>154</v>
      </c>
      <c r="AD13" s="611"/>
      <c r="AE13" s="611"/>
      <c r="AG13" s="609"/>
    </row>
    <row r="14" spans="1:34" ht="15" customHeight="1">
      <c r="A14" s="626"/>
      <c r="B14" s="62"/>
      <c r="C14" s="121">
        <v>300007</v>
      </c>
      <c r="D14" s="2">
        <v>1</v>
      </c>
      <c r="E14" s="43" t="s">
        <v>106</v>
      </c>
      <c r="F14" s="66">
        <v>4</v>
      </c>
      <c r="G14" s="66">
        <v>5</v>
      </c>
      <c r="H14" s="66">
        <v>8</v>
      </c>
      <c r="I14" s="66" t="s">
        <v>165</v>
      </c>
      <c r="J14" s="66" t="s">
        <v>163</v>
      </c>
      <c r="K14" s="90">
        <v>-85</v>
      </c>
      <c r="L14" s="2">
        <v>10</v>
      </c>
      <c r="M14" s="2" t="s">
        <v>164</v>
      </c>
      <c r="N14" s="66" t="s">
        <v>148</v>
      </c>
      <c r="O14" s="66"/>
      <c r="P14" s="66" t="s">
        <v>149</v>
      </c>
      <c r="Q14" s="66">
        <v>60</v>
      </c>
      <c r="R14" s="66">
        <v>3</v>
      </c>
      <c r="S14" s="66" t="s">
        <v>150</v>
      </c>
      <c r="T14" s="69" t="s">
        <v>473</v>
      </c>
      <c r="U14" s="69" t="s">
        <v>473</v>
      </c>
      <c r="V14" s="69">
        <v>60215</v>
      </c>
      <c r="W14" s="69"/>
      <c r="X14" s="69" t="s">
        <v>152</v>
      </c>
      <c r="Y14" s="69" t="s">
        <v>153</v>
      </c>
      <c r="AC14" s="490" t="s">
        <v>154</v>
      </c>
      <c r="AD14" s="611"/>
      <c r="AE14" s="611"/>
      <c r="AG14" s="609"/>
    </row>
    <row r="15" spans="1:34" ht="15" customHeight="1">
      <c r="A15" s="626"/>
      <c r="B15" s="62"/>
      <c r="C15" s="121">
        <v>300007</v>
      </c>
      <c r="D15" s="2">
        <v>2</v>
      </c>
      <c r="E15" s="43"/>
      <c r="F15" s="66">
        <v>4</v>
      </c>
      <c r="G15" s="66">
        <v>10</v>
      </c>
      <c r="H15" s="66">
        <v>8</v>
      </c>
      <c r="I15" s="66" t="s">
        <v>165</v>
      </c>
      <c r="J15" s="66" t="s">
        <v>163</v>
      </c>
      <c r="K15" s="90">
        <v>-85</v>
      </c>
      <c r="L15" s="2"/>
      <c r="M15" s="2"/>
      <c r="N15" s="66"/>
      <c r="O15" s="66"/>
      <c r="P15" s="66" t="s">
        <v>149</v>
      </c>
      <c r="Q15" s="66"/>
      <c r="R15" s="66"/>
      <c r="S15" s="66"/>
      <c r="T15" s="69"/>
      <c r="U15" s="69"/>
      <c r="V15" s="69"/>
      <c r="W15" s="69"/>
      <c r="X15" s="69"/>
      <c r="Y15" s="69"/>
      <c r="AC15" s="493"/>
      <c r="AD15" s="611"/>
      <c r="AE15" s="611"/>
      <c r="AG15" s="609"/>
    </row>
    <row r="16" spans="1:34" ht="15" customHeight="1">
      <c r="A16" s="626"/>
      <c r="B16" s="62"/>
      <c r="C16" s="121">
        <v>300007</v>
      </c>
      <c r="D16" s="2">
        <v>3</v>
      </c>
      <c r="E16" s="43"/>
      <c r="F16" s="66">
        <v>4</v>
      </c>
      <c r="G16" s="66">
        <v>15</v>
      </c>
      <c r="H16" s="66">
        <v>8</v>
      </c>
      <c r="I16" s="66" t="s">
        <v>165</v>
      </c>
      <c r="J16" s="66" t="s">
        <v>163</v>
      </c>
      <c r="K16" s="90">
        <v>-85</v>
      </c>
      <c r="L16" s="2"/>
      <c r="M16" s="2"/>
      <c r="N16" s="66"/>
      <c r="O16" s="66"/>
      <c r="P16" s="66" t="s">
        <v>149</v>
      </c>
      <c r="Q16" s="66"/>
      <c r="R16" s="66"/>
      <c r="S16" s="66"/>
      <c r="T16" s="69"/>
      <c r="U16" s="69"/>
      <c r="V16" s="69"/>
      <c r="W16" s="69"/>
      <c r="X16" s="69"/>
      <c r="Y16" s="69"/>
      <c r="AC16" s="493"/>
      <c r="AD16" s="611"/>
      <c r="AE16" s="611"/>
      <c r="AG16" s="609"/>
    </row>
    <row r="17" spans="1:33" ht="15" customHeight="1">
      <c r="A17" s="626"/>
      <c r="B17" s="62"/>
      <c r="C17" s="121">
        <v>300007</v>
      </c>
      <c r="D17" s="2">
        <v>4</v>
      </c>
      <c r="E17" s="43"/>
      <c r="F17" s="66">
        <v>4</v>
      </c>
      <c r="G17" s="66">
        <v>20</v>
      </c>
      <c r="H17" s="66">
        <v>8</v>
      </c>
      <c r="I17" s="66" t="s">
        <v>165</v>
      </c>
      <c r="J17" s="66" t="s">
        <v>163</v>
      </c>
      <c r="K17" s="90">
        <v>-85</v>
      </c>
      <c r="L17" s="2"/>
      <c r="M17" s="2"/>
      <c r="N17" s="66"/>
      <c r="O17" s="66"/>
      <c r="P17" s="66" t="s">
        <v>149</v>
      </c>
      <c r="Q17" s="66"/>
      <c r="R17" s="66"/>
      <c r="S17" s="66"/>
      <c r="T17" s="69"/>
      <c r="U17" s="69"/>
      <c r="V17" s="69"/>
      <c r="W17" s="69"/>
      <c r="X17" s="69"/>
      <c r="Y17" s="69"/>
      <c r="AC17" s="493"/>
      <c r="AD17" s="611"/>
      <c r="AE17" s="611"/>
      <c r="AG17" s="609"/>
    </row>
    <row r="18" spans="1:33" ht="15" customHeight="1">
      <c r="A18" s="626"/>
      <c r="B18" s="62"/>
      <c r="C18" s="121">
        <v>300008</v>
      </c>
      <c r="D18" s="2" t="s">
        <v>177</v>
      </c>
      <c r="E18" s="43" t="s">
        <v>106</v>
      </c>
      <c r="F18" s="66">
        <v>4</v>
      </c>
      <c r="G18" s="66">
        <v>10</v>
      </c>
      <c r="H18" s="66">
        <v>8</v>
      </c>
      <c r="I18" s="66" t="s">
        <v>165</v>
      </c>
      <c r="J18" s="66" t="s">
        <v>163</v>
      </c>
      <c r="K18" s="90">
        <v>-85</v>
      </c>
      <c r="L18" s="2">
        <v>20</v>
      </c>
      <c r="M18" s="2" t="s">
        <v>166</v>
      </c>
      <c r="N18" s="66" t="s">
        <v>148</v>
      </c>
      <c r="O18" s="66"/>
      <c r="P18" s="66" t="s">
        <v>149</v>
      </c>
      <c r="Q18" s="66">
        <v>60</v>
      </c>
      <c r="R18" s="66">
        <v>3</v>
      </c>
      <c r="S18" s="66" t="s">
        <v>150</v>
      </c>
      <c r="T18" s="69">
        <v>25000</v>
      </c>
      <c r="U18" s="69">
        <v>25000</v>
      </c>
      <c r="V18" s="69">
        <v>60215</v>
      </c>
      <c r="W18" s="69"/>
      <c r="X18" s="69" t="s">
        <v>152</v>
      </c>
      <c r="Y18" s="69" t="s">
        <v>153</v>
      </c>
      <c r="AC18" s="490" t="s">
        <v>154</v>
      </c>
      <c r="AD18" s="611"/>
      <c r="AE18" s="611"/>
      <c r="AG18" s="609"/>
    </row>
    <row r="19" spans="1:33" ht="15" customHeight="1">
      <c r="A19" s="626" t="s">
        <v>474</v>
      </c>
      <c r="B19" s="62"/>
      <c r="C19" s="121">
        <v>300009</v>
      </c>
      <c r="D19" s="2" t="s">
        <v>177</v>
      </c>
      <c r="E19" s="43" t="s">
        <v>106</v>
      </c>
      <c r="F19" s="66">
        <v>4</v>
      </c>
      <c r="G19" s="66">
        <v>10</v>
      </c>
      <c r="H19" s="66">
        <v>8</v>
      </c>
      <c r="I19" s="66" t="s">
        <v>145</v>
      </c>
      <c r="J19" s="66" t="s">
        <v>146</v>
      </c>
      <c r="K19" s="90">
        <v>-85</v>
      </c>
      <c r="L19" s="2">
        <v>0</v>
      </c>
      <c r="M19" s="2" t="s">
        <v>147</v>
      </c>
      <c r="N19" s="66" t="s">
        <v>171</v>
      </c>
      <c r="O19" s="66"/>
      <c r="P19" s="66" t="s">
        <v>149</v>
      </c>
      <c r="Q19" s="66">
        <v>60</v>
      </c>
      <c r="R19" s="66">
        <v>3</v>
      </c>
      <c r="S19" s="66" t="s">
        <v>150</v>
      </c>
      <c r="T19" s="69">
        <v>6500</v>
      </c>
      <c r="U19" s="69">
        <v>6500</v>
      </c>
      <c r="V19" s="69">
        <v>60215</v>
      </c>
      <c r="W19" s="69"/>
      <c r="X19" s="69" t="s">
        <v>152</v>
      </c>
      <c r="Y19" s="69" t="s">
        <v>153</v>
      </c>
      <c r="AC19" s="490" t="s">
        <v>154</v>
      </c>
      <c r="AD19" s="611"/>
      <c r="AE19" s="611"/>
      <c r="AG19" s="609"/>
    </row>
    <row r="20" spans="1:33" ht="15" customHeight="1">
      <c r="A20" s="626"/>
      <c r="B20" s="62"/>
      <c r="C20" s="616" t="s">
        <v>1212</v>
      </c>
      <c r="D20" s="2" t="s">
        <v>177</v>
      </c>
      <c r="E20" s="43" t="s">
        <v>106</v>
      </c>
      <c r="F20" s="66">
        <v>4</v>
      </c>
      <c r="G20" s="66">
        <v>10</v>
      </c>
      <c r="H20" s="66">
        <v>8</v>
      </c>
      <c r="I20" s="66" t="s">
        <v>145</v>
      </c>
      <c r="J20" s="66" t="s">
        <v>146</v>
      </c>
      <c r="K20" s="90">
        <v>-85</v>
      </c>
      <c r="L20" s="2">
        <v>0</v>
      </c>
      <c r="M20" s="2" t="s">
        <v>248</v>
      </c>
      <c r="N20" s="66" t="s">
        <v>171</v>
      </c>
      <c r="O20" s="66"/>
      <c r="P20" s="66" t="s">
        <v>149</v>
      </c>
      <c r="Q20" s="66">
        <v>60</v>
      </c>
      <c r="R20" s="66">
        <v>3</v>
      </c>
      <c r="S20" s="66" t="s">
        <v>150</v>
      </c>
      <c r="T20" s="69">
        <v>3700</v>
      </c>
      <c r="U20" s="69">
        <v>3700</v>
      </c>
      <c r="V20" s="69">
        <v>60215</v>
      </c>
      <c r="W20" s="69"/>
      <c r="X20" s="69" t="s">
        <v>152</v>
      </c>
      <c r="Y20" s="69" t="s">
        <v>153</v>
      </c>
      <c r="AC20" s="490" t="s">
        <v>154</v>
      </c>
      <c r="AD20" s="611"/>
      <c r="AE20" s="611"/>
      <c r="AG20" s="609"/>
    </row>
    <row r="21" spans="1:33" ht="15" customHeight="1">
      <c r="A21" s="626" t="s">
        <v>475</v>
      </c>
      <c r="B21" s="62">
        <v>60215</v>
      </c>
      <c r="C21" s="119">
        <v>300011</v>
      </c>
      <c r="D21" s="94">
        <v>1</v>
      </c>
      <c r="E21" s="43" t="s">
        <v>106</v>
      </c>
      <c r="F21" s="66">
        <v>4</v>
      </c>
      <c r="G21" s="66">
        <v>5</v>
      </c>
      <c r="H21" s="66">
        <v>8</v>
      </c>
      <c r="I21" s="66" t="s">
        <v>157</v>
      </c>
      <c r="J21" s="66" t="s">
        <v>158</v>
      </c>
      <c r="K21" s="90">
        <v>-85</v>
      </c>
      <c r="L21" s="66" t="s">
        <v>159</v>
      </c>
      <c r="M21" s="66" t="s">
        <v>160</v>
      </c>
      <c r="N21" s="66" t="s">
        <v>171</v>
      </c>
      <c r="O21" s="66"/>
      <c r="P21" s="66" t="s">
        <v>149</v>
      </c>
      <c r="Q21" s="66">
        <v>60</v>
      </c>
      <c r="R21" s="66">
        <v>3</v>
      </c>
      <c r="S21" s="66" t="s">
        <v>150</v>
      </c>
      <c r="T21" s="69">
        <v>27000</v>
      </c>
      <c r="U21" s="69">
        <v>27000</v>
      </c>
      <c r="V21" s="69">
        <v>60215</v>
      </c>
      <c r="W21" s="69"/>
      <c r="X21" s="66" t="s">
        <v>468</v>
      </c>
      <c r="Y21" s="69" t="s">
        <v>153</v>
      </c>
      <c r="AC21" s="490" t="s">
        <v>154</v>
      </c>
      <c r="AD21" s="611"/>
      <c r="AE21" s="611"/>
      <c r="AG21" s="609"/>
    </row>
    <row r="22" spans="1:33" ht="15" customHeight="1">
      <c r="A22" s="626"/>
      <c r="B22" s="62">
        <v>60215</v>
      </c>
      <c r="C22" s="119">
        <v>300011</v>
      </c>
      <c r="D22" s="94">
        <v>2</v>
      </c>
      <c r="E22" s="43" t="s">
        <v>106</v>
      </c>
      <c r="F22" s="66">
        <v>4</v>
      </c>
      <c r="G22" s="66">
        <v>10</v>
      </c>
      <c r="H22" s="66">
        <v>8</v>
      </c>
      <c r="I22" s="66" t="s">
        <v>157</v>
      </c>
      <c r="J22" s="66" t="s">
        <v>158</v>
      </c>
      <c r="K22" s="90">
        <v>-85</v>
      </c>
      <c r="L22" s="66" t="s">
        <v>159</v>
      </c>
      <c r="M22" s="66" t="s">
        <v>160</v>
      </c>
      <c r="N22" s="66" t="s">
        <v>171</v>
      </c>
      <c r="O22" s="66"/>
      <c r="P22" s="66" t="s">
        <v>149</v>
      </c>
      <c r="Q22" s="66">
        <v>60</v>
      </c>
      <c r="R22" s="66">
        <v>3</v>
      </c>
      <c r="S22" s="66" t="s">
        <v>150</v>
      </c>
      <c r="T22" s="69">
        <v>68000</v>
      </c>
      <c r="U22" s="69">
        <v>68000</v>
      </c>
      <c r="V22" s="69">
        <v>60215</v>
      </c>
      <c r="W22" s="69"/>
      <c r="X22" s="69" t="s">
        <v>469</v>
      </c>
      <c r="Y22" s="69" t="s">
        <v>153</v>
      </c>
      <c r="AC22" s="490" t="s">
        <v>154</v>
      </c>
      <c r="AD22" s="611"/>
      <c r="AE22" s="611"/>
      <c r="AG22" s="609"/>
    </row>
    <row r="23" spans="1:33" ht="15" customHeight="1">
      <c r="A23" s="626"/>
      <c r="B23" s="62">
        <v>60215</v>
      </c>
      <c r="C23" s="119">
        <v>300011</v>
      </c>
      <c r="D23" s="94">
        <v>3</v>
      </c>
      <c r="E23" s="43" t="s">
        <v>106</v>
      </c>
      <c r="F23" s="66">
        <v>4</v>
      </c>
      <c r="G23" s="66">
        <v>15</v>
      </c>
      <c r="H23" s="66">
        <v>8</v>
      </c>
      <c r="I23" s="66" t="s">
        <v>157</v>
      </c>
      <c r="J23" s="66" t="s">
        <v>158</v>
      </c>
      <c r="K23" s="90">
        <v>-85</v>
      </c>
      <c r="L23" s="66" t="s">
        <v>159</v>
      </c>
      <c r="M23" s="66" t="s">
        <v>160</v>
      </c>
      <c r="N23" s="66" t="s">
        <v>171</v>
      </c>
      <c r="O23" s="66"/>
      <c r="P23" s="66" t="s">
        <v>149</v>
      </c>
      <c r="Q23" s="66">
        <v>60</v>
      </c>
      <c r="R23" s="66">
        <v>3</v>
      </c>
      <c r="S23" s="66" t="s">
        <v>150</v>
      </c>
      <c r="T23" s="69" t="s">
        <v>201</v>
      </c>
      <c r="U23" s="69">
        <v>100000</v>
      </c>
      <c r="V23" s="69">
        <v>60215</v>
      </c>
      <c r="W23" s="69"/>
      <c r="X23" s="69" t="s">
        <v>469</v>
      </c>
      <c r="Y23" s="69" t="s">
        <v>153</v>
      </c>
      <c r="AC23" s="490" t="s">
        <v>154</v>
      </c>
      <c r="AD23" s="611"/>
      <c r="AE23" s="611"/>
      <c r="AG23" s="609"/>
    </row>
    <row r="24" spans="1:33" ht="15" customHeight="1">
      <c r="A24" s="626"/>
      <c r="B24" s="62">
        <v>60215</v>
      </c>
      <c r="C24" s="119">
        <v>300011</v>
      </c>
      <c r="D24" s="94">
        <v>4</v>
      </c>
      <c r="E24" s="43" t="s">
        <v>106</v>
      </c>
      <c r="F24" s="66">
        <v>4</v>
      </c>
      <c r="G24" s="66">
        <v>20</v>
      </c>
      <c r="H24" s="66">
        <v>8</v>
      </c>
      <c r="I24" s="66" t="s">
        <v>157</v>
      </c>
      <c r="J24" s="66" t="s">
        <v>158</v>
      </c>
      <c r="K24" s="90">
        <v>-85</v>
      </c>
      <c r="L24" s="66" t="s">
        <v>159</v>
      </c>
      <c r="M24" s="66" t="s">
        <v>160</v>
      </c>
      <c r="N24" s="66" t="s">
        <v>171</v>
      </c>
      <c r="O24" s="66"/>
      <c r="P24" s="66" t="s">
        <v>149</v>
      </c>
      <c r="Q24" s="66">
        <v>60</v>
      </c>
      <c r="R24" s="66">
        <v>3</v>
      </c>
      <c r="S24" s="66" t="s">
        <v>150</v>
      </c>
      <c r="T24" s="69" t="s">
        <v>201</v>
      </c>
      <c r="U24" s="69">
        <v>136000</v>
      </c>
      <c r="V24" s="69">
        <v>60215</v>
      </c>
      <c r="W24" s="69"/>
      <c r="X24" s="69" t="s">
        <v>470</v>
      </c>
      <c r="Y24" s="69" t="s">
        <v>153</v>
      </c>
      <c r="AC24" s="490" t="s">
        <v>154</v>
      </c>
      <c r="AD24" s="611"/>
      <c r="AE24" s="611"/>
      <c r="AG24" s="609"/>
    </row>
    <row r="25" spans="1:33" ht="15" customHeight="1">
      <c r="A25" s="626"/>
      <c r="B25" s="62"/>
      <c r="C25" s="121">
        <v>300012</v>
      </c>
      <c r="D25" s="2" t="s">
        <v>177</v>
      </c>
      <c r="E25" s="43" t="s">
        <v>106</v>
      </c>
      <c r="F25" s="66">
        <v>4</v>
      </c>
      <c r="G25" s="66">
        <v>10</v>
      </c>
      <c r="H25" s="66">
        <v>8</v>
      </c>
      <c r="I25" s="66" t="s">
        <v>157</v>
      </c>
      <c r="J25" s="66" t="s">
        <v>163</v>
      </c>
      <c r="K25" s="90">
        <v>-85</v>
      </c>
      <c r="L25" s="2">
        <v>20</v>
      </c>
      <c r="M25" s="2" t="s">
        <v>166</v>
      </c>
      <c r="N25" s="66" t="s">
        <v>171</v>
      </c>
      <c r="O25" s="66"/>
      <c r="P25" s="66" t="s">
        <v>149</v>
      </c>
      <c r="Q25" s="66">
        <v>60</v>
      </c>
      <c r="R25" s="66">
        <v>3</v>
      </c>
      <c r="S25" s="66" t="s">
        <v>150</v>
      </c>
      <c r="T25" s="69">
        <v>25000</v>
      </c>
      <c r="U25" s="69">
        <v>25000</v>
      </c>
      <c r="V25" s="69">
        <v>60215</v>
      </c>
      <c r="W25" s="69"/>
      <c r="X25" s="69" t="s">
        <v>152</v>
      </c>
      <c r="Y25" s="69" t="s">
        <v>153</v>
      </c>
      <c r="AC25" s="490" t="s">
        <v>154</v>
      </c>
      <c r="AD25" s="611"/>
      <c r="AE25" s="611"/>
      <c r="AG25" s="609"/>
    </row>
    <row r="26" spans="1:33" ht="15" customHeight="1">
      <c r="A26" s="626"/>
      <c r="B26" s="62"/>
      <c r="C26" s="121">
        <v>300013</v>
      </c>
      <c r="D26" s="2">
        <v>1</v>
      </c>
      <c r="E26" s="43"/>
      <c r="F26" s="66">
        <v>4</v>
      </c>
      <c r="G26" s="66">
        <v>5</v>
      </c>
      <c r="H26" s="66">
        <v>8</v>
      </c>
      <c r="I26" s="66" t="s">
        <v>157</v>
      </c>
      <c r="J26" s="66" t="s">
        <v>163</v>
      </c>
      <c r="K26" s="90">
        <v>-85</v>
      </c>
      <c r="L26" s="2"/>
      <c r="M26" s="2"/>
      <c r="N26" s="66"/>
      <c r="O26" s="66"/>
      <c r="P26" s="66" t="s">
        <v>149</v>
      </c>
      <c r="Q26" s="66"/>
      <c r="R26" s="66"/>
      <c r="S26" s="66"/>
      <c r="T26" s="69"/>
      <c r="U26" s="69"/>
      <c r="V26" s="69"/>
      <c r="W26" s="69"/>
      <c r="X26" s="69"/>
      <c r="Y26" s="69"/>
      <c r="AC26" s="493"/>
      <c r="AD26" s="611"/>
      <c r="AE26" s="611"/>
      <c r="AG26" s="609"/>
    </row>
    <row r="27" spans="1:33" ht="15" customHeight="1">
      <c r="A27" s="626"/>
      <c r="B27" s="62"/>
      <c r="C27" s="121">
        <v>300013</v>
      </c>
      <c r="D27" s="2">
        <v>2</v>
      </c>
      <c r="E27" s="43"/>
      <c r="F27" s="66">
        <v>4</v>
      </c>
      <c r="G27" s="66">
        <v>10</v>
      </c>
      <c r="H27" s="66">
        <v>8</v>
      </c>
      <c r="I27" s="66" t="s">
        <v>157</v>
      </c>
      <c r="J27" s="66" t="s">
        <v>163</v>
      </c>
      <c r="K27" s="90">
        <v>-85</v>
      </c>
      <c r="L27" s="2"/>
      <c r="M27" s="2"/>
      <c r="N27" s="66"/>
      <c r="O27" s="66"/>
      <c r="P27" s="66" t="s">
        <v>149</v>
      </c>
      <c r="Q27" s="66"/>
      <c r="R27" s="66"/>
      <c r="S27" s="66"/>
      <c r="T27" s="69"/>
      <c r="U27" s="69"/>
      <c r="V27" s="69"/>
      <c r="W27" s="69"/>
      <c r="X27" s="69"/>
      <c r="Y27" s="69"/>
      <c r="AC27" s="493"/>
      <c r="AD27" s="611"/>
      <c r="AE27" s="611"/>
      <c r="AG27" s="609"/>
    </row>
    <row r="28" spans="1:33" ht="15" customHeight="1">
      <c r="A28" s="626"/>
      <c r="B28" s="62"/>
      <c r="C28" s="121">
        <v>300013</v>
      </c>
      <c r="D28" s="2">
        <v>3</v>
      </c>
      <c r="E28" s="43"/>
      <c r="F28" s="66">
        <v>4</v>
      </c>
      <c r="G28" s="66">
        <v>15</v>
      </c>
      <c r="H28" s="66">
        <v>8</v>
      </c>
      <c r="I28" s="66" t="s">
        <v>157</v>
      </c>
      <c r="J28" s="66" t="s">
        <v>163</v>
      </c>
      <c r="K28" s="90">
        <v>-85</v>
      </c>
      <c r="L28" s="2"/>
      <c r="M28" s="2"/>
      <c r="N28" s="66"/>
      <c r="O28" s="66"/>
      <c r="P28" s="66" t="s">
        <v>149</v>
      </c>
      <c r="Q28" s="66"/>
      <c r="R28" s="66"/>
      <c r="S28" s="66"/>
      <c r="T28" s="69"/>
      <c r="U28" s="69"/>
      <c r="V28" s="69"/>
      <c r="W28" s="69"/>
      <c r="X28" s="69"/>
      <c r="Y28" s="69"/>
      <c r="AC28" s="493"/>
      <c r="AD28" s="611"/>
      <c r="AE28" s="611"/>
      <c r="AG28" s="609"/>
    </row>
    <row r="29" spans="1:33" ht="15" customHeight="1">
      <c r="A29" s="626"/>
      <c r="B29" s="62"/>
      <c r="C29" s="121">
        <v>300013</v>
      </c>
      <c r="D29" s="2">
        <v>4</v>
      </c>
      <c r="E29" s="43" t="s">
        <v>106</v>
      </c>
      <c r="F29" s="66">
        <v>4</v>
      </c>
      <c r="G29" s="66">
        <v>20</v>
      </c>
      <c r="H29" s="66">
        <v>8</v>
      </c>
      <c r="I29" s="66" t="s">
        <v>157</v>
      </c>
      <c r="J29" s="66" t="s">
        <v>163</v>
      </c>
      <c r="K29" s="90">
        <v>-85</v>
      </c>
      <c r="L29" s="2">
        <v>10</v>
      </c>
      <c r="M29" s="2" t="s">
        <v>164</v>
      </c>
      <c r="N29" s="66" t="s">
        <v>171</v>
      </c>
      <c r="O29" s="66"/>
      <c r="P29" s="66" t="s">
        <v>149</v>
      </c>
      <c r="Q29" s="66">
        <v>60</v>
      </c>
      <c r="R29" s="66">
        <v>3</v>
      </c>
      <c r="S29" s="66" t="s">
        <v>150</v>
      </c>
      <c r="T29" s="69" t="s">
        <v>471</v>
      </c>
      <c r="U29" s="69" t="s">
        <v>471</v>
      </c>
      <c r="V29" s="69">
        <v>60215</v>
      </c>
      <c r="W29" s="69"/>
      <c r="X29" s="69" t="s">
        <v>152</v>
      </c>
      <c r="Y29" s="69" t="s">
        <v>153</v>
      </c>
      <c r="AC29" s="490" t="s">
        <v>154</v>
      </c>
      <c r="AD29" s="611"/>
      <c r="AE29" s="611"/>
      <c r="AG29" s="609"/>
    </row>
    <row r="30" spans="1:33" ht="15" customHeight="1">
      <c r="A30" s="626" t="s">
        <v>476</v>
      </c>
      <c r="B30" s="62">
        <v>60215</v>
      </c>
      <c r="C30" s="121">
        <v>300014</v>
      </c>
      <c r="D30" s="2" t="s">
        <v>177</v>
      </c>
      <c r="E30" s="43" t="s">
        <v>106</v>
      </c>
      <c r="F30" s="66">
        <v>4</v>
      </c>
      <c r="G30" s="66">
        <v>10</v>
      </c>
      <c r="H30" s="66">
        <v>8</v>
      </c>
      <c r="I30" s="66" t="s">
        <v>165</v>
      </c>
      <c r="J30" s="66" t="s">
        <v>158</v>
      </c>
      <c r="K30" s="90">
        <v>-85</v>
      </c>
      <c r="L30" s="66" t="s">
        <v>159</v>
      </c>
      <c r="M30" s="66" t="s">
        <v>160</v>
      </c>
      <c r="N30" s="66" t="s">
        <v>171</v>
      </c>
      <c r="O30" s="66"/>
      <c r="P30" s="66" t="s">
        <v>149</v>
      </c>
      <c r="Q30" s="66">
        <v>60</v>
      </c>
      <c r="R30" s="66">
        <v>3</v>
      </c>
      <c r="S30" s="66" t="s">
        <v>150</v>
      </c>
      <c r="T30" s="69">
        <v>69000</v>
      </c>
      <c r="U30" s="69">
        <v>69000</v>
      </c>
      <c r="V30" s="69">
        <v>60215</v>
      </c>
      <c r="W30" s="69"/>
      <c r="X30" s="69" t="s">
        <v>469</v>
      </c>
      <c r="Y30" s="69" t="s">
        <v>153</v>
      </c>
      <c r="AC30" s="490" t="s">
        <v>154</v>
      </c>
      <c r="AD30" s="611"/>
      <c r="AE30" s="611"/>
      <c r="AG30" s="609"/>
    </row>
    <row r="31" spans="1:33" ht="15" customHeight="1">
      <c r="A31" s="626"/>
      <c r="B31" s="66"/>
      <c r="C31" s="121">
        <v>300015</v>
      </c>
      <c r="D31" s="2">
        <v>1</v>
      </c>
      <c r="E31" s="43" t="s">
        <v>106</v>
      </c>
      <c r="F31" s="66">
        <v>4</v>
      </c>
      <c r="G31" s="66">
        <v>5</v>
      </c>
      <c r="H31" s="66">
        <v>8</v>
      </c>
      <c r="I31" s="66" t="s">
        <v>165</v>
      </c>
      <c r="J31" s="66" t="s">
        <v>163</v>
      </c>
      <c r="K31" s="90">
        <v>-85</v>
      </c>
      <c r="L31" s="2">
        <v>10</v>
      </c>
      <c r="M31" s="2" t="s">
        <v>164</v>
      </c>
      <c r="N31" s="66" t="s">
        <v>171</v>
      </c>
      <c r="O31" s="66"/>
      <c r="P31" s="66" t="s">
        <v>149</v>
      </c>
      <c r="Q31" s="66">
        <v>60</v>
      </c>
      <c r="R31" s="66">
        <v>3</v>
      </c>
      <c r="S31" s="66" t="s">
        <v>150</v>
      </c>
      <c r="T31" s="69" t="s">
        <v>473</v>
      </c>
      <c r="U31" s="69" t="s">
        <v>473</v>
      </c>
      <c r="V31" s="69">
        <v>60215</v>
      </c>
      <c r="W31" s="69"/>
      <c r="X31" s="69" t="s">
        <v>152</v>
      </c>
      <c r="Y31" s="69" t="s">
        <v>153</v>
      </c>
      <c r="AC31" s="490" t="s">
        <v>154</v>
      </c>
      <c r="AD31" s="611"/>
      <c r="AE31" s="611"/>
      <c r="AG31" s="609"/>
    </row>
    <row r="32" spans="1:33" ht="15" customHeight="1">
      <c r="A32" s="626"/>
      <c r="B32" s="66"/>
      <c r="C32" s="121">
        <v>300015</v>
      </c>
      <c r="D32" s="2">
        <v>2</v>
      </c>
      <c r="E32" s="43"/>
      <c r="F32" s="66">
        <v>4</v>
      </c>
      <c r="G32" s="66">
        <v>10</v>
      </c>
      <c r="H32" s="66">
        <v>8</v>
      </c>
      <c r="I32" s="66" t="s">
        <v>165</v>
      </c>
      <c r="J32" s="66" t="s">
        <v>163</v>
      </c>
      <c r="K32" s="90">
        <v>-85</v>
      </c>
      <c r="L32" s="2"/>
      <c r="M32" s="2"/>
      <c r="N32" s="66"/>
      <c r="O32" s="66"/>
      <c r="P32" s="66" t="s">
        <v>149</v>
      </c>
      <c r="Q32" s="66"/>
      <c r="R32" s="66"/>
      <c r="S32" s="66"/>
      <c r="T32" s="69"/>
      <c r="U32" s="69"/>
      <c r="V32" s="69"/>
      <c r="W32" s="69"/>
      <c r="X32" s="69"/>
      <c r="Y32" s="69"/>
      <c r="AC32" s="493"/>
      <c r="AD32" s="611"/>
      <c r="AE32" s="611"/>
      <c r="AG32" s="609"/>
    </row>
    <row r="33" spans="1:33" ht="15" customHeight="1">
      <c r="A33" s="626"/>
      <c r="B33" s="66"/>
      <c r="C33" s="121">
        <v>300015</v>
      </c>
      <c r="D33" s="2">
        <v>3</v>
      </c>
      <c r="E33" s="43"/>
      <c r="F33" s="66">
        <v>4</v>
      </c>
      <c r="G33" s="66">
        <v>15</v>
      </c>
      <c r="H33" s="66">
        <v>8</v>
      </c>
      <c r="I33" s="66" t="s">
        <v>165</v>
      </c>
      <c r="J33" s="66" t="s">
        <v>163</v>
      </c>
      <c r="K33" s="90">
        <v>-85</v>
      </c>
      <c r="L33" s="2"/>
      <c r="M33" s="2"/>
      <c r="N33" s="66"/>
      <c r="O33" s="66"/>
      <c r="P33" s="66" t="s">
        <v>149</v>
      </c>
      <c r="Q33" s="66"/>
      <c r="R33" s="66"/>
      <c r="S33" s="66"/>
      <c r="T33" s="69"/>
      <c r="U33" s="69"/>
      <c r="V33" s="69"/>
      <c r="W33" s="69"/>
      <c r="X33" s="69"/>
      <c r="Y33" s="69"/>
      <c r="AC33" s="493"/>
      <c r="AD33" s="611"/>
      <c r="AE33" s="611"/>
      <c r="AG33" s="609"/>
    </row>
    <row r="34" spans="1:33" ht="15" customHeight="1">
      <c r="A34" s="626"/>
      <c r="B34" s="66"/>
      <c r="C34" s="121">
        <v>300015</v>
      </c>
      <c r="D34" s="2">
        <v>4</v>
      </c>
      <c r="E34" s="43"/>
      <c r="F34" s="66">
        <v>4</v>
      </c>
      <c r="G34" s="66">
        <v>20</v>
      </c>
      <c r="H34" s="66">
        <v>8</v>
      </c>
      <c r="I34" s="66" t="s">
        <v>165</v>
      </c>
      <c r="J34" s="66" t="s">
        <v>163</v>
      </c>
      <c r="K34" s="90">
        <v>-85</v>
      </c>
      <c r="L34" s="2"/>
      <c r="M34" s="2"/>
      <c r="N34" s="66"/>
      <c r="O34" s="66"/>
      <c r="P34" s="66" t="s">
        <v>149</v>
      </c>
      <c r="Q34" s="66"/>
      <c r="R34" s="66"/>
      <c r="S34" s="66"/>
      <c r="T34" s="69"/>
      <c r="U34" s="69"/>
      <c r="V34" s="69"/>
      <c r="W34" s="69"/>
      <c r="X34" s="69"/>
      <c r="Y34" s="69"/>
      <c r="AC34" s="493"/>
      <c r="AD34" s="611"/>
      <c r="AE34" s="611"/>
      <c r="AG34" s="609"/>
    </row>
    <row r="35" spans="1:33" ht="15" customHeight="1">
      <c r="A35" s="626"/>
      <c r="B35" s="66"/>
      <c r="C35" s="121">
        <v>300016</v>
      </c>
      <c r="D35" s="2" t="s">
        <v>177</v>
      </c>
      <c r="E35" s="43" t="s">
        <v>106</v>
      </c>
      <c r="F35" s="66">
        <v>4</v>
      </c>
      <c r="G35" s="66">
        <v>10</v>
      </c>
      <c r="H35" s="66">
        <v>8</v>
      </c>
      <c r="I35" s="66" t="s">
        <v>165</v>
      </c>
      <c r="J35" s="66" t="s">
        <v>163</v>
      </c>
      <c r="K35" s="90">
        <v>-85</v>
      </c>
      <c r="L35" s="2">
        <v>20</v>
      </c>
      <c r="M35" s="2" t="s">
        <v>166</v>
      </c>
      <c r="N35" s="66" t="s">
        <v>171</v>
      </c>
      <c r="O35" s="66"/>
      <c r="P35" s="66" t="s">
        <v>149</v>
      </c>
      <c r="Q35" s="66">
        <v>60</v>
      </c>
      <c r="R35" s="66">
        <v>3</v>
      </c>
      <c r="S35" s="66" t="s">
        <v>150</v>
      </c>
      <c r="T35" s="69">
        <v>26000</v>
      </c>
      <c r="U35" s="69">
        <v>26000</v>
      </c>
      <c r="V35" s="69">
        <v>60215</v>
      </c>
      <c r="W35" s="69"/>
      <c r="X35" s="69" t="s">
        <v>152</v>
      </c>
      <c r="Y35" s="69" t="s">
        <v>153</v>
      </c>
      <c r="AC35" s="490" t="s">
        <v>154</v>
      </c>
      <c r="AD35" s="611"/>
      <c r="AE35" s="611"/>
      <c r="AG35" s="609"/>
    </row>
    <row r="36" spans="1:33" ht="15" customHeight="1">
      <c r="A36" s="2" t="s">
        <v>477</v>
      </c>
      <c r="B36" s="66"/>
      <c r="C36" s="2"/>
      <c r="D36" s="2"/>
      <c r="E36" s="43"/>
      <c r="F36" s="66"/>
      <c r="G36" s="66"/>
      <c r="H36" s="66"/>
      <c r="I36" s="66"/>
      <c r="J36" s="66"/>
      <c r="K36" s="90"/>
      <c r="L36" s="2"/>
      <c r="M36" s="2"/>
      <c r="N36" s="66"/>
      <c r="O36" s="66"/>
      <c r="P36" s="66"/>
      <c r="Q36" s="66"/>
      <c r="R36" s="66"/>
      <c r="S36" s="66"/>
      <c r="T36" s="69"/>
      <c r="U36" s="69"/>
      <c r="V36" s="69"/>
      <c r="W36" s="69"/>
      <c r="X36" s="69"/>
      <c r="Y36" s="69"/>
      <c r="AC36" s="493"/>
      <c r="AD36" s="611"/>
      <c r="AE36" s="611"/>
      <c r="AG36" s="609"/>
    </row>
    <row r="37" spans="1:33" ht="15" customHeight="1">
      <c r="A37" s="2" t="s">
        <v>477</v>
      </c>
      <c r="B37" s="66"/>
      <c r="C37" s="121">
        <v>300017</v>
      </c>
      <c r="D37" s="2">
        <v>1</v>
      </c>
      <c r="E37" s="43" t="s">
        <v>106</v>
      </c>
      <c r="F37" s="66">
        <v>4</v>
      </c>
      <c r="G37" s="66">
        <v>20</v>
      </c>
      <c r="H37" s="66">
        <v>8</v>
      </c>
      <c r="I37" s="66" t="s">
        <v>165</v>
      </c>
      <c r="J37" s="66" t="s">
        <v>163</v>
      </c>
      <c r="K37" s="90">
        <v>-85</v>
      </c>
      <c r="L37" s="2">
        <v>25</v>
      </c>
      <c r="M37" s="66" t="s">
        <v>180</v>
      </c>
      <c r="N37" s="66" t="s">
        <v>148</v>
      </c>
      <c r="O37" s="66"/>
      <c r="P37" s="66" t="s">
        <v>182</v>
      </c>
      <c r="Q37" s="66">
        <v>180</v>
      </c>
      <c r="R37" s="66">
        <v>1</v>
      </c>
      <c r="S37" s="66" t="s">
        <v>150</v>
      </c>
      <c r="T37" s="69">
        <v>74000</v>
      </c>
      <c r="U37" s="69">
        <v>74000</v>
      </c>
      <c r="V37" s="69"/>
      <c r="W37" s="69"/>
      <c r="X37" s="69" t="s">
        <v>152</v>
      </c>
      <c r="Y37" s="69" t="s">
        <v>153</v>
      </c>
      <c r="AC37" s="490" t="s">
        <v>154</v>
      </c>
      <c r="AD37" s="611"/>
      <c r="AE37" s="611"/>
      <c r="AG37" s="609"/>
    </row>
    <row r="38" spans="1:33" ht="15" customHeight="1">
      <c r="A38" s="2" t="s">
        <v>477</v>
      </c>
      <c r="B38" s="66"/>
      <c r="C38" s="121">
        <v>300017</v>
      </c>
      <c r="D38" s="2">
        <v>2</v>
      </c>
      <c r="E38" s="43" t="s">
        <v>106</v>
      </c>
      <c r="F38" s="66">
        <v>4</v>
      </c>
      <c r="G38" s="66">
        <v>20</v>
      </c>
      <c r="H38" s="66">
        <v>8</v>
      </c>
      <c r="I38" s="66" t="s">
        <v>165</v>
      </c>
      <c r="J38" s="66" t="s">
        <v>163</v>
      </c>
      <c r="K38" s="90">
        <v>-87</v>
      </c>
      <c r="L38" s="2">
        <v>25</v>
      </c>
      <c r="M38" s="66" t="s">
        <v>180</v>
      </c>
      <c r="N38" s="66" t="s">
        <v>148</v>
      </c>
      <c r="O38" s="66"/>
      <c r="P38" s="66" t="s">
        <v>182</v>
      </c>
      <c r="Q38" s="66">
        <v>180</v>
      </c>
      <c r="R38" s="66">
        <v>1</v>
      </c>
      <c r="S38" s="66" t="s">
        <v>150</v>
      </c>
      <c r="T38" s="69">
        <v>74000</v>
      </c>
      <c r="U38" s="69">
        <v>74000</v>
      </c>
      <c r="V38" s="69"/>
      <c r="W38" s="69"/>
      <c r="X38" s="69" t="s">
        <v>152</v>
      </c>
      <c r="Y38" s="69" t="s">
        <v>153</v>
      </c>
      <c r="AC38" s="490" t="s">
        <v>154</v>
      </c>
      <c r="AD38" s="611"/>
      <c r="AE38" s="611"/>
      <c r="AG38" s="609"/>
    </row>
    <row r="39" spans="1:33" ht="15" customHeight="1">
      <c r="A39" s="2" t="s">
        <v>477</v>
      </c>
      <c r="B39" s="66"/>
      <c r="C39" s="121">
        <v>300017</v>
      </c>
      <c r="D39" s="2">
        <v>3</v>
      </c>
      <c r="E39" s="43" t="s">
        <v>106</v>
      </c>
      <c r="F39" s="66">
        <v>4</v>
      </c>
      <c r="G39" s="66">
        <v>20</v>
      </c>
      <c r="H39" s="66">
        <v>8</v>
      </c>
      <c r="I39" s="66" t="s">
        <v>165</v>
      </c>
      <c r="J39" s="66" t="s">
        <v>163</v>
      </c>
      <c r="K39" s="90">
        <v>-89</v>
      </c>
      <c r="L39" s="2">
        <v>25</v>
      </c>
      <c r="M39" s="66" t="s">
        <v>180</v>
      </c>
      <c r="N39" s="66" t="s">
        <v>148</v>
      </c>
      <c r="O39" s="66"/>
      <c r="P39" s="66" t="s">
        <v>182</v>
      </c>
      <c r="Q39" s="66">
        <v>180</v>
      </c>
      <c r="R39" s="66">
        <v>1</v>
      </c>
      <c r="S39" s="66" t="s">
        <v>150</v>
      </c>
      <c r="T39" s="69">
        <v>74000</v>
      </c>
      <c r="U39" s="69">
        <v>74000</v>
      </c>
      <c r="V39" s="69"/>
      <c r="W39" s="69"/>
      <c r="X39" s="69" t="s">
        <v>152</v>
      </c>
      <c r="Y39" s="69" t="s">
        <v>153</v>
      </c>
      <c r="AC39" s="490" t="s">
        <v>154</v>
      </c>
      <c r="AD39" s="611"/>
      <c r="AE39" s="611"/>
      <c r="AG39" s="609"/>
    </row>
    <row r="40" spans="1:33" ht="15" customHeight="1">
      <c r="A40" s="2" t="s">
        <v>477</v>
      </c>
      <c r="B40" s="66"/>
      <c r="C40" s="121">
        <v>300017</v>
      </c>
      <c r="D40" s="2">
        <v>4</v>
      </c>
      <c r="E40" s="43" t="s">
        <v>106</v>
      </c>
      <c r="F40" s="66">
        <v>4</v>
      </c>
      <c r="G40" s="66">
        <v>20</v>
      </c>
      <c r="H40" s="66">
        <v>8</v>
      </c>
      <c r="I40" s="66" t="s">
        <v>165</v>
      </c>
      <c r="J40" s="66" t="s">
        <v>163</v>
      </c>
      <c r="K40" s="90">
        <v>-91</v>
      </c>
      <c r="L40" s="2">
        <v>25</v>
      </c>
      <c r="M40" s="66" t="s">
        <v>180</v>
      </c>
      <c r="N40" s="66" t="s">
        <v>148</v>
      </c>
      <c r="O40" s="66"/>
      <c r="P40" s="66" t="s">
        <v>182</v>
      </c>
      <c r="Q40" s="66">
        <v>180</v>
      </c>
      <c r="R40" s="66">
        <v>1</v>
      </c>
      <c r="S40" s="66" t="s">
        <v>150</v>
      </c>
      <c r="T40" s="69">
        <v>74000</v>
      </c>
      <c r="U40" s="69">
        <v>74000</v>
      </c>
      <c r="V40" s="69"/>
      <c r="W40" s="69"/>
      <c r="X40" s="69" t="s">
        <v>152</v>
      </c>
      <c r="Y40" s="69" t="s">
        <v>153</v>
      </c>
      <c r="AC40" s="490" t="s">
        <v>154</v>
      </c>
      <c r="AD40" s="611"/>
      <c r="AE40" s="611"/>
      <c r="AG40" s="609"/>
    </row>
    <row r="41" spans="1:33" ht="15" customHeight="1">
      <c r="A41" s="2" t="s">
        <v>477</v>
      </c>
      <c r="B41" s="66"/>
      <c r="C41" s="121">
        <v>300017</v>
      </c>
      <c r="D41" s="2">
        <v>5</v>
      </c>
      <c r="E41" s="43" t="s">
        <v>106</v>
      </c>
      <c r="F41" s="66">
        <v>4</v>
      </c>
      <c r="G41" s="66">
        <v>20</v>
      </c>
      <c r="H41" s="66">
        <v>8</v>
      </c>
      <c r="I41" s="66" t="s">
        <v>165</v>
      </c>
      <c r="J41" s="66" t="s">
        <v>163</v>
      </c>
      <c r="K41" s="90">
        <v>-93</v>
      </c>
      <c r="L41" s="2">
        <v>25</v>
      </c>
      <c r="M41" s="66" t="s">
        <v>180</v>
      </c>
      <c r="N41" s="66" t="s">
        <v>148</v>
      </c>
      <c r="O41" s="66"/>
      <c r="P41" s="66" t="s">
        <v>182</v>
      </c>
      <c r="Q41" s="66">
        <v>180</v>
      </c>
      <c r="R41" s="66">
        <v>1</v>
      </c>
      <c r="S41" s="66" t="s">
        <v>150</v>
      </c>
      <c r="T41" s="69">
        <v>74000</v>
      </c>
      <c r="U41" s="69">
        <v>74000</v>
      </c>
      <c r="V41" s="69"/>
      <c r="W41" s="69"/>
      <c r="X41" s="69" t="s">
        <v>152</v>
      </c>
      <c r="Y41" s="69" t="s">
        <v>153</v>
      </c>
      <c r="AC41" s="490" t="s">
        <v>154</v>
      </c>
      <c r="AD41" s="611"/>
      <c r="AE41" s="611"/>
      <c r="AG41" s="609"/>
    </row>
    <row r="42" spans="1:33" ht="15" customHeight="1">
      <c r="A42" s="2" t="s">
        <v>477</v>
      </c>
      <c r="B42" s="66"/>
      <c r="C42" s="121">
        <v>300017</v>
      </c>
      <c r="D42" s="2">
        <v>6</v>
      </c>
      <c r="E42" s="43" t="s">
        <v>106</v>
      </c>
      <c r="F42" s="66">
        <v>4</v>
      </c>
      <c r="G42" s="66">
        <v>20</v>
      </c>
      <c r="H42" s="66">
        <v>8</v>
      </c>
      <c r="I42" s="66" t="s">
        <v>165</v>
      </c>
      <c r="J42" s="66" t="s">
        <v>163</v>
      </c>
      <c r="K42" s="90">
        <v>-95</v>
      </c>
      <c r="L42" s="2">
        <v>25</v>
      </c>
      <c r="M42" s="66" t="s">
        <v>180</v>
      </c>
      <c r="N42" s="66" t="s">
        <v>148</v>
      </c>
      <c r="O42" s="66"/>
      <c r="P42" s="66" t="s">
        <v>182</v>
      </c>
      <c r="Q42" s="66">
        <v>180</v>
      </c>
      <c r="R42" s="66">
        <v>1</v>
      </c>
      <c r="S42" s="66" t="s">
        <v>150</v>
      </c>
      <c r="T42" s="69">
        <v>72000</v>
      </c>
      <c r="U42" s="69">
        <v>72000</v>
      </c>
      <c r="V42" s="69"/>
      <c r="W42" s="69"/>
      <c r="X42" s="69" t="s">
        <v>152</v>
      </c>
      <c r="Y42" s="69" t="s">
        <v>153</v>
      </c>
      <c r="AC42" s="490" t="s">
        <v>154</v>
      </c>
      <c r="AD42" s="611"/>
      <c r="AE42" s="611"/>
      <c r="AG42" s="609"/>
    </row>
    <row r="43" spans="1:33" ht="15" customHeight="1">
      <c r="A43" s="2" t="s">
        <v>477</v>
      </c>
      <c r="B43" s="66"/>
      <c r="C43" s="121">
        <v>300017</v>
      </c>
      <c r="D43" s="2">
        <v>7</v>
      </c>
      <c r="E43" s="43" t="s">
        <v>106</v>
      </c>
      <c r="F43" s="66">
        <v>4</v>
      </c>
      <c r="G43" s="66">
        <v>20</v>
      </c>
      <c r="H43" s="66">
        <v>8</v>
      </c>
      <c r="I43" s="66" t="s">
        <v>165</v>
      </c>
      <c r="J43" s="66" t="s">
        <v>163</v>
      </c>
      <c r="K43" s="90">
        <v>-97</v>
      </c>
      <c r="L43" s="2">
        <v>25</v>
      </c>
      <c r="M43" s="66" t="s">
        <v>180</v>
      </c>
      <c r="N43" s="66" t="s">
        <v>148</v>
      </c>
      <c r="O43" s="66"/>
      <c r="P43" s="66" t="s">
        <v>182</v>
      </c>
      <c r="Q43" s="66">
        <v>180</v>
      </c>
      <c r="R43" s="66">
        <v>1</v>
      </c>
      <c r="S43" s="66" t="s">
        <v>150</v>
      </c>
      <c r="T43" s="69">
        <v>70000</v>
      </c>
      <c r="U43" s="69">
        <v>70000</v>
      </c>
      <c r="V43" s="69"/>
      <c r="W43" s="69"/>
      <c r="X43" s="69" t="s">
        <v>152</v>
      </c>
      <c r="Y43" s="69" t="s">
        <v>153</v>
      </c>
      <c r="AC43" s="490" t="s">
        <v>154</v>
      </c>
      <c r="AD43" s="611"/>
      <c r="AE43" s="611"/>
      <c r="AG43" s="609"/>
    </row>
    <row r="44" spans="1:33" ht="15" customHeight="1">
      <c r="A44" s="2" t="s">
        <v>477</v>
      </c>
      <c r="B44" s="66"/>
      <c r="C44" s="121">
        <v>300017</v>
      </c>
      <c r="D44" s="2">
        <v>8</v>
      </c>
      <c r="E44" s="43" t="s">
        <v>106</v>
      </c>
      <c r="F44" s="66">
        <v>4</v>
      </c>
      <c r="G44" s="66">
        <v>20</v>
      </c>
      <c r="H44" s="66">
        <v>8</v>
      </c>
      <c r="I44" s="66" t="s">
        <v>165</v>
      </c>
      <c r="J44" s="66" t="s">
        <v>163</v>
      </c>
      <c r="K44" s="90">
        <v>-99</v>
      </c>
      <c r="L44" s="2">
        <v>25</v>
      </c>
      <c r="M44" s="66" t="s">
        <v>180</v>
      </c>
      <c r="N44" s="66" t="s">
        <v>148</v>
      </c>
      <c r="O44" s="66"/>
      <c r="P44" s="66" t="s">
        <v>182</v>
      </c>
      <c r="Q44" s="66">
        <v>180</v>
      </c>
      <c r="R44" s="66">
        <v>1</v>
      </c>
      <c r="S44" s="66" t="s">
        <v>150</v>
      </c>
      <c r="T44" s="69">
        <v>66000</v>
      </c>
      <c r="U44" s="69">
        <v>66000</v>
      </c>
      <c r="V44" s="69"/>
      <c r="W44" s="69"/>
      <c r="X44" s="69" t="s">
        <v>152</v>
      </c>
      <c r="Y44" s="69" t="s">
        <v>153</v>
      </c>
      <c r="AC44" s="490" t="s">
        <v>154</v>
      </c>
      <c r="AD44" s="611"/>
      <c r="AE44" s="611"/>
      <c r="AG44" s="609"/>
    </row>
    <row r="45" spans="1:33" ht="15" customHeight="1">
      <c r="A45" s="2" t="s">
        <v>477</v>
      </c>
      <c r="B45" s="66"/>
      <c r="C45" s="121">
        <v>300017</v>
      </c>
      <c r="D45" s="2">
        <v>9</v>
      </c>
      <c r="E45" s="43" t="s">
        <v>106</v>
      </c>
      <c r="F45" s="66">
        <v>4</v>
      </c>
      <c r="G45" s="66">
        <v>20</v>
      </c>
      <c r="H45" s="66">
        <v>8</v>
      </c>
      <c r="I45" s="66" t="s">
        <v>165</v>
      </c>
      <c r="J45" s="66" t="s">
        <v>163</v>
      </c>
      <c r="K45" s="90">
        <v>-101</v>
      </c>
      <c r="L45" s="2">
        <v>24</v>
      </c>
      <c r="M45" s="66" t="s">
        <v>180</v>
      </c>
      <c r="N45" s="66" t="s">
        <v>148</v>
      </c>
      <c r="O45" s="66"/>
      <c r="P45" s="66" t="s">
        <v>182</v>
      </c>
      <c r="Q45" s="66">
        <v>180</v>
      </c>
      <c r="R45" s="66">
        <v>1</v>
      </c>
      <c r="S45" s="66" t="s">
        <v>150</v>
      </c>
      <c r="T45" s="69">
        <v>62000</v>
      </c>
      <c r="U45" s="69">
        <v>62000</v>
      </c>
      <c r="V45" s="69"/>
      <c r="W45" s="69"/>
      <c r="X45" s="69" t="s">
        <v>152</v>
      </c>
      <c r="Y45" s="69" t="s">
        <v>153</v>
      </c>
      <c r="AC45" s="490" t="s">
        <v>154</v>
      </c>
      <c r="AD45" s="611"/>
      <c r="AE45" s="611"/>
      <c r="AG45" s="609"/>
    </row>
    <row r="46" spans="1:33" ht="15" customHeight="1">
      <c r="A46" s="2" t="s">
        <v>477</v>
      </c>
      <c r="B46" s="66"/>
      <c r="C46" s="121">
        <v>300017</v>
      </c>
      <c r="D46" s="2">
        <v>10</v>
      </c>
      <c r="E46" s="43" t="s">
        <v>106</v>
      </c>
      <c r="F46" s="66">
        <v>4</v>
      </c>
      <c r="G46" s="66">
        <v>20</v>
      </c>
      <c r="H46" s="66">
        <v>8</v>
      </c>
      <c r="I46" s="66" t="s">
        <v>165</v>
      </c>
      <c r="J46" s="66" t="s">
        <v>163</v>
      </c>
      <c r="K46" s="90">
        <v>-103</v>
      </c>
      <c r="L46" s="2">
        <v>22</v>
      </c>
      <c r="M46" s="66" t="s">
        <v>180</v>
      </c>
      <c r="N46" s="66" t="s">
        <v>148</v>
      </c>
      <c r="O46" s="66"/>
      <c r="P46" s="66" t="s">
        <v>182</v>
      </c>
      <c r="Q46" s="66">
        <v>180</v>
      </c>
      <c r="R46" s="66">
        <v>1</v>
      </c>
      <c r="S46" s="66" t="s">
        <v>150</v>
      </c>
      <c r="T46" s="69">
        <v>56000</v>
      </c>
      <c r="U46" s="69">
        <v>56000</v>
      </c>
      <c r="V46" s="69"/>
      <c r="W46" s="69"/>
      <c r="X46" s="69" t="s">
        <v>152</v>
      </c>
      <c r="Y46" s="69" t="s">
        <v>153</v>
      </c>
      <c r="AC46" s="490" t="s">
        <v>154</v>
      </c>
      <c r="AD46" s="611"/>
      <c r="AE46" s="611"/>
      <c r="AG46" s="609"/>
    </row>
    <row r="47" spans="1:33" ht="15" customHeight="1">
      <c r="A47" s="2" t="s">
        <v>477</v>
      </c>
      <c r="B47" s="66"/>
      <c r="C47" s="121">
        <v>300017</v>
      </c>
      <c r="D47" s="2">
        <v>11</v>
      </c>
      <c r="E47" s="43" t="s">
        <v>106</v>
      </c>
      <c r="F47" s="66">
        <v>4</v>
      </c>
      <c r="G47" s="66">
        <v>20</v>
      </c>
      <c r="H47" s="66">
        <v>8</v>
      </c>
      <c r="I47" s="66" t="s">
        <v>165</v>
      </c>
      <c r="J47" s="66" t="s">
        <v>163</v>
      </c>
      <c r="K47" s="90">
        <v>-105</v>
      </c>
      <c r="L47" s="2">
        <v>20</v>
      </c>
      <c r="M47" s="66" t="s">
        <v>180</v>
      </c>
      <c r="N47" s="66" t="s">
        <v>148</v>
      </c>
      <c r="O47" s="66"/>
      <c r="P47" s="66" t="s">
        <v>182</v>
      </c>
      <c r="Q47" s="66">
        <v>180</v>
      </c>
      <c r="R47" s="66">
        <v>1</v>
      </c>
      <c r="S47" s="66" t="s">
        <v>150</v>
      </c>
      <c r="T47" s="69">
        <v>50000</v>
      </c>
      <c r="U47" s="69">
        <v>50000</v>
      </c>
      <c r="V47" s="69"/>
      <c r="W47" s="69"/>
      <c r="X47" s="69" t="s">
        <v>152</v>
      </c>
      <c r="Y47" s="69" t="s">
        <v>153</v>
      </c>
      <c r="AC47" s="490" t="s">
        <v>154</v>
      </c>
      <c r="AD47" s="611"/>
      <c r="AE47" s="611"/>
      <c r="AG47" s="609"/>
    </row>
    <row r="48" spans="1:33" ht="15" customHeight="1">
      <c r="A48" s="2" t="s">
        <v>477</v>
      </c>
      <c r="B48" s="66"/>
      <c r="C48" s="121">
        <v>300017</v>
      </c>
      <c r="D48" s="2">
        <v>12</v>
      </c>
      <c r="E48" s="43" t="s">
        <v>106</v>
      </c>
      <c r="F48" s="66">
        <v>4</v>
      </c>
      <c r="G48" s="66">
        <v>20</v>
      </c>
      <c r="H48" s="66">
        <v>8</v>
      </c>
      <c r="I48" s="66" t="s">
        <v>165</v>
      </c>
      <c r="J48" s="66" t="s">
        <v>163</v>
      </c>
      <c r="K48" s="90">
        <v>-107</v>
      </c>
      <c r="L48" s="2">
        <v>18</v>
      </c>
      <c r="M48" s="66" t="s">
        <v>180</v>
      </c>
      <c r="N48" s="66" t="s">
        <v>148</v>
      </c>
      <c r="O48" s="66"/>
      <c r="P48" s="66" t="s">
        <v>182</v>
      </c>
      <c r="Q48" s="66">
        <v>180</v>
      </c>
      <c r="R48" s="66">
        <v>1</v>
      </c>
      <c r="S48" s="66" t="s">
        <v>150</v>
      </c>
      <c r="T48" s="69">
        <v>44000</v>
      </c>
      <c r="U48" s="69">
        <v>44000</v>
      </c>
      <c r="V48" s="69"/>
      <c r="W48" s="69"/>
      <c r="X48" s="69" t="s">
        <v>152</v>
      </c>
      <c r="Y48" s="69" t="s">
        <v>153</v>
      </c>
      <c r="AC48" s="490" t="s">
        <v>154</v>
      </c>
      <c r="AD48" s="611"/>
      <c r="AE48" s="611"/>
      <c r="AG48" s="609"/>
    </row>
    <row r="49" spans="1:33" ht="15" customHeight="1">
      <c r="A49" s="2" t="s">
        <v>477</v>
      </c>
      <c r="B49" s="66"/>
      <c r="C49" s="121">
        <v>300017</v>
      </c>
      <c r="D49" s="2">
        <v>13</v>
      </c>
      <c r="E49" s="43" t="s">
        <v>106</v>
      </c>
      <c r="F49" s="66">
        <v>4</v>
      </c>
      <c r="G49" s="66">
        <v>20</v>
      </c>
      <c r="H49" s="66">
        <v>8</v>
      </c>
      <c r="I49" s="66" t="s">
        <v>165</v>
      </c>
      <c r="J49" s="66" t="s">
        <v>163</v>
      </c>
      <c r="K49" s="90">
        <v>-109</v>
      </c>
      <c r="L49" s="2">
        <v>16</v>
      </c>
      <c r="M49" s="66" t="s">
        <v>180</v>
      </c>
      <c r="N49" s="66" t="s">
        <v>148</v>
      </c>
      <c r="O49" s="66"/>
      <c r="P49" s="66" t="s">
        <v>182</v>
      </c>
      <c r="Q49" s="66">
        <v>180</v>
      </c>
      <c r="R49" s="66">
        <v>1</v>
      </c>
      <c r="S49" s="66" t="s">
        <v>150</v>
      </c>
      <c r="T49" s="69">
        <v>36000</v>
      </c>
      <c r="U49" s="69">
        <v>36000</v>
      </c>
      <c r="V49" s="69"/>
      <c r="W49" s="69"/>
      <c r="X49" s="69" t="s">
        <v>152</v>
      </c>
      <c r="Y49" s="69" t="s">
        <v>153</v>
      </c>
      <c r="AC49" s="490" t="s">
        <v>154</v>
      </c>
      <c r="AD49" s="611"/>
      <c r="AE49" s="611"/>
      <c r="AG49" s="609"/>
    </row>
    <row r="50" spans="1:33" ht="15" customHeight="1">
      <c r="A50" s="2" t="s">
        <v>477</v>
      </c>
      <c r="B50" s="66"/>
      <c r="C50" s="121">
        <v>300017</v>
      </c>
      <c r="D50" s="2">
        <v>14</v>
      </c>
      <c r="E50" s="43" t="s">
        <v>106</v>
      </c>
      <c r="F50" s="66">
        <v>4</v>
      </c>
      <c r="G50" s="66">
        <v>20</v>
      </c>
      <c r="H50" s="66">
        <v>8</v>
      </c>
      <c r="I50" s="66" t="s">
        <v>165</v>
      </c>
      <c r="J50" s="66" t="s">
        <v>163</v>
      </c>
      <c r="K50" s="90">
        <v>-111</v>
      </c>
      <c r="L50" s="2">
        <v>14</v>
      </c>
      <c r="M50" s="66" t="s">
        <v>180</v>
      </c>
      <c r="N50" s="66" t="s">
        <v>148</v>
      </c>
      <c r="O50" s="66"/>
      <c r="P50" s="66" t="s">
        <v>182</v>
      </c>
      <c r="Q50" s="66">
        <v>180</v>
      </c>
      <c r="R50" s="66">
        <v>1</v>
      </c>
      <c r="S50" s="66" t="s">
        <v>150</v>
      </c>
      <c r="T50" s="69">
        <v>32000</v>
      </c>
      <c r="U50" s="69">
        <v>32000</v>
      </c>
      <c r="V50" s="69"/>
      <c r="W50" s="69"/>
      <c r="X50" s="69" t="s">
        <v>152</v>
      </c>
      <c r="Y50" s="69" t="s">
        <v>153</v>
      </c>
      <c r="AC50" s="490" t="s">
        <v>154</v>
      </c>
      <c r="AD50" s="611"/>
      <c r="AE50" s="611"/>
      <c r="AG50" s="609"/>
    </row>
    <row r="51" spans="1:33" ht="15" customHeight="1">
      <c r="A51" s="2" t="s">
        <v>477</v>
      </c>
      <c r="B51" s="66"/>
      <c r="C51" s="121">
        <v>300017</v>
      </c>
      <c r="D51" s="2">
        <v>15</v>
      </c>
      <c r="E51" s="43" t="s">
        <v>106</v>
      </c>
      <c r="F51" s="66">
        <v>4</v>
      </c>
      <c r="G51" s="66">
        <v>20</v>
      </c>
      <c r="H51" s="66">
        <v>8</v>
      </c>
      <c r="I51" s="66" t="s">
        <v>165</v>
      </c>
      <c r="J51" s="66" t="s">
        <v>163</v>
      </c>
      <c r="K51" s="90">
        <v>-113</v>
      </c>
      <c r="L51" s="2">
        <v>12</v>
      </c>
      <c r="M51" s="66" t="s">
        <v>180</v>
      </c>
      <c r="N51" s="66" t="s">
        <v>148</v>
      </c>
      <c r="O51" s="66"/>
      <c r="P51" s="66" t="s">
        <v>182</v>
      </c>
      <c r="Q51" s="66">
        <v>180</v>
      </c>
      <c r="R51" s="66">
        <v>1</v>
      </c>
      <c r="S51" s="66" t="s">
        <v>150</v>
      </c>
      <c r="T51" s="69">
        <v>28000</v>
      </c>
      <c r="U51" s="69">
        <v>28000</v>
      </c>
      <c r="V51" s="69"/>
      <c r="W51" s="69"/>
      <c r="X51" s="69" t="s">
        <v>152</v>
      </c>
      <c r="Y51" s="69" t="s">
        <v>153</v>
      </c>
      <c r="AC51" s="490" t="s">
        <v>154</v>
      </c>
      <c r="AD51" s="611"/>
      <c r="AE51" s="611"/>
      <c r="AG51" s="609"/>
    </row>
    <row r="52" spans="1:33" ht="15" customHeight="1">
      <c r="A52" s="2" t="s">
        <v>477</v>
      </c>
      <c r="B52" s="66"/>
      <c r="C52" s="121">
        <v>300017</v>
      </c>
      <c r="D52" s="2">
        <v>16</v>
      </c>
      <c r="E52" s="43" t="s">
        <v>106</v>
      </c>
      <c r="F52" s="66">
        <v>4</v>
      </c>
      <c r="G52" s="66">
        <v>20</v>
      </c>
      <c r="H52" s="66">
        <v>8</v>
      </c>
      <c r="I52" s="66" t="s">
        <v>165</v>
      </c>
      <c r="J52" s="66" t="s">
        <v>163</v>
      </c>
      <c r="K52" s="90">
        <v>-115</v>
      </c>
      <c r="L52" s="2">
        <v>10</v>
      </c>
      <c r="M52" s="66" t="s">
        <v>180</v>
      </c>
      <c r="N52" s="66" t="s">
        <v>148</v>
      </c>
      <c r="O52" s="66"/>
      <c r="P52" s="66" t="s">
        <v>182</v>
      </c>
      <c r="Q52" s="66">
        <v>180</v>
      </c>
      <c r="R52" s="66">
        <v>1</v>
      </c>
      <c r="S52" s="66" t="s">
        <v>150</v>
      </c>
      <c r="T52" s="69">
        <v>22000</v>
      </c>
      <c r="U52" s="69">
        <v>22000</v>
      </c>
      <c r="V52" s="69"/>
      <c r="W52" s="69"/>
      <c r="X52" s="69" t="s">
        <v>152</v>
      </c>
      <c r="Y52" s="69" t="s">
        <v>153</v>
      </c>
      <c r="AC52" s="490" t="s">
        <v>154</v>
      </c>
      <c r="AD52" s="611"/>
      <c r="AE52" s="611"/>
      <c r="AG52" s="609"/>
    </row>
    <row r="53" spans="1:33" ht="15" customHeight="1">
      <c r="A53" s="2" t="s">
        <v>477</v>
      </c>
      <c r="B53" s="66"/>
      <c r="C53" s="121">
        <v>300017</v>
      </c>
      <c r="D53" s="2">
        <v>17</v>
      </c>
      <c r="E53" s="43" t="s">
        <v>106</v>
      </c>
      <c r="F53" s="66">
        <v>4</v>
      </c>
      <c r="G53" s="66">
        <v>20</v>
      </c>
      <c r="H53" s="66">
        <v>8</v>
      </c>
      <c r="I53" s="66" t="s">
        <v>165</v>
      </c>
      <c r="J53" s="66" t="s">
        <v>163</v>
      </c>
      <c r="K53" s="90">
        <v>-117</v>
      </c>
      <c r="L53" s="2">
        <v>8</v>
      </c>
      <c r="M53" s="66" t="s">
        <v>180</v>
      </c>
      <c r="N53" s="66" t="s">
        <v>148</v>
      </c>
      <c r="O53" s="66"/>
      <c r="P53" s="66" t="s">
        <v>182</v>
      </c>
      <c r="Q53" s="66">
        <v>180</v>
      </c>
      <c r="R53" s="66">
        <v>1</v>
      </c>
      <c r="S53" s="66" t="s">
        <v>150</v>
      </c>
      <c r="T53" s="69">
        <v>16000</v>
      </c>
      <c r="U53" s="69">
        <v>16000</v>
      </c>
      <c r="V53" s="69"/>
      <c r="W53" s="69"/>
      <c r="X53" s="69" t="s">
        <v>152</v>
      </c>
      <c r="Y53" s="69" t="s">
        <v>153</v>
      </c>
      <c r="AC53" s="490" t="s">
        <v>154</v>
      </c>
      <c r="AD53" s="611"/>
      <c r="AE53" s="611"/>
      <c r="AG53" s="609"/>
    </row>
    <row r="54" spans="1:33" ht="15" customHeight="1">
      <c r="A54" s="2" t="s">
        <v>477</v>
      </c>
      <c r="B54" s="66"/>
      <c r="C54" s="121">
        <v>300017</v>
      </c>
      <c r="D54" s="2">
        <v>18</v>
      </c>
      <c r="E54" s="43" t="s">
        <v>106</v>
      </c>
      <c r="F54" s="66">
        <v>4</v>
      </c>
      <c r="G54" s="66">
        <v>20</v>
      </c>
      <c r="H54" s="66">
        <v>8</v>
      </c>
      <c r="I54" s="66" t="s">
        <v>165</v>
      </c>
      <c r="J54" s="66" t="s">
        <v>163</v>
      </c>
      <c r="K54" s="90">
        <v>-119</v>
      </c>
      <c r="L54" s="2">
        <v>6</v>
      </c>
      <c r="M54" s="66" t="s">
        <v>180</v>
      </c>
      <c r="N54" s="66" t="s">
        <v>148</v>
      </c>
      <c r="O54" s="66"/>
      <c r="P54" s="66" t="s">
        <v>182</v>
      </c>
      <c r="Q54" s="66">
        <v>180</v>
      </c>
      <c r="R54" s="66">
        <v>1</v>
      </c>
      <c r="S54" s="66" t="s">
        <v>150</v>
      </c>
      <c r="T54" s="69">
        <v>12000</v>
      </c>
      <c r="U54" s="69">
        <v>12000</v>
      </c>
      <c r="V54" s="69"/>
      <c r="W54" s="69"/>
      <c r="X54" s="69" t="s">
        <v>152</v>
      </c>
      <c r="Y54" s="69" t="s">
        <v>153</v>
      </c>
      <c r="AC54" s="490" t="s">
        <v>154</v>
      </c>
      <c r="AD54" s="611"/>
      <c r="AE54" s="611"/>
      <c r="AG54" s="609"/>
    </row>
    <row r="55" spans="1:33" ht="15" customHeight="1">
      <c r="A55" s="2" t="s">
        <v>477</v>
      </c>
      <c r="B55" s="66"/>
      <c r="C55" s="121">
        <v>300017</v>
      </c>
      <c r="D55" s="2">
        <v>19</v>
      </c>
      <c r="E55" s="43" t="s">
        <v>106</v>
      </c>
      <c r="F55" s="66">
        <v>4</v>
      </c>
      <c r="G55" s="66">
        <v>20</v>
      </c>
      <c r="H55" s="66">
        <v>8</v>
      </c>
      <c r="I55" s="66" t="s">
        <v>165</v>
      </c>
      <c r="J55" s="66" t="s">
        <v>163</v>
      </c>
      <c r="K55" s="90">
        <v>-121</v>
      </c>
      <c r="L55" s="2">
        <v>4</v>
      </c>
      <c r="M55" s="66" t="s">
        <v>180</v>
      </c>
      <c r="N55" s="66" t="s">
        <v>148</v>
      </c>
      <c r="O55" s="66"/>
      <c r="P55" s="66" t="s">
        <v>182</v>
      </c>
      <c r="Q55" s="66">
        <v>180</v>
      </c>
      <c r="R55" s="66">
        <v>1</v>
      </c>
      <c r="S55" s="66" t="s">
        <v>150</v>
      </c>
      <c r="T55" s="69">
        <v>8000</v>
      </c>
      <c r="U55" s="69">
        <v>8000</v>
      </c>
      <c r="V55" s="69"/>
      <c r="W55" s="69"/>
      <c r="X55" s="69" t="s">
        <v>152</v>
      </c>
      <c r="Y55" s="69" t="s">
        <v>153</v>
      </c>
      <c r="AC55" s="490" t="s">
        <v>154</v>
      </c>
      <c r="AD55" s="611"/>
      <c r="AE55" s="611"/>
      <c r="AG55" s="609"/>
    </row>
    <row r="56" spans="1:33" ht="15" customHeight="1">
      <c r="A56" s="626" t="s">
        <v>467</v>
      </c>
      <c r="B56" s="62">
        <v>60215</v>
      </c>
      <c r="C56" s="94" t="s">
        <v>478</v>
      </c>
      <c r="D56" s="94">
        <v>1</v>
      </c>
      <c r="E56" s="43" t="s">
        <v>106</v>
      </c>
      <c r="F56" s="66">
        <v>4</v>
      </c>
      <c r="G56" s="66">
        <v>5</v>
      </c>
      <c r="H56" s="66">
        <v>8</v>
      </c>
      <c r="I56" s="66" t="s">
        <v>165</v>
      </c>
      <c r="J56" s="66" t="s">
        <v>158</v>
      </c>
      <c r="K56" s="90">
        <v>-85</v>
      </c>
      <c r="L56" s="66" t="s">
        <v>159</v>
      </c>
      <c r="M56" s="66" t="s">
        <v>160</v>
      </c>
      <c r="N56" s="66" t="s">
        <v>148</v>
      </c>
      <c r="O56" s="66" t="s">
        <v>205</v>
      </c>
      <c r="P56" s="66" t="s">
        <v>149</v>
      </c>
      <c r="Q56" s="66">
        <v>60</v>
      </c>
      <c r="R56" s="66">
        <v>3</v>
      </c>
      <c r="S56" s="66" t="s">
        <v>150</v>
      </c>
      <c r="T56" s="69" t="s">
        <v>201</v>
      </c>
      <c r="U56" s="69">
        <v>32000</v>
      </c>
      <c r="V56" s="69"/>
      <c r="W56" s="69"/>
      <c r="X56" s="27" t="s">
        <v>479</v>
      </c>
      <c r="Y56" s="69" t="s">
        <v>153</v>
      </c>
      <c r="AC56" s="490" t="s">
        <v>154</v>
      </c>
      <c r="AD56" s="611"/>
      <c r="AE56" s="611"/>
      <c r="AG56" s="609"/>
    </row>
    <row r="57" spans="1:33" ht="15" customHeight="1">
      <c r="A57" s="626"/>
      <c r="B57" s="62">
        <v>60215</v>
      </c>
      <c r="C57" s="94" t="s">
        <v>478</v>
      </c>
      <c r="D57" s="94">
        <v>2</v>
      </c>
      <c r="E57" s="43" t="s">
        <v>106</v>
      </c>
      <c r="F57" s="66">
        <v>4</v>
      </c>
      <c r="G57" s="66">
        <v>10</v>
      </c>
      <c r="H57" s="66">
        <v>8</v>
      </c>
      <c r="I57" s="66" t="s">
        <v>165</v>
      </c>
      <c r="J57" s="66" t="s">
        <v>158</v>
      </c>
      <c r="K57" s="90">
        <v>-85</v>
      </c>
      <c r="L57" s="66" t="s">
        <v>159</v>
      </c>
      <c r="M57" s="66" t="s">
        <v>160</v>
      </c>
      <c r="N57" s="66" t="s">
        <v>148</v>
      </c>
      <c r="O57" s="66" t="s">
        <v>205</v>
      </c>
      <c r="P57" s="66" t="s">
        <v>149</v>
      </c>
      <c r="Q57" s="66">
        <v>60</v>
      </c>
      <c r="R57" s="66">
        <v>3</v>
      </c>
      <c r="S57" s="66" t="s">
        <v>150</v>
      </c>
      <c r="T57" s="69" t="s">
        <v>201</v>
      </c>
      <c r="U57" s="69">
        <v>85000</v>
      </c>
      <c r="V57" s="69"/>
      <c r="W57" s="69"/>
      <c r="X57" s="27" t="s">
        <v>480</v>
      </c>
      <c r="Y57" s="69" t="s">
        <v>153</v>
      </c>
      <c r="AC57" s="490" t="s">
        <v>154</v>
      </c>
      <c r="AD57" s="611"/>
      <c r="AE57" s="611"/>
      <c r="AG57" s="609"/>
    </row>
    <row r="58" spans="1:33" ht="15" customHeight="1">
      <c r="A58" s="626"/>
      <c r="B58" s="62">
        <v>60215</v>
      </c>
      <c r="C58" s="94" t="s">
        <v>478</v>
      </c>
      <c r="D58" s="94">
        <v>3</v>
      </c>
      <c r="E58" s="43" t="s">
        <v>106</v>
      </c>
      <c r="F58" s="66">
        <v>4</v>
      </c>
      <c r="G58" s="66">
        <v>15</v>
      </c>
      <c r="H58" s="66">
        <v>8</v>
      </c>
      <c r="I58" s="66" t="s">
        <v>165</v>
      </c>
      <c r="J58" s="66" t="s">
        <v>158</v>
      </c>
      <c r="K58" s="90">
        <v>-85</v>
      </c>
      <c r="L58" s="66" t="s">
        <v>159</v>
      </c>
      <c r="M58" s="66" t="s">
        <v>160</v>
      </c>
      <c r="N58" s="66" t="s">
        <v>148</v>
      </c>
      <c r="O58" s="66" t="s">
        <v>205</v>
      </c>
      <c r="P58" s="66" t="s">
        <v>149</v>
      </c>
      <c r="Q58" s="66">
        <v>60</v>
      </c>
      <c r="R58" s="66">
        <v>3</v>
      </c>
      <c r="S58" s="66" t="s">
        <v>150</v>
      </c>
      <c r="T58" s="69" t="s">
        <v>201</v>
      </c>
      <c r="U58" s="69">
        <v>134000</v>
      </c>
      <c r="V58" s="69"/>
      <c r="W58" s="69"/>
      <c r="X58" s="27" t="s">
        <v>480</v>
      </c>
      <c r="Y58" s="69" t="s">
        <v>153</v>
      </c>
      <c r="AC58" s="490" t="s">
        <v>154</v>
      </c>
      <c r="AD58" s="611"/>
      <c r="AE58" s="611"/>
      <c r="AG58" s="609"/>
    </row>
    <row r="59" spans="1:33" ht="15" customHeight="1">
      <c r="A59" s="626"/>
      <c r="B59" s="62">
        <v>60215</v>
      </c>
      <c r="C59" s="94" t="s">
        <v>478</v>
      </c>
      <c r="D59" s="94">
        <v>4</v>
      </c>
      <c r="E59" s="43" t="s">
        <v>106</v>
      </c>
      <c r="F59" s="66">
        <v>4</v>
      </c>
      <c r="G59" s="66">
        <v>20</v>
      </c>
      <c r="H59" s="66">
        <v>8</v>
      </c>
      <c r="I59" s="66" t="s">
        <v>165</v>
      </c>
      <c r="J59" s="66" t="s">
        <v>158</v>
      </c>
      <c r="K59" s="90">
        <v>-85</v>
      </c>
      <c r="L59" s="66" t="s">
        <v>159</v>
      </c>
      <c r="M59" s="66" t="s">
        <v>160</v>
      </c>
      <c r="N59" s="66" t="s">
        <v>148</v>
      </c>
      <c r="O59" s="66" t="s">
        <v>205</v>
      </c>
      <c r="P59" s="66" t="s">
        <v>149</v>
      </c>
      <c r="Q59" s="66">
        <v>60</v>
      </c>
      <c r="R59" s="66">
        <v>3</v>
      </c>
      <c r="S59" s="66" t="s">
        <v>150</v>
      </c>
      <c r="T59" s="69" t="s">
        <v>201</v>
      </c>
      <c r="U59" s="69">
        <v>175000</v>
      </c>
      <c r="V59" s="69"/>
      <c r="W59" s="69"/>
      <c r="X59" s="27" t="s">
        <v>480</v>
      </c>
      <c r="Y59" s="69" t="s">
        <v>153</v>
      </c>
      <c r="AC59" s="490" t="s">
        <v>154</v>
      </c>
      <c r="AD59" s="611"/>
      <c r="AE59" s="611"/>
      <c r="AG59" s="609"/>
    </row>
    <row r="60" spans="1:33" ht="15" customHeight="1">
      <c r="B60" s="111"/>
      <c r="E60" s="45"/>
      <c r="F60" s="36"/>
      <c r="G60" s="36"/>
      <c r="H60" s="36"/>
      <c r="I60" s="36"/>
      <c r="J60" s="36"/>
      <c r="K60" s="96"/>
      <c r="N60" s="36"/>
      <c r="O60" s="36"/>
      <c r="P60" s="36"/>
      <c r="Q60" s="36"/>
      <c r="R60" s="36"/>
      <c r="S60" s="36"/>
      <c r="T60" s="113"/>
      <c r="U60" s="113"/>
      <c r="V60" s="113"/>
      <c r="W60" s="113"/>
      <c r="X60" s="113"/>
      <c r="Y60" s="113"/>
      <c r="AC60" s="493"/>
      <c r="AD60" s="611"/>
      <c r="AE60" s="611"/>
      <c r="AG60" s="609"/>
    </row>
    <row r="61" spans="1:33" ht="15" customHeight="1">
      <c r="A61" s="626" t="s">
        <v>467</v>
      </c>
      <c r="B61" s="62">
        <v>60215</v>
      </c>
      <c r="C61" s="94">
        <v>300.02100000000002</v>
      </c>
      <c r="D61" s="94">
        <v>1</v>
      </c>
      <c r="E61" s="43" t="s">
        <v>106</v>
      </c>
      <c r="F61" s="66">
        <v>4</v>
      </c>
      <c r="G61" s="66">
        <v>5</v>
      </c>
      <c r="H61" s="66">
        <v>14</v>
      </c>
      <c r="I61" s="66" t="s">
        <v>217</v>
      </c>
      <c r="J61" s="66" t="s">
        <v>158</v>
      </c>
      <c r="K61" s="90">
        <v>-85</v>
      </c>
      <c r="L61" s="66" t="s">
        <v>159</v>
      </c>
      <c r="M61" s="66" t="s">
        <v>160</v>
      </c>
      <c r="N61" s="66" t="s">
        <v>148</v>
      </c>
      <c r="O61" s="66" t="s">
        <v>205</v>
      </c>
      <c r="P61" s="66" t="s">
        <v>149</v>
      </c>
      <c r="Q61" s="66">
        <v>60</v>
      </c>
      <c r="R61" s="66">
        <v>3</v>
      </c>
      <c r="S61" s="66" t="s">
        <v>150</v>
      </c>
      <c r="T61" s="69" t="s">
        <v>201</v>
      </c>
      <c r="U61" s="69">
        <v>28000</v>
      </c>
      <c r="V61" s="69"/>
      <c r="W61" s="69"/>
      <c r="X61" s="27" t="s">
        <v>481</v>
      </c>
      <c r="Y61" s="69" t="s">
        <v>153</v>
      </c>
      <c r="AC61" s="490" t="s">
        <v>219</v>
      </c>
      <c r="AD61" s="611"/>
      <c r="AE61" s="611"/>
      <c r="AG61" s="609"/>
    </row>
    <row r="62" spans="1:33" ht="15" customHeight="1">
      <c r="A62" s="626"/>
      <c r="B62" s="62">
        <v>60215</v>
      </c>
      <c r="C62" s="94">
        <v>300.02100000000002</v>
      </c>
      <c r="D62" s="94">
        <v>2</v>
      </c>
      <c r="E62" s="43" t="s">
        <v>106</v>
      </c>
      <c r="F62" s="66">
        <v>4</v>
      </c>
      <c r="G62" s="66">
        <v>10</v>
      </c>
      <c r="H62" s="66">
        <v>14</v>
      </c>
      <c r="I62" s="66" t="s">
        <v>217</v>
      </c>
      <c r="J62" s="66" t="s">
        <v>158</v>
      </c>
      <c r="K62" s="90">
        <v>-85</v>
      </c>
      <c r="L62" s="66" t="s">
        <v>159</v>
      </c>
      <c r="M62" s="66" t="s">
        <v>160</v>
      </c>
      <c r="N62" s="66" t="s">
        <v>148</v>
      </c>
      <c r="O62" s="66" t="s">
        <v>205</v>
      </c>
      <c r="P62" s="66" t="s">
        <v>149</v>
      </c>
      <c r="Q62" s="66">
        <v>60</v>
      </c>
      <c r="R62" s="66">
        <v>3</v>
      </c>
      <c r="S62" s="66" t="s">
        <v>150</v>
      </c>
      <c r="T62" s="69" t="s">
        <v>201</v>
      </c>
      <c r="U62" s="69">
        <v>68000</v>
      </c>
      <c r="V62" s="69"/>
      <c r="W62" s="69"/>
      <c r="X62" s="27" t="s">
        <v>482</v>
      </c>
      <c r="Y62" s="69" t="s">
        <v>153</v>
      </c>
      <c r="AC62" s="490" t="s">
        <v>219</v>
      </c>
      <c r="AD62" s="611"/>
      <c r="AE62" s="611"/>
      <c r="AG62" s="609"/>
    </row>
    <row r="63" spans="1:33" ht="15" customHeight="1">
      <c r="A63" s="626"/>
      <c r="B63" s="62">
        <v>60215</v>
      </c>
      <c r="C63" s="94">
        <v>300.02100000000002</v>
      </c>
      <c r="D63" s="94">
        <v>3</v>
      </c>
      <c r="E63" s="43" t="s">
        <v>106</v>
      </c>
      <c r="F63" s="66">
        <v>4</v>
      </c>
      <c r="G63" s="66">
        <v>15</v>
      </c>
      <c r="H63" s="66">
        <v>14</v>
      </c>
      <c r="I63" s="66" t="s">
        <v>217</v>
      </c>
      <c r="J63" s="66" t="s">
        <v>158</v>
      </c>
      <c r="K63" s="90">
        <v>-85</v>
      </c>
      <c r="L63" s="66" t="s">
        <v>159</v>
      </c>
      <c r="M63" s="66" t="s">
        <v>160</v>
      </c>
      <c r="N63" s="66" t="s">
        <v>148</v>
      </c>
      <c r="O63" s="66" t="s">
        <v>205</v>
      </c>
      <c r="P63" s="66" t="s">
        <v>149</v>
      </c>
      <c r="Q63" s="66">
        <v>60</v>
      </c>
      <c r="R63" s="66">
        <v>3</v>
      </c>
      <c r="S63" s="66" t="s">
        <v>150</v>
      </c>
      <c r="T63" s="69" t="s">
        <v>201</v>
      </c>
      <c r="U63" s="69">
        <v>105000</v>
      </c>
      <c r="V63" s="69"/>
      <c r="W63" s="69"/>
      <c r="X63" s="27" t="s">
        <v>483</v>
      </c>
      <c r="Y63" s="69" t="s">
        <v>153</v>
      </c>
      <c r="AC63" s="490" t="s">
        <v>219</v>
      </c>
      <c r="AD63" s="611"/>
      <c r="AE63" s="611"/>
      <c r="AG63" s="609"/>
    </row>
    <row r="64" spans="1:33" ht="15" customHeight="1">
      <c r="A64" s="626"/>
      <c r="B64" s="62">
        <v>60215</v>
      </c>
      <c r="C64" s="94">
        <v>300.02100000000002</v>
      </c>
      <c r="D64" s="94">
        <v>4</v>
      </c>
      <c r="E64" s="43" t="s">
        <v>106</v>
      </c>
      <c r="F64" s="66">
        <v>4</v>
      </c>
      <c r="G64" s="66">
        <v>20</v>
      </c>
      <c r="H64" s="66">
        <v>14</v>
      </c>
      <c r="I64" s="66" t="s">
        <v>217</v>
      </c>
      <c r="J64" s="66" t="s">
        <v>158</v>
      </c>
      <c r="K64" s="90">
        <v>-85</v>
      </c>
      <c r="L64" s="66" t="s">
        <v>159</v>
      </c>
      <c r="M64" s="66" t="s">
        <v>160</v>
      </c>
      <c r="N64" s="66" t="s">
        <v>148</v>
      </c>
      <c r="O64" s="66" t="s">
        <v>205</v>
      </c>
      <c r="P64" s="66" t="s">
        <v>149</v>
      </c>
      <c r="Q64" s="66">
        <v>60</v>
      </c>
      <c r="R64" s="66">
        <v>3</v>
      </c>
      <c r="S64" s="66" t="s">
        <v>150</v>
      </c>
      <c r="T64" s="69" t="s">
        <v>201</v>
      </c>
      <c r="U64" s="69">
        <v>140000</v>
      </c>
      <c r="V64" s="69"/>
      <c r="W64" s="69"/>
      <c r="X64" s="27" t="s">
        <v>484</v>
      </c>
      <c r="Y64" s="69" t="s">
        <v>153</v>
      </c>
      <c r="AC64" s="490" t="s">
        <v>219</v>
      </c>
      <c r="AD64" s="611"/>
      <c r="AE64" s="611"/>
      <c r="AG64" s="609"/>
    </row>
    <row r="65" spans="1:31" ht="15" customHeight="1">
      <c r="S65" s="31"/>
      <c r="T65" s="113"/>
      <c r="U65" s="50"/>
      <c r="X65" s="36"/>
      <c r="AC65" s="488"/>
      <c r="AD65" s="611"/>
      <c r="AE65" s="611"/>
    </row>
    <row r="66" spans="1:31" ht="15" customHeight="1">
      <c r="S66" s="31"/>
      <c r="T66" s="50"/>
      <c r="U66" s="50"/>
      <c r="X66" s="36"/>
      <c r="AC66" s="488"/>
      <c r="AD66" s="611"/>
      <c r="AE66" s="611"/>
    </row>
    <row r="67" spans="1:31" ht="15" customHeight="1">
      <c r="A67" s="627" t="s">
        <v>467</v>
      </c>
      <c r="B67" s="458">
        <v>60215</v>
      </c>
      <c r="C67" s="456">
        <v>300.02199999999999</v>
      </c>
      <c r="D67" s="456">
        <v>1</v>
      </c>
      <c r="E67" s="445" t="s">
        <v>106</v>
      </c>
      <c r="F67" s="145">
        <v>4</v>
      </c>
      <c r="G67" s="145">
        <v>5</v>
      </c>
      <c r="H67" s="145">
        <v>14</v>
      </c>
      <c r="I67" s="145" t="s">
        <v>222</v>
      </c>
      <c r="J67" s="145" t="s">
        <v>158</v>
      </c>
      <c r="K67" s="446">
        <v>-85</v>
      </c>
      <c r="L67" s="145" t="s">
        <v>159</v>
      </c>
      <c r="M67" s="145" t="s">
        <v>160</v>
      </c>
      <c r="N67" s="145" t="s">
        <v>148</v>
      </c>
      <c r="O67" s="145" t="s">
        <v>205</v>
      </c>
      <c r="P67" s="145" t="s">
        <v>149</v>
      </c>
      <c r="Q67" s="145">
        <v>60</v>
      </c>
      <c r="R67" s="145">
        <v>3</v>
      </c>
      <c r="S67" s="145" t="s">
        <v>150</v>
      </c>
      <c r="T67" s="449" t="s">
        <v>201</v>
      </c>
      <c r="U67" s="449">
        <v>1</v>
      </c>
      <c r="V67" s="449"/>
      <c r="W67" s="449"/>
      <c r="X67" s="440" t="s">
        <v>481</v>
      </c>
      <c r="Y67" s="449" t="s">
        <v>153</v>
      </c>
      <c r="AC67" s="490" t="s">
        <v>158</v>
      </c>
      <c r="AD67" s="611"/>
      <c r="AE67" s="611"/>
    </row>
    <row r="68" spans="1:31" ht="15" customHeight="1">
      <c r="A68" s="627"/>
      <c r="B68" s="458">
        <v>60215</v>
      </c>
      <c r="C68" s="456">
        <v>300.02199999999999</v>
      </c>
      <c r="D68" s="456">
        <v>2</v>
      </c>
      <c r="E68" s="445" t="s">
        <v>106</v>
      </c>
      <c r="F68" s="145">
        <v>4</v>
      </c>
      <c r="G68" s="145">
        <v>10</v>
      </c>
      <c r="H68" s="145">
        <v>14</v>
      </c>
      <c r="I68" s="145" t="s">
        <v>222</v>
      </c>
      <c r="J68" s="145" t="s">
        <v>158</v>
      </c>
      <c r="K68" s="446">
        <v>-85</v>
      </c>
      <c r="L68" s="145" t="s">
        <v>159</v>
      </c>
      <c r="M68" s="145" t="s">
        <v>160</v>
      </c>
      <c r="N68" s="145" t="s">
        <v>148</v>
      </c>
      <c r="O68" s="145" t="s">
        <v>205</v>
      </c>
      <c r="P68" s="145" t="s">
        <v>149</v>
      </c>
      <c r="Q68" s="145">
        <v>60</v>
      </c>
      <c r="R68" s="145">
        <v>3</v>
      </c>
      <c r="S68" s="145" t="s">
        <v>150</v>
      </c>
      <c r="T68" s="449" t="s">
        <v>201</v>
      </c>
      <c r="U68" s="449">
        <v>1</v>
      </c>
      <c r="V68" s="449"/>
      <c r="W68" s="449"/>
      <c r="X68" s="440" t="s">
        <v>482</v>
      </c>
      <c r="Y68" s="449" t="s">
        <v>153</v>
      </c>
      <c r="AC68" s="490" t="s">
        <v>158</v>
      </c>
      <c r="AD68" s="611"/>
      <c r="AE68" s="611"/>
    </row>
    <row r="69" spans="1:31" ht="15" customHeight="1">
      <c r="A69" s="627"/>
      <c r="B69" s="458">
        <v>60215</v>
      </c>
      <c r="C69" s="456">
        <v>300.02199999999999</v>
      </c>
      <c r="D69" s="456">
        <v>3</v>
      </c>
      <c r="E69" s="445" t="s">
        <v>106</v>
      </c>
      <c r="F69" s="145">
        <v>4</v>
      </c>
      <c r="G69" s="145">
        <v>15</v>
      </c>
      <c r="H69" s="145">
        <v>14</v>
      </c>
      <c r="I69" s="145" t="s">
        <v>222</v>
      </c>
      <c r="J69" s="145" t="s">
        <v>158</v>
      </c>
      <c r="K69" s="446">
        <v>-85</v>
      </c>
      <c r="L69" s="145" t="s">
        <v>159</v>
      </c>
      <c r="M69" s="145" t="s">
        <v>160</v>
      </c>
      <c r="N69" s="145" t="s">
        <v>148</v>
      </c>
      <c r="O69" s="145" t="s">
        <v>205</v>
      </c>
      <c r="P69" s="145" t="s">
        <v>149</v>
      </c>
      <c r="Q69" s="145">
        <v>60</v>
      </c>
      <c r="R69" s="145">
        <v>3</v>
      </c>
      <c r="S69" s="145" t="s">
        <v>150</v>
      </c>
      <c r="T69" s="449" t="s">
        <v>201</v>
      </c>
      <c r="U69" s="449">
        <v>1</v>
      </c>
      <c r="V69" s="449"/>
      <c r="W69" s="449"/>
      <c r="X69" s="440" t="s">
        <v>483</v>
      </c>
      <c r="Y69" s="449" t="s">
        <v>153</v>
      </c>
      <c r="AC69" s="490" t="s">
        <v>158</v>
      </c>
      <c r="AD69" s="611"/>
      <c r="AE69" s="611"/>
    </row>
    <row r="70" spans="1:31" ht="15" customHeight="1">
      <c r="A70" s="627"/>
      <c r="B70" s="458">
        <v>60215</v>
      </c>
      <c r="C70" s="456">
        <v>300.02199999999999</v>
      </c>
      <c r="D70" s="456">
        <v>4</v>
      </c>
      <c r="E70" s="445" t="s">
        <v>106</v>
      </c>
      <c r="F70" s="145">
        <v>4</v>
      </c>
      <c r="G70" s="145">
        <v>20</v>
      </c>
      <c r="H70" s="145">
        <v>14</v>
      </c>
      <c r="I70" s="145" t="s">
        <v>222</v>
      </c>
      <c r="J70" s="145" t="s">
        <v>158</v>
      </c>
      <c r="K70" s="446">
        <v>-85</v>
      </c>
      <c r="L70" s="145" t="s">
        <v>159</v>
      </c>
      <c r="M70" s="145" t="s">
        <v>160</v>
      </c>
      <c r="N70" s="145" t="s">
        <v>148</v>
      </c>
      <c r="O70" s="145" t="s">
        <v>205</v>
      </c>
      <c r="P70" s="145" t="s">
        <v>149</v>
      </c>
      <c r="Q70" s="145">
        <v>60</v>
      </c>
      <c r="R70" s="145">
        <v>3</v>
      </c>
      <c r="S70" s="145" t="s">
        <v>150</v>
      </c>
      <c r="T70" s="449" t="s">
        <v>201</v>
      </c>
      <c r="U70" s="449">
        <v>1</v>
      </c>
      <c r="V70" s="449"/>
      <c r="W70" s="449"/>
      <c r="X70" s="440" t="s">
        <v>484</v>
      </c>
      <c r="Y70" s="449" t="s">
        <v>153</v>
      </c>
      <c r="AC70" s="490" t="s">
        <v>158</v>
      </c>
      <c r="AD70" s="611"/>
      <c r="AE70" s="611"/>
    </row>
    <row r="71" spans="1:31" ht="15" customHeight="1">
      <c r="S71" s="35"/>
      <c r="T71" s="26"/>
      <c r="U71" s="26"/>
      <c r="V71" s="26"/>
      <c r="X71" s="36"/>
      <c r="AD71" s="611"/>
      <c r="AE71" s="611"/>
    </row>
    <row r="72" spans="1:31" ht="15" customHeight="1">
      <c r="S72" s="35"/>
      <c r="T72" s="28"/>
      <c r="U72" s="28"/>
      <c r="V72" s="26"/>
      <c r="X72" s="36"/>
      <c r="AD72" s="611"/>
      <c r="AE72" s="611"/>
    </row>
    <row r="73" spans="1:31" ht="15" customHeight="1">
      <c r="S73" s="35"/>
      <c r="T73" s="28"/>
      <c r="U73" s="28"/>
      <c r="V73" s="26"/>
      <c r="X73" s="36"/>
      <c r="AD73" s="611"/>
      <c r="AE73" s="611"/>
    </row>
    <row r="74" spans="1:31" ht="15" customHeight="1">
      <c r="S74" s="35"/>
      <c r="T74" s="28"/>
      <c r="U74" s="28"/>
      <c r="V74" s="28"/>
      <c r="X74" s="36"/>
      <c r="AD74" s="611"/>
      <c r="AE74" s="611"/>
    </row>
    <row r="75" spans="1:31" ht="15" customHeight="1">
      <c r="S75" s="35"/>
      <c r="T75" s="26"/>
      <c r="U75" s="26"/>
      <c r="V75" s="28"/>
      <c r="X75" s="36"/>
      <c r="AD75" s="611"/>
      <c r="AE75" s="611"/>
    </row>
    <row r="76" spans="1:31" ht="15" customHeight="1">
      <c r="S76" s="35"/>
      <c r="T76" s="26"/>
      <c r="U76" s="26"/>
      <c r="V76" s="28"/>
      <c r="X76" s="36"/>
      <c r="AD76" s="611"/>
      <c r="AE76" s="611"/>
    </row>
    <row r="77" spans="1:31" ht="15" customHeight="1">
      <c r="T77" s="26"/>
      <c r="U77" s="26"/>
      <c r="AD77" s="611"/>
      <c r="AE77" s="611"/>
    </row>
    <row r="78" spans="1:31" ht="15" customHeight="1">
      <c r="T78" s="26"/>
      <c r="U78" s="26"/>
      <c r="AD78" s="611"/>
      <c r="AE78" s="611"/>
    </row>
    <row r="79" spans="1:31" ht="15" customHeight="1">
      <c r="AD79" s="611"/>
      <c r="AE79" s="611"/>
    </row>
    <row r="80" spans="1:31" ht="15" customHeight="1">
      <c r="AD80" s="611"/>
      <c r="AE80" s="611"/>
    </row>
    <row r="81" spans="1:31" ht="15" customHeight="1">
      <c r="AD81" s="611"/>
      <c r="AE81" s="611"/>
    </row>
    <row r="82" spans="1:31" ht="15" customHeight="1">
      <c r="AD82" s="611"/>
      <c r="AE82" s="611"/>
    </row>
    <row r="83" spans="1:31" ht="15" customHeight="1">
      <c r="AD83" s="611"/>
      <c r="AE83" s="611"/>
    </row>
    <row r="84" spans="1:31" ht="15" customHeight="1">
      <c r="AD84" s="611"/>
      <c r="AE84" s="611"/>
    </row>
    <row r="88" spans="1:31" ht="15" customHeight="1">
      <c r="A88" s="20" t="s">
        <v>63</v>
      </c>
      <c r="B88" s="20"/>
      <c r="C88" s="2"/>
    </row>
    <row r="89" spans="1:31" ht="15" customHeight="1">
      <c r="A89" s="18" t="s">
        <v>225</v>
      </c>
      <c r="B89" s="18"/>
      <c r="C89" s="2"/>
    </row>
    <row r="90" spans="1:31" ht="15" customHeight="1">
      <c r="A90" s="2" t="s">
        <v>226</v>
      </c>
      <c r="B90" s="2"/>
      <c r="C90" s="2" t="s">
        <v>227</v>
      </c>
    </row>
    <row r="91" spans="1:31" ht="15" customHeight="1">
      <c r="A91" s="2" t="s">
        <v>228</v>
      </c>
      <c r="B91" s="2"/>
      <c r="C91" s="2" t="s">
        <v>227</v>
      </c>
    </row>
    <row r="92" spans="1:31" ht="15" customHeight="1">
      <c r="A92" s="2" t="s">
        <v>229</v>
      </c>
      <c r="B92" s="2"/>
      <c r="C92" s="2" t="s">
        <v>230</v>
      </c>
    </row>
    <row r="93" spans="1:31" ht="15" customHeight="1">
      <c r="A93" s="2" t="s">
        <v>231</v>
      </c>
      <c r="B93" s="2"/>
      <c r="C93" s="2" t="s">
        <v>232</v>
      </c>
    </row>
    <row r="94" spans="1:31" ht="15" customHeight="1">
      <c r="A94" s="2" t="s">
        <v>233</v>
      </c>
      <c r="B94" s="2"/>
      <c r="C94" s="2" t="s">
        <v>234</v>
      </c>
    </row>
    <row r="95" spans="1:31" ht="15" customHeight="1">
      <c r="A95" s="2" t="s">
        <v>235</v>
      </c>
      <c r="B95" s="2"/>
      <c r="C95" s="2" t="s">
        <v>236</v>
      </c>
    </row>
    <row r="96" spans="1:31" ht="15" customHeight="1">
      <c r="A96" s="2" t="s">
        <v>237</v>
      </c>
      <c r="B96" s="2"/>
      <c r="C96" s="2" t="s">
        <v>238</v>
      </c>
    </row>
  </sheetData>
  <autoFilter ref="A1:X252"/>
  <mergeCells count="9">
    <mergeCell ref="A67:A70"/>
    <mergeCell ref="A61:A64"/>
    <mergeCell ref="A30:A35"/>
    <mergeCell ref="A13:A18"/>
    <mergeCell ref="A2:A3"/>
    <mergeCell ref="A19:A20"/>
    <mergeCell ref="A4:A12"/>
    <mergeCell ref="A56:A59"/>
    <mergeCell ref="A21:A29"/>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outlinePr summaryBelow="0" summaryRight="0"/>
  </sheetPr>
  <dimension ref="A1:AN200"/>
  <sheetViews>
    <sheetView workbookViewId="0">
      <pane xSplit="4" topLeftCell="T1" activePane="topRight" state="frozen"/>
      <selection pane="topRight" activeCell="C26" sqref="C26"/>
    </sheetView>
  </sheetViews>
  <sheetFormatPr defaultColWidth="9.5" defaultRowHeight="15" customHeight="1"/>
  <cols>
    <col min="1" max="1" width="17.5" style="35" customWidth="1"/>
    <col min="2" max="2" width="15" style="35" customWidth="1"/>
    <col min="3" max="3" width="15.5" style="36" customWidth="1"/>
    <col min="4" max="4" width="14.5" style="35" customWidth="1"/>
    <col min="5" max="5" width="12" style="35" customWidth="1"/>
    <col min="6" max="6" width="13" style="35" customWidth="1"/>
    <col min="7" max="7" width="16.5" style="35" customWidth="1"/>
    <col min="8" max="8" width="11" style="35" customWidth="1"/>
    <col min="9" max="9" width="12" style="35" customWidth="1"/>
    <col min="10" max="10" width="11" style="35" customWidth="1"/>
    <col min="11" max="11" width="23" style="35" customWidth="1"/>
    <col min="12" max="12" width="12.5" style="35" customWidth="1"/>
    <col min="13" max="14" width="13.5" style="35" customWidth="1"/>
    <col min="15" max="15" width="23.5" style="35" customWidth="1"/>
    <col min="16" max="16" width="17.5" style="35" customWidth="1"/>
    <col min="17" max="17" width="11.5" style="35" customWidth="1"/>
    <col min="18" max="18" width="10.5" style="35" customWidth="1"/>
    <col min="19" max="19" width="14.5" style="26" customWidth="1"/>
    <col min="20" max="20" width="27.5" style="51" hidden="1" customWidth="1"/>
    <col min="21" max="21" width="28.5" style="35" hidden="1" customWidth="1"/>
    <col min="22" max="22" width="25.5" style="35" hidden="1" customWidth="1"/>
    <col min="23" max="23" width="12.5" style="35" hidden="1" customWidth="1"/>
    <col min="29" max="29" width="20.25" customWidth="1"/>
    <col min="31" max="31" width="23.125" customWidth="1"/>
  </cols>
  <sheetData>
    <row r="1" spans="1:40" s="42" customFormat="1" ht="27.95" customHeight="1">
      <c r="A1" s="37" t="s">
        <v>57</v>
      </c>
      <c r="B1" s="37" t="s">
        <v>119</v>
      </c>
      <c r="C1" s="67" t="s">
        <v>120</v>
      </c>
      <c r="D1" s="29" t="s">
        <v>121</v>
      </c>
      <c r="E1" s="67" t="s">
        <v>122</v>
      </c>
      <c r="F1" s="48" t="s">
        <v>123</v>
      </c>
      <c r="G1" s="48" t="s">
        <v>124</v>
      </c>
      <c r="H1" s="48" t="s">
        <v>125</v>
      </c>
      <c r="I1" s="48" t="s">
        <v>126</v>
      </c>
      <c r="J1" s="48" t="s">
        <v>127</v>
      </c>
      <c r="K1" s="520" t="s">
        <v>128</v>
      </c>
      <c r="L1" s="48" t="s">
        <v>129</v>
      </c>
      <c r="M1" s="68" t="s">
        <v>130</v>
      </c>
      <c r="N1" s="68" t="s">
        <v>131</v>
      </c>
      <c r="O1" s="48" t="s">
        <v>132</v>
      </c>
      <c r="P1" s="48" t="s">
        <v>133</v>
      </c>
      <c r="Q1" s="48" t="s">
        <v>134</v>
      </c>
      <c r="R1" s="48" t="s">
        <v>135</v>
      </c>
      <c r="S1" s="86" t="s">
        <v>136</v>
      </c>
      <c r="T1" s="48" t="s">
        <v>464</v>
      </c>
      <c r="U1" s="48" t="s">
        <v>465</v>
      </c>
      <c r="V1" s="48" t="s">
        <v>139</v>
      </c>
      <c r="W1" s="48" t="s">
        <v>140</v>
      </c>
      <c r="X1" s="37" t="s">
        <v>141</v>
      </c>
      <c r="Y1" s="37" t="s">
        <v>142</v>
      </c>
      <c r="Z1" s="37" t="s">
        <v>143</v>
      </c>
      <c r="AA1" s="489" t="s">
        <v>144</v>
      </c>
      <c r="AB1" s="601" t="s">
        <v>1191</v>
      </c>
      <c r="AC1" s="601" t="s">
        <v>1192</v>
      </c>
      <c r="AD1" s="601" t="s">
        <v>1</v>
      </c>
      <c r="AE1" s="601" t="s">
        <v>1193</v>
      </c>
      <c r="AF1" s="601" t="s">
        <v>1194</v>
      </c>
    </row>
    <row r="2" spans="1:40" s="2" customFormat="1" ht="15" customHeight="1">
      <c r="A2" s="628" t="s">
        <v>485</v>
      </c>
      <c r="B2" s="62"/>
      <c r="C2" s="124">
        <v>600003.01</v>
      </c>
      <c r="D2" s="94">
        <v>1</v>
      </c>
      <c r="E2" s="43" t="s">
        <v>106</v>
      </c>
      <c r="F2" s="66">
        <v>2</v>
      </c>
      <c r="G2" s="66">
        <v>5</v>
      </c>
      <c r="H2" s="66">
        <v>11</v>
      </c>
      <c r="I2" s="66" t="s">
        <v>165</v>
      </c>
      <c r="J2" s="66" t="s">
        <v>158</v>
      </c>
      <c r="K2" s="66">
        <v>-85</v>
      </c>
      <c r="L2" s="66" t="s">
        <v>159</v>
      </c>
      <c r="M2" s="66" t="s">
        <v>160</v>
      </c>
      <c r="N2" s="66"/>
      <c r="O2" s="66" t="s">
        <v>148</v>
      </c>
      <c r="P2" s="66" t="s">
        <v>149</v>
      </c>
      <c r="Q2" s="66">
        <v>60</v>
      </c>
      <c r="R2" s="66">
        <v>3</v>
      </c>
      <c r="S2" s="66" t="s">
        <v>150</v>
      </c>
      <c r="T2" s="66">
        <v>55000</v>
      </c>
      <c r="U2" s="66"/>
      <c r="V2" s="66" t="s">
        <v>468</v>
      </c>
      <c r="W2" s="93" t="s">
        <v>153</v>
      </c>
      <c r="X2" s="35"/>
      <c r="Y2" s="35"/>
      <c r="Z2" s="35"/>
      <c r="AA2" s="490" t="s">
        <v>154</v>
      </c>
      <c r="AB2" s="611"/>
      <c r="AC2" s="611"/>
      <c r="AD2"/>
      <c r="AE2" s="609"/>
      <c r="AF2"/>
      <c r="AG2" s="35"/>
      <c r="AH2" s="35"/>
      <c r="AI2" s="35"/>
      <c r="AJ2" s="35"/>
      <c r="AK2" s="35"/>
      <c r="AL2" s="35"/>
      <c r="AM2" s="35"/>
      <c r="AN2" s="35"/>
    </row>
    <row r="3" spans="1:40" s="2" customFormat="1" ht="15" customHeight="1">
      <c r="A3" s="628"/>
      <c r="B3" s="62"/>
      <c r="C3" s="124" t="s">
        <v>486</v>
      </c>
      <c r="D3" s="94">
        <v>2</v>
      </c>
      <c r="E3" s="43" t="s">
        <v>106</v>
      </c>
      <c r="F3" s="66">
        <v>2</v>
      </c>
      <c r="G3" s="66">
        <v>10</v>
      </c>
      <c r="H3" s="66">
        <v>11</v>
      </c>
      <c r="I3" s="66" t="s">
        <v>165</v>
      </c>
      <c r="J3" s="66" t="s">
        <v>158</v>
      </c>
      <c r="K3" s="66">
        <v>-85</v>
      </c>
      <c r="L3" s="66" t="s">
        <v>159</v>
      </c>
      <c r="M3" s="66" t="s">
        <v>160</v>
      </c>
      <c r="N3" s="66"/>
      <c r="O3" s="66" t="s">
        <v>148</v>
      </c>
      <c r="P3" s="66" t="s">
        <v>149</v>
      </c>
      <c r="Q3" s="66">
        <v>60</v>
      </c>
      <c r="R3" s="66">
        <v>3</v>
      </c>
      <c r="S3" s="66" t="s">
        <v>150</v>
      </c>
      <c r="T3" s="66">
        <v>130000</v>
      </c>
      <c r="U3" s="66"/>
      <c r="V3" s="66" t="s">
        <v>469</v>
      </c>
      <c r="W3" s="93" t="s">
        <v>153</v>
      </c>
      <c r="X3" s="35"/>
      <c r="Y3" s="35"/>
      <c r="Z3" s="35"/>
      <c r="AA3" s="490" t="s">
        <v>154</v>
      </c>
      <c r="AB3" s="611"/>
      <c r="AC3" s="611"/>
      <c r="AD3"/>
      <c r="AE3" s="609"/>
      <c r="AF3"/>
      <c r="AG3" s="35"/>
      <c r="AH3" s="35"/>
      <c r="AI3" s="35"/>
      <c r="AJ3" s="35"/>
      <c r="AK3" s="35"/>
      <c r="AL3" s="35"/>
      <c r="AM3" s="35"/>
      <c r="AN3" s="35"/>
    </row>
    <row r="4" spans="1:40" s="2" customFormat="1" ht="15" customHeight="1">
      <c r="A4" s="628"/>
      <c r="B4" s="62"/>
      <c r="C4" s="124" t="s">
        <v>486</v>
      </c>
      <c r="D4" s="94">
        <v>3</v>
      </c>
      <c r="E4" s="43" t="s">
        <v>106</v>
      </c>
      <c r="F4" s="66">
        <v>2</v>
      </c>
      <c r="G4" s="66">
        <v>15</v>
      </c>
      <c r="H4" s="66">
        <v>11</v>
      </c>
      <c r="I4" s="66" t="s">
        <v>165</v>
      </c>
      <c r="J4" s="66" t="s">
        <v>158</v>
      </c>
      <c r="K4" s="66">
        <v>-85</v>
      </c>
      <c r="L4" s="66" t="s">
        <v>159</v>
      </c>
      <c r="M4" s="66" t="s">
        <v>160</v>
      </c>
      <c r="N4" s="66"/>
      <c r="O4" s="66" t="s">
        <v>148</v>
      </c>
      <c r="P4" s="66" t="s">
        <v>149</v>
      </c>
      <c r="Q4" s="66">
        <v>60</v>
      </c>
      <c r="R4" s="66">
        <v>3</v>
      </c>
      <c r="S4" s="66" t="s">
        <v>150</v>
      </c>
      <c r="T4" s="66">
        <v>200000</v>
      </c>
      <c r="U4" s="66"/>
      <c r="V4" s="66" t="s">
        <v>469</v>
      </c>
      <c r="W4" s="93" t="s">
        <v>153</v>
      </c>
      <c r="X4" s="35"/>
      <c r="Y4" s="35"/>
      <c r="Z4" s="35"/>
      <c r="AA4" s="490" t="s">
        <v>154</v>
      </c>
      <c r="AB4" s="611"/>
      <c r="AC4" s="611"/>
      <c r="AD4"/>
      <c r="AE4" s="609"/>
      <c r="AF4"/>
      <c r="AG4" s="35"/>
      <c r="AH4" s="35"/>
      <c r="AI4" s="35"/>
      <c r="AJ4" s="35"/>
      <c r="AK4" s="35"/>
      <c r="AL4" s="35"/>
      <c r="AM4" s="35"/>
      <c r="AN4" s="35"/>
    </row>
    <row r="5" spans="1:40" s="2" customFormat="1" ht="15" customHeight="1">
      <c r="A5" s="628"/>
      <c r="B5" s="62"/>
      <c r="C5" s="124" t="s">
        <v>486</v>
      </c>
      <c r="D5" s="94">
        <v>4</v>
      </c>
      <c r="E5" s="43" t="s">
        <v>106</v>
      </c>
      <c r="F5" s="66">
        <v>2</v>
      </c>
      <c r="G5" s="66">
        <v>20</v>
      </c>
      <c r="H5" s="66">
        <v>11</v>
      </c>
      <c r="I5" s="66" t="s">
        <v>165</v>
      </c>
      <c r="J5" s="66" t="s">
        <v>158</v>
      </c>
      <c r="K5" s="66">
        <v>-85</v>
      </c>
      <c r="L5" s="66" t="s">
        <v>159</v>
      </c>
      <c r="M5" s="66" t="s">
        <v>160</v>
      </c>
      <c r="N5" s="66"/>
      <c r="O5" s="66" t="s">
        <v>148</v>
      </c>
      <c r="P5" s="66" t="s">
        <v>149</v>
      </c>
      <c r="Q5" s="66">
        <v>60</v>
      </c>
      <c r="R5" s="66">
        <v>3</v>
      </c>
      <c r="S5" s="66" t="s">
        <v>150</v>
      </c>
      <c r="T5" s="66">
        <v>270000</v>
      </c>
      <c r="U5" s="66"/>
      <c r="V5" s="66" t="s">
        <v>470</v>
      </c>
      <c r="W5" s="93" t="s">
        <v>153</v>
      </c>
      <c r="X5" s="35"/>
      <c r="Y5" s="35"/>
      <c r="Z5" s="35"/>
      <c r="AA5" s="490" t="s">
        <v>154</v>
      </c>
      <c r="AB5" s="611"/>
      <c r="AC5" s="611"/>
      <c r="AD5"/>
      <c r="AE5" s="609"/>
      <c r="AF5"/>
      <c r="AG5" s="35"/>
      <c r="AH5" s="35"/>
      <c r="AI5" s="35"/>
      <c r="AJ5" s="35"/>
      <c r="AK5" s="35"/>
      <c r="AL5" s="35"/>
      <c r="AM5" s="35"/>
      <c r="AN5" s="35"/>
    </row>
    <row r="6" spans="1:40" s="2" customFormat="1" ht="15" customHeight="1">
      <c r="A6" s="628"/>
      <c r="B6" s="62"/>
      <c r="C6" s="124">
        <v>600003.02</v>
      </c>
      <c r="D6" s="94">
        <v>1</v>
      </c>
      <c r="E6" s="43" t="s">
        <v>106</v>
      </c>
      <c r="F6" s="66">
        <v>4</v>
      </c>
      <c r="G6" s="66">
        <v>5</v>
      </c>
      <c r="H6" s="66">
        <v>11</v>
      </c>
      <c r="I6" s="66" t="s">
        <v>165</v>
      </c>
      <c r="J6" s="66" t="s">
        <v>158</v>
      </c>
      <c r="K6" s="66">
        <v>-85</v>
      </c>
      <c r="L6" s="66" t="s">
        <v>159</v>
      </c>
      <c r="M6" s="66" t="s">
        <v>160</v>
      </c>
      <c r="N6" s="66"/>
      <c r="O6" s="66" t="s">
        <v>148</v>
      </c>
      <c r="P6" s="66" t="s">
        <v>149</v>
      </c>
      <c r="Q6" s="66">
        <v>60</v>
      </c>
      <c r="R6" s="66">
        <v>3</v>
      </c>
      <c r="S6" s="66" t="s">
        <v>150</v>
      </c>
      <c r="T6" s="66">
        <v>55000</v>
      </c>
      <c r="U6" s="66"/>
      <c r="V6" s="66" t="s">
        <v>468</v>
      </c>
      <c r="W6" s="93" t="s">
        <v>153</v>
      </c>
      <c r="X6" s="35"/>
      <c r="Y6" s="35"/>
      <c r="Z6" s="35"/>
      <c r="AA6" s="490" t="s">
        <v>154</v>
      </c>
      <c r="AB6" s="611"/>
      <c r="AC6" s="611"/>
      <c r="AD6"/>
      <c r="AE6" s="609"/>
      <c r="AF6"/>
      <c r="AG6" s="35"/>
      <c r="AH6" s="35"/>
      <c r="AI6" s="35"/>
      <c r="AJ6" s="35"/>
      <c r="AK6" s="35"/>
      <c r="AL6" s="35"/>
      <c r="AM6" s="35"/>
      <c r="AN6" s="35"/>
    </row>
    <row r="7" spans="1:40" s="2" customFormat="1" ht="15" customHeight="1">
      <c r="A7" s="628"/>
      <c r="B7" s="62"/>
      <c r="C7" s="124">
        <v>600003.02</v>
      </c>
      <c r="D7" s="94">
        <v>2</v>
      </c>
      <c r="E7" s="43" t="s">
        <v>106</v>
      </c>
      <c r="F7" s="66">
        <v>4</v>
      </c>
      <c r="G7" s="66">
        <v>10</v>
      </c>
      <c r="H7" s="66">
        <v>11</v>
      </c>
      <c r="I7" s="66" t="s">
        <v>165</v>
      </c>
      <c r="J7" s="66" t="s">
        <v>158</v>
      </c>
      <c r="K7" s="66">
        <v>-85</v>
      </c>
      <c r="L7" s="66" t="s">
        <v>159</v>
      </c>
      <c r="M7" s="66" t="s">
        <v>160</v>
      </c>
      <c r="N7" s="66"/>
      <c r="O7" s="66" t="s">
        <v>148</v>
      </c>
      <c r="P7" s="66" t="s">
        <v>149</v>
      </c>
      <c r="Q7" s="66">
        <v>60</v>
      </c>
      <c r="R7" s="66">
        <v>3</v>
      </c>
      <c r="S7" s="66" t="s">
        <v>150</v>
      </c>
      <c r="T7" s="66">
        <v>130000</v>
      </c>
      <c r="U7" s="66"/>
      <c r="V7" s="66" t="s">
        <v>469</v>
      </c>
      <c r="W7" s="93" t="s">
        <v>153</v>
      </c>
      <c r="X7" s="35"/>
      <c r="Y7" s="35"/>
      <c r="Z7" s="35"/>
      <c r="AA7" s="490" t="s">
        <v>154</v>
      </c>
      <c r="AB7" s="611"/>
      <c r="AC7" s="611"/>
      <c r="AD7"/>
      <c r="AE7" s="609"/>
      <c r="AF7"/>
      <c r="AG7" s="35"/>
      <c r="AH7" s="35"/>
      <c r="AI7" s="35"/>
      <c r="AJ7" s="35"/>
      <c r="AK7" s="35"/>
      <c r="AL7" s="35"/>
      <c r="AM7" s="35"/>
      <c r="AN7" s="35"/>
    </row>
    <row r="8" spans="1:40" s="2" customFormat="1" ht="15" customHeight="1">
      <c r="A8" s="628"/>
      <c r="B8" s="62"/>
      <c r="C8" s="124">
        <v>600003.02</v>
      </c>
      <c r="D8" s="94">
        <v>3</v>
      </c>
      <c r="E8" s="43" t="s">
        <v>106</v>
      </c>
      <c r="F8" s="66">
        <v>4</v>
      </c>
      <c r="G8" s="66">
        <v>15</v>
      </c>
      <c r="H8" s="66">
        <v>11</v>
      </c>
      <c r="I8" s="66" t="s">
        <v>165</v>
      </c>
      <c r="J8" s="66" t="s">
        <v>158</v>
      </c>
      <c r="K8" s="66">
        <v>-85</v>
      </c>
      <c r="L8" s="66" t="s">
        <v>159</v>
      </c>
      <c r="M8" s="66" t="s">
        <v>160</v>
      </c>
      <c r="N8" s="66"/>
      <c r="O8" s="66" t="s">
        <v>148</v>
      </c>
      <c r="P8" s="66" t="s">
        <v>149</v>
      </c>
      <c r="Q8" s="66">
        <v>60</v>
      </c>
      <c r="R8" s="66">
        <v>3</v>
      </c>
      <c r="S8" s="66" t="s">
        <v>150</v>
      </c>
      <c r="T8" s="66">
        <v>200000</v>
      </c>
      <c r="U8" s="66"/>
      <c r="V8" s="66" t="s">
        <v>469</v>
      </c>
      <c r="W8" s="93" t="s">
        <v>153</v>
      </c>
      <c r="X8" s="35"/>
      <c r="Y8" s="35"/>
      <c r="Z8" s="35"/>
      <c r="AA8" s="490" t="s">
        <v>154</v>
      </c>
      <c r="AB8" s="611"/>
      <c r="AC8" s="611"/>
      <c r="AD8"/>
      <c r="AE8" s="609"/>
      <c r="AF8"/>
      <c r="AG8" s="35"/>
      <c r="AH8" s="35"/>
      <c r="AI8" s="35"/>
      <c r="AJ8" s="35"/>
      <c r="AK8" s="35"/>
      <c r="AL8" s="35"/>
      <c r="AM8" s="35"/>
      <c r="AN8" s="35"/>
    </row>
    <row r="9" spans="1:40" s="2" customFormat="1" ht="15" customHeight="1">
      <c r="A9" s="628"/>
      <c r="B9" s="62"/>
      <c r="C9" s="124">
        <v>600003.02</v>
      </c>
      <c r="D9" s="94">
        <v>4</v>
      </c>
      <c r="E9" s="43" t="s">
        <v>106</v>
      </c>
      <c r="F9" s="66">
        <v>4</v>
      </c>
      <c r="G9" s="66">
        <v>20</v>
      </c>
      <c r="H9" s="66">
        <v>11</v>
      </c>
      <c r="I9" s="66" t="s">
        <v>165</v>
      </c>
      <c r="J9" s="66" t="s">
        <v>158</v>
      </c>
      <c r="K9" s="66">
        <v>-85</v>
      </c>
      <c r="L9" s="66" t="s">
        <v>159</v>
      </c>
      <c r="M9" s="66" t="s">
        <v>160</v>
      </c>
      <c r="N9" s="66"/>
      <c r="O9" s="66" t="s">
        <v>148</v>
      </c>
      <c r="P9" s="66" t="s">
        <v>149</v>
      </c>
      <c r="Q9" s="66">
        <v>60</v>
      </c>
      <c r="R9" s="66">
        <v>3</v>
      </c>
      <c r="S9" s="66" t="s">
        <v>150</v>
      </c>
      <c r="T9" s="66">
        <v>270000</v>
      </c>
      <c r="U9" s="66"/>
      <c r="V9" s="66" t="s">
        <v>470</v>
      </c>
      <c r="W9" s="93" t="s">
        <v>153</v>
      </c>
      <c r="X9" s="35"/>
      <c r="Y9" s="35"/>
      <c r="Z9" s="35"/>
      <c r="AA9" s="490" t="s">
        <v>154</v>
      </c>
      <c r="AB9" s="611"/>
      <c r="AC9" s="611"/>
      <c r="AD9"/>
      <c r="AE9" s="609"/>
      <c r="AF9"/>
      <c r="AG9" s="35"/>
      <c r="AH9" s="35"/>
      <c r="AI9" s="35"/>
      <c r="AJ9" s="35"/>
      <c r="AK9" s="35"/>
      <c r="AL9" s="35"/>
      <c r="AM9" s="35"/>
      <c r="AN9" s="35"/>
    </row>
    <row r="10" spans="1:40" s="2" customFormat="1" ht="15" customHeight="1">
      <c r="A10" s="628"/>
      <c r="B10" s="62"/>
      <c r="C10" s="125">
        <v>600004</v>
      </c>
      <c r="D10" s="43"/>
      <c r="E10" s="43" t="s">
        <v>106</v>
      </c>
      <c r="F10" s="66">
        <v>4</v>
      </c>
      <c r="G10" s="66">
        <v>10</v>
      </c>
      <c r="H10" s="66">
        <v>11</v>
      </c>
      <c r="I10" s="66" t="s">
        <v>157</v>
      </c>
      <c r="J10" s="66" t="s">
        <v>163</v>
      </c>
      <c r="K10" s="66">
        <v>-85</v>
      </c>
      <c r="L10" s="2">
        <v>20</v>
      </c>
      <c r="M10" s="2" t="s">
        <v>166</v>
      </c>
      <c r="O10" s="66" t="s">
        <v>148</v>
      </c>
      <c r="P10" s="66" t="s">
        <v>149</v>
      </c>
      <c r="Q10" s="66">
        <v>60</v>
      </c>
      <c r="R10" s="66">
        <v>3</v>
      </c>
      <c r="S10" s="66" t="s">
        <v>150</v>
      </c>
      <c r="T10" s="138">
        <v>25500</v>
      </c>
      <c r="U10" s="66"/>
      <c r="V10" s="66" t="s">
        <v>152</v>
      </c>
      <c r="W10" s="93" t="s">
        <v>153</v>
      </c>
      <c r="X10" s="35"/>
      <c r="Y10" s="35"/>
      <c r="Z10" s="35"/>
      <c r="AA10" s="490" t="s">
        <v>154</v>
      </c>
      <c r="AB10" s="611"/>
      <c r="AC10" s="611"/>
      <c r="AD10"/>
      <c r="AE10" s="609"/>
      <c r="AF10"/>
      <c r="AG10" s="35"/>
      <c r="AH10" s="35"/>
      <c r="AI10" s="35"/>
      <c r="AJ10" s="35"/>
      <c r="AK10" s="35"/>
      <c r="AL10" s="35"/>
      <c r="AM10" s="35"/>
      <c r="AN10" s="35"/>
    </row>
    <row r="11" spans="1:40" s="2" customFormat="1" ht="15" customHeight="1">
      <c r="A11" s="628"/>
      <c r="B11" s="62"/>
      <c r="C11" s="125">
        <v>600005</v>
      </c>
      <c r="D11" s="126">
        <v>1</v>
      </c>
      <c r="E11" s="43" t="s">
        <v>106</v>
      </c>
      <c r="F11" s="66">
        <v>4</v>
      </c>
      <c r="G11" s="66">
        <v>5</v>
      </c>
      <c r="H11" s="66">
        <v>11</v>
      </c>
      <c r="I11" s="66" t="s">
        <v>157</v>
      </c>
      <c r="J11" s="66" t="s">
        <v>163</v>
      </c>
      <c r="K11" s="66">
        <v>-85</v>
      </c>
      <c r="L11" s="2">
        <v>10</v>
      </c>
      <c r="M11" s="2" t="s">
        <v>164</v>
      </c>
      <c r="O11" s="66" t="s">
        <v>148</v>
      </c>
      <c r="P11" s="66" t="s">
        <v>149</v>
      </c>
      <c r="Q11" s="66">
        <v>60</v>
      </c>
      <c r="R11" s="66">
        <v>3</v>
      </c>
      <c r="S11" s="66" t="s">
        <v>150</v>
      </c>
      <c r="T11" s="138">
        <v>8500</v>
      </c>
      <c r="U11" s="66"/>
      <c r="V11" s="66" t="s">
        <v>152</v>
      </c>
      <c r="W11" s="93" t="s">
        <v>153</v>
      </c>
      <c r="X11" s="35"/>
      <c r="Y11" s="35"/>
      <c r="Z11" s="35"/>
      <c r="AA11" s="490" t="s">
        <v>154</v>
      </c>
      <c r="AB11" s="611"/>
      <c r="AC11" s="611"/>
      <c r="AD11"/>
      <c r="AE11" s="609"/>
      <c r="AF11"/>
      <c r="AG11" s="35"/>
      <c r="AH11" s="35"/>
      <c r="AI11" s="35"/>
      <c r="AJ11" s="35"/>
      <c r="AK11" s="35"/>
      <c r="AL11" s="35"/>
      <c r="AM11" s="35"/>
      <c r="AN11" s="35"/>
    </row>
    <row r="12" spans="1:40" s="2" customFormat="1" ht="15" customHeight="1">
      <c r="A12" s="628"/>
      <c r="B12" s="62"/>
      <c r="C12" s="125">
        <v>600005</v>
      </c>
      <c r="D12" s="126">
        <v>2</v>
      </c>
      <c r="E12" s="43" t="s">
        <v>106</v>
      </c>
      <c r="F12" s="66">
        <v>4</v>
      </c>
      <c r="G12" s="66">
        <v>10</v>
      </c>
      <c r="H12" s="66">
        <v>11</v>
      </c>
      <c r="I12" s="66" t="s">
        <v>157</v>
      </c>
      <c r="J12" s="66" t="s">
        <v>163</v>
      </c>
      <c r="K12" s="66">
        <v>-85</v>
      </c>
      <c r="L12" s="2">
        <v>10</v>
      </c>
      <c r="M12" s="2" t="s">
        <v>164</v>
      </c>
      <c r="O12" s="66" t="s">
        <v>148</v>
      </c>
      <c r="P12" s="66" t="s">
        <v>149</v>
      </c>
      <c r="Q12" s="66">
        <v>60</v>
      </c>
      <c r="R12" s="66">
        <v>3</v>
      </c>
      <c r="S12" s="66" t="s">
        <v>150</v>
      </c>
      <c r="T12" s="138">
        <v>17500</v>
      </c>
      <c r="U12" s="66"/>
      <c r="V12" s="66" t="s">
        <v>152</v>
      </c>
      <c r="W12" s="93" t="s">
        <v>153</v>
      </c>
      <c r="X12" s="35"/>
      <c r="Y12" s="35"/>
      <c r="Z12" s="35"/>
      <c r="AA12" s="490" t="s">
        <v>154</v>
      </c>
      <c r="AB12" s="611"/>
      <c r="AC12" s="611"/>
      <c r="AD12"/>
      <c r="AE12" s="609"/>
      <c r="AF12"/>
      <c r="AG12" s="35"/>
      <c r="AH12" s="35"/>
      <c r="AI12" s="35"/>
      <c r="AJ12" s="35"/>
      <c r="AK12" s="35"/>
      <c r="AL12" s="35"/>
      <c r="AM12" s="35"/>
      <c r="AN12" s="35"/>
    </row>
    <row r="13" spans="1:40" s="2" customFormat="1" ht="15" customHeight="1">
      <c r="A13" s="628"/>
      <c r="B13" s="62"/>
      <c r="C13" s="125">
        <v>600005</v>
      </c>
      <c r="D13" s="126">
        <v>3</v>
      </c>
      <c r="E13" s="43" t="s">
        <v>106</v>
      </c>
      <c r="F13" s="66">
        <v>4</v>
      </c>
      <c r="G13" s="66">
        <v>15</v>
      </c>
      <c r="H13" s="66">
        <v>11</v>
      </c>
      <c r="I13" s="66" t="s">
        <v>157</v>
      </c>
      <c r="J13" s="66" t="s">
        <v>163</v>
      </c>
      <c r="K13" s="66">
        <v>-85</v>
      </c>
      <c r="L13" s="2">
        <v>10</v>
      </c>
      <c r="M13" s="2" t="s">
        <v>164</v>
      </c>
      <c r="O13" s="66" t="s">
        <v>148</v>
      </c>
      <c r="P13" s="66" t="s">
        <v>149</v>
      </c>
      <c r="Q13" s="66">
        <v>60</v>
      </c>
      <c r="R13" s="66">
        <v>3</v>
      </c>
      <c r="S13" s="66" t="s">
        <v>150</v>
      </c>
      <c r="T13" s="138">
        <v>27000</v>
      </c>
      <c r="U13" s="66"/>
      <c r="V13" s="66" t="s">
        <v>152</v>
      </c>
      <c r="W13" s="93" t="s">
        <v>153</v>
      </c>
      <c r="X13" s="35"/>
      <c r="Y13" s="35"/>
      <c r="Z13" s="35"/>
      <c r="AA13" s="490" t="s">
        <v>154</v>
      </c>
      <c r="AB13" s="611"/>
      <c r="AC13" s="611"/>
      <c r="AD13"/>
      <c r="AE13" s="609"/>
      <c r="AF13"/>
      <c r="AG13" s="35"/>
      <c r="AH13" s="35"/>
      <c r="AI13" s="35"/>
      <c r="AJ13" s="35"/>
      <c r="AK13" s="35"/>
      <c r="AL13" s="35"/>
      <c r="AM13" s="35"/>
      <c r="AN13" s="35"/>
    </row>
    <row r="14" spans="1:40" s="2" customFormat="1" ht="15" customHeight="1">
      <c r="A14" s="628"/>
      <c r="B14" s="62"/>
      <c r="C14" s="125">
        <v>600005</v>
      </c>
      <c r="D14" s="126">
        <v>4</v>
      </c>
      <c r="E14" s="43" t="s">
        <v>106</v>
      </c>
      <c r="F14" s="66">
        <v>4</v>
      </c>
      <c r="G14" s="66">
        <v>20</v>
      </c>
      <c r="H14" s="66">
        <v>11</v>
      </c>
      <c r="I14" s="66" t="s">
        <v>157</v>
      </c>
      <c r="J14" s="66" t="s">
        <v>163</v>
      </c>
      <c r="K14" s="66">
        <v>-85</v>
      </c>
      <c r="L14" s="2">
        <v>10</v>
      </c>
      <c r="M14" s="2" t="s">
        <v>164</v>
      </c>
      <c r="O14" s="66" t="s">
        <v>148</v>
      </c>
      <c r="P14" s="66" t="s">
        <v>149</v>
      </c>
      <c r="Q14" s="66">
        <v>60</v>
      </c>
      <c r="R14" s="66">
        <v>3</v>
      </c>
      <c r="S14" s="66" t="s">
        <v>150</v>
      </c>
      <c r="T14" s="138">
        <v>35500</v>
      </c>
      <c r="U14" s="66"/>
      <c r="V14" s="66" t="s">
        <v>152</v>
      </c>
      <c r="W14" s="93" t="s">
        <v>153</v>
      </c>
      <c r="X14" s="35"/>
      <c r="Y14" s="35"/>
      <c r="Z14" s="35"/>
      <c r="AA14" s="490" t="s">
        <v>154</v>
      </c>
      <c r="AB14" s="611"/>
      <c r="AC14" s="611"/>
      <c r="AD14"/>
      <c r="AE14" s="609"/>
      <c r="AF14"/>
      <c r="AG14" s="35"/>
      <c r="AH14" s="35"/>
      <c r="AI14" s="35"/>
      <c r="AJ14" s="35"/>
      <c r="AK14" s="35"/>
      <c r="AL14" s="35"/>
      <c r="AM14" s="35"/>
      <c r="AN14" s="35"/>
    </row>
    <row r="15" spans="1:40" s="2" customFormat="1" ht="15" customHeight="1">
      <c r="A15" s="628" t="s">
        <v>487</v>
      </c>
      <c r="B15" s="62"/>
      <c r="C15" s="619">
        <v>600006</v>
      </c>
      <c r="D15" s="620"/>
      <c r="E15" s="43" t="s">
        <v>106</v>
      </c>
      <c r="F15" s="66">
        <v>4</v>
      </c>
      <c r="G15" s="66">
        <v>10</v>
      </c>
      <c r="H15" s="66">
        <v>11</v>
      </c>
      <c r="I15" s="66" t="s">
        <v>165</v>
      </c>
      <c r="J15" s="66" t="s">
        <v>158</v>
      </c>
      <c r="K15" s="66">
        <v>-85</v>
      </c>
      <c r="L15" s="66" t="s">
        <v>159</v>
      </c>
      <c r="M15" s="66" t="s">
        <v>160</v>
      </c>
      <c r="N15" s="66"/>
      <c r="O15" s="66" t="s">
        <v>148</v>
      </c>
      <c r="P15" s="66" t="s">
        <v>149</v>
      </c>
      <c r="Q15" s="66">
        <v>60</v>
      </c>
      <c r="R15" s="66">
        <v>3</v>
      </c>
      <c r="S15" s="66" t="s">
        <v>150</v>
      </c>
      <c r="T15" s="138">
        <v>13500</v>
      </c>
      <c r="U15" s="66"/>
      <c r="V15" s="66" t="s">
        <v>469</v>
      </c>
      <c r="W15" s="93" t="s">
        <v>153</v>
      </c>
      <c r="X15" s="35"/>
      <c r="Y15" s="35"/>
      <c r="Z15" s="35"/>
      <c r="AA15" s="490" t="s">
        <v>154</v>
      </c>
      <c r="AB15" s="611"/>
      <c r="AC15" s="611"/>
      <c r="AD15"/>
      <c r="AE15" s="609"/>
      <c r="AF15"/>
      <c r="AG15" s="35"/>
      <c r="AH15" s="35"/>
      <c r="AI15" s="35"/>
      <c r="AJ15" s="35"/>
      <c r="AK15" s="35"/>
      <c r="AL15" s="35"/>
      <c r="AM15" s="35"/>
      <c r="AN15" s="35"/>
    </row>
    <row r="16" spans="1:40" s="2" customFormat="1" ht="15" customHeight="1">
      <c r="A16" s="628"/>
      <c r="B16" s="617"/>
      <c r="C16" s="623">
        <v>600007.01</v>
      </c>
      <c r="D16" s="624">
        <v>1</v>
      </c>
      <c r="E16" s="618" t="s">
        <v>106</v>
      </c>
      <c r="F16" s="66">
        <v>2</v>
      </c>
      <c r="G16" s="66">
        <v>5</v>
      </c>
      <c r="H16" s="66">
        <v>11</v>
      </c>
      <c r="I16" s="66" t="s">
        <v>165</v>
      </c>
      <c r="J16" s="66" t="s">
        <v>163</v>
      </c>
      <c r="K16" s="66">
        <v>-85</v>
      </c>
      <c r="L16" s="2">
        <v>10</v>
      </c>
      <c r="M16" s="2" t="s">
        <v>164</v>
      </c>
      <c r="O16" s="66" t="s">
        <v>148</v>
      </c>
      <c r="P16" s="66" t="s">
        <v>149</v>
      </c>
      <c r="Q16" s="66">
        <v>60</v>
      </c>
      <c r="R16" s="66">
        <v>3</v>
      </c>
      <c r="S16" s="66" t="s">
        <v>150</v>
      </c>
      <c r="T16" s="138">
        <v>10000</v>
      </c>
      <c r="U16" s="66"/>
      <c r="V16" s="66" t="s">
        <v>152</v>
      </c>
      <c r="W16" s="93" t="s">
        <v>153</v>
      </c>
      <c r="X16" s="35"/>
      <c r="Y16" s="35"/>
      <c r="Z16" s="35"/>
      <c r="AA16" s="490" t="s">
        <v>154</v>
      </c>
      <c r="AB16" s="611"/>
      <c r="AC16" s="611"/>
      <c r="AD16"/>
      <c r="AE16" s="609"/>
      <c r="AF16"/>
      <c r="AG16" s="35"/>
      <c r="AH16" s="35"/>
      <c r="AI16" s="35"/>
      <c r="AJ16" s="35"/>
      <c r="AK16" s="35"/>
      <c r="AL16" s="35"/>
      <c r="AM16" s="35"/>
      <c r="AN16" s="35"/>
    </row>
    <row r="17" spans="1:40" s="2" customFormat="1" ht="15" customHeight="1">
      <c r="A17" s="628"/>
      <c r="B17" s="617"/>
      <c r="C17" s="623">
        <v>600007.01</v>
      </c>
      <c r="D17" s="624">
        <v>2</v>
      </c>
      <c r="E17" s="618" t="s">
        <v>106</v>
      </c>
      <c r="F17" s="66">
        <v>2</v>
      </c>
      <c r="G17" s="66">
        <v>10</v>
      </c>
      <c r="H17" s="66">
        <v>11</v>
      </c>
      <c r="I17" s="66" t="s">
        <v>165</v>
      </c>
      <c r="J17" s="66" t="s">
        <v>163</v>
      </c>
      <c r="K17" s="66">
        <v>-85</v>
      </c>
      <c r="L17" s="2">
        <v>10</v>
      </c>
      <c r="M17" s="2" t="s">
        <v>164</v>
      </c>
      <c r="O17" s="66" t="s">
        <v>148</v>
      </c>
      <c r="P17" s="66" t="s">
        <v>149</v>
      </c>
      <c r="Q17" s="66">
        <v>60</v>
      </c>
      <c r="R17" s="66">
        <v>3</v>
      </c>
      <c r="S17" s="66" t="s">
        <v>150</v>
      </c>
      <c r="T17" s="138">
        <v>21000</v>
      </c>
      <c r="U17" s="66"/>
      <c r="V17" s="66" t="s">
        <v>152</v>
      </c>
      <c r="W17" s="93" t="s">
        <v>153</v>
      </c>
      <c r="X17" s="35"/>
      <c r="Y17" s="35"/>
      <c r="Z17" s="35"/>
      <c r="AA17" s="490" t="s">
        <v>154</v>
      </c>
      <c r="AB17" s="611"/>
      <c r="AC17" s="611"/>
      <c r="AD17"/>
      <c r="AE17" s="609"/>
      <c r="AF17"/>
      <c r="AG17" s="35"/>
      <c r="AH17" s="35"/>
      <c r="AI17" s="35"/>
      <c r="AJ17" s="35"/>
      <c r="AK17" s="35"/>
      <c r="AL17" s="35"/>
      <c r="AM17" s="35"/>
      <c r="AN17" s="35"/>
    </row>
    <row r="18" spans="1:40" s="2" customFormat="1" ht="15" customHeight="1">
      <c r="A18" s="628"/>
      <c r="B18" s="617"/>
      <c r="C18" s="623">
        <v>600007.01</v>
      </c>
      <c r="D18" s="624">
        <v>3</v>
      </c>
      <c r="E18" s="618" t="s">
        <v>106</v>
      </c>
      <c r="F18" s="66">
        <v>2</v>
      </c>
      <c r="G18" s="66">
        <v>15</v>
      </c>
      <c r="H18" s="66">
        <v>11</v>
      </c>
      <c r="I18" s="66" t="s">
        <v>165</v>
      </c>
      <c r="J18" s="66" t="s">
        <v>163</v>
      </c>
      <c r="K18" s="66">
        <v>-85</v>
      </c>
      <c r="L18" s="2">
        <v>10</v>
      </c>
      <c r="M18" s="2" t="s">
        <v>164</v>
      </c>
      <c r="O18" s="66" t="s">
        <v>148</v>
      </c>
      <c r="P18" s="66" t="s">
        <v>149</v>
      </c>
      <c r="Q18" s="66">
        <v>60</v>
      </c>
      <c r="R18" s="66">
        <v>3</v>
      </c>
      <c r="S18" s="66" t="s">
        <v>150</v>
      </c>
      <c r="T18" s="138">
        <v>32000</v>
      </c>
      <c r="U18" s="66"/>
      <c r="V18" s="66" t="s">
        <v>152</v>
      </c>
      <c r="W18" s="93" t="s">
        <v>153</v>
      </c>
      <c r="X18" s="35"/>
      <c r="Y18" s="35"/>
      <c r="Z18" s="35"/>
      <c r="AA18" s="490" t="s">
        <v>154</v>
      </c>
      <c r="AB18" s="611"/>
      <c r="AC18" s="611"/>
      <c r="AD18"/>
      <c r="AE18" s="609"/>
      <c r="AF18"/>
      <c r="AG18" s="35"/>
      <c r="AH18" s="35"/>
      <c r="AI18" s="35"/>
      <c r="AJ18" s="35"/>
      <c r="AK18" s="35"/>
      <c r="AL18" s="35"/>
      <c r="AM18" s="35"/>
      <c r="AN18" s="35"/>
    </row>
    <row r="19" spans="1:40" s="2" customFormat="1" ht="15" customHeight="1">
      <c r="A19" s="628"/>
      <c r="B19" s="617"/>
      <c r="C19" s="623">
        <v>600007.01</v>
      </c>
      <c r="D19" s="624">
        <v>4</v>
      </c>
      <c r="E19" s="618" t="s">
        <v>106</v>
      </c>
      <c r="F19" s="66">
        <v>2</v>
      </c>
      <c r="G19" s="66">
        <v>20</v>
      </c>
      <c r="H19" s="66">
        <v>11</v>
      </c>
      <c r="I19" s="66" t="s">
        <v>165</v>
      </c>
      <c r="J19" s="66" t="s">
        <v>163</v>
      </c>
      <c r="K19" s="66">
        <v>-85</v>
      </c>
      <c r="L19" s="2">
        <v>10</v>
      </c>
      <c r="M19" s="2" t="s">
        <v>164</v>
      </c>
      <c r="O19" s="66" t="s">
        <v>148</v>
      </c>
      <c r="P19" s="66" t="s">
        <v>149</v>
      </c>
      <c r="Q19" s="66">
        <v>60</v>
      </c>
      <c r="R19" s="66">
        <v>3</v>
      </c>
      <c r="S19" s="66" t="s">
        <v>150</v>
      </c>
      <c r="T19" s="138">
        <v>42000</v>
      </c>
      <c r="U19" s="66"/>
      <c r="V19" s="66" t="s">
        <v>152</v>
      </c>
      <c r="W19" s="93" t="s">
        <v>153</v>
      </c>
      <c r="X19" s="35"/>
      <c r="Y19" s="35"/>
      <c r="Z19" s="35"/>
      <c r="AA19" s="490" t="s">
        <v>154</v>
      </c>
      <c r="AB19" s="611"/>
      <c r="AC19" s="611"/>
      <c r="AD19"/>
      <c r="AE19" s="609"/>
      <c r="AF19"/>
      <c r="AG19" s="35"/>
      <c r="AH19" s="35"/>
      <c r="AI19" s="35"/>
      <c r="AJ19" s="35"/>
      <c r="AK19" s="35"/>
      <c r="AL19" s="35"/>
      <c r="AM19" s="35"/>
      <c r="AN19" s="35"/>
    </row>
    <row r="20" spans="1:40" s="2" customFormat="1" ht="15" customHeight="1">
      <c r="A20" s="628"/>
      <c r="B20" s="617"/>
      <c r="C20" s="623">
        <v>600007.02</v>
      </c>
      <c r="D20" s="624">
        <v>1</v>
      </c>
      <c r="E20" s="618" t="s">
        <v>106</v>
      </c>
      <c r="F20" s="66">
        <v>4</v>
      </c>
      <c r="G20" s="66">
        <v>5</v>
      </c>
      <c r="H20" s="66">
        <v>11</v>
      </c>
      <c r="I20" s="66" t="s">
        <v>165</v>
      </c>
      <c r="J20" s="66" t="s">
        <v>163</v>
      </c>
      <c r="K20" s="66">
        <v>-85</v>
      </c>
      <c r="L20" s="2">
        <v>10</v>
      </c>
      <c r="M20" s="2" t="s">
        <v>164</v>
      </c>
      <c r="O20" s="66" t="s">
        <v>148</v>
      </c>
      <c r="P20" s="66" t="s">
        <v>149</v>
      </c>
      <c r="Q20" s="66">
        <v>60</v>
      </c>
      <c r="R20" s="66">
        <v>3</v>
      </c>
      <c r="S20" s="66" t="s">
        <v>150</v>
      </c>
      <c r="T20" s="138">
        <v>10000</v>
      </c>
      <c r="U20" s="66"/>
      <c r="V20" s="66" t="s">
        <v>152</v>
      </c>
      <c r="W20" s="93" t="s">
        <v>153</v>
      </c>
      <c r="X20" s="35"/>
      <c r="Y20" s="35"/>
      <c r="Z20" s="35"/>
      <c r="AA20" s="490" t="s">
        <v>154</v>
      </c>
      <c r="AB20" s="611"/>
      <c r="AC20" s="611"/>
      <c r="AD20"/>
      <c r="AE20" s="609"/>
      <c r="AF20"/>
      <c r="AG20" s="35"/>
      <c r="AH20" s="35"/>
      <c r="AI20" s="35"/>
      <c r="AJ20" s="35"/>
      <c r="AK20" s="35"/>
      <c r="AL20" s="35"/>
      <c r="AM20" s="35"/>
      <c r="AN20" s="35"/>
    </row>
    <row r="21" spans="1:40" s="2" customFormat="1" ht="15" customHeight="1">
      <c r="A21" s="628"/>
      <c r="B21" s="617"/>
      <c r="C21" s="623">
        <v>600007.02</v>
      </c>
      <c r="D21" s="624">
        <v>2</v>
      </c>
      <c r="E21" s="618" t="s">
        <v>106</v>
      </c>
      <c r="F21" s="66">
        <v>4</v>
      </c>
      <c r="G21" s="66">
        <v>10</v>
      </c>
      <c r="H21" s="66">
        <v>11</v>
      </c>
      <c r="I21" s="66" t="s">
        <v>165</v>
      </c>
      <c r="J21" s="66" t="s">
        <v>163</v>
      </c>
      <c r="K21" s="66">
        <v>-85</v>
      </c>
      <c r="L21" s="2">
        <v>10</v>
      </c>
      <c r="M21" s="2" t="s">
        <v>164</v>
      </c>
      <c r="O21" s="66" t="s">
        <v>148</v>
      </c>
      <c r="P21" s="66" t="s">
        <v>149</v>
      </c>
      <c r="Q21" s="66">
        <v>60</v>
      </c>
      <c r="R21" s="66">
        <v>3</v>
      </c>
      <c r="S21" s="66" t="s">
        <v>150</v>
      </c>
      <c r="T21" s="138">
        <v>20500</v>
      </c>
      <c r="U21" s="66"/>
      <c r="V21" s="66" t="s">
        <v>152</v>
      </c>
      <c r="W21" s="93" t="s">
        <v>153</v>
      </c>
      <c r="X21" s="35"/>
      <c r="Y21" s="35"/>
      <c r="Z21" s="35"/>
      <c r="AA21" s="490" t="s">
        <v>154</v>
      </c>
      <c r="AB21" s="611"/>
      <c r="AC21" s="611"/>
      <c r="AD21"/>
      <c r="AE21" s="609"/>
      <c r="AF21"/>
      <c r="AG21" s="35"/>
      <c r="AH21" s="35"/>
      <c r="AI21" s="35"/>
      <c r="AJ21" s="35"/>
      <c r="AK21" s="35"/>
      <c r="AL21" s="35"/>
      <c r="AM21" s="35"/>
      <c r="AN21" s="35"/>
    </row>
    <row r="22" spans="1:40" s="2" customFormat="1" ht="15" customHeight="1">
      <c r="A22" s="628"/>
      <c r="B22" s="617"/>
      <c r="C22" s="623">
        <v>600007.02</v>
      </c>
      <c r="D22" s="624">
        <v>3</v>
      </c>
      <c r="E22" s="618" t="s">
        <v>106</v>
      </c>
      <c r="F22" s="66">
        <v>4</v>
      </c>
      <c r="G22" s="66">
        <v>15</v>
      </c>
      <c r="H22" s="66">
        <v>11</v>
      </c>
      <c r="I22" s="66" t="s">
        <v>165</v>
      </c>
      <c r="J22" s="66" t="s">
        <v>163</v>
      </c>
      <c r="K22" s="66">
        <v>-85</v>
      </c>
      <c r="L22" s="2">
        <v>10</v>
      </c>
      <c r="M22" s="2" t="s">
        <v>164</v>
      </c>
      <c r="O22" s="66" t="s">
        <v>148</v>
      </c>
      <c r="P22" s="66" t="s">
        <v>149</v>
      </c>
      <c r="Q22" s="66">
        <v>60</v>
      </c>
      <c r="R22" s="66">
        <v>3</v>
      </c>
      <c r="S22" s="66" t="s">
        <v>150</v>
      </c>
      <c r="T22" s="138">
        <v>32000</v>
      </c>
      <c r="U22" s="66"/>
      <c r="V22" s="66" t="s">
        <v>152</v>
      </c>
      <c r="W22" s="93" t="s">
        <v>153</v>
      </c>
      <c r="X22" s="35"/>
      <c r="Y22" s="35"/>
      <c r="Z22" s="35"/>
      <c r="AA22" s="490" t="s">
        <v>154</v>
      </c>
      <c r="AB22" s="611"/>
      <c r="AC22" s="611"/>
      <c r="AD22"/>
      <c r="AE22" s="609"/>
      <c r="AF22"/>
      <c r="AG22" s="35"/>
      <c r="AH22" s="35"/>
      <c r="AI22" s="35"/>
      <c r="AJ22" s="35"/>
      <c r="AK22" s="35"/>
      <c r="AL22" s="35"/>
      <c r="AM22" s="35"/>
      <c r="AN22" s="35"/>
    </row>
    <row r="23" spans="1:40" s="2" customFormat="1" ht="15" customHeight="1">
      <c r="A23" s="628"/>
      <c r="B23" s="617"/>
      <c r="C23" s="623">
        <v>600007.02</v>
      </c>
      <c r="D23" s="624">
        <v>4</v>
      </c>
      <c r="E23" s="618" t="s">
        <v>106</v>
      </c>
      <c r="F23" s="66">
        <v>4</v>
      </c>
      <c r="G23" s="66">
        <v>20</v>
      </c>
      <c r="H23" s="66">
        <v>11</v>
      </c>
      <c r="I23" s="66" t="s">
        <v>165</v>
      </c>
      <c r="J23" s="66" t="s">
        <v>163</v>
      </c>
      <c r="K23" s="66">
        <v>-85</v>
      </c>
      <c r="L23" s="2">
        <v>10</v>
      </c>
      <c r="M23" s="2" t="s">
        <v>164</v>
      </c>
      <c r="O23" s="66" t="s">
        <v>148</v>
      </c>
      <c r="P23" s="66" t="s">
        <v>149</v>
      </c>
      <c r="Q23" s="66">
        <v>60</v>
      </c>
      <c r="R23" s="66">
        <v>3</v>
      </c>
      <c r="S23" s="66" t="s">
        <v>150</v>
      </c>
      <c r="T23" s="138">
        <v>40000</v>
      </c>
      <c r="U23" s="66"/>
      <c r="V23" s="66" t="s">
        <v>152</v>
      </c>
      <c r="W23" s="93" t="s">
        <v>153</v>
      </c>
      <c r="X23" s="35"/>
      <c r="Y23" s="35"/>
      <c r="Z23" s="35"/>
      <c r="AA23" s="490" t="s">
        <v>154</v>
      </c>
      <c r="AB23" s="611"/>
      <c r="AC23" s="611"/>
      <c r="AD23"/>
      <c r="AE23" s="609"/>
      <c r="AF23"/>
      <c r="AG23" s="35"/>
      <c r="AH23" s="35"/>
      <c r="AI23" s="35"/>
      <c r="AJ23" s="35"/>
      <c r="AK23" s="35"/>
      <c r="AL23" s="35"/>
      <c r="AM23" s="35"/>
      <c r="AN23" s="35"/>
    </row>
    <row r="24" spans="1:40" s="2" customFormat="1" ht="15" customHeight="1">
      <c r="A24" s="628"/>
      <c r="B24" s="62"/>
      <c r="C24" s="621">
        <v>600008</v>
      </c>
      <c r="D24" s="622"/>
      <c r="E24" s="43" t="s">
        <v>106</v>
      </c>
      <c r="F24" s="66">
        <v>4</v>
      </c>
      <c r="G24" s="66">
        <v>10</v>
      </c>
      <c r="H24" s="66">
        <v>11</v>
      </c>
      <c r="I24" s="66" t="s">
        <v>165</v>
      </c>
      <c r="J24" s="66" t="s">
        <v>163</v>
      </c>
      <c r="K24" s="66">
        <v>-85</v>
      </c>
      <c r="L24" s="2">
        <v>20</v>
      </c>
      <c r="M24" s="2" t="s">
        <v>166</v>
      </c>
      <c r="O24" s="66" t="s">
        <v>148</v>
      </c>
      <c r="P24" s="66" t="s">
        <v>149</v>
      </c>
      <c r="Q24" s="66">
        <v>60</v>
      </c>
      <c r="R24" s="66">
        <v>3</v>
      </c>
      <c r="S24" s="66" t="s">
        <v>150</v>
      </c>
      <c r="T24" s="138">
        <v>28500</v>
      </c>
      <c r="U24" s="66"/>
      <c r="V24" s="66" t="s">
        <v>152</v>
      </c>
      <c r="W24" s="93" t="s">
        <v>153</v>
      </c>
      <c r="X24" s="35"/>
      <c r="Y24" s="35"/>
      <c r="Z24" s="35"/>
      <c r="AA24" s="490" t="s">
        <v>154</v>
      </c>
      <c r="AB24" s="611"/>
      <c r="AC24" s="611"/>
      <c r="AD24"/>
      <c r="AE24" s="609"/>
      <c r="AF24"/>
      <c r="AG24" s="35"/>
      <c r="AH24" s="35"/>
      <c r="AI24" s="35"/>
      <c r="AJ24" s="35"/>
      <c r="AK24" s="35"/>
      <c r="AL24" s="35"/>
      <c r="AM24" s="35"/>
      <c r="AN24" s="35"/>
    </row>
    <row r="25" spans="1:40" s="2" customFormat="1" ht="15" customHeight="1">
      <c r="A25" s="628" t="s">
        <v>488</v>
      </c>
      <c r="B25" s="62"/>
      <c r="C25" s="125">
        <v>600009</v>
      </c>
      <c r="D25" s="43"/>
      <c r="E25" s="43" t="s">
        <v>106</v>
      </c>
      <c r="F25" s="66">
        <v>4</v>
      </c>
      <c r="G25" s="66">
        <v>10</v>
      </c>
      <c r="H25" s="66">
        <v>11</v>
      </c>
      <c r="I25" s="66" t="s">
        <v>145</v>
      </c>
      <c r="J25" s="66" t="s">
        <v>146</v>
      </c>
      <c r="K25" s="66">
        <v>-85</v>
      </c>
      <c r="L25" s="2">
        <v>0</v>
      </c>
      <c r="M25" s="2" t="s">
        <v>147</v>
      </c>
      <c r="O25" s="66" t="s">
        <v>171</v>
      </c>
      <c r="P25" s="66" t="s">
        <v>149</v>
      </c>
      <c r="Q25" s="66">
        <v>60</v>
      </c>
      <c r="R25" s="66">
        <v>3</v>
      </c>
      <c r="S25" s="66" t="s">
        <v>150</v>
      </c>
      <c r="T25" s="138">
        <v>8000</v>
      </c>
      <c r="U25" s="66"/>
      <c r="V25" s="66" t="s">
        <v>152</v>
      </c>
      <c r="W25" s="93" t="s">
        <v>153</v>
      </c>
      <c r="X25" s="35"/>
      <c r="Y25" s="35"/>
      <c r="Z25" s="35"/>
      <c r="AA25" s="490" t="s">
        <v>154</v>
      </c>
      <c r="AB25" s="611"/>
      <c r="AC25" s="611"/>
      <c r="AD25"/>
      <c r="AE25" s="609"/>
      <c r="AF25"/>
      <c r="AG25" s="35"/>
      <c r="AH25" s="35"/>
      <c r="AI25" s="35"/>
      <c r="AJ25" s="35"/>
      <c r="AK25" s="35"/>
      <c r="AL25" s="35"/>
      <c r="AM25" s="35"/>
      <c r="AN25" s="35"/>
    </row>
    <row r="26" spans="1:40" s="2" customFormat="1" ht="15" customHeight="1">
      <c r="A26" s="628"/>
      <c r="B26" s="62"/>
      <c r="C26" s="625" t="s">
        <v>1215</v>
      </c>
      <c r="D26" s="43"/>
      <c r="E26" s="43" t="s">
        <v>106</v>
      </c>
      <c r="F26" s="66">
        <v>4</v>
      </c>
      <c r="G26" s="66">
        <v>10</v>
      </c>
      <c r="H26" s="66">
        <v>11</v>
      </c>
      <c r="I26" s="66" t="s">
        <v>145</v>
      </c>
      <c r="J26" s="66" t="s">
        <v>146</v>
      </c>
      <c r="K26" s="66">
        <v>-85</v>
      </c>
      <c r="L26" s="2">
        <v>0</v>
      </c>
      <c r="M26" s="2" t="s">
        <v>248</v>
      </c>
      <c r="O26" s="66" t="s">
        <v>171</v>
      </c>
      <c r="P26" s="66" t="s">
        <v>149</v>
      </c>
      <c r="Q26" s="66">
        <v>60</v>
      </c>
      <c r="R26" s="66">
        <v>3</v>
      </c>
      <c r="S26" s="66" t="s">
        <v>150</v>
      </c>
      <c r="T26" s="138">
        <v>7500</v>
      </c>
      <c r="U26" s="66"/>
      <c r="V26" s="66" t="s">
        <v>152</v>
      </c>
      <c r="W26" s="93" t="s">
        <v>153</v>
      </c>
      <c r="X26" s="35"/>
      <c r="Y26" s="35"/>
      <c r="Z26" s="35"/>
      <c r="AA26" s="490" t="s">
        <v>154</v>
      </c>
      <c r="AB26" s="611"/>
      <c r="AC26" s="611"/>
      <c r="AD26"/>
      <c r="AE26" s="609"/>
      <c r="AF26"/>
      <c r="AG26" s="35"/>
      <c r="AH26" s="35"/>
      <c r="AI26" s="35"/>
      <c r="AJ26" s="35"/>
      <c r="AK26" s="35"/>
      <c r="AL26" s="35"/>
      <c r="AM26" s="35"/>
      <c r="AN26" s="35"/>
    </row>
    <row r="27" spans="1:40" s="2" customFormat="1" ht="15" customHeight="1">
      <c r="A27" s="628" t="s">
        <v>489</v>
      </c>
      <c r="B27" s="62"/>
      <c r="C27" s="125">
        <v>600011</v>
      </c>
      <c r="D27" s="94">
        <v>1</v>
      </c>
      <c r="E27" s="43" t="s">
        <v>106</v>
      </c>
      <c r="F27" s="66">
        <v>4</v>
      </c>
      <c r="G27" s="66">
        <v>5</v>
      </c>
      <c r="H27" s="66">
        <v>11</v>
      </c>
      <c r="I27" s="66" t="s">
        <v>157</v>
      </c>
      <c r="J27" s="66" t="s">
        <v>158</v>
      </c>
      <c r="K27" s="66">
        <v>-85</v>
      </c>
      <c r="L27" s="66" t="s">
        <v>159</v>
      </c>
      <c r="M27" s="66" t="s">
        <v>160</v>
      </c>
      <c r="N27" s="66"/>
      <c r="O27" s="66" t="s">
        <v>171</v>
      </c>
      <c r="P27" s="66" t="s">
        <v>149</v>
      </c>
      <c r="Q27" s="66">
        <v>60</v>
      </c>
      <c r="R27" s="66">
        <v>3</v>
      </c>
      <c r="S27" s="66" t="s">
        <v>150</v>
      </c>
      <c r="T27" s="66">
        <v>55000</v>
      </c>
      <c r="U27" s="66"/>
      <c r="V27" s="66" t="s">
        <v>468</v>
      </c>
      <c r="W27" s="93" t="s">
        <v>153</v>
      </c>
      <c r="X27" s="35"/>
      <c r="Y27" s="35"/>
      <c r="Z27" s="35"/>
      <c r="AA27" s="490" t="s">
        <v>154</v>
      </c>
      <c r="AB27" s="611"/>
      <c r="AC27" s="611"/>
      <c r="AD27"/>
      <c r="AE27" s="609"/>
      <c r="AF27"/>
      <c r="AG27" s="35"/>
      <c r="AH27" s="35"/>
      <c r="AI27" s="35"/>
      <c r="AJ27" s="35"/>
      <c r="AK27" s="35"/>
      <c r="AL27" s="35"/>
      <c r="AM27" s="35"/>
      <c r="AN27" s="35"/>
    </row>
    <row r="28" spans="1:40" s="2" customFormat="1" ht="15" customHeight="1">
      <c r="A28" s="628"/>
      <c r="B28" s="62"/>
      <c r="C28" s="125">
        <v>600011</v>
      </c>
      <c r="D28" s="94">
        <v>2</v>
      </c>
      <c r="E28" s="43" t="s">
        <v>106</v>
      </c>
      <c r="F28" s="66">
        <v>4</v>
      </c>
      <c r="G28" s="66">
        <v>10</v>
      </c>
      <c r="H28" s="66">
        <v>11</v>
      </c>
      <c r="I28" s="66" t="s">
        <v>157</v>
      </c>
      <c r="J28" s="66" t="s">
        <v>158</v>
      </c>
      <c r="K28" s="66">
        <v>-85</v>
      </c>
      <c r="L28" s="66" t="s">
        <v>159</v>
      </c>
      <c r="M28" s="66" t="s">
        <v>160</v>
      </c>
      <c r="N28" s="66"/>
      <c r="O28" s="66" t="s">
        <v>171</v>
      </c>
      <c r="P28" s="66" t="s">
        <v>149</v>
      </c>
      <c r="Q28" s="66">
        <v>60</v>
      </c>
      <c r="R28" s="66">
        <v>3</v>
      </c>
      <c r="S28" s="66" t="s">
        <v>150</v>
      </c>
      <c r="T28" s="66">
        <v>130000</v>
      </c>
      <c r="U28" s="66"/>
      <c r="V28" s="66" t="s">
        <v>469</v>
      </c>
      <c r="W28" s="93" t="s">
        <v>153</v>
      </c>
      <c r="X28" s="35"/>
      <c r="Y28" s="35"/>
      <c r="Z28" s="35"/>
      <c r="AA28" s="490" t="s">
        <v>154</v>
      </c>
      <c r="AB28" s="611"/>
      <c r="AC28" s="611"/>
      <c r="AD28"/>
      <c r="AE28" s="609"/>
      <c r="AF28"/>
      <c r="AG28" s="35"/>
      <c r="AH28" s="35"/>
      <c r="AI28" s="35"/>
      <c r="AJ28" s="35"/>
      <c r="AK28" s="35"/>
      <c r="AL28" s="35"/>
      <c r="AM28" s="35"/>
      <c r="AN28" s="35"/>
    </row>
    <row r="29" spans="1:40" s="2" customFormat="1" ht="15" customHeight="1">
      <c r="A29" s="628"/>
      <c r="B29" s="62"/>
      <c r="C29" s="125">
        <v>600011</v>
      </c>
      <c r="D29" s="94">
        <v>3</v>
      </c>
      <c r="E29" s="43" t="s">
        <v>106</v>
      </c>
      <c r="F29" s="66">
        <v>4</v>
      </c>
      <c r="G29" s="66">
        <v>15</v>
      </c>
      <c r="H29" s="66">
        <v>11</v>
      </c>
      <c r="I29" s="66" t="s">
        <v>157</v>
      </c>
      <c r="J29" s="66" t="s">
        <v>158</v>
      </c>
      <c r="K29" s="66">
        <v>-85</v>
      </c>
      <c r="L29" s="66" t="s">
        <v>159</v>
      </c>
      <c r="M29" s="66" t="s">
        <v>160</v>
      </c>
      <c r="N29" s="66"/>
      <c r="O29" s="66" t="s">
        <v>171</v>
      </c>
      <c r="P29" s="66" t="s">
        <v>149</v>
      </c>
      <c r="Q29" s="66">
        <v>60</v>
      </c>
      <c r="R29" s="66">
        <v>3</v>
      </c>
      <c r="S29" s="66" t="s">
        <v>150</v>
      </c>
      <c r="T29" s="138">
        <v>200000</v>
      </c>
      <c r="U29" s="66"/>
      <c r="V29" s="66" t="s">
        <v>469</v>
      </c>
      <c r="W29" s="93" t="s">
        <v>153</v>
      </c>
      <c r="X29" s="35"/>
      <c r="Y29" s="35"/>
      <c r="Z29" s="35"/>
      <c r="AA29" s="490" t="s">
        <v>154</v>
      </c>
      <c r="AB29" s="611"/>
      <c r="AC29" s="611"/>
      <c r="AD29"/>
      <c r="AE29" s="609"/>
      <c r="AF29"/>
      <c r="AG29" s="35"/>
      <c r="AH29" s="35"/>
      <c r="AI29" s="35"/>
      <c r="AJ29" s="35"/>
      <c r="AK29" s="35"/>
      <c r="AL29" s="35"/>
      <c r="AM29" s="35"/>
      <c r="AN29" s="35"/>
    </row>
    <row r="30" spans="1:40" s="2" customFormat="1" ht="15" customHeight="1">
      <c r="A30" s="628"/>
      <c r="B30" s="62"/>
      <c r="C30" s="125">
        <v>600011</v>
      </c>
      <c r="D30" s="94">
        <v>4</v>
      </c>
      <c r="E30" s="43" t="s">
        <v>106</v>
      </c>
      <c r="F30" s="66">
        <v>4</v>
      </c>
      <c r="G30" s="66">
        <v>20</v>
      </c>
      <c r="H30" s="66">
        <v>11</v>
      </c>
      <c r="I30" s="66" t="s">
        <v>157</v>
      </c>
      <c r="J30" s="66" t="s">
        <v>158</v>
      </c>
      <c r="K30" s="66">
        <v>-85</v>
      </c>
      <c r="L30" s="66" t="s">
        <v>159</v>
      </c>
      <c r="M30" s="66" t="s">
        <v>160</v>
      </c>
      <c r="N30" s="66"/>
      <c r="O30" s="66" t="s">
        <v>171</v>
      </c>
      <c r="P30" s="66" t="s">
        <v>149</v>
      </c>
      <c r="Q30" s="66">
        <v>60</v>
      </c>
      <c r="R30" s="66">
        <v>3</v>
      </c>
      <c r="S30" s="66" t="s">
        <v>150</v>
      </c>
      <c r="T30" s="138">
        <v>270000</v>
      </c>
      <c r="U30" s="66"/>
      <c r="V30" s="66" t="s">
        <v>470</v>
      </c>
      <c r="W30" s="93" t="s">
        <v>153</v>
      </c>
      <c r="X30" s="35"/>
      <c r="Y30" s="35"/>
      <c r="Z30" s="35"/>
      <c r="AA30" s="490" t="s">
        <v>154</v>
      </c>
      <c r="AB30" s="611"/>
      <c r="AC30" s="611"/>
      <c r="AD30"/>
      <c r="AE30" s="609"/>
      <c r="AF30"/>
      <c r="AG30" s="35"/>
      <c r="AH30" s="35"/>
      <c r="AI30" s="35"/>
      <c r="AJ30" s="35"/>
      <c r="AK30" s="35"/>
      <c r="AL30" s="35"/>
      <c r="AM30" s="35"/>
      <c r="AN30" s="35"/>
    </row>
    <row r="31" spans="1:40" ht="15" customHeight="1">
      <c r="A31" s="630" t="s">
        <v>490</v>
      </c>
      <c r="B31" s="66"/>
      <c r="C31" s="124" t="s">
        <v>491</v>
      </c>
      <c r="D31" s="43">
        <v>1</v>
      </c>
      <c r="E31" s="43" t="s">
        <v>106</v>
      </c>
      <c r="F31" s="66">
        <v>4</v>
      </c>
      <c r="G31" s="66">
        <v>20</v>
      </c>
      <c r="H31" s="66">
        <v>11</v>
      </c>
      <c r="I31" s="66" t="s">
        <v>165</v>
      </c>
      <c r="J31" s="66" t="s">
        <v>146</v>
      </c>
      <c r="K31" s="90">
        <v>-85</v>
      </c>
      <c r="L31" s="2">
        <v>25</v>
      </c>
      <c r="M31" s="66" t="s">
        <v>180</v>
      </c>
      <c r="N31" s="66"/>
      <c r="O31" s="66" t="s">
        <v>171</v>
      </c>
      <c r="P31" s="66" t="s">
        <v>182</v>
      </c>
      <c r="Q31" s="66">
        <v>180</v>
      </c>
      <c r="R31" s="66">
        <v>1</v>
      </c>
      <c r="S31" s="66" t="s">
        <v>150</v>
      </c>
      <c r="T31" s="2">
        <v>52000</v>
      </c>
      <c r="U31" s="2"/>
      <c r="V31" s="66" t="s">
        <v>152</v>
      </c>
      <c r="W31" s="93" t="s">
        <v>153</v>
      </c>
      <c r="AA31" s="490" t="s">
        <v>154</v>
      </c>
      <c r="AB31" s="611"/>
      <c r="AC31" s="611"/>
      <c r="AE31" s="609"/>
    </row>
    <row r="32" spans="1:40" ht="15" customHeight="1">
      <c r="A32" s="631"/>
      <c r="B32" s="66"/>
      <c r="C32" s="124" t="s">
        <v>491</v>
      </c>
      <c r="D32" s="43">
        <v>2</v>
      </c>
      <c r="E32" s="43" t="s">
        <v>106</v>
      </c>
      <c r="F32" s="66">
        <v>4</v>
      </c>
      <c r="G32" s="66">
        <v>20</v>
      </c>
      <c r="H32" s="66">
        <v>11</v>
      </c>
      <c r="I32" s="66" t="s">
        <v>165</v>
      </c>
      <c r="J32" s="66" t="s">
        <v>146</v>
      </c>
      <c r="K32" s="90">
        <v>-88</v>
      </c>
      <c r="L32" s="2">
        <v>25</v>
      </c>
      <c r="M32" s="66" t="s">
        <v>180</v>
      </c>
      <c r="N32" s="66"/>
      <c r="O32" s="66" t="s">
        <v>171</v>
      </c>
      <c r="P32" s="66" t="s">
        <v>182</v>
      </c>
      <c r="Q32" s="66">
        <v>180</v>
      </c>
      <c r="R32" s="66">
        <v>1</v>
      </c>
      <c r="S32" s="66" t="s">
        <v>150</v>
      </c>
      <c r="T32" s="2">
        <v>52000</v>
      </c>
      <c r="U32" s="2"/>
      <c r="V32" s="66" t="s">
        <v>152</v>
      </c>
      <c r="W32" s="93" t="s">
        <v>153</v>
      </c>
      <c r="AA32" s="490" t="s">
        <v>154</v>
      </c>
      <c r="AB32" s="611"/>
      <c r="AC32" s="611"/>
      <c r="AE32" s="609"/>
    </row>
    <row r="33" spans="1:31" ht="15" customHeight="1">
      <c r="A33" s="631"/>
      <c r="B33" s="66"/>
      <c r="C33" s="124" t="s">
        <v>491</v>
      </c>
      <c r="D33" s="43">
        <v>3</v>
      </c>
      <c r="E33" s="43" t="s">
        <v>106</v>
      </c>
      <c r="F33" s="66">
        <v>4</v>
      </c>
      <c r="G33" s="66">
        <v>20</v>
      </c>
      <c r="H33" s="66">
        <v>11</v>
      </c>
      <c r="I33" s="66" t="s">
        <v>165</v>
      </c>
      <c r="J33" s="66" t="s">
        <v>146</v>
      </c>
      <c r="K33" s="90">
        <v>-91</v>
      </c>
      <c r="L33" s="2">
        <v>25</v>
      </c>
      <c r="M33" s="66" t="s">
        <v>180</v>
      </c>
      <c r="N33" s="66"/>
      <c r="O33" s="66" t="s">
        <v>171</v>
      </c>
      <c r="P33" s="66" t="s">
        <v>182</v>
      </c>
      <c r="Q33" s="66">
        <v>180</v>
      </c>
      <c r="R33" s="66">
        <v>1</v>
      </c>
      <c r="S33" s="66" t="s">
        <v>150</v>
      </c>
      <c r="T33" s="2">
        <v>52000</v>
      </c>
      <c r="U33" s="2"/>
      <c r="V33" s="66" t="s">
        <v>152</v>
      </c>
      <c r="W33" s="93" t="s">
        <v>153</v>
      </c>
      <c r="AA33" s="490" t="s">
        <v>154</v>
      </c>
      <c r="AB33" s="611"/>
      <c r="AC33" s="611"/>
      <c r="AE33" s="609"/>
    </row>
    <row r="34" spans="1:31" ht="15" customHeight="1">
      <c r="A34" s="631"/>
      <c r="B34" s="66"/>
      <c r="C34" s="124" t="s">
        <v>491</v>
      </c>
      <c r="D34" s="43">
        <v>4</v>
      </c>
      <c r="E34" s="43" t="s">
        <v>106</v>
      </c>
      <c r="F34" s="66">
        <v>4</v>
      </c>
      <c r="G34" s="66">
        <v>20</v>
      </c>
      <c r="H34" s="66">
        <v>11</v>
      </c>
      <c r="I34" s="66" t="s">
        <v>165</v>
      </c>
      <c r="J34" s="66" t="s">
        <v>146</v>
      </c>
      <c r="K34" s="90">
        <v>-94</v>
      </c>
      <c r="L34" s="2">
        <v>25</v>
      </c>
      <c r="M34" s="66" t="s">
        <v>180</v>
      </c>
      <c r="N34" s="66"/>
      <c r="O34" s="66" t="s">
        <v>171</v>
      </c>
      <c r="P34" s="66" t="s">
        <v>182</v>
      </c>
      <c r="Q34" s="66">
        <v>180</v>
      </c>
      <c r="R34" s="66">
        <v>1</v>
      </c>
      <c r="S34" s="66" t="s">
        <v>150</v>
      </c>
      <c r="T34" s="2">
        <v>52000</v>
      </c>
      <c r="U34" s="2"/>
      <c r="V34" s="66" t="s">
        <v>152</v>
      </c>
      <c r="W34" s="93" t="s">
        <v>153</v>
      </c>
      <c r="AA34" s="490" t="s">
        <v>154</v>
      </c>
      <c r="AB34" s="611"/>
      <c r="AC34" s="611"/>
      <c r="AE34" s="609"/>
    </row>
    <row r="35" spans="1:31" ht="15" customHeight="1">
      <c r="A35" s="631"/>
      <c r="B35" s="66"/>
      <c r="C35" s="124" t="s">
        <v>491</v>
      </c>
      <c r="D35" s="43">
        <v>5</v>
      </c>
      <c r="E35" s="43" t="s">
        <v>106</v>
      </c>
      <c r="F35" s="66">
        <v>4</v>
      </c>
      <c r="G35" s="66">
        <v>20</v>
      </c>
      <c r="H35" s="66">
        <v>11</v>
      </c>
      <c r="I35" s="66" t="s">
        <v>165</v>
      </c>
      <c r="J35" s="66" t="s">
        <v>146</v>
      </c>
      <c r="K35" s="90">
        <v>-97</v>
      </c>
      <c r="L35" s="2">
        <v>25</v>
      </c>
      <c r="M35" s="66" t="s">
        <v>180</v>
      </c>
      <c r="N35" s="66"/>
      <c r="O35" s="66" t="s">
        <v>171</v>
      </c>
      <c r="P35" s="66" t="s">
        <v>182</v>
      </c>
      <c r="Q35" s="66">
        <v>180</v>
      </c>
      <c r="R35" s="66">
        <v>1</v>
      </c>
      <c r="S35" s="66" t="s">
        <v>150</v>
      </c>
      <c r="T35" s="2">
        <v>52000</v>
      </c>
      <c r="U35" s="2"/>
      <c r="V35" s="66" t="s">
        <v>152</v>
      </c>
      <c r="W35" s="93" t="s">
        <v>153</v>
      </c>
      <c r="AA35" s="490" t="s">
        <v>154</v>
      </c>
      <c r="AB35" s="611"/>
      <c r="AC35" s="611"/>
      <c r="AE35" s="609"/>
    </row>
    <row r="36" spans="1:31" ht="15" customHeight="1">
      <c r="A36" s="631"/>
      <c r="B36" s="66"/>
      <c r="C36" s="124" t="s">
        <v>491</v>
      </c>
      <c r="D36" s="43">
        <v>6</v>
      </c>
      <c r="E36" s="43" t="s">
        <v>106</v>
      </c>
      <c r="F36" s="66">
        <v>4</v>
      </c>
      <c r="G36" s="66">
        <v>20</v>
      </c>
      <c r="H36" s="66">
        <v>11</v>
      </c>
      <c r="I36" s="66" t="s">
        <v>165</v>
      </c>
      <c r="J36" s="66" t="s">
        <v>146</v>
      </c>
      <c r="K36" s="90">
        <v>-100</v>
      </c>
      <c r="L36" s="2">
        <v>25</v>
      </c>
      <c r="M36" s="66" t="s">
        <v>180</v>
      </c>
      <c r="N36" s="66"/>
      <c r="O36" s="66" t="s">
        <v>171</v>
      </c>
      <c r="P36" s="66" t="s">
        <v>182</v>
      </c>
      <c r="Q36" s="66">
        <v>180</v>
      </c>
      <c r="R36" s="66">
        <v>1</v>
      </c>
      <c r="S36" s="66" t="s">
        <v>150</v>
      </c>
      <c r="T36" s="2">
        <v>49000</v>
      </c>
      <c r="U36" s="2"/>
      <c r="V36" s="66" t="s">
        <v>152</v>
      </c>
      <c r="W36" s="93" t="s">
        <v>153</v>
      </c>
      <c r="AA36" s="490" t="s">
        <v>154</v>
      </c>
      <c r="AB36" s="611"/>
      <c r="AC36" s="611"/>
      <c r="AE36" s="609"/>
    </row>
    <row r="37" spans="1:31" ht="15" customHeight="1">
      <c r="A37" s="631"/>
      <c r="B37" s="66"/>
      <c r="C37" s="124" t="s">
        <v>491</v>
      </c>
      <c r="D37" s="43">
        <v>7</v>
      </c>
      <c r="E37" s="43" t="s">
        <v>106</v>
      </c>
      <c r="F37" s="66">
        <v>4</v>
      </c>
      <c r="G37" s="66">
        <v>20</v>
      </c>
      <c r="H37" s="66">
        <v>11</v>
      </c>
      <c r="I37" s="66" t="s">
        <v>165</v>
      </c>
      <c r="J37" s="66" t="s">
        <v>146</v>
      </c>
      <c r="K37" s="90">
        <v>-102</v>
      </c>
      <c r="L37" s="2">
        <v>23</v>
      </c>
      <c r="M37" s="66" t="s">
        <v>180</v>
      </c>
      <c r="N37" s="66"/>
      <c r="O37" s="66" t="s">
        <v>171</v>
      </c>
      <c r="P37" s="66" t="s">
        <v>182</v>
      </c>
      <c r="Q37" s="66">
        <v>180</v>
      </c>
      <c r="R37" s="66">
        <v>1</v>
      </c>
      <c r="S37" s="66" t="s">
        <v>150</v>
      </c>
      <c r="T37" s="2">
        <v>44000</v>
      </c>
      <c r="U37" s="2"/>
      <c r="V37" s="66" t="s">
        <v>152</v>
      </c>
      <c r="W37" s="93" t="s">
        <v>153</v>
      </c>
      <c r="AA37" s="490" t="s">
        <v>154</v>
      </c>
      <c r="AB37" s="611"/>
      <c r="AC37" s="611"/>
      <c r="AE37" s="609"/>
    </row>
    <row r="38" spans="1:31" ht="15" customHeight="1">
      <c r="A38" s="631"/>
      <c r="B38" s="66"/>
      <c r="C38" s="124" t="s">
        <v>491</v>
      </c>
      <c r="D38" s="43">
        <v>8</v>
      </c>
      <c r="E38" s="43" t="s">
        <v>106</v>
      </c>
      <c r="F38" s="66">
        <v>4</v>
      </c>
      <c r="G38" s="66">
        <v>20</v>
      </c>
      <c r="H38" s="66">
        <v>11</v>
      </c>
      <c r="I38" s="66" t="s">
        <v>165</v>
      </c>
      <c r="J38" s="66" t="s">
        <v>146</v>
      </c>
      <c r="K38" s="90">
        <v>-104</v>
      </c>
      <c r="L38" s="2">
        <v>21</v>
      </c>
      <c r="M38" s="66" t="s">
        <v>180</v>
      </c>
      <c r="N38" s="66"/>
      <c r="O38" s="66" t="s">
        <v>171</v>
      </c>
      <c r="P38" s="66" t="s">
        <v>182</v>
      </c>
      <c r="Q38" s="66">
        <v>180</v>
      </c>
      <c r="R38" s="66">
        <v>1</v>
      </c>
      <c r="S38" s="66" t="s">
        <v>150</v>
      </c>
      <c r="T38" s="2">
        <v>38000</v>
      </c>
      <c r="U38" s="2"/>
      <c r="V38" s="66" t="s">
        <v>152</v>
      </c>
      <c r="W38" s="93" t="s">
        <v>153</v>
      </c>
      <c r="AA38" s="490" t="s">
        <v>154</v>
      </c>
      <c r="AB38" s="611"/>
      <c r="AC38" s="611"/>
      <c r="AE38" s="609"/>
    </row>
    <row r="39" spans="1:31" ht="15" customHeight="1">
      <c r="A39" s="631"/>
      <c r="B39" s="66"/>
      <c r="C39" s="124" t="s">
        <v>491</v>
      </c>
      <c r="D39" s="43">
        <v>9</v>
      </c>
      <c r="E39" s="43" t="s">
        <v>106</v>
      </c>
      <c r="F39" s="66">
        <v>4</v>
      </c>
      <c r="G39" s="66">
        <v>20</v>
      </c>
      <c r="H39" s="66">
        <v>11</v>
      </c>
      <c r="I39" s="66" t="s">
        <v>165</v>
      </c>
      <c r="J39" s="66" t="s">
        <v>146</v>
      </c>
      <c r="K39" s="90">
        <v>-106</v>
      </c>
      <c r="L39" s="2">
        <v>19</v>
      </c>
      <c r="M39" s="66" t="s">
        <v>180</v>
      </c>
      <c r="N39" s="66"/>
      <c r="O39" s="66" t="s">
        <v>171</v>
      </c>
      <c r="P39" s="66" t="s">
        <v>182</v>
      </c>
      <c r="Q39" s="66">
        <v>180</v>
      </c>
      <c r="R39" s="66">
        <v>1</v>
      </c>
      <c r="S39" s="66" t="s">
        <v>150</v>
      </c>
      <c r="T39" s="2">
        <v>33000</v>
      </c>
      <c r="U39" s="2"/>
      <c r="V39" s="66" t="s">
        <v>152</v>
      </c>
      <c r="W39" s="93" t="s">
        <v>153</v>
      </c>
      <c r="AA39" s="490" t="s">
        <v>154</v>
      </c>
      <c r="AB39" s="611"/>
      <c r="AC39" s="611"/>
      <c r="AE39" s="609"/>
    </row>
    <row r="40" spans="1:31" ht="15" customHeight="1">
      <c r="A40" s="631"/>
      <c r="B40" s="66"/>
      <c r="C40" s="124" t="s">
        <v>491</v>
      </c>
      <c r="D40" s="43">
        <v>10</v>
      </c>
      <c r="E40" s="43" t="s">
        <v>106</v>
      </c>
      <c r="F40" s="66">
        <v>4</v>
      </c>
      <c r="G40" s="66">
        <v>20</v>
      </c>
      <c r="H40" s="66">
        <v>11</v>
      </c>
      <c r="I40" s="66" t="s">
        <v>165</v>
      </c>
      <c r="J40" s="66" t="s">
        <v>146</v>
      </c>
      <c r="K40" s="90">
        <v>-108</v>
      </c>
      <c r="L40" s="2">
        <v>17</v>
      </c>
      <c r="M40" s="66" t="s">
        <v>180</v>
      </c>
      <c r="N40" s="66"/>
      <c r="O40" s="66" t="s">
        <v>171</v>
      </c>
      <c r="P40" s="66" t="s">
        <v>182</v>
      </c>
      <c r="Q40" s="66">
        <v>180</v>
      </c>
      <c r="R40" s="66">
        <v>1</v>
      </c>
      <c r="S40" s="66" t="s">
        <v>150</v>
      </c>
      <c r="T40" s="2">
        <v>27000</v>
      </c>
      <c r="U40" s="2"/>
      <c r="V40" s="66" t="s">
        <v>152</v>
      </c>
      <c r="W40" s="93" t="s">
        <v>153</v>
      </c>
      <c r="AA40" s="490" t="s">
        <v>154</v>
      </c>
      <c r="AB40" s="611"/>
      <c r="AC40" s="611"/>
      <c r="AE40" s="609"/>
    </row>
    <row r="41" spans="1:31" ht="15" customHeight="1">
      <c r="A41" s="631"/>
      <c r="B41" s="66"/>
      <c r="C41" s="124" t="s">
        <v>491</v>
      </c>
      <c r="D41" s="43">
        <v>11</v>
      </c>
      <c r="E41" s="43" t="s">
        <v>106</v>
      </c>
      <c r="F41" s="66">
        <v>4</v>
      </c>
      <c r="G41" s="66">
        <v>20</v>
      </c>
      <c r="H41" s="66">
        <v>11</v>
      </c>
      <c r="I41" s="66" t="s">
        <v>165</v>
      </c>
      <c r="J41" s="66" t="s">
        <v>146</v>
      </c>
      <c r="K41" s="90">
        <v>-110</v>
      </c>
      <c r="L41" s="2">
        <v>15</v>
      </c>
      <c r="M41" s="66" t="s">
        <v>180</v>
      </c>
      <c r="N41" s="66"/>
      <c r="O41" s="66" t="s">
        <v>171</v>
      </c>
      <c r="P41" s="66" t="s">
        <v>182</v>
      </c>
      <c r="Q41" s="66">
        <v>180</v>
      </c>
      <c r="R41" s="66">
        <v>1</v>
      </c>
      <c r="S41" s="66" t="s">
        <v>150</v>
      </c>
      <c r="T41" s="2">
        <v>22000</v>
      </c>
      <c r="U41" s="2"/>
      <c r="V41" s="66" t="s">
        <v>152</v>
      </c>
      <c r="W41" s="93" t="s">
        <v>153</v>
      </c>
      <c r="AA41" s="490" t="s">
        <v>154</v>
      </c>
      <c r="AB41" s="611"/>
      <c r="AC41" s="611"/>
      <c r="AE41" s="609"/>
    </row>
    <row r="42" spans="1:31" ht="15" customHeight="1">
      <c r="A42" s="631"/>
      <c r="B42" s="66"/>
      <c r="C42" s="124" t="s">
        <v>491</v>
      </c>
      <c r="D42" s="43">
        <v>12</v>
      </c>
      <c r="E42" s="43" t="s">
        <v>106</v>
      </c>
      <c r="F42" s="66">
        <v>4</v>
      </c>
      <c r="G42" s="66">
        <v>20</v>
      </c>
      <c r="H42" s="66">
        <v>11</v>
      </c>
      <c r="I42" s="66" t="s">
        <v>165</v>
      </c>
      <c r="J42" s="66" t="s">
        <v>146</v>
      </c>
      <c r="K42" s="90">
        <v>-112</v>
      </c>
      <c r="L42" s="2">
        <v>13</v>
      </c>
      <c r="M42" s="66" t="s">
        <v>180</v>
      </c>
      <c r="N42" s="66"/>
      <c r="O42" s="66" t="s">
        <v>171</v>
      </c>
      <c r="P42" s="66" t="s">
        <v>182</v>
      </c>
      <c r="Q42" s="66">
        <v>180</v>
      </c>
      <c r="R42" s="66">
        <v>1</v>
      </c>
      <c r="S42" s="66" t="s">
        <v>150</v>
      </c>
      <c r="T42" s="2">
        <v>19000</v>
      </c>
      <c r="U42" s="2"/>
      <c r="V42" s="66" t="s">
        <v>152</v>
      </c>
      <c r="W42" s="93" t="s">
        <v>153</v>
      </c>
      <c r="AA42" s="490" t="s">
        <v>154</v>
      </c>
      <c r="AB42" s="611"/>
      <c r="AC42" s="611"/>
      <c r="AE42" s="609"/>
    </row>
    <row r="43" spans="1:31" ht="15" customHeight="1">
      <c r="A43" s="631"/>
      <c r="B43" s="66"/>
      <c r="C43" s="124" t="s">
        <v>491</v>
      </c>
      <c r="D43" s="43">
        <v>13</v>
      </c>
      <c r="E43" s="43" t="s">
        <v>106</v>
      </c>
      <c r="F43" s="66">
        <v>4</v>
      </c>
      <c r="G43" s="66">
        <v>20</v>
      </c>
      <c r="H43" s="66">
        <v>11</v>
      </c>
      <c r="I43" s="66" t="s">
        <v>165</v>
      </c>
      <c r="J43" s="66" t="s">
        <v>146</v>
      </c>
      <c r="K43" s="90">
        <v>-114</v>
      </c>
      <c r="L43" s="2">
        <v>11</v>
      </c>
      <c r="M43" s="66" t="s">
        <v>180</v>
      </c>
      <c r="N43" s="66"/>
      <c r="O43" s="66" t="s">
        <v>171</v>
      </c>
      <c r="P43" s="66" t="s">
        <v>182</v>
      </c>
      <c r="Q43" s="66">
        <v>180</v>
      </c>
      <c r="R43" s="66">
        <v>1</v>
      </c>
      <c r="S43" s="66" t="s">
        <v>150</v>
      </c>
      <c r="T43" s="2">
        <v>19000</v>
      </c>
      <c r="U43" s="2"/>
      <c r="V43" s="66" t="s">
        <v>152</v>
      </c>
      <c r="W43" s="93" t="s">
        <v>153</v>
      </c>
      <c r="AA43" s="490" t="s">
        <v>154</v>
      </c>
      <c r="AB43" s="611"/>
      <c r="AC43" s="611"/>
      <c r="AE43" s="609"/>
    </row>
    <row r="44" spans="1:31" ht="15" customHeight="1">
      <c r="A44" s="631"/>
      <c r="B44" s="66"/>
      <c r="C44" s="124" t="s">
        <v>491</v>
      </c>
      <c r="D44" s="43">
        <v>14</v>
      </c>
      <c r="E44" s="43" t="s">
        <v>106</v>
      </c>
      <c r="F44" s="66">
        <v>4</v>
      </c>
      <c r="G44" s="66">
        <v>20</v>
      </c>
      <c r="H44" s="66">
        <v>11</v>
      </c>
      <c r="I44" s="66" t="s">
        <v>165</v>
      </c>
      <c r="J44" s="66" t="s">
        <v>146</v>
      </c>
      <c r="K44" s="90">
        <v>-114.5</v>
      </c>
      <c r="L44" s="2">
        <v>10.5</v>
      </c>
      <c r="M44" s="66" t="s">
        <v>180</v>
      </c>
      <c r="N44" s="66"/>
      <c r="O44" s="66" t="s">
        <v>171</v>
      </c>
      <c r="P44" s="66" t="s">
        <v>182</v>
      </c>
      <c r="Q44" s="66">
        <v>180</v>
      </c>
      <c r="R44" s="66">
        <v>1</v>
      </c>
      <c r="S44" s="66" t="s">
        <v>150</v>
      </c>
      <c r="T44" s="2">
        <v>16000</v>
      </c>
      <c r="U44" s="2"/>
      <c r="V44" s="66" t="s">
        <v>152</v>
      </c>
      <c r="W44" s="93" t="s">
        <v>153</v>
      </c>
      <c r="AA44" s="490" t="s">
        <v>154</v>
      </c>
      <c r="AB44" s="611"/>
      <c r="AC44" s="611"/>
      <c r="AE44" s="609"/>
    </row>
    <row r="45" spans="1:31" ht="15" customHeight="1">
      <c r="A45" s="631"/>
      <c r="B45" s="66"/>
      <c r="C45" s="124" t="s">
        <v>491</v>
      </c>
      <c r="D45" s="43">
        <v>15</v>
      </c>
      <c r="E45" s="43" t="s">
        <v>106</v>
      </c>
      <c r="F45" s="66">
        <v>4</v>
      </c>
      <c r="G45" s="66">
        <v>20</v>
      </c>
      <c r="H45" s="66">
        <v>11</v>
      </c>
      <c r="I45" s="66" t="s">
        <v>165</v>
      </c>
      <c r="J45" s="66" t="s">
        <v>146</v>
      </c>
      <c r="K45" s="90">
        <v>-115</v>
      </c>
      <c r="L45" s="2">
        <v>10</v>
      </c>
      <c r="M45" s="66" t="s">
        <v>180</v>
      </c>
      <c r="N45" s="66"/>
      <c r="O45" s="66" t="s">
        <v>171</v>
      </c>
      <c r="P45" s="66" t="s">
        <v>182</v>
      </c>
      <c r="Q45" s="66">
        <v>180</v>
      </c>
      <c r="R45" s="66">
        <v>1</v>
      </c>
      <c r="S45" s="66" t="s">
        <v>492</v>
      </c>
      <c r="T45" s="2">
        <v>16000</v>
      </c>
      <c r="U45" s="2"/>
      <c r="V45" s="66" t="s">
        <v>152</v>
      </c>
      <c r="W45" s="93" t="s">
        <v>153</v>
      </c>
      <c r="AA45" s="490" t="s">
        <v>154</v>
      </c>
      <c r="AB45" s="611"/>
      <c r="AC45" s="611"/>
      <c r="AE45" s="609"/>
    </row>
    <row r="46" spans="1:31" ht="15" customHeight="1">
      <c r="A46" s="631"/>
      <c r="B46" s="66"/>
      <c r="C46" s="124" t="s">
        <v>491</v>
      </c>
      <c r="D46" s="43">
        <v>16</v>
      </c>
      <c r="E46" s="43" t="s">
        <v>106</v>
      </c>
      <c r="F46" s="66">
        <v>4</v>
      </c>
      <c r="G46" s="66">
        <v>20</v>
      </c>
      <c r="H46" s="66">
        <v>11</v>
      </c>
      <c r="I46" s="66" t="s">
        <v>165</v>
      </c>
      <c r="J46" s="66" t="s">
        <v>146</v>
      </c>
      <c r="K46" s="90">
        <v>-115.5</v>
      </c>
      <c r="L46" s="2">
        <v>9.5</v>
      </c>
      <c r="M46" s="66" t="s">
        <v>180</v>
      </c>
      <c r="N46" s="66"/>
      <c r="O46" s="66" t="s">
        <v>171</v>
      </c>
      <c r="P46" s="66" t="s">
        <v>182</v>
      </c>
      <c r="Q46" s="66">
        <v>180</v>
      </c>
      <c r="R46" s="66">
        <v>1</v>
      </c>
      <c r="S46" s="66" t="s">
        <v>492</v>
      </c>
      <c r="T46" s="2">
        <v>16000</v>
      </c>
      <c r="U46" s="2"/>
      <c r="V46" s="66" t="s">
        <v>152</v>
      </c>
      <c r="W46" s="93" t="s">
        <v>153</v>
      </c>
      <c r="AA46" s="490" t="s">
        <v>154</v>
      </c>
      <c r="AB46" s="611"/>
      <c r="AC46" s="611"/>
      <c r="AE46" s="609"/>
    </row>
    <row r="47" spans="1:31" ht="15" customHeight="1">
      <c r="A47" s="631"/>
      <c r="B47" s="66"/>
      <c r="C47" s="124" t="s">
        <v>491</v>
      </c>
      <c r="D47" s="43">
        <v>17</v>
      </c>
      <c r="E47" s="43" t="s">
        <v>106</v>
      </c>
      <c r="F47" s="66">
        <v>4</v>
      </c>
      <c r="G47" s="66">
        <v>20</v>
      </c>
      <c r="H47" s="66">
        <v>11</v>
      </c>
      <c r="I47" s="66" t="s">
        <v>165</v>
      </c>
      <c r="J47" s="66" t="s">
        <v>146</v>
      </c>
      <c r="K47" s="90">
        <v>-116</v>
      </c>
      <c r="L47" s="2">
        <v>9</v>
      </c>
      <c r="M47" s="66" t="s">
        <v>180</v>
      </c>
      <c r="N47" s="66"/>
      <c r="O47" s="66" t="s">
        <v>171</v>
      </c>
      <c r="P47" s="66" t="s">
        <v>182</v>
      </c>
      <c r="Q47" s="66">
        <v>180</v>
      </c>
      <c r="R47" s="66">
        <v>1</v>
      </c>
      <c r="S47" s="66" t="s">
        <v>492</v>
      </c>
      <c r="T47" s="2">
        <v>13000</v>
      </c>
      <c r="U47" s="2"/>
      <c r="V47" s="66" t="s">
        <v>152</v>
      </c>
      <c r="W47" s="93" t="s">
        <v>153</v>
      </c>
      <c r="AA47" s="490" t="s">
        <v>154</v>
      </c>
      <c r="AB47" s="611"/>
      <c r="AC47" s="611"/>
      <c r="AE47" s="609"/>
    </row>
    <row r="48" spans="1:31" ht="15" customHeight="1">
      <c r="A48" s="631"/>
      <c r="B48" s="66"/>
      <c r="C48" s="124" t="s">
        <v>491</v>
      </c>
      <c r="D48" s="43">
        <v>18</v>
      </c>
      <c r="E48" s="43" t="s">
        <v>106</v>
      </c>
      <c r="F48" s="66">
        <v>4</v>
      </c>
      <c r="G48" s="66">
        <v>20</v>
      </c>
      <c r="H48" s="66">
        <v>11</v>
      </c>
      <c r="I48" s="66" t="s">
        <v>165</v>
      </c>
      <c r="J48" s="66" t="s">
        <v>146</v>
      </c>
      <c r="K48" s="90">
        <v>-116.5</v>
      </c>
      <c r="L48" s="2">
        <v>8.5</v>
      </c>
      <c r="M48" s="66" t="s">
        <v>180</v>
      </c>
      <c r="N48" s="66"/>
      <c r="O48" s="66" t="s">
        <v>171</v>
      </c>
      <c r="P48" s="66" t="s">
        <v>182</v>
      </c>
      <c r="Q48" s="66">
        <v>180</v>
      </c>
      <c r="R48" s="66">
        <v>1</v>
      </c>
      <c r="S48" s="66" t="s">
        <v>492</v>
      </c>
      <c r="T48" s="2">
        <v>13000</v>
      </c>
      <c r="U48" s="2"/>
      <c r="V48" s="66" t="s">
        <v>152</v>
      </c>
      <c r="W48" s="93" t="s">
        <v>153</v>
      </c>
      <c r="AA48" s="490" t="s">
        <v>154</v>
      </c>
      <c r="AB48" s="611"/>
      <c r="AC48" s="611"/>
      <c r="AE48" s="609"/>
    </row>
    <row r="49" spans="1:31" ht="15" customHeight="1">
      <c r="A49" s="631"/>
      <c r="B49" s="66"/>
      <c r="C49" s="124" t="s">
        <v>491</v>
      </c>
      <c r="D49" s="43">
        <v>19</v>
      </c>
      <c r="E49" s="43" t="s">
        <v>106</v>
      </c>
      <c r="F49" s="66">
        <v>4</v>
      </c>
      <c r="G49" s="66">
        <v>20</v>
      </c>
      <c r="H49" s="66">
        <v>11</v>
      </c>
      <c r="I49" s="66" t="s">
        <v>165</v>
      </c>
      <c r="J49" s="66" t="s">
        <v>146</v>
      </c>
      <c r="K49" s="90">
        <v>-117</v>
      </c>
      <c r="L49" s="2">
        <v>8</v>
      </c>
      <c r="M49" s="66" t="s">
        <v>180</v>
      </c>
      <c r="N49" s="66"/>
      <c r="O49" s="66" t="s">
        <v>171</v>
      </c>
      <c r="P49" s="66" t="s">
        <v>182</v>
      </c>
      <c r="Q49" s="66">
        <v>180</v>
      </c>
      <c r="R49" s="66">
        <v>1</v>
      </c>
      <c r="S49" s="66" t="s">
        <v>150</v>
      </c>
      <c r="T49" s="2">
        <v>13000</v>
      </c>
      <c r="U49" s="2"/>
      <c r="V49" s="66" t="s">
        <v>152</v>
      </c>
      <c r="W49" s="93" t="s">
        <v>153</v>
      </c>
      <c r="AA49" s="490" t="s">
        <v>154</v>
      </c>
      <c r="AB49" s="611"/>
      <c r="AC49" s="611"/>
      <c r="AE49" s="609"/>
    </row>
    <row r="50" spans="1:31" ht="15" customHeight="1">
      <c r="A50" s="631"/>
      <c r="B50" s="66"/>
      <c r="C50" s="124" t="s">
        <v>491</v>
      </c>
      <c r="D50" s="43">
        <v>20</v>
      </c>
      <c r="E50" s="43" t="s">
        <v>106</v>
      </c>
      <c r="F50" s="66">
        <v>4</v>
      </c>
      <c r="G50" s="66">
        <v>20</v>
      </c>
      <c r="H50" s="66">
        <v>11</v>
      </c>
      <c r="I50" s="66" t="s">
        <v>165</v>
      </c>
      <c r="J50" s="66" t="s">
        <v>146</v>
      </c>
      <c r="K50" s="90">
        <v>-117.5</v>
      </c>
      <c r="L50" s="2">
        <v>7.5</v>
      </c>
      <c r="M50" s="66" t="s">
        <v>180</v>
      </c>
      <c r="N50" s="66"/>
      <c r="O50" s="66" t="s">
        <v>171</v>
      </c>
      <c r="P50" s="66" t="s">
        <v>182</v>
      </c>
      <c r="Q50" s="66">
        <v>180</v>
      </c>
      <c r="R50" s="66">
        <v>1</v>
      </c>
      <c r="S50" s="66" t="s">
        <v>492</v>
      </c>
      <c r="T50" s="2">
        <v>13000</v>
      </c>
      <c r="U50" s="2"/>
      <c r="V50" s="66" t="s">
        <v>152</v>
      </c>
      <c r="W50" s="93" t="s">
        <v>153</v>
      </c>
      <c r="AA50" s="490" t="s">
        <v>154</v>
      </c>
      <c r="AB50" s="611"/>
      <c r="AC50" s="611"/>
      <c r="AE50" s="609"/>
    </row>
    <row r="51" spans="1:31" ht="15" customHeight="1">
      <c r="A51" s="631"/>
      <c r="B51" s="66"/>
      <c r="C51" s="124" t="s">
        <v>491</v>
      </c>
      <c r="D51" s="43">
        <v>21</v>
      </c>
      <c r="E51" s="43" t="s">
        <v>106</v>
      </c>
      <c r="F51" s="66">
        <v>4</v>
      </c>
      <c r="G51" s="66">
        <v>20</v>
      </c>
      <c r="H51" s="66">
        <v>11</v>
      </c>
      <c r="I51" s="66" t="s">
        <v>165</v>
      </c>
      <c r="J51" s="66" t="s">
        <v>146</v>
      </c>
      <c r="K51" s="90">
        <v>-118</v>
      </c>
      <c r="L51" s="2">
        <v>7</v>
      </c>
      <c r="M51" s="66" t="s">
        <v>180</v>
      </c>
      <c r="N51" s="66"/>
      <c r="O51" s="66" t="s">
        <v>171</v>
      </c>
      <c r="P51" s="66" t="s">
        <v>182</v>
      </c>
      <c r="Q51" s="66">
        <v>180</v>
      </c>
      <c r="R51" s="66">
        <v>1</v>
      </c>
      <c r="S51" s="66" t="s">
        <v>492</v>
      </c>
      <c r="T51" s="2">
        <v>11000</v>
      </c>
      <c r="U51" s="2"/>
      <c r="V51" s="66" t="s">
        <v>152</v>
      </c>
      <c r="W51" s="93" t="s">
        <v>153</v>
      </c>
      <c r="AA51" s="490" t="s">
        <v>154</v>
      </c>
      <c r="AB51" s="611"/>
      <c r="AC51" s="611"/>
      <c r="AE51" s="609"/>
    </row>
    <row r="52" spans="1:31" ht="15" customHeight="1">
      <c r="A52" s="631"/>
      <c r="B52" s="66"/>
      <c r="C52" s="124" t="s">
        <v>491</v>
      </c>
      <c r="D52" s="43">
        <v>22</v>
      </c>
      <c r="E52" s="43" t="s">
        <v>106</v>
      </c>
      <c r="F52" s="66">
        <v>4</v>
      </c>
      <c r="G52" s="66">
        <v>20</v>
      </c>
      <c r="H52" s="66">
        <v>11</v>
      </c>
      <c r="I52" s="66" t="s">
        <v>165</v>
      </c>
      <c r="J52" s="66" t="s">
        <v>146</v>
      </c>
      <c r="K52" s="90">
        <v>-118.5</v>
      </c>
      <c r="L52" s="2">
        <v>6.5</v>
      </c>
      <c r="M52" s="66" t="s">
        <v>180</v>
      </c>
      <c r="N52" s="66"/>
      <c r="O52" s="66" t="s">
        <v>171</v>
      </c>
      <c r="P52" s="66" t="s">
        <v>182</v>
      </c>
      <c r="Q52" s="66">
        <v>180</v>
      </c>
      <c r="R52" s="66">
        <v>1</v>
      </c>
      <c r="S52" s="66" t="s">
        <v>492</v>
      </c>
      <c r="T52" s="2">
        <v>11000</v>
      </c>
      <c r="U52" s="2"/>
      <c r="V52" s="66" t="s">
        <v>152</v>
      </c>
      <c r="W52" s="93" t="s">
        <v>153</v>
      </c>
      <c r="AA52" s="490" t="s">
        <v>154</v>
      </c>
      <c r="AB52" s="611"/>
      <c r="AC52" s="611"/>
      <c r="AE52" s="609"/>
    </row>
    <row r="53" spans="1:31" ht="15" customHeight="1">
      <c r="A53" s="631"/>
      <c r="B53" s="66"/>
      <c r="C53" s="124" t="s">
        <v>491</v>
      </c>
      <c r="D53" s="43">
        <v>23</v>
      </c>
      <c r="E53" s="43" t="s">
        <v>106</v>
      </c>
      <c r="F53" s="66">
        <v>4</v>
      </c>
      <c r="G53" s="66">
        <v>20</v>
      </c>
      <c r="H53" s="66">
        <v>11</v>
      </c>
      <c r="I53" s="66" t="s">
        <v>165</v>
      </c>
      <c r="J53" s="66" t="s">
        <v>146</v>
      </c>
      <c r="K53" s="90">
        <v>-119</v>
      </c>
      <c r="L53" s="2">
        <v>6</v>
      </c>
      <c r="M53" s="66" t="s">
        <v>180</v>
      </c>
      <c r="N53" s="66"/>
      <c r="O53" s="66" t="s">
        <v>171</v>
      </c>
      <c r="P53" s="66" t="s">
        <v>182</v>
      </c>
      <c r="Q53" s="66">
        <v>180</v>
      </c>
      <c r="R53" s="66">
        <v>1</v>
      </c>
      <c r="S53" s="66" t="s">
        <v>492</v>
      </c>
      <c r="T53" s="2">
        <v>11000</v>
      </c>
      <c r="U53" s="2"/>
      <c r="V53" s="66" t="s">
        <v>152</v>
      </c>
      <c r="W53" s="93" t="s">
        <v>153</v>
      </c>
      <c r="AA53" s="490" t="s">
        <v>154</v>
      </c>
      <c r="AB53" s="611"/>
      <c r="AC53" s="611"/>
      <c r="AE53" s="609"/>
    </row>
    <row r="54" spans="1:31" ht="15" customHeight="1">
      <c r="A54" s="631"/>
      <c r="B54" s="66"/>
      <c r="C54" s="124" t="s">
        <v>491</v>
      </c>
      <c r="D54" s="43">
        <v>24</v>
      </c>
      <c r="E54" s="43" t="s">
        <v>106</v>
      </c>
      <c r="F54" s="66">
        <v>4</v>
      </c>
      <c r="G54" s="66">
        <v>20</v>
      </c>
      <c r="H54" s="66">
        <v>11</v>
      </c>
      <c r="I54" s="66" t="s">
        <v>165</v>
      </c>
      <c r="J54" s="66" t="s">
        <v>146</v>
      </c>
      <c r="K54" s="90">
        <v>-119.5</v>
      </c>
      <c r="L54" s="2">
        <v>5.5</v>
      </c>
      <c r="M54" s="66" t="s">
        <v>180</v>
      </c>
      <c r="N54" s="66"/>
      <c r="O54" s="66" t="s">
        <v>171</v>
      </c>
      <c r="P54" s="66" t="s">
        <v>182</v>
      </c>
      <c r="Q54" s="66">
        <v>180</v>
      </c>
      <c r="R54" s="66">
        <v>1</v>
      </c>
      <c r="S54" s="66" t="s">
        <v>150</v>
      </c>
      <c r="T54" s="2">
        <v>11000</v>
      </c>
      <c r="U54" s="2"/>
      <c r="V54" s="66" t="s">
        <v>152</v>
      </c>
      <c r="W54" s="93" t="s">
        <v>153</v>
      </c>
      <c r="AA54" s="490" t="s">
        <v>154</v>
      </c>
      <c r="AB54" s="611"/>
      <c r="AC54" s="611"/>
      <c r="AE54" s="609"/>
    </row>
    <row r="55" spans="1:31" ht="15" customHeight="1">
      <c r="A55" s="631"/>
      <c r="B55" s="66"/>
      <c r="C55" s="124" t="s">
        <v>491</v>
      </c>
      <c r="D55" s="43">
        <v>25</v>
      </c>
      <c r="E55" s="43" t="s">
        <v>106</v>
      </c>
      <c r="F55" s="66">
        <v>4</v>
      </c>
      <c r="G55" s="66">
        <v>20</v>
      </c>
      <c r="H55" s="66">
        <v>11</v>
      </c>
      <c r="I55" s="66" t="s">
        <v>165</v>
      </c>
      <c r="J55" s="66" t="s">
        <v>146</v>
      </c>
      <c r="K55" s="90">
        <v>-120</v>
      </c>
      <c r="L55" s="2">
        <v>5</v>
      </c>
      <c r="M55" s="66" t="s">
        <v>180</v>
      </c>
      <c r="N55" s="66"/>
      <c r="O55" s="66" t="s">
        <v>171</v>
      </c>
      <c r="P55" s="66" t="s">
        <v>182</v>
      </c>
      <c r="Q55" s="66">
        <v>180</v>
      </c>
      <c r="R55" s="66">
        <v>1</v>
      </c>
      <c r="S55" s="66" t="s">
        <v>492</v>
      </c>
      <c r="T55" s="2">
        <v>11000</v>
      </c>
      <c r="U55" s="2"/>
      <c r="V55" s="66" t="s">
        <v>152</v>
      </c>
      <c r="W55" s="93" t="s">
        <v>153</v>
      </c>
      <c r="AA55" s="490" t="s">
        <v>154</v>
      </c>
      <c r="AB55" s="611"/>
      <c r="AC55" s="611"/>
      <c r="AE55" s="609"/>
    </row>
    <row r="56" spans="1:31" ht="15" customHeight="1">
      <c r="A56" s="632" t="s">
        <v>493</v>
      </c>
      <c r="B56" s="66"/>
      <c r="C56" s="124" t="s">
        <v>494</v>
      </c>
      <c r="D56" s="43">
        <v>1</v>
      </c>
      <c r="E56" s="43" t="s">
        <v>106</v>
      </c>
      <c r="F56" s="66">
        <v>4</v>
      </c>
      <c r="G56" s="66">
        <v>20</v>
      </c>
      <c r="H56" s="66">
        <v>11</v>
      </c>
      <c r="I56" s="66" t="s">
        <v>145</v>
      </c>
      <c r="J56" s="66" t="s">
        <v>158</v>
      </c>
      <c r="K56" s="90">
        <v>-85</v>
      </c>
      <c r="L56" s="66" t="s">
        <v>159</v>
      </c>
      <c r="M56" s="66" t="s">
        <v>160</v>
      </c>
      <c r="N56" s="66"/>
      <c r="O56" s="66" t="s">
        <v>171</v>
      </c>
      <c r="P56" s="66" t="s">
        <v>182</v>
      </c>
      <c r="Q56" s="66">
        <v>60</v>
      </c>
      <c r="R56" s="66">
        <v>1</v>
      </c>
      <c r="S56" s="66" t="s">
        <v>150</v>
      </c>
      <c r="T56" s="2">
        <v>52000</v>
      </c>
      <c r="U56" s="2"/>
      <c r="V56" s="66" t="s">
        <v>152</v>
      </c>
      <c r="W56" s="93" t="s">
        <v>153</v>
      </c>
      <c r="AA56" s="490" t="s">
        <v>154</v>
      </c>
      <c r="AB56" s="611"/>
      <c r="AC56" s="611"/>
      <c r="AE56" s="609"/>
    </row>
    <row r="57" spans="1:31" ht="15" customHeight="1">
      <c r="A57" s="632"/>
      <c r="B57" s="66"/>
      <c r="C57" s="124" t="s">
        <v>494</v>
      </c>
      <c r="D57" s="43">
        <v>2</v>
      </c>
      <c r="E57" s="43" t="s">
        <v>106</v>
      </c>
      <c r="F57" s="66">
        <v>4</v>
      </c>
      <c r="G57" s="66">
        <v>20</v>
      </c>
      <c r="H57" s="66">
        <v>11</v>
      </c>
      <c r="I57" s="66" t="s">
        <v>145</v>
      </c>
      <c r="J57" s="66" t="s">
        <v>158</v>
      </c>
      <c r="K57" s="90">
        <v>-88</v>
      </c>
      <c r="L57" s="66" t="s">
        <v>159</v>
      </c>
      <c r="M57" s="66" t="s">
        <v>160</v>
      </c>
      <c r="N57" s="66"/>
      <c r="O57" s="66" t="s">
        <v>171</v>
      </c>
      <c r="P57" s="66" t="s">
        <v>182</v>
      </c>
      <c r="Q57" s="66">
        <v>60</v>
      </c>
      <c r="R57" s="66">
        <v>1</v>
      </c>
      <c r="S57" s="66" t="s">
        <v>150</v>
      </c>
      <c r="T57" s="2">
        <v>52000</v>
      </c>
      <c r="U57" s="2"/>
      <c r="V57" s="66" t="s">
        <v>152</v>
      </c>
      <c r="W57" s="93" t="s">
        <v>153</v>
      </c>
      <c r="AA57" s="490" t="s">
        <v>154</v>
      </c>
      <c r="AB57" s="611"/>
      <c r="AC57" s="611"/>
      <c r="AE57" s="609"/>
    </row>
    <row r="58" spans="1:31" ht="15" customHeight="1">
      <c r="A58" s="632"/>
      <c r="B58" s="66"/>
      <c r="C58" s="124" t="s">
        <v>494</v>
      </c>
      <c r="D58" s="43">
        <v>3</v>
      </c>
      <c r="E58" s="43" t="s">
        <v>106</v>
      </c>
      <c r="F58" s="66">
        <v>4</v>
      </c>
      <c r="G58" s="66">
        <v>20</v>
      </c>
      <c r="H58" s="66">
        <v>11</v>
      </c>
      <c r="I58" s="66" t="s">
        <v>145</v>
      </c>
      <c r="J58" s="66" t="s">
        <v>158</v>
      </c>
      <c r="K58" s="90">
        <v>-91</v>
      </c>
      <c r="L58" s="66" t="s">
        <v>159</v>
      </c>
      <c r="M58" s="66" t="s">
        <v>160</v>
      </c>
      <c r="N58" s="66"/>
      <c r="O58" s="66" t="s">
        <v>171</v>
      </c>
      <c r="P58" s="66" t="s">
        <v>182</v>
      </c>
      <c r="Q58" s="66">
        <v>60</v>
      </c>
      <c r="R58" s="66">
        <v>1</v>
      </c>
      <c r="S58" s="66" t="s">
        <v>150</v>
      </c>
      <c r="T58" s="2">
        <v>52000</v>
      </c>
      <c r="U58" s="2"/>
      <c r="V58" s="66" t="s">
        <v>152</v>
      </c>
      <c r="W58" s="93" t="s">
        <v>153</v>
      </c>
      <c r="AA58" s="490" t="s">
        <v>154</v>
      </c>
      <c r="AB58" s="611"/>
      <c r="AC58" s="611"/>
      <c r="AE58" s="609"/>
    </row>
    <row r="59" spans="1:31" ht="15" customHeight="1">
      <c r="A59" s="632"/>
      <c r="B59" s="66"/>
      <c r="C59" s="124" t="s">
        <v>494</v>
      </c>
      <c r="D59" s="43">
        <v>4</v>
      </c>
      <c r="E59" s="43" t="s">
        <v>106</v>
      </c>
      <c r="F59" s="66">
        <v>4</v>
      </c>
      <c r="G59" s="66">
        <v>20</v>
      </c>
      <c r="H59" s="66">
        <v>11</v>
      </c>
      <c r="I59" s="66" t="s">
        <v>145</v>
      </c>
      <c r="J59" s="66" t="s">
        <v>158</v>
      </c>
      <c r="K59" s="90">
        <v>-94</v>
      </c>
      <c r="L59" s="66" t="s">
        <v>159</v>
      </c>
      <c r="M59" s="66" t="s">
        <v>160</v>
      </c>
      <c r="N59" s="66"/>
      <c r="O59" s="66" t="s">
        <v>171</v>
      </c>
      <c r="P59" s="66" t="s">
        <v>182</v>
      </c>
      <c r="Q59" s="66">
        <v>60</v>
      </c>
      <c r="R59" s="66">
        <v>1</v>
      </c>
      <c r="S59" s="66" t="s">
        <v>150</v>
      </c>
      <c r="T59" s="2">
        <v>52000</v>
      </c>
      <c r="U59" s="2"/>
      <c r="V59" s="66" t="s">
        <v>152</v>
      </c>
      <c r="W59" s="93" t="s">
        <v>153</v>
      </c>
      <c r="AA59" s="490" t="s">
        <v>154</v>
      </c>
      <c r="AB59" s="611"/>
      <c r="AC59" s="611"/>
      <c r="AE59" s="609"/>
    </row>
    <row r="60" spans="1:31" ht="15" customHeight="1">
      <c r="A60" s="632"/>
      <c r="B60" s="66"/>
      <c r="C60" s="124" t="s">
        <v>494</v>
      </c>
      <c r="D60" s="43">
        <v>5</v>
      </c>
      <c r="E60" s="43" t="s">
        <v>106</v>
      </c>
      <c r="F60" s="66">
        <v>4</v>
      </c>
      <c r="G60" s="66">
        <v>20</v>
      </c>
      <c r="H60" s="66">
        <v>11</v>
      </c>
      <c r="I60" s="66" t="s">
        <v>145</v>
      </c>
      <c r="J60" s="66" t="s">
        <v>158</v>
      </c>
      <c r="K60" s="90">
        <v>-97</v>
      </c>
      <c r="L60" s="66" t="s">
        <v>159</v>
      </c>
      <c r="M60" s="66" t="s">
        <v>160</v>
      </c>
      <c r="N60" s="66"/>
      <c r="O60" s="66" t="s">
        <v>171</v>
      </c>
      <c r="P60" s="66" t="s">
        <v>182</v>
      </c>
      <c r="Q60" s="66">
        <v>60</v>
      </c>
      <c r="R60" s="66">
        <v>1</v>
      </c>
      <c r="S60" s="66" t="s">
        <v>150</v>
      </c>
      <c r="T60" s="2">
        <v>52000</v>
      </c>
      <c r="U60" s="2"/>
      <c r="V60" s="66" t="s">
        <v>152</v>
      </c>
      <c r="W60" s="93" t="s">
        <v>153</v>
      </c>
      <c r="AA60" s="490" t="s">
        <v>154</v>
      </c>
      <c r="AB60" s="611"/>
      <c r="AC60" s="611"/>
      <c r="AE60" s="609"/>
    </row>
    <row r="61" spans="1:31" ht="15" customHeight="1">
      <c r="A61" s="632"/>
      <c r="B61" s="66"/>
      <c r="C61" s="124" t="s">
        <v>494</v>
      </c>
      <c r="D61" s="43">
        <v>6</v>
      </c>
      <c r="E61" s="43" t="s">
        <v>106</v>
      </c>
      <c r="F61" s="66">
        <v>4</v>
      </c>
      <c r="G61" s="66">
        <v>20</v>
      </c>
      <c r="H61" s="66">
        <v>11</v>
      </c>
      <c r="I61" s="66" t="s">
        <v>145</v>
      </c>
      <c r="J61" s="66" t="s">
        <v>158</v>
      </c>
      <c r="K61" s="90">
        <v>-100</v>
      </c>
      <c r="L61" s="66" t="s">
        <v>159</v>
      </c>
      <c r="M61" s="66" t="s">
        <v>160</v>
      </c>
      <c r="N61" s="66"/>
      <c r="O61" s="66" t="s">
        <v>171</v>
      </c>
      <c r="P61" s="66" t="s">
        <v>182</v>
      </c>
      <c r="Q61" s="66">
        <v>60</v>
      </c>
      <c r="R61" s="66">
        <v>1</v>
      </c>
      <c r="S61" s="66" t="s">
        <v>150</v>
      </c>
      <c r="T61" s="2">
        <v>49000</v>
      </c>
      <c r="U61" s="2"/>
      <c r="V61" s="66" t="s">
        <v>152</v>
      </c>
      <c r="W61" s="93" t="s">
        <v>153</v>
      </c>
      <c r="AA61" s="490" t="s">
        <v>154</v>
      </c>
      <c r="AB61" s="611"/>
      <c r="AC61" s="611"/>
      <c r="AE61" s="609"/>
    </row>
    <row r="62" spans="1:31" ht="15" customHeight="1">
      <c r="A62" s="632"/>
      <c r="B62" s="66"/>
      <c r="C62" s="124" t="s">
        <v>494</v>
      </c>
      <c r="D62" s="43">
        <v>7</v>
      </c>
      <c r="E62" s="43" t="s">
        <v>106</v>
      </c>
      <c r="F62" s="66">
        <v>4</v>
      </c>
      <c r="G62" s="66">
        <v>20</v>
      </c>
      <c r="H62" s="66">
        <v>11</v>
      </c>
      <c r="I62" s="66" t="s">
        <v>145</v>
      </c>
      <c r="J62" s="66" t="s">
        <v>158</v>
      </c>
      <c r="K62" s="90">
        <v>-102</v>
      </c>
      <c r="L62" s="66" t="s">
        <v>159</v>
      </c>
      <c r="M62" s="66" t="s">
        <v>160</v>
      </c>
      <c r="N62" s="66"/>
      <c r="O62" s="66" t="s">
        <v>171</v>
      </c>
      <c r="P62" s="66" t="s">
        <v>182</v>
      </c>
      <c r="Q62" s="66">
        <v>60</v>
      </c>
      <c r="R62" s="66">
        <v>1</v>
      </c>
      <c r="S62" s="66" t="s">
        <v>150</v>
      </c>
      <c r="T62" s="2">
        <v>49000</v>
      </c>
      <c r="U62" s="2"/>
      <c r="V62" s="66" t="s">
        <v>152</v>
      </c>
      <c r="W62" s="93" t="s">
        <v>153</v>
      </c>
      <c r="AA62" s="490" t="s">
        <v>154</v>
      </c>
      <c r="AB62" s="611"/>
      <c r="AC62" s="611"/>
      <c r="AE62" s="609"/>
    </row>
    <row r="63" spans="1:31" ht="15" customHeight="1">
      <c r="A63" s="632"/>
      <c r="B63" s="66"/>
      <c r="C63" s="124" t="s">
        <v>494</v>
      </c>
      <c r="D63" s="43">
        <v>8</v>
      </c>
      <c r="E63" s="43" t="s">
        <v>106</v>
      </c>
      <c r="F63" s="66">
        <v>4</v>
      </c>
      <c r="G63" s="66">
        <v>20</v>
      </c>
      <c r="H63" s="66">
        <v>11</v>
      </c>
      <c r="I63" s="66" t="s">
        <v>145</v>
      </c>
      <c r="J63" s="66" t="s">
        <v>158</v>
      </c>
      <c r="K63" s="90">
        <v>-104</v>
      </c>
      <c r="L63" s="66" t="s">
        <v>159</v>
      </c>
      <c r="M63" s="66" t="s">
        <v>160</v>
      </c>
      <c r="N63" s="66"/>
      <c r="O63" s="66" t="s">
        <v>171</v>
      </c>
      <c r="P63" s="66" t="s">
        <v>182</v>
      </c>
      <c r="Q63" s="66">
        <v>60</v>
      </c>
      <c r="R63" s="66">
        <v>1</v>
      </c>
      <c r="S63" s="66" t="s">
        <v>150</v>
      </c>
      <c r="T63" s="2">
        <v>49000</v>
      </c>
      <c r="U63" s="2"/>
      <c r="V63" s="66" t="s">
        <v>152</v>
      </c>
      <c r="W63" s="93" t="s">
        <v>153</v>
      </c>
      <c r="AA63" s="490" t="s">
        <v>154</v>
      </c>
      <c r="AB63" s="611"/>
      <c r="AC63" s="611"/>
      <c r="AE63" s="609"/>
    </row>
    <row r="64" spans="1:31" ht="15" customHeight="1">
      <c r="A64" s="632"/>
      <c r="B64" s="66"/>
      <c r="C64" s="124" t="s">
        <v>494</v>
      </c>
      <c r="D64" s="43">
        <v>9</v>
      </c>
      <c r="E64" s="43" t="s">
        <v>106</v>
      </c>
      <c r="F64" s="66">
        <v>4</v>
      </c>
      <c r="G64" s="66">
        <v>20</v>
      </c>
      <c r="H64" s="66">
        <v>11</v>
      </c>
      <c r="I64" s="66" t="s">
        <v>145</v>
      </c>
      <c r="J64" s="66" t="s">
        <v>158</v>
      </c>
      <c r="K64" s="90">
        <v>-106</v>
      </c>
      <c r="L64" s="66" t="s">
        <v>159</v>
      </c>
      <c r="M64" s="66" t="s">
        <v>160</v>
      </c>
      <c r="N64" s="66"/>
      <c r="O64" s="66" t="s">
        <v>171</v>
      </c>
      <c r="P64" s="66" t="s">
        <v>182</v>
      </c>
      <c r="Q64" s="66">
        <v>60</v>
      </c>
      <c r="R64" s="66">
        <v>1</v>
      </c>
      <c r="S64" s="66" t="s">
        <v>150</v>
      </c>
      <c r="T64" s="2">
        <v>41000</v>
      </c>
      <c r="U64" s="2"/>
      <c r="V64" s="66" t="s">
        <v>152</v>
      </c>
      <c r="W64" s="93" t="s">
        <v>153</v>
      </c>
      <c r="AA64" s="490" t="s">
        <v>154</v>
      </c>
      <c r="AB64" s="611"/>
      <c r="AC64" s="611"/>
      <c r="AE64" s="609"/>
    </row>
    <row r="65" spans="1:31" ht="15" customHeight="1">
      <c r="A65" s="632"/>
      <c r="B65" s="66"/>
      <c r="C65" s="124" t="s">
        <v>494</v>
      </c>
      <c r="D65" s="43">
        <v>10</v>
      </c>
      <c r="E65" s="43" t="s">
        <v>106</v>
      </c>
      <c r="F65" s="66">
        <v>4</v>
      </c>
      <c r="G65" s="66">
        <v>20</v>
      </c>
      <c r="H65" s="66">
        <v>11</v>
      </c>
      <c r="I65" s="66" t="s">
        <v>145</v>
      </c>
      <c r="J65" s="66" t="s">
        <v>158</v>
      </c>
      <c r="K65" s="90">
        <v>-108</v>
      </c>
      <c r="L65" s="66" t="s">
        <v>159</v>
      </c>
      <c r="M65" s="66" t="s">
        <v>160</v>
      </c>
      <c r="N65" s="66"/>
      <c r="O65" s="66" t="s">
        <v>171</v>
      </c>
      <c r="P65" s="66" t="s">
        <v>182</v>
      </c>
      <c r="Q65" s="66">
        <v>60</v>
      </c>
      <c r="R65" s="66">
        <v>1</v>
      </c>
      <c r="S65" s="66" t="s">
        <v>150</v>
      </c>
      <c r="T65" s="2">
        <v>41000</v>
      </c>
      <c r="U65" s="2"/>
      <c r="V65" s="66" t="s">
        <v>152</v>
      </c>
      <c r="W65" s="93" t="s">
        <v>153</v>
      </c>
      <c r="AA65" s="490" t="s">
        <v>154</v>
      </c>
      <c r="AB65" s="611"/>
      <c r="AC65" s="611"/>
      <c r="AE65" s="609"/>
    </row>
    <row r="66" spans="1:31" ht="15" customHeight="1">
      <c r="A66" s="632"/>
      <c r="B66" s="66"/>
      <c r="C66" s="124" t="s">
        <v>494</v>
      </c>
      <c r="D66" s="43">
        <v>11</v>
      </c>
      <c r="E66" s="43" t="s">
        <v>106</v>
      </c>
      <c r="F66" s="66">
        <v>4</v>
      </c>
      <c r="G66" s="66">
        <v>20</v>
      </c>
      <c r="H66" s="66">
        <v>11</v>
      </c>
      <c r="I66" s="66" t="s">
        <v>145</v>
      </c>
      <c r="J66" s="66" t="s">
        <v>158</v>
      </c>
      <c r="K66" s="90">
        <v>-110</v>
      </c>
      <c r="L66" s="66" t="s">
        <v>159</v>
      </c>
      <c r="M66" s="66" t="s">
        <v>160</v>
      </c>
      <c r="N66" s="66"/>
      <c r="O66" s="66" t="s">
        <v>171</v>
      </c>
      <c r="P66" s="66" t="s">
        <v>182</v>
      </c>
      <c r="Q66" s="66">
        <v>60</v>
      </c>
      <c r="R66" s="66">
        <v>1</v>
      </c>
      <c r="S66" s="66" t="s">
        <v>150</v>
      </c>
      <c r="T66" s="2">
        <v>33000</v>
      </c>
      <c r="U66" s="2"/>
      <c r="V66" s="66" t="s">
        <v>152</v>
      </c>
      <c r="W66" s="93" t="s">
        <v>153</v>
      </c>
      <c r="AA66" s="490" t="s">
        <v>154</v>
      </c>
      <c r="AB66" s="611"/>
      <c r="AC66" s="611"/>
      <c r="AE66" s="609"/>
    </row>
    <row r="67" spans="1:31" ht="15" customHeight="1">
      <c r="A67" s="632"/>
      <c r="B67" s="66"/>
      <c r="C67" s="124" t="s">
        <v>494</v>
      </c>
      <c r="D67" s="43">
        <v>12</v>
      </c>
      <c r="E67" s="43" t="s">
        <v>106</v>
      </c>
      <c r="F67" s="66">
        <v>4</v>
      </c>
      <c r="G67" s="66">
        <v>20</v>
      </c>
      <c r="H67" s="66">
        <v>11</v>
      </c>
      <c r="I67" s="66" t="s">
        <v>145</v>
      </c>
      <c r="J67" s="66" t="s">
        <v>158</v>
      </c>
      <c r="K67" s="90">
        <v>-112</v>
      </c>
      <c r="L67" s="66" t="s">
        <v>159</v>
      </c>
      <c r="M67" s="66" t="s">
        <v>160</v>
      </c>
      <c r="N67" s="66"/>
      <c r="O67" s="66" t="s">
        <v>171</v>
      </c>
      <c r="P67" s="66" t="s">
        <v>182</v>
      </c>
      <c r="Q67" s="66">
        <v>60</v>
      </c>
      <c r="R67" s="66">
        <v>1</v>
      </c>
      <c r="S67" s="66" t="s">
        <v>150</v>
      </c>
      <c r="T67" s="2">
        <v>33000</v>
      </c>
      <c r="U67" s="2"/>
      <c r="V67" s="66" t="s">
        <v>152</v>
      </c>
      <c r="W67" s="93" t="s">
        <v>153</v>
      </c>
      <c r="AA67" s="490" t="s">
        <v>154</v>
      </c>
      <c r="AB67" s="611"/>
      <c r="AC67" s="611"/>
      <c r="AE67" s="609"/>
    </row>
    <row r="68" spans="1:31" ht="15" customHeight="1">
      <c r="A68" s="632"/>
      <c r="B68" s="66"/>
      <c r="C68" s="124" t="s">
        <v>494</v>
      </c>
      <c r="D68" s="43">
        <v>13</v>
      </c>
      <c r="E68" s="43" t="s">
        <v>106</v>
      </c>
      <c r="F68" s="66">
        <v>4</v>
      </c>
      <c r="G68" s="66">
        <v>20</v>
      </c>
      <c r="H68" s="66">
        <v>11</v>
      </c>
      <c r="I68" s="66" t="s">
        <v>145</v>
      </c>
      <c r="J68" s="66" t="s">
        <v>158</v>
      </c>
      <c r="K68" s="90">
        <v>-114</v>
      </c>
      <c r="L68" s="66" t="s">
        <v>159</v>
      </c>
      <c r="M68" s="66" t="s">
        <v>160</v>
      </c>
      <c r="N68" s="66"/>
      <c r="O68" s="66" t="s">
        <v>171</v>
      </c>
      <c r="P68" s="66" t="s">
        <v>182</v>
      </c>
      <c r="Q68" s="66">
        <v>60</v>
      </c>
      <c r="R68" s="66">
        <v>1</v>
      </c>
      <c r="S68" s="66" t="s">
        <v>150</v>
      </c>
      <c r="T68" s="2">
        <v>30000</v>
      </c>
      <c r="U68" s="2"/>
      <c r="V68" s="66" t="s">
        <v>152</v>
      </c>
      <c r="W68" s="93" t="s">
        <v>153</v>
      </c>
      <c r="AA68" s="490" t="s">
        <v>154</v>
      </c>
      <c r="AB68" s="611"/>
      <c r="AC68" s="611"/>
      <c r="AE68" s="609"/>
    </row>
    <row r="69" spans="1:31" ht="15" customHeight="1">
      <c r="A69" s="632"/>
      <c r="B69" s="66"/>
      <c r="C69" s="124" t="s">
        <v>494</v>
      </c>
      <c r="D69" s="43">
        <v>14</v>
      </c>
      <c r="E69" s="43" t="s">
        <v>106</v>
      </c>
      <c r="F69" s="66">
        <v>4</v>
      </c>
      <c r="G69" s="66">
        <v>20</v>
      </c>
      <c r="H69" s="66">
        <v>11</v>
      </c>
      <c r="I69" s="66" t="s">
        <v>145</v>
      </c>
      <c r="J69" s="66" t="s">
        <v>158</v>
      </c>
      <c r="K69" s="90">
        <v>-114.5</v>
      </c>
      <c r="L69" s="66" t="s">
        <v>159</v>
      </c>
      <c r="M69" s="66" t="s">
        <v>160</v>
      </c>
      <c r="N69" s="66"/>
      <c r="O69" s="66" t="s">
        <v>171</v>
      </c>
      <c r="P69" s="66" t="s">
        <v>182</v>
      </c>
      <c r="Q69" s="66">
        <v>60</v>
      </c>
      <c r="R69" s="66">
        <v>1</v>
      </c>
      <c r="S69" s="66" t="s">
        <v>150</v>
      </c>
      <c r="T69" s="2">
        <v>30000</v>
      </c>
      <c r="U69" s="2"/>
      <c r="V69" s="66" t="s">
        <v>152</v>
      </c>
      <c r="W69" s="93" t="s">
        <v>153</v>
      </c>
      <c r="AA69" s="490" t="s">
        <v>154</v>
      </c>
      <c r="AB69" s="611"/>
      <c r="AC69" s="611"/>
      <c r="AE69" s="609"/>
    </row>
    <row r="70" spans="1:31" ht="15" customHeight="1">
      <c r="A70" s="632"/>
      <c r="B70" s="66"/>
      <c r="C70" s="124" t="s">
        <v>494</v>
      </c>
      <c r="D70" s="43">
        <v>15</v>
      </c>
      <c r="E70" s="43" t="s">
        <v>106</v>
      </c>
      <c r="F70" s="66">
        <v>4</v>
      </c>
      <c r="G70" s="66">
        <v>20</v>
      </c>
      <c r="H70" s="66">
        <v>11</v>
      </c>
      <c r="I70" s="66" t="s">
        <v>145</v>
      </c>
      <c r="J70" s="66" t="s">
        <v>158</v>
      </c>
      <c r="K70" s="90">
        <v>-115</v>
      </c>
      <c r="L70" s="66" t="s">
        <v>159</v>
      </c>
      <c r="M70" s="66" t="s">
        <v>160</v>
      </c>
      <c r="N70" s="66"/>
      <c r="O70" s="66" t="s">
        <v>171</v>
      </c>
      <c r="P70" s="66" t="s">
        <v>182</v>
      </c>
      <c r="Q70" s="66">
        <v>60</v>
      </c>
      <c r="R70" s="66">
        <v>1</v>
      </c>
      <c r="S70" s="66" t="s">
        <v>150</v>
      </c>
      <c r="T70" s="2">
        <v>27000</v>
      </c>
      <c r="U70" s="2"/>
      <c r="V70" s="66" t="s">
        <v>152</v>
      </c>
      <c r="W70" s="93" t="s">
        <v>153</v>
      </c>
      <c r="AA70" s="490" t="s">
        <v>154</v>
      </c>
      <c r="AB70" s="611"/>
      <c r="AC70" s="611"/>
      <c r="AE70" s="609"/>
    </row>
    <row r="71" spans="1:31" ht="15" customHeight="1">
      <c r="A71" s="632"/>
      <c r="B71" s="66"/>
      <c r="C71" s="124" t="s">
        <v>494</v>
      </c>
      <c r="D71" s="43">
        <v>16</v>
      </c>
      <c r="E71" s="43" t="s">
        <v>106</v>
      </c>
      <c r="F71" s="66">
        <v>4</v>
      </c>
      <c r="G71" s="66">
        <v>20</v>
      </c>
      <c r="H71" s="66">
        <v>11</v>
      </c>
      <c r="I71" s="66" t="s">
        <v>145</v>
      </c>
      <c r="J71" s="66" t="s">
        <v>158</v>
      </c>
      <c r="K71" s="90">
        <v>-115.5</v>
      </c>
      <c r="L71" s="66" t="s">
        <v>159</v>
      </c>
      <c r="M71" s="66" t="s">
        <v>160</v>
      </c>
      <c r="N71" s="66"/>
      <c r="O71" s="66" t="s">
        <v>171</v>
      </c>
      <c r="P71" s="66" t="s">
        <v>182</v>
      </c>
      <c r="Q71" s="66">
        <v>60</v>
      </c>
      <c r="R71" s="66">
        <v>1</v>
      </c>
      <c r="S71" s="66" t="s">
        <v>150</v>
      </c>
      <c r="T71" s="2">
        <v>27000</v>
      </c>
      <c r="U71" s="2"/>
      <c r="V71" s="66" t="s">
        <v>152</v>
      </c>
      <c r="W71" s="93" t="s">
        <v>153</v>
      </c>
      <c r="AA71" s="490" t="s">
        <v>154</v>
      </c>
      <c r="AB71" s="611"/>
      <c r="AC71" s="611"/>
      <c r="AE71" s="609"/>
    </row>
    <row r="72" spans="1:31" ht="15" customHeight="1">
      <c r="A72" s="632"/>
      <c r="B72" s="66"/>
      <c r="C72" s="124" t="s">
        <v>494</v>
      </c>
      <c r="D72" s="43">
        <v>17</v>
      </c>
      <c r="E72" s="43" t="s">
        <v>106</v>
      </c>
      <c r="F72" s="66">
        <v>4</v>
      </c>
      <c r="G72" s="66">
        <v>20</v>
      </c>
      <c r="H72" s="66">
        <v>11</v>
      </c>
      <c r="I72" s="66" t="s">
        <v>145</v>
      </c>
      <c r="J72" s="66" t="s">
        <v>158</v>
      </c>
      <c r="K72" s="90">
        <v>-116</v>
      </c>
      <c r="L72" s="66" t="s">
        <v>159</v>
      </c>
      <c r="M72" s="66" t="s">
        <v>160</v>
      </c>
      <c r="N72" s="66"/>
      <c r="O72" s="66" t="s">
        <v>171</v>
      </c>
      <c r="P72" s="66" t="s">
        <v>182</v>
      </c>
      <c r="Q72" s="66">
        <v>60</v>
      </c>
      <c r="R72" s="66">
        <v>1</v>
      </c>
      <c r="S72" s="66" t="s">
        <v>150</v>
      </c>
      <c r="T72" s="2">
        <v>27000</v>
      </c>
      <c r="U72" s="2"/>
      <c r="V72" s="66" t="s">
        <v>152</v>
      </c>
      <c r="W72" s="93" t="s">
        <v>153</v>
      </c>
      <c r="AA72" s="490" t="s">
        <v>154</v>
      </c>
      <c r="AB72" s="611"/>
      <c r="AC72" s="611"/>
      <c r="AE72" s="609"/>
    </row>
    <row r="73" spans="1:31" ht="15" customHeight="1">
      <c r="A73" s="632"/>
      <c r="B73" s="66"/>
      <c r="C73" s="124" t="s">
        <v>494</v>
      </c>
      <c r="D73" s="43">
        <v>18</v>
      </c>
      <c r="E73" s="43" t="s">
        <v>106</v>
      </c>
      <c r="F73" s="66">
        <v>4</v>
      </c>
      <c r="G73" s="66">
        <v>20</v>
      </c>
      <c r="H73" s="66">
        <v>11</v>
      </c>
      <c r="I73" s="66" t="s">
        <v>145</v>
      </c>
      <c r="J73" s="66" t="s">
        <v>158</v>
      </c>
      <c r="K73" s="90">
        <v>-116.5</v>
      </c>
      <c r="L73" s="66" t="s">
        <v>159</v>
      </c>
      <c r="M73" s="66" t="s">
        <v>160</v>
      </c>
      <c r="N73" s="66"/>
      <c r="O73" s="66" t="s">
        <v>171</v>
      </c>
      <c r="P73" s="66" t="s">
        <v>182</v>
      </c>
      <c r="Q73" s="66">
        <v>60</v>
      </c>
      <c r="R73" s="66">
        <v>1</v>
      </c>
      <c r="S73" s="66" t="s">
        <v>150</v>
      </c>
      <c r="T73" s="2">
        <v>24000</v>
      </c>
      <c r="U73" s="2"/>
      <c r="V73" s="66" t="s">
        <v>152</v>
      </c>
      <c r="W73" s="93" t="s">
        <v>153</v>
      </c>
      <c r="AA73" s="490" t="s">
        <v>154</v>
      </c>
      <c r="AB73" s="611"/>
      <c r="AC73" s="611"/>
      <c r="AE73" s="609"/>
    </row>
    <row r="74" spans="1:31" ht="15" customHeight="1">
      <c r="A74" s="632"/>
      <c r="B74" s="66"/>
      <c r="C74" s="124" t="s">
        <v>494</v>
      </c>
      <c r="D74" s="43">
        <v>19</v>
      </c>
      <c r="E74" s="43" t="s">
        <v>106</v>
      </c>
      <c r="F74" s="66">
        <v>4</v>
      </c>
      <c r="G74" s="66">
        <v>20</v>
      </c>
      <c r="H74" s="66">
        <v>11</v>
      </c>
      <c r="I74" s="66" t="s">
        <v>145</v>
      </c>
      <c r="J74" s="66" t="s">
        <v>158</v>
      </c>
      <c r="K74" s="90">
        <v>-117</v>
      </c>
      <c r="L74" s="66" t="s">
        <v>159</v>
      </c>
      <c r="M74" s="66" t="s">
        <v>160</v>
      </c>
      <c r="N74" s="66"/>
      <c r="O74" s="66" t="s">
        <v>171</v>
      </c>
      <c r="P74" s="66" t="s">
        <v>182</v>
      </c>
      <c r="Q74" s="66">
        <v>60</v>
      </c>
      <c r="R74" s="66">
        <v>1</v>
      </c>
      <c r="S74" s="66" t="s">
        <v>150</v>
      </c>
      <c r="T74" s="2">
        <v>24000</v>
      </c>
      <c r="U74" s="2"/>
      <c r="V74" s="66" t="s">
        <v>152</v>
      </c>
      <c r="W74" s="93" t="s">
        <v>153</v>
      </c>
      <c r="AA74" s="490" t="s">
        <v>154</v>
      </c>
      <c r="AB74" s="611"/>
      <c r="AC74" s="611"/>
      <c r="AE74" s="609"/>
    </row>
    <row r="75" spans="1:31" ht="15" customHeight="1">
      <c r="A75" s="632"/>
      <c r="B75" s="66"/>
      <c r="C75" s="124" t="s">
        <v>494</v>
      </c>
      <c r="D75" s="43">
        <v>20</v>
      </c>
      <c r="E75" s="43" t="s">
        <v>106</v>
      </c>
      <c r="F75" s="66">
        <v>4</v>
      </c>
      <c r="G75" s="66">
        <v>20</v>
      </c>
      <c r="H75" s="66">
        <v>11</v>
      </c>
      <c r="I75" s="66" t="s">
        <v>145</v>
      </c>
      <c r="J75" s="66" t="s">
        <v>158</v>
      </c>
      <c r="K75" s="90">
        <v>-117.5</v>
      </c>
      <c r="L75" s="66" t="s">
        <v>159</v>
      </c>
      <c r="M75" s="66" t="s">
        <v>160</v>
      </c>
      <c r="N75" s="66"/>
      <c r="O75" s="66" t="s">
        <v>171</v>
      </c>
      <c r="P75" s="66" t="s">
        <v>182</v>
      </c>
      <c r="Q75" s="66">
        <v>60</v>
      </c>
      <c r="R75" s="66">
        <v>1</v>
      </c>
      <c r="S75" s="66" t="s">
        <v>150</v>
      </c>
      <c r="T75" s="2">
        <v>24000</v>
      </c>
      <c r="U75" s="2"/>
      <c r="V75" s="66" t="s">
        <v>152</v>
      </c>
      <c r="W75" s="93" t="s">
        <v>153</v>
      </c>
      <c r="AA75" s="490" t="s">
        <v>154</v>
      </c>
      <c r="AB75" s="611"/>
      <c r="AC75" s="611"/>
      <c r="AE75" s="609"/>
    </row>
    <row r="76" spans="1:31" ht="15" customHeight="1">
      <c r="A76" s="632"/>
      <c r="B76" s="66"/>
      <c r="C76" s="124" t="s">
        <v>494</v>
      </c>
      <c r="D76" s="43">
        <v>21</v>
      </c>
      <c r="E76" s="43" t="s">
        <v>106</v>
      </c>
      <c r="F76" s="66">
        <v>4</v>
      </c>
      <c r="G76" s="66">
        <v>20</v>
      </c>
      <c r="H76" s="66">
        <v>11</v>
      </c>
      <c r="I76" s="66" t="s">
        <v>145</v>
      </c>
      <c r="J76" s="66" t="s">
        <v>158</v>
      </c>
      <c r="K76" s="90">
        <v>-118</v>
      </c>
      <c r="L76" s="66" t="s">
        <v>159</v>
      </c>
      <c r="M76" s="66" t="s">
        <v>160</v>
      </c>
      <c r="N76" s="66"/>
      <c r="O76" s="66" t="s">
        <v>171</v>
      </c>
      <c r="P76" s="66" t="s">
        <v>182</v>
      </c>
      <c r="Q76" s="66">
        <v>60</v>
      </c>
      <c r="R76" s="66">
        <v>1</v>
      </c>
      <c r="S76" s="66" t="s">
        <v>150</v>
      </c>
      <c r="T76" s="2">
        <v>22000</v>
      </c>
      <c r="U76" s="2"/>
      <c r="V76" s="66" t="s">
        <v>152</v>
      </c>
      <c r="W76" s="93" t="s">
        <v>153</v>
      </c>
      <c r="AA76" s="490" t="s">
        <v>154</v>
      </c>
      <c r="AB76" s="611"/>
      <c r="AC76" s="611"/>
      <c r="AE76" s="609"/>
    </row>
    <row r="77" spans="1:31" ht="15" customHeight="1">
      <c r="A77" s="632"/>
      <c r="B77" s="66"/>
      <c r="C77" s="124" t="s">
        <v>494</v>
      </c>
      <c r="D77" s="43">
        <v>22</v>
      </c>
      <c r="E77" s="43" t="s">
        <v>106</v>
      </c>
      <c r="F77" s="66">
        <v>4</v>
      </c>
      <c r="G77" s="66">
        <v>20</v>
      </c>
      <c r="H77" s="66">
        <v>11</v>
      </c>
      <c r="I77" s="66" t="s">
        <v>145</v>
      </c>
      <c r="J77" s="66" t="s">
        <v>158</v>
      </c>
      <c r="K77" s="90">
        <v>-118.5</v>
      </c>
      <c r="L77" s="66" t="s">
        <v>159</v>
      </c>
      <c r="M77" s="66" t="s">
        <v>160</v>
      </c>
      <c r="N77" s="66"/>
      <c r="O77" s="66" t="s">
        <v>171</v>
      </c>
      <c r="P77" s="66" t="s">
        <v>182</v>
      </c>
      <c r="Q77" s="66">
        <v>60</v>
      </c>
      <c r="R77" s="66">
        <v>1</v>
      </c>
      <c r="S77" s="66" t="s">
        <v>150</v>
      </c>
      <c r="T77" s="2">
        <v>22000</v>
      </c>
      <c r="U77" s="2"/>
      <c r="V77" s="66" t="s">
        <v>152</v>
      </c>
      <c r="W77" s="93" t="s">
        <v>153</v>
      </c>
      <c r="AA77" s="490" t="s">
        <v>154</v>
      </c>
      <c r="AB77" s="611"/>
      <c r="AC77" s="611"/>
      <c r="AE77" s="609"/>
    </row>
    <row r="78" spans="1:31" ht="15" customHeight="1">
      <c r="A78" s="632"/>
      <c r="B78" s="66"/>
      <c r="C78" s="124" t="s">
        <v>494</v>
      </c>
      <c r="D78" s="43">
        <v>23</v>
      </c>
      <c r="E78" s="43" t="s">
        <v>106</v>
      </c>
      <c r="F78" s="66">
        <v>4</v>
      </c>
      <c r="G78" s="66">
        <v>20</v>
      </c>
      <c r="H78" s="66">
        <v>11</v>
      </c>
      <c r="I78" s="66" t="s">
        <v>145</v>
      </c>
      <c r="J78" s="66" t="s">
        <v>158</v>
      </c>
      <c r="K78" s="90">
        <v>-119</v>
      </c>
      <c r="L78" s="66" t="s">
        <v>159</v>
      </c>
      <c r="M78" s="66" t="s">
        <v>160</v>
      </c>
      <c r="N78" s="66"/>
      <c r="O78" s="66" t="s">
        <v>171</v>
      </c>
      <c r="P78" s="66" t="s">
        <v>182</v>
      </c>
      <c r="Q78" s="66">
        <v>60</v>
      </c>
      <c r="R78" s="66">
        <v>1</v>
      </c>
      <c r="S78" s="66" t="s">
        <v>150</v>
      </c>
      <c r="T78" s="2">
        <v>22000</v>
      </c>
      <c r="U78" s="2"/>
      <c r="V78" s="66" t="s">
        <v>152</v>
      </c>
      <c r="W78" s="93" t="s">
        <v>153</v>
      </c>
      <c r="AA78" s="490" t="s">
        <v>154</v>
      </c>
      <c r="AB78" s="611"/>
      <c r="AC78" s="611"/>
      <c r="AE78" s="609"/>
    </row>
    <row r="79" spans="1:31" ht="15" customHeight="1">
      <c r="A79" s="632"/>
      <c r="B79" s="66"/>
      <c r="C79" s="124" t="s">
        <v>494</v>
      </c>
      <c r="D79" s="43">
        <v>24</v>
      </c>
      <c r="E79" s="43" t="s">
        <v>106</v>
      </c>
      <c r="F79" s="66">
        <v>4</v>
      </c>
      <c r="G79" s="66">
        <v>20</v>
      </c>
      <c r="H79" s="66">
        <v>11</v>
      </c>
      <c r="I79" s="66" t="s">
        <v>145</v>
      </c>
      <c r="J79" s="66" t="s">
        <v>158</v>
      </c>
      <c r="K79" s="90">
        <v>-119.5</v>
      </c>
      <c r="L79" s="66" t="s">
        <v>159</v>
      </c>
      <c r="M79" s="66" t="s">
        <v>160</v>
      </c>
      <c r="N79" s="66"/>
      <c r="O79" s="66" t="s">
        <v>171</v>
      </c>
      <c r="P79" s="66" t="s">
        <v>182</v>
      </c>
      <c r="Q79" s="66">
        <v>60</v>
      </c>
      <c r="R79" s="66">
        <v>1</v>
      </c>
      <c r="S79" s="66" t="s">
        <v>150</v>
      </c>
      <c r="T79" s="2">
        <v>19000</v>
      </c>
      <c r="U79" s="2"/>
      <c r="V79" s="66" t="s">
        <v>152</v>
      </c>
      <c r="W79" s="93" t="s">
        <v>153</v>
      </c>
      <c r="AA79" s="490" t="s">
        <v>154</v>
      </c>
      <c r="AB79" s="611"/>
      <c r="AC79" s="611"/>
      <c r="AE79" s="609"/>
    </row>
    <row r="80" spans="1:31" ht="15" customHeight="1">
      <c r="A80" s="632"/>
      <c r="B80" s="66"/>
      <c r="C80" s="124" t="s">
        <v>494</v>
      </c>
      <c r="D80" s="43">
        <v>25</v>
      </c>
      <c r="E80" s="43" t="s">
        <v>106</v>
      </c>
      <c r="F80" s="66">
        <v>4</v>
      </c>
      <c r="G80" s="66">
        <v>20</v>
      </c>
      <c r="H80" s="66">
        <v>11</v>
      </c>
      <c r="I80" s="66" t="s">
        <v>145</v>
      </c>
      <c r="J80" s="66" t="s">
        <v>158</v>
      </c>
      <c r="K80" s="90">
        <v>-120</v>
      </c>
      <c r="L80" s="66" t="s">
        <v>159</v>
      </c>
      <c r="M80" s="66" t="s">
        <v>160</v>
      </c>
      <c r="N80" s="66"/>
      <c r="O80" s="66" t="s">
        <v>171</v>
      </c>
      <c r="P80" s="66" t="s">
        <v>182</v>
      </c>
      <c r="Q80" s="66">
        <v>60</v>
      </c>
      <c r="R80" s="66">
        <v>1</v>
      </c>
      <c r="S80" s="66" t="s">
        <v>150</v>
      </c>
      <c r="T80" s="2">
        <v>19000</v>
      </c>
      <c r="U80" s="2"/>
      <c r="V80" s="66" t="s">
        <v>152</v>
      </c>
      <c r="W80" s="93" t="s">
        <v>153</v>
      </c>
      <c r="AA80" s="490" t="s">
        <v>154</v>
      </c>
      <c r="AB80" s="611"/>
      <c r="AC80" s="611"/>
      <c r="AE80" s="609"/>
    </row>
    <row r="81" spans="1:31" ht="15" customHeight="1">
      <c r="A81" s="219"/>
      <c r="B81" s="66"/>
      <c r="C81" s="66"/>
      <c r="D81" s="43"/>
      <c r="E81" s="43"/>
      <c r="F81" s="66"/>
      <c r="G81" s="66"/>
      <c r="H81" s="66"/>
      <c r="I81" s="66"/>
      <c r="J81" s="66"/>
      <c r="K81" s="90"/>
      <c r="L81" s="66"/>
      <c r="M81" s="66"/>
      <c r="N81" s="66"/>
      <c r="O81" s="66"/>
      <c r="P81" s="66"/>
      <c r="Q81" s="66"/>
      <c r="R81" s="66"/>
      <c r="S81" s="66"/>
      <c r="T81" s="66"/>
      <c r="U81" s="66"/>
      <c r="V81" s="66"/>
      <c r="W81" s="93"/>
      <c r="AA81" s="488"/>
      <c r="AB81" s="611"/>
      <c r="AC81" s="611"/>
      <c r="AE81" s="609"/>
    </row>
    <row r="82" spans="1:31" ht="15" customHeight="1">
      <c r="A82" s="219"/>
      <c r="B82" s="66"/>
      <c r="C82" s="66"/>
      <c r="D82" s="43"/>
      <c r="E82" s="43"/>
      <c r="F82" s="66"/>
      <c r="G82" s="66"/>
      <c r="H82" s="66"/>
      <c r="I82" s="66"/>
      <c r="J82" s="66"/>
      <c r="K82" s="90"/>
      <c r="L82" s="66"/>
      <c r="M82" s="66"/>
      <c r="N82" s="66"/>
      <c r="O82" s="66"/>
      <c r="P82" s="66"/>
      <c r="Q82" s="66"/>
      <c r="R82" s="66"/>
      <c r="S82" s="66"/>
      <c r="T82" s="66"/>
      <c r="U82" s="66"/>
      <c r="V82" s="66"/>
      <c r="W82" s="93"/>
      <c r="AA82" s="488"/>
      <c r="AB82" s="611"/>
      <c r="AC82" s="611"/>
      <c r="AE82" s="609"/>
    </row>
    <row r="83" spans="1:31" ht="15" customHeight="1">
      <c r="A83" s="628" t="s">
        <v>487</v>
      </c>
      <c r="B83" s="62"/>
      <c r="C83" s="613" t="s">
        <v>1214</v>
      </c>
      <c r="D83" s="43"/>
      <c r="E83" s="43" t="s">
        <v>106</v>
      </c>
      <c r="F83" s="66">
        <v>4</v>
      </c>
      <c r="G83" s="66">
        <v>10</v>
      </c>
      <c r="H83" s="66">
        <v>11</v>
      </c>
      <c r="I83" s="66" t="s">
        <v>165</v>
      </c>
      <c r="J83" s="66" t="s">
        <v>158</v>
      </c>
      <c r="K83" s="66">
        <v>-85</v>
      </c>
      <c r="L83" s="66" t="s">
        <v>159</v>
      </c>
      <c r="M83" s="66" t="s">
        <v>160</v>
      </c>
      <c r="N83" s="66" t="s">
        <v>205</v>
      </c>
      <c r="O83" s="66" t="s">
        <v>148</v>
      </c>
      <c r="P83" s="66" t="s">
        <v>149</v>
      </c>
      <c r="Q83" s="66">
        <v>60</v>
      </c>
      <c r="R83" s="66">
        <v>3</v>
      </c>
      <c r="S83" s="66" t="s">
        <v>150</v>
      </c>
      <c r="T83" s="2">
        <v>170000</v>
      </c>
      <c r="U83" s="66"/>
      <c r="V83" s="27" t="s">
        <v>480</v>
      </c>
      <c r="W83" s="93" t="s">
        <v>153</v>
      </c>
      <c r="AA83" s="490" t="s">
        <v>154</v>
      </c>
      <c r="AB83" s="611"/>
      <c r="AC83" s="611"/>
      <c r="AE83" s="609"/>
    </row>
    <row r="84" spans="1:31" ht="15" customHeight="1">
      <c r="A84" s="628"/>
      <c r="B84" s="62"/>
      <c r="C84" s="127" t="s">
        <v>495</v>
      </c>
      <c r="D84" s="43"/>
      <c r="E84" s="43" t="s">
        <v>106</v>
      </c>
      <c r="F84" s="66">
        <v>4</v>
      </c>
      <c r="G84" s="66">
        <v>15</v>
      </c>
      <c r="H84" s="66">
        <v>11</v>
      </c>
      <c r="I84" s="66" t="s">
        <v>165</v>
      </c>
      <c r="J84" s="66" t="s">
        <v>158</v>
      </c>
      <c r="K84" s="66">
        <v>-85</v>
      </c>
      <c r="L84" s="66" t="s">
        <v>159</v>
      </c>
      <c r="M84" s="66" t="s">
        <v>160</v>
      </c>
      <c r="N84" s="66" t="s">
        <v>205</v>
      </c>
      <c r="O84" s="66" t="s">
        <v>148</v>
      </c>
      <c r="P84" s="66" t="s">
        <v>149</v>
      </c>
      <c r="Q84" s="66">
        <v>60</v>
      </c>
      <c r="R84" s="66">
        <v>3</v>
      </c>
      <c r="S84" s="66" t="s">
        <v>150</v>
      </c>
      <c r="T84" s="2">
        <v>261000</v>
      </c>
      <c r="U84" s="66"/>
      <c r="V84" s="27" t="s">
        <v>480</v>
      </c>
      <c r="W84" s="93" t="s">
        <v>153</v>
      </c>
      <c r="AA84" s="490" t="s">
        <v>154</v>
      </c>
      <c r="AB84" s="611"/>
      <c r="AC84" s="611"/>
      <c r="AE84" s="609"/>
    </row>
    <row r="85" spans="1:31" ht="15" customHeight="1">
      <c r="A85" s="628"/>
      <c r="B85" s="62"/>
      <c r="C85" s="613" t="s">
        <v>496</v>
      </c>
      <c r="D85" s="43"/>
      <c r="E85" s="43" t="s">
        <v>106</v>
      </c>
      <c r="F85" s="66">
        <v>4</v>
      </c>
      <c r="G85" s="66">
        <v>20</v>
      </c>
      <c r="H85" s="66">
        <v>11</v>
      </c>
      <c r="I85" s="66" t="s">
        <v>165</v>
      </c>
      <c r="J85" s="66" t="s">
        <v>158</v>
      </c>
      <c r="K85" s="66">
        <v>-85</v>
      </c>
      <c r="L85" s="66" t="s">
        <v>159</v>
      </c>
      <c r="M85" s="66" t="s">
        <v>160</v>
      </c>
      <c r="N85" s="66" t="s">
        <v>205</v>
      </c>
      <c r="O85" s="66" t="s">
        <v>148</v>
      </c>
      <c r="P85" s="66" t="s">
        <v>149</v>
      </c>
      <c r="Q85" s="66">
        <v>60</v>
      </c>
      <c r="R85" s="66">
        <v>3</v>
      </c>
      <c r="S85" s="66" t="s">
        <v>150</v>
      </c>
      <c r="T85" s="2">
        <v>350000</v>
      </c>
      <c r="U85" s="66"/>
      <c r="V85" s="27" t="s">
        <v>480</v>
      </c>
      <c r="W85" s="93" t="s">
        <v>153</v>
      </c>
      <c r="AA85" s="490" t="s">
        <v>154</v>
      </c>
      <c r="AB85" s="611"/>
      <c r="AC85" s="611"/>
      <c r="AE85" s="609"/>
    </row>
    <row r="86" spans="1:31" ht="15" customHeight="1">
      <c r="A86" s="628"/>
      <c r="B86" s="62"/>
      <c r="C86" s="127" t="s">
        <v>497</v>
      </c>
      <c r="D86" s="94">
        <v>1</v>
      </c>
      <c r="E86" s="43" t="s">
        <v>106</v>
      </c>
      <c r="F86" s="66">
        <v>2</v>
      </c>
      <c r="G86" s="66">
        <v>5</v>
      </c>
      <c r="H86" s="66">
        <v>11</v>
      </c>
      <c r="I86" s="66" t="s">
        <v>165</v>
      </c>
      <c r="J86" s="66" t="s">
        <v>163</v>
      </c>
      <c r="K86" s="66">
        <v>-85</v>
      </c>
      <c r="L86" s="2">
        <v>10</v>
      </c>
      <c r="M86" s="2" t="s">
        <v>164</v>
      </c>
      <c r="N86" s="66" t="s">
        <v>205</v>
      </c>
      <c r="O86" s="66" t="s">
        <v>148</v>
      </c>
      <c r="P86" s="66" t="s">
        <v>149</v>
      </c>
      <c r="Q86" s="66">
        <v>60</v>
      </c>
      <c r="R86" s="66">
        <v>3</v>
      </c>
      <c r="S86" s="66" t="s">
        <v>150</v>
      </c>
      <c r="T86" s="2">
        <v>10000</v>
      </c>
      <c r="U86" s="66"/>
      <c r="V86" s="27" t="s">
        <v>282</v>
      </c>
      <c r="W86" s="93" t="s">
        <v>153</v>
      </c>
      <c r="AA86" s="490" t="s">
        <v>154</v>
      </c>
      <c r="AB86" s="611"/>
      <c r="AC86" s="611"/>
      <c r="AE86" s="609"/>
    </row>
    <row r="87" spans="1:31" ht="15" customHeight="1">
      <c r="A87" s="628"/>
      <c r="B87" s="62"/>
      <c r="C87" s="127">
        <v>600.03300000000002</v>
      </c>
      <c r="D87" s="94">
        <v>2</v>
      </c>
      <c r="E87" s="43" t="s">
        <v>106</v>
      </c>
      <c r="F87" s="66">
        <v>2</v>
      </c>
      <c r="G87" s="66">
        <v>10</v>
      </c>
      <c r="H87" s="66">
        <v>11</v>
      </c>
      <c r="I87" s="66" t="s">
        <v>165</v>
      </c>
      <c r="J87" s="66" t="s">
        <v>163</v>
      </c>
      <c r="K87" s="66">
        <v>-85</v>
      </c>
      <c r="L87" s="2">
        <v>10</v>
      </c>
      <c r="M87" s="2" t="s">
        <v>164</v>
      </c>
      <c r="N87" s="66" t="s">
        <v>205</v>
      </c>
      <c r="O87" s="66" t="s">
        <v>148</v>
      </c>
      <c r="P87" s="66" t="s">
        <v>149</v>
      </c>
      <c r="Q87" s="66">
        <v>60</v>
      </c>
      <c r="R87" s="66">
        <v>3</v>
      </c>
      <c r="S87" s="66" t="s">
        <v>150</v>
      </c>
      <c r="T87" s="2">
        <v>22000</v>
      </c>
      <c r="U87" s="66"/>
      <c r="V87" s="27" t="s">
        <v>282</v>
      </c>
      <c r="W87" s="93" t="s">
        <v>153</v>
      </c>
      <c r="AA87" s="490" t="s">
        <v>154</v>
      </c>
      <c r="AB87" s="611"/>
      <c r="AC87" s="611"/>
      <c r="AE87" s="609"/>
    </row>
    <row r="88" spans="1:31" ht="15" customHeight="1">
      <c r="A88" s="628"/>
      <c r="B88" s="62"/>
      <c r="C88" s="127">
        <v>600.03300000000002</v>
      </c>
      <c r="D88" s="94">
        <v>3</v>
      </c>
      <c r="E88" s="43" t="s">
        <v>106</v>
      </c>
      <c r="F88" s="66">
        <v>2</v>
      </c>
      <c r="G88" s="66">
        <v>15</v>
      </c>
      <c r="H88" s="66">
        <v>11</v>
      </c>
      <c r="I88" s="66" t="s">
        <v>165</v>
      </c>
      <c r="J88" s="66" t="s">
        <v>163</v>
      </c>
      <c r="K88" s="66">
        <v>-85</v>
      </c>
      <c r="L88" s="2">
        <v>10</v>
      </c>
      <c r="M88" s="2" t="s">
        <v>164</v>
      </c>
      <c r="N88" s="66" t="s">
        <v>205</v>
      </c>
      <c r="O88" s="66" t="s">
        <v>148</v>
      </c>
      <c r="P88" s="66" t="s">
        <v>149</v>
      </c>
      <c r="Q88" s="66">
        <v>60</v>
      </c>
      <c r="R88" s="66">
        <v>3</v>
      </c>
      <c r="S88" s="66" t="s">
        <v>150</v>
      </c>
      <c r="T88" s="2">
        <v>35000</v>
      </c>
      <c r="U88" s="66"/>
      <c r="V88" s="27" t="s">
        <v>282</v>
      </c>
      <c r="W88" s="93" t="s">
        <v>153</v>
      </c>
      <c r="AA88" s="490" t="s">
        <v>154</v>
      </c>
      <c r="AB88" s="611"/>
      <c r="AC88" s="611"/>
      <c r="AE88" s="609"/>
    </row>
    <row r="89" spans="1:31" ht="15" customHeight="1">
      <c r="A89" s="628"/>
      <c r="B89" s="62"/>
      <c r="C89" s="127">
        <v>600.03300000000002</v>
      </c>
      <c r="D89" s="94">
        <v>4</v>
      </c>
      <c r="E89" s="43" t="s">
        <v>106</v>
      </c>
      <c r="F89" s="66">
        <v>2</v>
      </c>
      <c r="G89" s="66">
        <v>20</v>
      </c>
      <c r="H89" s="66">
        <v>11</v>
      </c>
      <c r="I89" s="66" t="s">
        <v>165</v>
      </c>
      <c r="J89" s="66" t="s">
        <v>163</v>
      </c>
      <c r="K89" s="66">
        <v>-85</v>
      </c>
      <c r="L89" s="2">
        <v>10</v>
      </c>
      <c r="M89" s="2" t="s">
        <v>164</v>
      </c>
      <c r="N89" s="66" t="s">
        <v>205</v>
      </c>
      <c r="O89" s="66" t="s">
        <v>148</v>
      </c>
      <c r="P89" s="66" t="s">
        <v>149</v>
      </c>
      <c r="Q89" s="66">
        <v>60</v>
      </c>
      <c r="R89" s="66">
        <v>3</v>
      </c>
      <c r="S89" s="66" t="s">
        <v>150</v>
      </c>
      <c r="T89" s="2">
        <v>48000</v>
      </c>
      <c r="U89" s="66"/>
      <c r="V89" s="27" t="s">
        <v>282</v>
      </c>
      <c r="W89" s="93" t="s">
        <v>153</v>
      </c>
      <c r="AA89" s="490" t="s">
        <v>154</v>
      </c>
      <c r="AB89" s="611"/>
      <c r="AC89" s="611"/>
      <c r="AE89" s="609"/>
    </row>
    <row r="90" spans="1:31" ht="15" customHeight="1">
      <c r="A90" s="628"/>
      <c r="B90" s="62"/>
      <c r="C90" s="127">
        <v>600.03399999999999</v>
      </c>
      <c r="D90" s="94">
        <v>1</v>
      </c>
      <c r="E90" s="43" t="s">
        <v>106</v>
      </c>
      <c r="F90" s="66">
        <v>4</v>
      </c>
      <c r="G90" s="66">
        <v>5</v>
      </c>
      <c r="H90" s="66">
        <v>11</v>
      </c>
      <c r="I90" s="66" t="s">
        <v>165</v>
      </c>
      <c r="J90" s="66" t="s">
        <v>163</v>
      </c>
      <c r="K90" s="66">
        <v>-85</v>
      </c>
      <c r="L90" s="2">
        <v>10</v>
      </c>
      <c r="M90" s="2" t="s">
        <v>164</v>
      </c>
      <c r="N90" s="66" t="s">
        <v>205</v>
      </c>
      <c r="O90" s="66" t="s">
        <v>148</v>
      </c>
      <c r="P90" s="66" t="s">
        <v>149</v>
      </c>
      <c r="Q90" s="66">
        <v>60</v>
      </c>
      <c r="R90" s="66">
        <v>3</v>
      </c>
      <c r="S90" s="66" t="s">
        <v>150</v>
      </c>
      <c r="T90" s="2">
        <v>10000</v>
      </c>
      <c r="U90" s="66"/>
      <c r="V90" s="27" t="s">
        <v>282</v>
      </c>
      <c r="W90" s="93" t="s">
        <v>153</v>
      </c>
      <c r="AA90" s="490" t="s">
        <v>154</v>
      </c>
      <c r="AB90" s="611"/>
      <c r="AC90" s="611"/>
      <c r="AE90" s="609"/>
    </row>
    <row r="91" spans="1:31" ht="15" customHeight="1">
      <c r="A91" s="628"/>
      <c r="B91" s="62"/>
      <c r="C91" s="127">
        <v>600.03399999999999</v>
      </c>
      <c r="D91" s="94">
        <v>2</v>
      </c>
      <c r="E91" s="43" t="s">
        <v>106</v>
      </c>
      <c r="F91" s="66">
        <v>4</v>
      </c>
      <c r="G91" s="66">
        <v>10</v>
      </c>
      <c r="H91" s="66">
        <v>11</v>
      </c>
      <c r="I91" s="66" t="s">
        <v>165</v>
      </c>
      <c r="J91" s="66" t="s">
        <v>163</v>
      </c>
      <c r="K91" s="66">
        <v>-85</v>
      </c>
      <c r="L91" s="2">
        <v>10</v>
      </c>
      <c r="M91" s="2" t="s">
        <v>164</v>
      </c>
      <c r="N91" s="66" t="s">
        <v>205</v>
      </c>
      <c r="O91" s="66" t="s">
        <v>148</v>
      </c>
      <c r="P91" s="66" t="s">
        <v>149</v>
      </c>
      <c r="Q91" s="66">
        <v>60</v>
      </c>
      <c r="R91" s="66">
        <v>3</v>
      </c>
      <c r="S91" s="66" t="s">
        <v>150</v>
      </c>
      <c r="T91" s="2">
        <v>23000</v>
      </c>
      <c r="U91" s="66"/>
      <c r="V91" s="27" t="s">
        <v>282</v>
      </c>
      <c r="W91" s="93" t="s">
        <v>153</v>
      </c>
      <c r="AA91" s="490" t="s">
        <v>154</v>
      </c>
      <c r="AB91" s="611"/>
      <c r="AC91" s="611"/>
      <c r="AE91" s="609"/>
    </row>
    <row r="92" spans="1:31" ht="15" customHeight="1">
      <c r="A92" s="628"/>
      <c r="B92" s="62"/>
      <c r="C92" s="127">
        <v>600.03399999999999</v>
      </c>
      <c r="D92" s="94">
        <v>3</v>
      </c>
      <c r="E92" s="43" t="s">
        <v>106</v>
      </c>
      <c r="F92" s="66">
        <v>4</v>
      </c>
      <c r="G92" s="66">
        <v>15</v>
      </c>
      <c r="H92" s="66">
        <v>11</v>
      </c>
      <c r="I92" s="66" t="s">
        <v>165</v>
      </c>
      <c r="J92" s="66" t="s">
        <v>163</v>
      </c>
      <c r="K92" s="66">
        <v>-85</v>
      </c>
      <c r="L92" s="2">
        <v>10</v>
      </c>
      <c r="M92" s="2" t="s">
        <v>164</v>
      </c>
      <c r="N92" s="66" t="s">
        <v>205</v>
      </c>
      <c r="O92" s="66" t="s">
        <v>148</v>
      </c>
      <c r="P92" s="66" t="s">
        <v>149</v>
      </c>
      <c r="Q92" s="66">
        <v>60</v>
      </c>
      <c r="R92" s="66">
        <v>3</v>
      </c>
      <c r="S92" s="66" t="s">
        <v>150</v>
      </c>
      <c r="T92" s="2">
        <v>36000</v>
      </c>
      <c r="U92" s="66"/>
      <c r="V92" s="27" t="s">
        <v>282</v>
      </c>
      <c r="W92" s="93" t="s">
        <v>153</v>
      </c>
      <c r="AA92" s="490" t="s">
        <v>154</v>
      </c>
      <c r="AB92" s="611"/>
      <c r="AC92" s="611"/>
      <c r="AE92" s="609"/>
    </row>
    <row r="93" spans="1:31" ht="15" customHeight="1">
      <c r="A93" s="628"/>
      <c r="B93" s="62"/>
      <c r="C93" s="127">
        <v>600.03399999999999</v>
      </c>
      <c r="D93" s="94">
        <v>4</v>
      </c>
      <c r="E93" s="43" t="s">
        <v>106</v>
      </c>
      <c r="F93" s="66">
        <v>4</v>
      </c>
      <c r="G93" s="66">
        <v>20</v>
      </c>
      <c r="H93" s="66">
        <v>11</v>
      </c>
      <c r="I93" s="66" t="s">
        <v>165</v>
      </c>
      <c r="J93" s="66" t="s">
        <v>163</v>
      </c>
      <c r="K93" s="66">
        <v>-85</v>
      </c>
      <c r="L93" s="2">
        <v>10</v>
      </c>
      <c r="M93" s="2" t="s">
        <v>164</v>
      </c>
      <c r="N93" s="66" t="s">
        <v>205</v>
      </c>
      <c r="O93" s="66" t="s">
        <v>148</v>
      </c>
      <c r="P93" s="66" t="s">
        <v>149</v>
      </c>
      <c r="Q93" s="66">
        <v>60</v>
      </c>
      <c r="R93" s="66">
        <v>3</v>
      </c>
      <c r="S93" s="66" t="s">
        <v>150</v>
      </c>
      <c r="T93" s="2">
        <v>48000</v>
      </c>
      <c r="U93" s="66"/>
      <c r="V93" s="27" t="s">
        <v>282</v>
      </c>
      <c r="W93" s="93" t="s">
        <v>153</v>
      </c>
      <c r="AA93" s="490" t="s">
        <v>154</v>
      </c>
      <c r="AB93" s="611"/>
      <c r="AC93" s="611"/>
      <c r="AE93" s="609"/>
    </row>
    <row r="94" spans="1:31" ht="15" customHeight="1">
      <c r="A94" s="628"/>
      <c r="B94" s="62"/>
      <c r="C94" s="127">
        <v>600.03499999999997</v>
      </c>
      <c r="D94" s="43"/>
      <c r="E94" s="43" t="s">
        <v>106</v>
      </c>
      <c r="F94" s="66">
        <v>4</v>
      </c>
      <c r="G94" s="66">
        <v>10</v>
      </c>
      <c r="H94" s="66">
        <v>11</v>
      </c>
      <c r="I94" s="66" t="s">
        <v>165</v>
      </c>
      <c r="J94" s="66" t="s">
        <v>163</v>
      </c>
      <c r="K94" s="66">
        <v>-85</v>
      </c>
      <c r="L94" s="2">
        <v>20</v>
      </c>
      <c r="M94" s="2" t="s">
        <v>166</v>
      </c>
      <c r="N94" s="66" t="s">
        <v>205</v>
      </c>
      <c r="O94" s="66" t="s">
        <v>148</v>
      </c>
      <c r="P94" s="66" t="s">
        <v>149</v>
      </c>
      <c r="Q94" s="66">
        <v>60</v>
      </c>
      <c r="R94" s="66">
        <v>3</v>
      </c>
      <c r="S94" s="66" t="s">
        <v>150</v>
      </c>
      <c r="T94" s="2">
        <v>35000</v>
      </c>
      <c r="U94" s="66"/>
      <c r="V94" s="27" t="s">
        <v>282</v>
      </c>
      <c r="W94" s="93" t="s">
        <v>153</v>
      </c>
      <c r="AA94" s="490" t="s">
        <v>154</v>
      </c>
      <c r="AB94" s="611"/>
      <c r="AC94" s="611"/>
      <c r="AE94" s="609"/>
    </row>
    <row r="95" spans="1:31" ht="15" customHeight="1">
      <c r="A95" s="220"/>
      <c r="B95" s="66"/>
      <c r="C95" s="127"/>
      <c r="D95" s="43"/>
      <c r="E95" s="43"/>
      <c r="F95" s="66"/>
      <c r="G95" s="66"/>
      <c r="H95" s="66"/>
      <c r="I95" s="66"/>
      <c r="J95" s="66"/>
      <c r="K95" s="90"/>
      <c r="L95" s="2"/>
      <c r="M95" s="66"/>
      <c r="N95" s="66"/>
      <c r="O95" s="66"/>
      <c r="P95" s="66"/>
      <c r="Q95" s="66"/>
      <c r="R95" s="66"/>
      <c r="S95" s="66"/>
      <c r="T95" s="66"/>
      <c r="U95" s="66"/>
      <c r="V95" s="69"/>
      <c r="W95" s="97"/>
      <c r="AA95" s="488"/>
      <c r="AB95" s="611"/>
      <c r="AC95" s="611"/>
      <c r="AE95" s="609"/>
    </row>
    <row r="96" spans="1:31" ht="15" customHeight="1">
      <c r="C96" s="128"/>
      <c r="S96" s="31"/>
      <c r="T96" s="50"/>
      <c r="V96" s="36"/>
      <c r="AA96" s="488"/>
      <c r="AB96" s="611"/>
      <c r="AC96" s="611"/>
      <c r="AE96" s="609"/>
    </row>
    <row r="97" spans="1:32" ht="15" customHeight="1">
      <c r="A97" s="628" t="s">
        <v>487</v>
      </c>
      <c r="B97" s="62"/>
      <c r="C97" s="127">
        <v>600.03599999999994</v>
      </c>
      <c r="D97" s="43"/>
      <c r="E97" s="43" t="s">
        <v>106</v>
      </c>
      <c r="F97" s="66">
        <v>4</v>
      </c>
      <c r="G97" s="66">
        <v>10</v>
      </c>
      <c r="H97" s="66">
        <v>14</v>
      </c>
      <c r="I97" s="66" t="s">
        <v>217</v>
      </c>
      <c r="J97" s="66" t="s">
        <v>158</v>
      </c>
      <c r="K97" s="66">
        <v>-85</v>
      </c>
      <c r="L97" s="66" t="s">
        <v>159</v>
      </c>
      <c r="M97" s="66" t="s">
        <v>160</v>
      </c>
      <c r="N97" s="66" t="s">
        <v>205</v>
      </c>
      <c r="O97" s="66" t="s">
        <v>148</v>
      </c>
      <c r="P97" s="66" t="s">
        <v>149</v>
      </c>
      <c r="Q97" s="66">
        <v>60</v>
      </c>
      <c r="R97" s="66">
        <v>3</v>
      </c>
      <c r="S97" s="66" t="s">
        <v>150</v>
      </c>
      <c r="T97" s="66">
        <v>120000</v>
      </c>
      <c r="U97" s="66"/>
      <c r="V97" s="27" t="s">
        <v>482</v>
      </c>
      <c r="W97" s="93" t="s">
        <v>153</v>
      </c>
      <c r="AA97" s="490" t="s">
        <v>219</v>
      </c>
      <c r="AB97" s="611"/>
      <c r="AC97" s="611"/>
      <c r="AE97" s="609"/>
    </row>
    <row r="98" spans="1:32" ht="15" customHeight="1">
      <c r="A98" s="628"/>
      <c r="B98" s="62"/>
      <c r="C98" s="127">
        <v>600.03700000000003</v>
      </c>
      <c r="D98" s="43"/>
      <c r="E98" s="43" t="s">
        <v>106</v>
      </c>
      <c r="F98" s="66">
        <v>4</v>
      </c>
      <c r="G98" s="66">
        <v>15</v>
      </c>
      <c r="H98" s="66">
        <v>14</v>
      </c>
      <c r="I98" s="66" t="s">
        <v>217</v>
      </c>
      <c r="J98" s="66" t="s">
        <v>158</v>
      </c>
      <c r="K98" s="66">
        <v>-85</v>
      </c>
      <c r="L98" s="66" t="s">
        <v>159</v>
      </c>
      <c r="M98" s="66" t="s">
        <v>160</v>
      </c>
      <c r="N98" s="66" t="s">
        <v>205</v>
      </c>
      <c r="O98" s="66" t="s">
        <v>148</v>
      </c>
      <c r="P98" s="66" t="s">
        <v>149</v>
      </c>
      <c r="Q98" s="66">
        <v>60</v>
      </c>
      <c r="R98" s="66">
        <v>3</v>
      </c>
      <c r="S98" s="66" t="s">
        <v>150</v>
      </c>
      <c r="T98" s="66">
        <v>190000</v>
      </c>
      <c r="U98" s="66"/>
      <c r="V98" s="27" t="s">
        <v>483</v>
      </c>
      <c r="W98" s="93" t="s">
        <v>153</v>
      </c>
      <c r="AA98" s="490" t="s">
        <v>219</v>
      </c>
      <c r="AB98" s="611"/>
      <c r="AC98" s="611"/>
      <c r="AE98" s="609"/>
    </row>
    <row r="99" spans="1:32" ht="15" customHeight="1">
      <c r="A99" s="628"/>
      <c r="B99" s="62"/>
      <c r="C99" s="127">
        <v>600.03800000000001</v>
      </c>
      <c r="D99" s="43"/>
      <c r="E99" s="43" t="s">
        <v>106</v>
      </c>
      <c r="F99" s="66">
        <v>4</v>
      </c>
      <c r="G99" s="66">
        <v>20</v>
      </c>
      <c r="H99" s="66">
        <v>14</v>
      </c>
      <c r="I99" s="66" t="s">
        <v>217</v>
      </c>
      <c r="J99" s="66" t="s">
        <v>158</v>
      </c>
      <c r="K99" s="66">
        <v>-85</v>
      </c>
      <c r="L99" s="66" t="s">
        <v>159</v>
      </c>
      <c r="M99" s="66" t="s">
        <v>160</v>
      </c>
      <c r="N99" s="66" t="s">
        <v>205</v>
      </c>
      <c r="O99" s="66" t="s">
        <v>148</v>
      </c>
      <c r="P99" s="66" t="s">
        <v>149</v>
      </c>
      <c r="Q99" s="66">
        <v>60</v>
      </c>
      <c r="R99" s="66">
        <v>3</v>
      </c>
      <c r="S99" s="66" t="s">
        <v>150</v>
      </c>
      <c r="T99" s="66">
        <v>260000</v>
      </c>
      <c r="U99" s="66"/>
      <c r="V99" s="27" t="s">
        <v>484</v>
      </c>
      <c r="W99" s="93" t="s">
        <v>153</v>
      </c>
      <c r="AA99" s="490" t="s">
        <v>219</v>
      </c>
      <c r="AB99" s="611"/>
      <c r="AC99" s="611"/>
      <c r="AE99" s="609"/>
    </row>
    <row r="100" spans="1:32" ht="15" customHeight="1">
      <c r="A100" s="628"/>
      <c r="B100" s="62"/>
      <c r="C100" s="127">
        <v>600.03899999999999</v>
      </c>
      <c r="D100" s="94">
        <v>1</v>
      </c>
      <c r="E100" s="43" t="s">
        <v>106</v>
      </c>
      <c r="F100" s="66">
        <v>2</v>
      </c>
      <c r="G100" s="66">
        <v>5</v>
      </c>
      <c r="H100" s="66">
        <v>14</v>
      </c>
      <c r="I100" s="66" t="s">
        <v>217</v>
      </c>
      <c r="J100" s="66" t="s">
        <v>163</v>
      </c>
      <c r="K100" s="66">
        <v>-85</v>
      </c>
      <c r="L100" s="2">
        <v>10</v>
      </c>
      <c r="M100" s="2" t="s">
        <v>164</v>
      </c>
      <c r="N100" s="66" t="s">
        <v>205</v>
      </c>
      <c r="O100" s="66" t="s">
        <v>148</v>
      </c>
      <c r="P100" s="66" t="s">
        <v>149</v>
      </c>
      <c r="Q100" s="66">
        <v>60</v>
      </c>
      <c r="R100" s="66">
        <v>3</v>
      </c>
      <c r="S100" s="66" t="s">
        <v>150</v>
      </c>
      <c r="T100" s="66">
        <v>7000</v>
      </c>
      <c r="U100" s="66"/>
      <c r="V100" s="27" t="s">
        <v>498</v>
      </c>
      <c r="W100" s="93" t="s">
        <v>153</v>
      </c>
      <c r="AA100" s="490" t="s">
        <v>219</v>
      </c>
      <c r="AB100" s="611"/>
      <c r="AC100" s="611"/>
      <c r="AE100" s="609"/>
    </row>
    <row r="101" spans="1:32" ht="15" customHeight="1">
      <c r="A101" s="628"/>
      <c r="B101" s="62"/>
      <c r="C101" s="127">
        <v>600.03899999999999</v>
      </c>
      <c r="D101" s="94">
        <v>2</v>
      </c>
      <c r="E101" s="43" t="s">
        <v>106</v>
      </c>
      <c r="F101" s="66">
        <v>2</v>
      </c>
      <c r="G101" s="66">
        <v>10</v>
      </c>
      <c r="H101" s="66">
        <v>14</v>
      </c>
      <c r="I101" s="66" t="s">
        <v>217</v>
      </c>
      <c r="J101" s="66" t="s">
        <v>163</v>
      </c>
      <c r="K101" s="66">
        <v>-85</v>
      </c>
      <c r="L101" s="2">
        <v>10</v>
      </c>
      <c r="M101" s="2" t="s">
        <v>164</v>
      </c>
      <c r="N101" s="66" t="s">
        <v>205</v>
      </c>
      <c r="O101" s="66" t="s">
        <v>148</v>
      </c>
      <c r="P101" s="66" t="s">
        <v>149</v>
      </c>
      <c r="Q101" s="66">
        <v>60</v>
      </c>
      <c r="R101" s="66">
        <v>3</v>
      </c>
      <c r="S101" s="66" t="s">
        <v>150</v>
      </c>
      <c r="T101" s="66">
        <v>20000</v>
      </c>
      <c r="U101" s="66"/>
      <c r="V101" s="27" t="s">
        <v>499</v>
      </c>
      <c r="W101" s="93" t="s">
        <v>153</v>
      </c>
      <c r="AA101" s="490" t="s">
        <v>219</v>
      </c>
      <c r="AB101" s="611"/>
      <c r="AC101" s="611"/>
      <c r="AE101" s="609"/>
    </row>
    <row r="102" spans="1:32" ht="15" customHeight="1">
      <c r="A102" s="628"/>
      <c r="B102" s="62"/>
      <c r="C102" s="127">
        <v>600.03899999999999</v>
      </c>
      <c r="D102" s="94">
        <v>3</v>
      </c>
      <c r="E102" s="43" t="s">
        <v>106</v>
      </c>
      <c r="F102" s="66">
        <v>2</v>
      </c>
      <c r="G102" s="66">
        <v>15</v>
      </c>
      <c r="H102" s="66">
        <v>14</v>
      </c>
      <c r="I102" s="66" t="s">
        <v>217</v>
      </c>
      <c r="J102" s="66" t="s">
        <v>163</v>
      </c>
      <c r="K102" s="66">
        <v>-85</v>
      </c>
      <c r="L102" s="2">
        <v>10</v>
      </c>
      <c r="M102" s="2" t="s">
        <v>164</v>
      </c>
      <c r="N102" s="66" t="s">
        <v>205</v>
      </c>
      <c r="O102" s="66" t="s">
        <v>148</v>
      </c>
      <c r="P102" s="66" t="s">
        <v>149</v>
      </c>
      <c r="Q102" s="66">
        <v>60</v>
      </c>
      <c r="R102" s="66">
        <v>3</v>
      </c>
      <c r="S102" s="66" t="s">
        <v>150</v>
      </c>
      <c r="T102" s="66">
        <v>33000</v>
      </c>
      <c r="U102" s="66"/>
      <c r="V102" s="27" t="s">
        <v>500</v>
      </c>
      <c r="W102" s="93" t="s">
        <v>153</v>
      </c>
      <c r="AA102" s="490" t="s">
        <v>219</v>
      </c>
      <c r="AB102" s="611"/>
      <c r="AC102" s="611"/>
      <c r="AE102" s="609"/>
    </row>
    <row r="103" spans="1:32" ht="15" customHeight="1">
      <c r="A103" s="628"/>
      <c r="B103" s="62"/>
      <c r="C103" s="127">
        <v>600.03899999999999</v>
      </c>
      <c r="D103" s="94">
        <v>4</v>
      </c>
      <c r="E103" s="43" t="s">
        <v>106</v>
      </c>
      <c r="F103" s="66">
        <v>2</v>
      </c>
      <c r="G103" s="66">
        <v>20</v>
      </c>
      <c r="H103" s="66">
        <v>14</v>
      </c>
      <c r="I103" s="66" t="s">
        <v>217</v>
      </c>
      <c r="J103" s="66" t="s">
        <v>163</v>
      </c>
      <c r="K103" s="66">
        <v>-85</v>
      </c>
      <c r="L103" s="2">
        <v>10</v>
      </c>
      <c r="M103" s="2" t="s">
        <v>164</v>
      </c>
      <c r="N103" s="66" t="s">
        <v>205</v>
      </c>
      <c r="O103" s="66" t="s">
        <v>148</v>
      </c>
      <c r="P103" s="66" t="s">
        <v>149</v>
      </c>
      <c r="Q103" s="66">
        <v>60</v>
      </c>
      <c r="R103" s="66">
        <v>3</v>
      </c>
      <c r="S103" s="66" t="s">
        <v>150</v>
      </c>
      <c r="T103" s="66">
        <v>47000</v>
      </c>
      <c r="U103" s="66"/>
      <c r="V103" s="27" t="s">
        <v>501</v>
      </c>
      <c r="W103" s="93" t="s">
        <v>153</v>
      </c>
      <c r="AA103" s="490" t="s">
        <v>219</v>
      </c>
      <c r="AB103" s="611"/>
      <c r="AC103" s="611"/>
      <c r="AE103" s="609"/>
    </row>
    <row r="104" spans="1:32" ht="15" customHeight="1">
      <c r="A104" s="628"/>
      <c r="B104" s="62"/>
      <c r="C104" s="625" t="s">
        <v>1213</v>
      </c>
      <c r="D104" s="94">
        <v>1</v>
      </c>
      <c r="E104" s="43" t="s">
        <v>106</v>
      </c>
      <c r="F104" s="66">
        <v>4</v>
      </c>
      <c r="G104" s="66">
        <v>5</v>
      </c>
      <c r="H104" s="66">
        <v>14</v>
      </c>
      <c r="I104" s="66" t="s">
        <v>217</v>
      </c>
      <c r="J104" s="66" t="s">
        <v>163</v>
      </c>
      <c r="K104" s="66">
        <v>-85</v>
      </c>
      <c r="L104" s="2">
        <v>10</v>
      </c>
      <c r="M104" s="2" t="s">
        <v>164</v>
      </c>
      <c r="N104" s="66" t="s">
        <v>205</v>
      </c>
      <c r="O104" s="66" t="s">
        <v>148</v>
      </c>
      <c r="P104" s="66" t="s">
        <v>149</v>
      </c>
      <c r="Q104" s="66">
        <v>60</v>
      </c>
      <c r="R104" s="66">
        <v>3</v>
      </c>
      <c r="S104" s="66" t="s">
        <v>150</v>
      </c>
      <c r="T104" s="66">
        <v>7000</v>
      </c>
      <c r="U104" s="66"/>
      <c r="V104" s="27" t="s">
        <v>498</v>
      </c>
      <c r="W104" s="93" t="s">
        <v>153</v>
      </c>
      <c r="AA104" s="490" t="s">
        <v>219</v>
      </c>
      <c r="AB104" s="611"/>
      <c r="AC104" s="611"/>
      <c r="AE104" s="609"/>
    </row>
    <row r="105" spans="1:32" s="51" customFormat="1" ht="15" customHeight="1">
      <c r="A105" s="628"/>
      <c r="B105" s="62"/>
      <c r="C105" s="625" t="s">
        <v>1213</v>
      </c>
      <c r="D105" s="94">
        <v>2</v>
      </c>
      <c r="E105" s="43" t="s">
        <v>106</v>
      </c>
      <c r="F105" s="66">
        <v>4</v>
      </c>
      <c r="G105" s="66">
        <v>10</v>
      </c>
      <c r="H105" s="66">
        <v>14</v>
      </c>
      <c r="I105" s="66" t="s">
        <v>217</v>
      </c>
      <c r="J105" s="66" t="s">
        <v>163</v>
      </c>
      <c r="K105" s="66">
        <v>-85</v>
      </c>
      <c r="L105" s="2">
        <v>10</v>
      </c>
      <c r="M105" s="2" t="s">
        <v>164</v>
      </c>
      <c r="N105" s="66" t="s">
        <v>205</v>
      </c>
      <c r="O105" s="66" t="s">
        <v>148</v>
      </c>
      <c r="P105" s="66" t="s">
        <v>149</v>
      </c>
      <c r="Q105" s="66">
        <v>60</v>
      </c>
      <c r="R105" s="66">
        <v>3</v>
      </c>
      <c r="S105" s="66" t="s">
        <v>150</v>
      </c>
      <c r="T105" s="66">
        <v>20000</v>
      </c>
      <c r="U105" s="66"/>
      <c r="V105" s="27" t="s">
        <v>499</v>
      </c>
      <c r="W105" s="93" t="s">
        <v>153</v>
      </c>
      <c r="X105" s="35"/>
      <c r="Y105" s="26"/>
      <c r="AA105" s="490" t="s">
        <v>219</v>
      </c>
      <c r="AB105" s="611"/>
      <c r="AC105" s="611"/>
      <c r="AD105"/>
      <c r="AE105" s="609"/>
      <c r="AF105"/>
    </row>
    <row r="106" spans="1:32" s="51" customFormat="1" ht="15" customHeight="1">
      <c r="A106" s="628"/>
      <c r="B106" s="62"/>
      <c r="C106" s="625" t="s">
        <v>1213</v>
      </c>
      <c r="D106" s="94">
        <v>3</v>
      </c>
      <c r="E106" s="43" t="s">
        <v>106</v>
      </c>
      <c r="F106" s="66">
        <v>4</v>
      </c>
      <c r="G106" s="66">
        <v>15</v>
      </c>
      <c r="H106" s="66">
        <v>14</v>
      </c>
      <c r="I106" s="66" t="s">
        <v>217</v>
      </c>
      <c r="J106" s="66" t="s">
        <v>163</v>
      </c>
      <c r="K106" s="66">
        <v>-85</v>
      </c>
      <c r="L106" s="2">
        <v>10</v>
      </c>
      <c r="M106" s="2" t="s">
        <v>164</v>
      </c>
      <c r="N106" s="66" t="s">
        <v>205</v>
      </c>
      <c r="O106" s="66" t="s">
        <v>148</v>
      </c>
      <c r="P106" s="66" t="s">
        <v>149</v>
      </c>
      <c r="Q106" s="66">
        <v>60</v>
      </c>
      <c r="R106" s="66">
        <v>3</v>
      </c>
      <c r="S106" s="66" t="s">
        <v>150</v>
      </c>
      <c r="T106" s="66">
        <v>33000</v>
      </c>
      <c r="U106" s="66"/>
      <c r="V106" s="27" t="s">
        <v>500</v>
      </c>
      <c r="W106" s="93" t="s">
        <v>153</v>
      </c>
      <c r="X106" s="35"/>
      <c r="Y106" s="26"/>
      <c r="AA106" s="490" t="s">
        <v>219</v>
      </c>
      <c r="AB106" s="611"/>
      <c r="AC106" s="611"/>
      <c r="AD106"/>
      <c r="AE106" s="609"/>
      <c r="AF106"/>
    </row>
    <row r="107" spans="1:32" s="51" customFormat="1" ht="15" customHeight="1">
      <c r="A107" s="628"/>
      <c r="B107" s="62"/>
      <c r="C107" s="625" t="s">
        <v>1213</v>
      </c>
      <c r="D107" s="94">
        <v>4</v>
      </c>
      <c r="E107" s="43" t="s">
        <v>106</v>
      </c>
      <c r="F107" s="66">
        <v>4</v>
      </c>
      <c r="G107" s="66">
        <v>20</v>
      </c>
      <c r="H107" s="66">
        <v>14</v>
      </c>
      <c r="I107" s="66" t="s">
        <v>217</v>
      </c>
      <c r="J107" s="66" t="s">
        <v>163</v>
      </c>
      <c r="K107" s="66">
        <v>-85</v>
      </c>
      <c r="L107" s="2">
        <v>10</v>
      </c>
      <c r="M107" s="2" t="s">
        <v>164</v>
      </c>
      <c r="N107" s="66" t="s">
        <v>205</v>
      </c>
      <c r="O107" s="66" t="s">
        <v>148</v>
      </c>
      <c r="P107" s="66" t="s">
        <v>149</v>
      </c>
      <c r="Q107" s="66">
        <v>60</v>
      </c>
      <c r="R107" s="66">
        <v>3</v>
      </c>
      <c r="S107" s="66" t="s">
        <v>150</v>
      </c>
      <c r="T107" s="66">
        <v>47000</v>
      </c>
      <c r="U107" s="66"/>
      <c r="V107" s="27" t="s">
        <v>501</v>
      </c>
      <c r="W107" s="93" t="s">
        <v>153</v>
      </c>
      <c r="X107" s="35"/>
      <c r="Y107" s="26"/>
      <c r="AA107" s="490" t="s">
        <v>219</v>
      </c>
      <c r="AB107" s="611"/>
      <c r="AC107" s="611"/>
      <c r="AD107"/>
      <c r="AE107" s="609"/>
      <c r="AF107"/>
    </row>
    <row r="108" spans="1:32" s="51" customFormat="1" ht="15" customHeight="1">
      <c r="A108" s="628"/>
      <c r="B108" s="62"/>
      <c r="C108" s="127">
        <v>600.04100000000005</v>
      </c>
      <c r="D108" s="43"/>
      <c r="E108" s="43" t="s">
        <v>106</v>
      </c>
      <c r="F108" s="66">
        <v>4</v>
      </c>
      <c r="G108" s="66">
        <v>10</v>
      </c>
      <c r="H108" s="66">
        <v>14</v>
      </c>
      <c r="I108" s="66" t="s">
        <v>217</v>
      </c>
      <c r="J108" s="66" t="s">
        <v>163</v>
      </c>
      <c r="K108" s="66">
        <v>-85</v>
      </c>
      <c r="L108" s="2">
        <v>20</v>
      </c>
      <c r="M108" s="2" t="s">
        <v>166</v>
      </c>
      <c r="N108" s="66" t="s">
        <v>205</v>
      </c>
      <c r="O108" s="66" t="s">
        <v>148</v>
      </c>
      <c r="P108" s="66" t="s">
        <v>149</v>
      </c>
      <c r="Q108" s="66">
        <v>60</v>
      </c>
      <c r="R108" s="66">
        <v>3</v>
      </c>
      <c r="S108" s="66" t="s">
        <v>150</v>
      </c>
      <c r="T108" s="66">
        <v>24000</v>
      </c>
      <c r="U108" s="66"/>
      <c r="V108" s="27" t="s">
        <v>499</v>
      </c>
      <c r="W108" s="93" t="s">
        <v>153</v>
      </c>
      <c r="X108" s="35"/>
      <c r="Y108" s="26"/>
      <c r="AA108" s="490" t="s">
        <v>219</v>
      </c>
      <c r="AB108" s="611"/>
      <c r="AC108" s="611"/>
      <c r="AD108"/>
      <c r="AE108" s="609"/>
      <c r="AF108"/>
    </row>
    <row r="109" spans="1:32" s="51" customFormat="1" ht="15" customHeight="1">
      <c r="A109" s="35"/>
      <c r="B109" s="35"/>
      <c r="C109" s="36"/>
      <c r="D109" s="35"/>
      <c r="E109" s="35"/>
      <c r="F109" s="35"/>
      <c r="G109" s="35"/>
      <c r="H109" s="35"/>
      <c r="I109" s="35"/>
      <c r="J109" s="35"/>
      <c r="K109" s="35"/>
      <c r="L109" s="35"/>
      <c r="M109" s="35"/>
      <c r="N109" s="35"/>
      <c r="O109" s="35"/>
      <c r="P109" s="35"/>
      <c r="Q109" s="35"/>
      <c r="R109" s="35"/>
      <c r="S109" s="26"/>
      <c r="T109" s="26"/>
      <c r="U109" s="35"/>
      <c r="V109" s="35"/>
      <c r="W109" s="35"/>
      <c r="X109" s="35"/>
      <c r="Y109" s="26"/>
      <c r="AA109" s="494"/>
      <c r="AB109" s="611"/>
      <c r="AC109" s="611"/>
    </row>
    <row r="110" spans="1:32" s="51" customFormat="1" ht="15" customHeight="1">
      <c r="A110" s="35"/>
      <c r="B110" s="35"/>
      <c r="C110" s="36"/>
      <c r="D110" s="35"/>
      <c r="E110" s="35"/>
      <c r="F110" s="35"/>
      <c r="G110" s="35"/>
      <c r="H110" s="35"/>
      <c r="I110" s="35"/>
      <c r="J110" s="35"/>
      <c r="K110" s="35"/>
      <c r="L110" s="35"/>
      <c r="M110" s="35"/>
      <c r="N110" s="35"/>
      <c r="O110" s="35"/>
      <c r="P110" s="35"/>
      <c r="Q110" s="35"/>
      <c r="R110" s="35"/>
      <c r="S110" s="26"/>
      <c r="T110" s="26"/>
      <c r="U110" s="35"/>
      <c r="V110" s="35"/>
      <c r="W110" s="35"/>
      <c r="X110" s="35"/>
      <c r="Y110" s="26"/>
      <c r="AA110" s="494"/>
      <c r="AB110" s="611"/>
      <c r="AC110" s="611"/>
    </row>
    <row r="111" spans="1:32" s="51" customFormat="1" ht="15" customHeight="1">
      <c r="A111" s="629" t="s">
        <v>487</v>
      </c>
      <c r="B111" s="458"/>
      <c r="C111" s="459">
        <v>600.04200000000003</v>
      </c>
      <c r="D111" s="445"/>
      <c r="E111" s="445" t="s">
        <v>106</v>
      </c>
      <c r="F111" s="145">
        <v>4</v>
      </c>
      <c r="G111" s="145">
        <v>10</v>
      </c>
      <c r="H111" s="145">
        <v>14</v>
      </c>
      <c r="I111" s="145" t="s">
        <v>222</v>
      </c>
      <c r="J111" s="145" t="s">
        <v>158</v>
      </c>
      <c r="K111" s="145">
        <v>-85</v>
      </c>
      <c r="L111" s="145" t="s">
        <v>159</v>
      </c>
      <c r="M111" s="145" t="s">
        <v>160</v>
      </c>
      <c r="N111" s="145" t="s">
        <v>205</v>
      </c>
      <c r="O111" s="145" t="s">
        <v>148</v>
      </c>
      <c r="P111" s="145" t="s">
        <v>149</v>
      </c>
      <c r="Q111" s="145">
        <v>60</v>
      </c>
      <c r="R111" s="145">
        <v>3</v>
      </c>
      <c r="S111" s="145" t="s">
        <v>150</v>
      </c>
      <c r="T111" s="145"/>
      <c r="U111" s="145"/>
      <c r="V111" s="440" t="s">
        <v>482</v>
      </c>
      <c r="W111" s="441" t="s">
        <v>153</v>
      </c>
      <c r="X111" s="35"/>
      <c r="Y111" s="26"/>
      <c r="AA111" s="490" t="s">
        <v>158</v>
      </c>
      <c r="AB111" s="611"/>
      <c r="AC111" s="611"/>
    </row>
    <row r="112" spans="1:32" s="51" customFormat="1" ht="15" customHeight="1">
      <c r="A112" s="629"/>
      <c r="B112" s="458"/>
      <c r="C112" s="459">
        <v>600.04300000000001</v>
      </c>
      <c r="D112" s="445"/>
      <c r="E112" s="445" t="s">
        <v>106</v>
      </c>
      <c r="F112" s="145">
        <v>4</v>
      </c>
      <c r="G112" s="145">
        <v>15</v>
      </c>
      <c r="H112" s="145">
        <v>14</v>
      </c>
      <c r="I112" s="145" t="s">
        <v>222</v>
      </c>
      <c r="J112" s="145" t="s">
        <v>158</v>
      </c>
      <c r="K112" s="145">
        <v>-85</v>
      </c>
      <c r="L112" s="145" t="s">
        <v>159</v>
      </c>
      <c r="M112" s="145" t="s">
        <v>160</v>
      </c>
      <c r="N112" s="145" t="s">
        <v>205</v>
      </c>
      <c r="O112" s="145" t="s">
        <v>148</v>
      </c>
      <c r="P112" s="145" t="s">
        <v>149</v>
      </c>
      <c r="Q112" s="145">
        <v>60</v>
      </c>
      <c r="R112" s="145">
        <v>3</v>
      </c>
      <c r="S112" s="145" t="s">
        <v>150</v>
      </c>
      <c r="T112" s="145"/>
      <c r="U112" s="145"/>
      <c r="V112" s="440" t="s">
        <v>483</v>
      </c>
      <c r="W112" s="441" t="s">
        <v>153</v>
      </c>
      <c r="X112" s="35"/>
      <c r="Y112" s="26"/>
      <c r="AA112" s="490" t="s">
        <v>158</v>
      </c>
      <c r="AB112" s="611"/>
      <c r="AC112" s="611"/>
    </row>
    <row r="113" spans="1:29" s="51" customFormat="1" ht="15" customHeight="1">
      <c r="A113" s="629"/>
      <c r="B113" s="458"/>
      <c r="C113" s="459">
        <v>600.04399999999998</v>
      </c>
      <c r="D113" s="445"/>
      <c r="E113" s="445" t="s">
        <v>106</v>
      </c>
      <c r="F113" s="145">
        <v>4</v>
      </c>
      <c r="G113" s="145">
        <v>20</v>
      </c>
      <c r="H113" s="145">
        <v>14</v>
      </c>
      <c r="I113" s="145" t="s">
        <v>222</v>
      </c>
      <c r="J113" s="145" t="s">
        <v>158</v>
      </c>
      <c r="K113" s="145">
        <v>-85</v>
      </c>
      <c r="L113" s="145" t="s">
        <v>159</v>
      </c>
      <c r="M113" s="145" t="s">
        <v>160</v>
      </c>
      <c r="N113" s="145" t="s">
        <v>205</v>
      </c>
      <c r="O113" s="145" t="s">
        <v>148</v>
      </c>
      <c r="P113" s="145" t="s">
        <v>149</v>
      </c>
      <c r="Q113" s="145">
        <v>60</v>
      </c>
      <c r="R113" s="145">
        <v>3</v>
      </c>
      <c r="S113" s="145" t="s">
        <v>150</v>
      </c>
      <c r="T113" s="145"/>
      <c r="U113" s="145"/>
      <c r="V113" s="440" t="s">
        <v>484</v>
      </c>
      <c r="W113" s="441" t="s">
        <v>153</v>
      </c>
      <c r="X113" s="35"/>
      <c r="Y113" s="26"/>
      <c r="AA113" s="490" t="s">
        <v>158</v>
      </c>
      <c r="AB113" s="611"/>
      <c r="AC113" s="611"/>
    </row>
    <row r="114" spans="1:29" s="51" customFormat="1" ht="15" customHeight="1">
      <c r="A114" s="629"/>
      <c r="B114" s="458"/>
      <c r="C114" s="459">
        <v>600.04499999999996</v>
      </c>
      <c r="D114" s="456">
        <v>1</v>
      </c>
      <c r="E114" s="445" t="s">
        <v>106</v>
      </c>
      <c r="F114" s="145">
        <v>2</v>
      </c>
      <c r="G114" s="145">
        <v>5</v>
      </c>
      <c r="H114" s="145">
        <v>14</v>
      </c>
      <c r="I114" s="145" t="s">
        <v>222</v>
      </c>
      <c r="J114" s="145" t="s">
        <v>163</v>
      </c>
      <c r="K114" s="145">
        <v>-85</v>
      </c>
      <c r="L114" s="436">
        <v>10</v>
      </c>
      <c r="M114" s="436" t="s">
        <v>164</v>
      </c>
      <c r="N114" s="145" t="s">
        <v>205</v>
      </c>
      <c r="O114" s="145" t="s">
        <v>148</v>
      </c>
      <c r="P114" s="145" t="s">
        <v>149</v>
      </c>
      <c r="Q114" s="145">
        <v>60</v>
      </c>
      <c r="R114" s="145">
        <v>3</v>
      </c>
      <c r="S114" s="145" t="s">
        <v>150</v>
      </c>
      <c r="T114" s="145"/>
      <c r="U114" s="145"/>
      <c r="V114" s="440" t="s">
        <v>282</v>
      </c>
      <c r="W114" s="441" t="s">
        <v>153</v>
      </c>
      <c r="X114" s="35"/>
      <c r="Y114" s="26"/>
      <c r="AA114" s="490" t="s">
        <v>158</v>
      </c>
      <c r="AB114" s="611"/>
      <c r="AC114" s="611"/>
    </row>
    <row r="115" spans="1:29" s="51" customFormat="1" ht="15" customHeight="1">
      <c r="A115" s="629"/>
      <c r="B115" s="458"/>
      <c r="C115" s="459">
        <v>600.04499999999996</v>
      </c>
      <c r="D115" s="456">
        <v>2</v>
      </c>
      <c r="E115" s="445" t="s">
        <v>106</v>
      </c>
      <c r="F115" s="145">
        <v>2</v>
      </c>
      <c r="G115" s="145">
        <v>10</v>
      </c>
      <c r="H115" s="145">
        <v>14</v>
      </c>
      <c r="I115" s="145" t="s">
        <v>222</v>
      </c>
      <c r="J115" s="145" t="s">
        <v>163</v>
      </c>
      <c r="K115" s="145">
        <v>-85</v>
      </c>
      <c r="L115" s="436">
        <v>10</v>
      </c>
      <c r="M115" s="436" t="s">
        <v>164</v>
      </c>
      <c r="N115" s="145" t="s">
        <v>205</v>
      </c>
      <c r="O115" s="145" t="s">
        <v>148</v>
      </c>
      <c r="P115" s="145" t="s">
        <v>149</v>
      </c>
      <c r="Q115" s="145">
        <v>60</v>
      </c>
      <c r="R115" s="145">
        <v>3</v>
      </c>
      <c r="S115" s="145" t="s">
        <v>150</v>
      </c>
      <c r="T115" s="145"/>
      <c r="U115" s="145"/>
      <c r="V115" s="440" t="s">
        <v>282</v>
      </c>
      <c r="W115" s="441" t="s">
        <v>153</v>
      </c>
      <c r="X115" s="35"/>
      <c r="Y115" s="26"/>
      <c r="AA115" s="490" t="s">
        <v>158</v>
      </c>
      <c r="AB115" s="611"/>
      <c r="AC115" s="611"/>
    </row>
    <row r="116" spans="1:29" s="51" customFormat="1" ht="15" customHeight="1">
      <c r="A116" s="629"/>
      <c r="B116" s="458"/>
      <c r="C116" s="459">
        <v>600.04499999999996</v>
      </c>
      <c r="D116" s="456">
        <v>3</v>
      </c>
      <c r="E116" s="445" t="s">
        <v>106</v>
      </c>
      <c r="F116" s="145">
        <v>2</v>
      </c>
      <c r="G116" s="145">
        <v>15</v>
      </c>
      <c r="H116" s="145">
        <v>14</v>
      </c>
      <c r="I116" s="145" t="s">
        <v>222</v>
      </c>
      <c r="J116" s="145" t="s">
        <v>163</v>
      </c>
      <c r="K116" s="145">
        <v>-85</v>
      </c>
      <c r="L116" s="436">
        <v>10</v>
      </c>
      <c r="M116" s="436" t="s">
        <v>164</v>
      </c>
      <c r="N116" s="145" t="s">
        <v>205</v>
      </c>
      <c r="O116" s="145" t="s">
        <v>148</v>
      </c>
      <c r="P116" s="145" t="s">
        <v>149</v>
      </c>
      <c r="Q116" s="145">
        <v>60</v>
      </c>
      <c r="R116" s="145">
        <v>3</v>
      </c>
      <c r="S116" s="145" t="s">
        <v>150</v>
      </c>
      <c r="T116" s="145"/>
      <c r="U116" s="145"/>
      <c r="V116" s="440" t="s">
        <v>282</v>
      </c>
      <c r="W116" s="441" t="s">
        <v>153</v>
      </c>
      <c r="X116" s="35"/>
      <c r="Y116" s="26"/>
      <c r="AA116" s="490" t="s">
        <v>158</v>
      </c>
      <c r="AB116" s="611"/>
      <c r="AC116" s="611"/>
    </row>
    <row r="117" spans="1:29" s="51" customFormat="1" ht="15" customHeight="1">
      <c r="A117" s="629"/>
      <c r="B117" s="458"/>
      <c r="C117" s="459">
        <v>600.04499999999996</v>
      </c>
      <c r="D117" s="456">
        <v>4</v>
      </c>
      <c r="E117" s="445" t="s">
        <v>106</v>
      </c>
      <c r="F117" s="145">
        <v>2</v>
      </c>
      <c r="G117" s="145">
        <v>20</v>
      </c>
      <c r="H117" s="145">
        <v>14</v>
      </c>
      <c r="I117" s="145" t="s">
        <v>222</v>
      </c>
      <c r="J117" s="145" t="s">
        <v>163</v>
      </c>
      <c r="K117" s="145">
        <v>-85</v>
      </c>
      <c r="L117" s="436">
        <v>10</v>
      </c>
      <c r="M117" s="436" t="s">
        <v>164</v>
      </c>
      <c r="N117" s="145" t="s">
        <v>205</v>
      </c>
      <c r="O117" s="145" t="s">
        <v>148</v>
      </c>
      <c r="P117" s="145" t="s">
        <v>149</v>
      </c>
      <c r="Q117" s="145">
        <v>60</v>
      </c>
      <c r="R117" s="145">
        <v>3</v>
      </c>
      <c r="S117" s="145" t="s">
        <v>150</v>
      </c>
      <c r="T117" s="145"/>
      <c r="U117" s="145"/>
      <c r="V117" s="440" t="s">
        <v>282</v>
      </c>
      <c r="W117" s="441" t="s">
        <v>153</v>
      </c>
      <c r="X117" s="35"/>
      <c r="Y117" s="26"/>
      <c r="AA117" s="490" t="s">
        <v>158</v>
      </c>
      <c r="AB117" s="611"/>
      <c r="AC117" s="611"/>
    </row>
    <row r="118" spans="1:29" s="51" customFormat="1" ht="15" customHeight="1">
      <c r="A118" s="629"/>
      <c r="B118" s="458"/>
      <c r="C118" s="459">
        <v>600.04600000000005</v>
      </c>
      <c r="D118" s="456">
        <v>1</v>
      </c>
      <c r="E118" s="445" t="s">
        <v>106</v>
      </c>
      <c r="F118" s="145">
        <v>4</v>
      </c>
      <c r="G118" s="145">
        <v>5</v>
      </c>
      <c r="H118" s="145">
        <v>14</v>
      </c>
      <c r="I118" s="145" t="s">
        <v>222</v>
      </c>
      <c r="J118" s="145" t="s">
        <v>163</v>
      </c>
      <c r="K118" s="145">
        <v>-85</v>
      </c>
      <c r="L118" s="436">
        <v>10</v>
      </c>
      <c r="M118" s="436" t="s">
        <v>164</v>
      </c>
      <c r="N118" s="145" t="s">
        <v>205</v>
      </c>
      <c r="O118" s="145" t="s">
        <v>148</v>
      </c>
      <c r="P118" s="145" t="s">
        <v>149</v>
      </c>
      <c r="Q118" s="145">
        <v>60</v>
      </c>
      <c r="R118" s="145">
        <v>3</v>
      </c>
      <c r="S118" s="145" t="s">
        <v>150</v>
      </c>
      <c r="T118" s="145"/>
      <c r="U118" s="145"/>
      <c r="V118" s="440" t="s">
        <v>282</v>
      </c>
      <c r="W118" s="441" t="s">
        <v>153</v>
      </c>
      <c r="X118" s="35"/>
      <c r="Y118" s="26"/>
      <c r="AA118" s="490" t="s">
        <v>158</v>
      </c>
      <c r="AB118" s="611"/>
      <c r="AC118" s="611"/>
    </row>
    <row r="119" spans="1:29" s="51" customFormat="1" ht="15" customHeight="1">
      <c r="A119" s="629"/>
      <c r="B119" s="458"/>
      <c r="C119" s="459">
        <v>600.04600000000005</v>
      </c>
      <c r="D119" s="456">
        <v>2</v>
      </c>
      <c r="E119" s="445" t="s">
        <v>106</v>
      </c>
      <c r="F119" s="145">
        <v>4</v>
      </c>
      <c r="G119" s="145">
        <v>10</v>
      </c>
      <c r="H119" s="145">
        <v>14</v>
      </c>
      <c r="I119" s="145" t="s">
        <v>222</v>
      </c>
      <c r="J119" s="145" t="s">
        <v>163</v>
      </c>
      <c r="K119" s="145">
        <v>-85</v>
      </c>
      <c r="L119" s="436">
        <v>10</v>
      </c>
      <c r="M119" s="436" t="s">
        <v>164</v>
      </c>
      <c r="N119" s="145" t="s">
        <v>205</v>
      </c>
      <c r="O119" s="145" t="s">
        <v>148</v>
      </c>
      <c r="P119" s="145" t="s">
        <v>149</v>
      </c>
      <c r="Q119" s="145">
        <v>60</v>
      </c>
      <c r="R119" s="145">
        <v>3</v>
      </c>
      <c r="S119" s="145" t="s">
        <v>150</v>
      </c>
      <c r="T119" s="145"/>
      <c r="U119" s="145"/>
      <c r="V119" s="440" t="s">
        <v>282</v>
      </c>
      <c r="W119" s="441" t="s">
        <v>153</v>
      </c>
      <c r="X119" s="35"/>
      <c r="Y119" s="26"/>
      <c r="AA119" s="490" t="s">
        <v>158</v>
      </c>
      <c r="AB119" s="611"/>
      <c r="AC119" s="611"/>
    </row>
    <row r="120" spans="1:29" s="51" customFormat="1" ht="15" customHeight="1">
      <c r="A120" s="629"/>
      <c r="B120" s="458"/>
      <c r="C120" s="459">
        <v>600.04600000000005</v>
      </c>
      <c r="D120" s="456">
        <v>3</v>
      </c>
      <c r="E120" s="445" t="s">
        <v>106</v>
      </c>
      <c r="F120" s="145">
        <v>4</v>
      </c>
      <c r="G120" s="145">
        <v>15</v>
      </c>
      <c r="H120" s="145">
        <v>14</v>
      </c>
      <c r="I120" s="145" t="s">
        <v>222</v>
      </c>
      <c r="J120" s="145" t="s">
        <v>163</v>
      </c>
      <c r="K120" s="145">
        <v>-85</v>
      </c>
      <c r="L120" s="436">
        <v>10</v>
      </c>
      <c r="M120" s="436" t="s">
        <v>164</v>
      </c>
      <c r="N120" s="145" t="s">
        <v>205</v>
      </c>
      <c r="O120" s="145" t="s">
        <v>148</v>
      </c>
      <c r="P120" s="145" t="s">
        <v>149</v>
      </c>
      <c r="Q120" s="145">
        <v>60</v>
      </c>
      <c r="R120" s="145">
        <v>3</v>
      </c>
      <c r="S120" s="145" t="s">
        <v>150</v>
      </c>
      <c r="T120" s="145"/>
      <c r="U120" s="145"/>
      <c r="V120" s="440" t="s">
        <v>282</v>
      </c>
      <c r="W120" s="441" t="s">
        <v>153</v>
      </c>
      <c r="X120" s="35"/>
      <c r="Y120" s="26"/>
      <c r="AA120" s="490" t="s">
        <v>158</v>
      </c>
      <c r="AB120" s="611"/>
      <c r="AC120" s="611"/>
    </row>
    <row r="121" spans="1:29" s="51" customFormat="1" ht="15" customHeight="1">
      <c r="A121" s="629"/>
      <c r="B121" s="458"/>
      <c r="C121" s="459">
        <v>600.04600000000005</v>
      </c>
      <c r="D121" s="456">
        <v>4</v>
      </c>
      <c r="E121" s="445" t="s">
        <v>106</v>
      </c>
      <c r="F121" s="145">
        <v>4</v>
      </c>
      <c r="G121" s="145">
        <v>20</v>
      </c>
      <c r="H121" s="145">
        <v>14</v>
      </c>
      <c r="I121" s="145" t="s">
        <v>222</v>
      </c>
      <c r="J121" s="145" t="s">
        <v>163</v>
      </c>
      <c r="K121" s="145">
        <v>-85</v>
      </c>
      <c r="L121" s="436">
        <v>10</v>
      </c>
      <c r="M121" s="436" t="s">
        <v>164</v>
      </c>
      <c r="N121" s="145" t="s">
        <v>205</v>
      </c>
      <c r="O121" s="145" t="s">
        <v>148</v>
      </c>
      <c r="P121" s="145" t="s">
        <v>149</v>
      </c>
      <c r="Q121" s="145">
        <v>60</v>
      </c>
      <c r="R121" s="145">
        <v>3</v>
      </c>
      <c r="S121" s="145" t="s">
        <v>150</v>
      </c>
      <c r="T121" s="145"/>
      <c r="U121" s="145"/>
      <c r="V121" s="440" t="s">
        <v>282</v>
      </c>
      <c r="W121" s="441" t="s">
        <v>153</v>
      </c>
      <c r="X121" s="35"/>
      <c r="Y121" s="26"/>
      <c r="AA121" s="490" t="s">
        <v>158</v>
      </c>
      <c r="AB121" s="611"/>
      <c r="AC121" s="611"/>
    </row>
    <row r="122" spans="1:29" s="51" customFormat="1" ht="15" customHeight="1">
      <c r="A122" s="629"/>
      <c r="B122" s="458"/>
      <c r="C122" s="459">
        <v>600.04700000000003</v>
      </c>
      <c r="D122" s="445"/>
      <c r="E122" s="445" t="s">
        <v>106</v>
      </c>
      <c r="F122" s="145">
        <v>4</v>
      </c>
      <c r="G122" s="145">
        <v>10</v>
      </c>
      <c r="H122" s="145">
        <v>14</v>
      </c>
      <c r="I122" s="145" t="s">
        <v>222</v>
      </c>
      <c r="J122" s="145" t="s">
        <v>163</v>
      </c>
      <c r="K122" s="145">
        <v>-85</v>
      </c>
      <c r="L122" s="436">
        <v>20</v>
      </c>
      <c r="M122" s="436" t="s">
        <v>166</v>
      </c>
      <c r="N122" s="145" t="s">
        <v>205</v>
      </c>
      <c r="O122" s="145" t="s">
        <v>148</v>
      </c>
      <c r="P122" s="145" t="s">
        <v>149</v>
      </c>
      <c r="Q122" s="145">
        <v>60</v>
      </c>
      <c r="R122" s="145">
        <v>3</v>
      </c>
      <c r="S122" s="145" t="s">
        <v>150</v>
      </c>
      <c r="T122" s="145"/>
      <c r="U122" s="145"/>
      <c r="V122" s="440" t="s">
        <v>282</v>
      </c>
      <c r="W122" s="441" t="s">
        <v>153</v>
      </c>
      <c r="X122" s="35"/>
      <c r="Y122" s="26"/>
      <c r="AA122" s="490" t="s">
        <v>158</v>
      </c>
      <c r="AB122" s="611"/>
      <c r="AC122" s="611"/>
    </row>
    <row r="123" spans="1:29" s="51" customFormat="1" ht="15" customHeight="1">
      <c r="E123" s="35"/>
      <c r="F123" s="35"/>
      <c r="G123" s="35"/>
      <c r="H123" s="35"/>
      <c r="I123" s="35"/>
      <c r="J123" s="35"/>
      <c r="K123" s="35"/>
      <c r="L123" s="35"/>
      <c r="M123" s="35"/>
      <c r="N123" s="35"/>
      <c r="O123" s="35"/>
      <c r="P123" s="35"/>
      <c r="Q123" s="35"/>
      <c r="R123" s="35"/>
      <c r="S123" s="26"/>
      <c r="T123" s="26"/>
      <c r="U123" s="35"/>
      <c r="V123" s="35"/>
      <c r="W123" s="35"/>
      <c r="X123" s="35"/>
      <c r="Y123" s="26"/>
      <c r="AB123" s="611"/>
      <c r="AC123" s="611"/>
    </row>
    <row r="124" spans="1:29" s="51" customFormat="1" ht="15" customHeight="1">
      <c r="E124" s="35"/>
      <c r="F124" s="35"/>
      <c r="G124" s="35"/>
      <c r="H124" s="35"/>
      <c r="I124" s="35"/>
      <c r="J124" s="35"/>
      <c r="K124" s="35"/>
      <c r="L124" s="35"/>
      <c r="M124" s="35"/>
      <c r="N124" s="35"/>
      <c r="O124" s="35"/>
      <c r="P124" s="35"/>
      <c r="Q124" s="35"/>
      <c r="R124" s="35"/>
      <c r="S124" s="26"/>
      <c r="T124" s="26"/>
      <c r="U124" s="35"/>
      <c r="V124" s="35"/>
      <c r="W124" s="35"/>
      <c r="X124" s="35"/>
      <c r="AB124" s="611"/>
      <c r="AC124" s="611"/>
    </row>
    <row r="125" spans="1:29" s="51" customFormat="1" ht="15" customHeight="1">
      <c r="A125" s="35"/>
      <c r="B125" s="35"/>
      <c r="C125" s="36"/>
      <c r="D125" s="35"/>
      <c r="E125" s="35"/>
      <c r="F125" s="35"/>
      <c r="G125" s="35"/>
      <c r="H125" s="35"/>
      <c r="I125" s="35"/>
      <c r="J125" s="35"/>
      <c r="K125" s="35"/>
      <c r="L125" s="35"/>
      <c r="M125" s="35"/>
      <c r="N125" s="35"/>
      <c r="O125" s="35"/>
      <c r="P125" s="35"/>
      <c r="Q125" s="35"/>
      <c r="R125" s="35"/>
      <c r="S125" s="26"/>
      <c r="T125" s="26"/>
      <c r="U125" s="35"/>
      <c r="V125" s="35"/>
      <c r="W125" s="35"/>
      <c r="X125" s="35"/>
      <c r="AB125" s="611"/>
      <c r="AC125" s="611"/>
    </row>
    <row r="126" spans="1:29" s="51" customFormat="1" ht="15" customHeight="1">
      <c r="A126" s="35"/>
      <c r="B126" s="35"/>
      <c r="C126" s="36"/>
      <c r="D126" s="35"/>
      <c r="E126" s="35"/>
      <c r="F126" s="35"/>
      <c r="G126" s="35"/>
      <c r="H126" s="35"/>
      <c r="I126" s="35"/>
      <c r="J126" s="35"/>
      <c r="K126" s="35"/>
      <c r="L126" s="35"/>
      <c r="M126" s="35"/>
      <c r="N126" s="35"/>
      <c r="O126" s="35"/>
      <c r="P126" s="35"/>
      <c r="Q126" s="35"/>
      <c r="R126" s="35"/>
      <c r="S126" s="26"/>
      <c r="T126" s="26"/>
      <c r="U126" s="35"/>
      <c r="V126" s="35"/>
      <c r="W126" s="35"/>
      <c r="X126" s="35"/>
      <c r="AB126" s="611"/>
      <c r="AC126" s="611"/>
    </row>
    <row r="127" spans="1:29" s="51" customFormat="1" ht="15" customHeight="1">
      <c r="A127" s="35"/>
      <c r="B127" s="35"/>
      <c r="C127" s="36"/>
      <c r="D127" s="35"/>
      <c r="E127" s="35"/>
      <c r="F127" s="35"/>
      <c r="G127" s="35"/>
      <c r="H127" s="35"/>
      <c r="I127" s="35"/>
      <c r="J127" s="35"/>
      <c r="K127" s="35"/>
      <c r="L127" s="35"/>
      <c r="M127" s="35"/>
      <c r="N127" s="35"/>
      <c r="O127" s="35"/>
      <c r="P127" s="35"/>
      <c r="Q127" s="35"/>
      <c r="R127" s="35"/>
      <c r="S127" s="26"/>
      <c r="T127" s="26"/>
      <c r="U127" s="35"/>
      <c r="V127" s="35"/>
      <c r="W127" s="35"/>
      <c r="X127" s="35"/>
      <c r="AB127" s="611"/>
      <c r="AC127" s="611"/>
    </row>
    <row r="128" spans="1:29" s="51" customFormat="1" ht="15" customHeight="1">
      <c r="A128" s="35"/>
      <c r="B128" s="35"/>
      <c r="C128" s="36"/>
      <c r="D128" s="35"/>
      <c r="E128" s="35"/>
      <c r="F128" s="35"/>
      <c r="G128" s="35"/>
      <c r="H128" s="35"/>
      <c r="I128" s="35"/>
      <c r="J128" s="35"/>
      <c r="K128" s="35"/>
      <c r="L128" s="35"/>
      <c r="M128" s="35"/>
      <c r="N128" s="35"/>
      <c r="O128" s="35"/>
      <c r="P128" s="35"/>
      <c r="Q128" s="35"/>
      <c r="R128" s="35"/>
      <c r="S128" s="26"/>
      <c r="T128" s="26"/>
      <c r="U128" s="35"/>
      <c r="V128" s="35"/>
      <c r="W128" s="35"/>
      <c r="X128" s="35"/>
      <c r="AB128" s="611"/>
      <c r="AC128" s="611"/>
    </row>
    <row r="129" spans="1:29" s="51" customFormat="1" ht="15" customHeight="1">
      <c r="A129" s="35"/>
      <c r="B129" s="35"/>
      <c r="C129" s="36"/>
      <c r="D129" s="35"/>
      <c r="E129" s="35"/>
      <c r="F129" s="35"/>
      <c r="G129" s="35"/>
      <c r="H129" s="35"/>
      <c r="I129" s="35"/>
      <c r="J129" s="35"/>
      <c r="K129" s="35"/>
      <c r="L129" s="35"/>
      <c r="M129" s="35"/>
      <c r="N129" s="35"/>
      <c r="O129" s="35"/>
      <c r="P129" s="35"/>
      <c r="Q129" s="35"/>
      <c r="R129" s="35"/>
      <c r="S129" s="26"/>
      <c r="T129" s="26"/>
      <c r="U129" s="35"/>
      <c r="V129" s="35"/>
      <c r="W129" s="35"/>
      <c r="X129" s="35"/>
      <c r="AB129" s="611"/>
      <c r="AC129" s="611"/>
    </row>
    <row r="130" spans="1:29" s="51" customFormat="1" ht="15" customHeight="1">
      <c r="A130" s="35"/>
      <c r="B130" s="35"/>
      <c r="C130" s="36"/>
      <c r="D130" s="35"/>
      <c r="E130" s="35"/>
      <c r="F130" s="35"/>
      <c r="G130" s="35"/>
      <c r="H130" s="35"/>
      <c r="I130" s="35"/>
      <c r="J130" s="35"/>
      <c r="K130" s="35"/>
      <c r="L130" s="35"/>
      <c r="M130" s="35"/>
      <c r="N130" s="35"/>
      <c r="O130" s="35"/>
      <c r="P130" s="35"/>
      <c r="Q130" s="35"/>
      <c r="R130" s="35"/>
      <c r="S130" s="26"/>
      <c r="T130" s="26"/>
      <c r="U130" s="35"/>
      <c r="V130" s="35"/>
      <c r="W130" s="35"/>
      <c r="X130" s="35"/>
      <c r="AB130" s="611"/>
      <c r="AC130" s="611"/>
    </row>
    <row r="131" spans="1:29" s="51" customFormat="1" ht="15" customHeight="1">
      <c r="A131" s="35"/>
      <c r="B131" s="35"/>
      <c r="C131" s="36"/>
      <c r="D131" s="35"/>
      <c r="E131" s="35"/>
      <c r="F131" s="35"/>
      <c r="G131" s="35"/>
      <c r="H131" s="35"/>
      <c r="I131" s="35"/>
      <c r="J131" s="35"/>
      <c r="K131" s="35"/>
      <c r="L131" s="35"/>
      <c r="M131" s="35"/>
      <c r="N131" s="35"/>
      <c r="O131" s="35"/>
      <c r="P131" s="35"/>
      <c r="Q131" s="35"/>
      <c r="R131" s="35"/>
      <c r="S131" s="26"/>
      <c r="T131" s="26"/>
      <c r="U131" s="35"/>
      <c r="V131" s="35"/>
      <c r="W131" s="35"/>
      <c r="X131" s="35"/>
      <c r="AB131" s="611"/>
      <c r="AC131" s="611"/>
    </row>
    <row r="132" spans="1:29" s="51" customFormat="1" ht="15" customHeight="1">
      <c r="A132" s="35"/>
      <c r="B132" s="35"/>
      <c r="C132" s="36"/>
      <c r="D132" s="35"/>
      <c r="E132" s="35"/>
      <c r="F132" s="35"/>
      <c r="G132" s="35"/>
      <c r="H132" s="35"/>
      <c r="I132" s="35"/>
      <c r="J132" s="35"/>
      <c r="K132" s="35"/>
      <c r="L132" s="35"/>
      <c r="M132" s="35"/>
      <c r="N132" s="35"/>
      <c r="O132" s="35"/>
      <c r="P132" s="35"/>
      <c r="Q132" s="35"/>
      <c r="R132" s="35"/>
      <c r="S132" s="26"/>
      <c r="T132" s="26"/>
      <c r="U132" s="35"/>
      <c r="V132" s="35"/>
      <c r="W132" s="35"/>
      <c r="X132" s="35"/>
      <c r="AB132" s="611"/>
      <c r="AC132" s="611"/>
    </row>
    <row r="133" spans="1:29" s="51" customFormat="1" ht="15" customHeight="1">
      <c r="A133" s="35"/>
      <c r="B133" s="35"/>
      <c r="C133" s="36"/>
      <c r="D133" s="35"/>
      <c r="E133" s="35"/>
      <c r="F133" s="35"/>
      <c r="G133" s="35"/>
      <c r="H133" s="35"/>
      <c r="I133" s="35"/>
      <c r="J133" s="35"/>
      <c r="K133" s="35"/>
      <c r="L133" s="35"/>
      <c r="M133" s="35"/>
      <c r="N133" s="35"/>
      <c r="O133" s="35"/>
      <c r="P133" s="35"/>
      <c r="Q133" s="35"/>
      <c r="R133" s="35"/>
      <c r="S133" s="26"/>
      <c r="T133" s="26"/>
      <c r="U133" s="35"/>
      <c r="V133" s="35"/>
      <c r="W133" s="35"/>
      <c r="X133" s="35"/>
      <c r="AB133" s="611"/>
      <c r="AC133" s="611"/>
    </row>
    <row r="134" spans="1:29" s="51" customFormat="1" ht="15" customHeight="1">
      <c r="A134" s="35"/>
      <c r="B134" s="35"/>
      <c r="C134" s="36"/>
      <c r="D134" s="35"/>
      <c r="E134" s="35"/>
      <c r="F134" s="35"/>
      <c r="G134" s="35"/>
      <c r="H134" s="35"/>
      <c r="I134" s="35"/>
      <c r="J134" s="35"/>
      <c r="K134" s="35"/>
      <c r="L134" s="35"/>
      <c r="M134" s="35"/>
      <c r="N134" s="35"/>
      <c r="O134" s="35"/>
      <c r="P134" s="35"/>
      <c r="Q134" s="35"/>
      <c r="R134" s="35"/>
      <c r="S134" s="26"/>
      <c r="U134" s="35"/>
      <c r="V134" s="35"/>
      <c r="W134" s="35"/>
      <c r="X134" s="35"/>
      <c r="AB134" s="611"/>
      <c r="AC134" s="611"/>
    </row>
    <row r="135" spans="1:29" s="51" customFormat="1" ht="15" customHeight="1">
      <c r="A135" s="35"/>
      <c r="B135" s="35"/>
      <c r="C135" s="36"/>
      <c r="D135" s="35"/>
      <c r="E135" s="35"/>
      <c r="F135" s="35"/>
      <c r="G135" s="35"/>
      <c r="H135" s="35"/>
      <c r="I135" s="35"/>
      <c r="J135" s="35"/>
      <c r="K135" s="35"/>
      <c r="L135" s="35"/>
      <c r="M135" s="35"/>
      <c r="N135" s="35"/>
      <c r="O135" s="35"/>
      <c r="P135" s="35"/>
      <c r="Q135" s="35"/>
      <c r="R135" s="35"/>
      <c r="S135" s="26"/>
      <c r="U135" s="35"/>
      <c r="V135" s="35"/>
      <c r="W135" s="35"/>
      <c r="X135" s="35"/>
      <c r="AB135" s="611"/>
      <c r="AC135" s="611"/>
    </row>
    <row r="136" spans="1:29" s="51" customFormat="1" ht="15" customHeight="1">
      <c r="A136" s="35"/>
      <c r="B136" s="35"/>
      <c r="C136" s="36"/>
      <c r="D136" s="35"/>
      <c r="E136" s="35"/>
      <c r="F136" s="35"/>
      <c r="G136" s="35"/>
      <c r="H136" s="35"/>
      <c r="I136" s="35"/>
      <c r="J136" s="35"/>
      <c r="K136" s="35"/>
      <c r="L136" s="35"/>
      <c r="M136" s="35"/>
      <c r="N136" s="35"/>
      <c r="O136" s="35"/>
      <c r="P136" s="35"/>
      <c r="Q136" s="35"/>
      <c r="R136" s="35"/>
      <c r="S136" s="26"/>
      <c r="U136" s="35"/>
      <c r="V136" s="35"/>
      <c r="W136" s="35"/>
      <c r="X136" s="35"/>
      <c r="AB136" s="611"/>
      <c r="AC136" s="611"/>
    </row>
    <row r="137" spans="1:29" s="51" customFormat="1" ht="15" customHeight="1">
      <c r="A137" s="35"/>
      <c r="B137" s="35"/>
      <c r="C137" s="36"/>
      <c r="D137" s="35"/>
      <c r="E137" s="35"/>
      <c r="F137" s="35"/>
      <c r="G137" s="35"/>
      <c r="H137" s="35"/>
      <c r="I137" s="35"/>
      <c r="J137" s="35"/>
      <c r="K137" s="35"/>
      <c r="L137" s="35"/>
      <c r="M137" s="35"/>
      <c r="N137" s="35"/>
      <c r="O137" s="35"/>
      <c r="P137" s="35"/>
      <c r="Q137" s="35"/>
      <c r="R137" s="35"/>
      <c r="S137" s="26"/>
      <c r="U137" s="35"/>
      <c r="V137" s="35"/>
      <c r="W137" s="35"/>
      <c r="X137" s="35"/>
      <c r="AB137" s="611"/>
      <c r="AC137" s="611"/>
    </row>
    <row r="138" spans="1:29" s="51" customFormat="1" ht="15" customHeight="1">
      <c r="A138" s="35"/>
      <c r="B138" s="35"/>
      <c r="C138" s="36"/>
      <c r="D138" s="35"/>
      <c r="E138" s="35"/>
      <c r="F138" s="35"/>
      <c r="G138" s="35"/>
      <c r="H138" s="35"/>
      <c r="I138" s="35"/>
      <c r="J138" s="35"/>
      <c r="K138" s="35"/>
      <c r="L138" s="35"/>
      <c r="M138" s="35"/>
      <c r="N138" s="35"/>
      <c r="O138" s="35"/>
      <c r="P138" s="35"/>
      <c r="Q138" s="35"/>
      <c r="R138" s="35"/>
      <c r="S138" s="26"/>
      <c r="U138" s="35"/>
      <c r="V138" s="35"/>
      <c r="W138" s="35"/>
      <c r="X138" s="35"/>
      <c r="AB138" s="611"/>
      <c r="AC138" s="611"/>
    </row>
    <row r="139" spans="1:29" s="51" customFormat="1" ht="15" customHeight="1">
      <c r="A139" s="35"/>
      <c r="B139" s="35"/>
      <c r="C139" s="36"/>
      <c r="D139" s="35"/>
      <c r="E139" s="35"/>
      <c r="F139" s="35"/>
      <c r="G139" s="35"/>
      <c r="H139" s="35"/>
      <c r="I139" s="35"/>
      <c r="J139" s="35"/>
      <c r="K139" s="35"/>
      <c r="L139" s="35"/>
      <c r="M139" s="35"/>
      <c r="N139" s="35"/>
      <c r="O139" s="35"/>
      <c r="P139" s="35"/>
      <c r="Q139" s="35"/>
      <c r="R139" s="35"/>
      <c r="S139" s="26"/>
      <c r="U139" s="35"/>
      <c r="V139" s="35"/>
      <c r="W139" s="35"/>
      <c r="X139" s="35"/>
      <c r="AB139" s="611"/>
      <c r="AC139" s="611"/>
    </row>
    <row r="140" spans="1:29" s="51" customFormat="1" ht="15" customHeight="1">
      <c r="A140" s="35"/>
      <c r="B140" s="35"/>
      <c r="C140" s="36"/>
      <c r="D140" s="35"/>
      <c r="E140" s="35"/>
      <c r="F140" s="35"/>
      <c r="G140" s="35"/>
      <c r="H140" s="35"/>
      <c r="I140" s="35"/>
      <c r="J140" s="35"/>
      <c r="K140" s="35"/>
      <c r="L140" s="35"/>
      <c r="M140" s="35"/>
      <c r="N140" s="35"/>
      <c r="O140" s="35"/>
      <c r="P140" s="35"/>
      <c r="Q140" s="35"/>
      <c r="R140" s="35"/>
      <c r="S140" s="26"/>
      <c r="U140" s="35"/>
      <c r="V140" s="35"/>
      <c r="W140" s="35"/>
      <c r="X140" s="35"/>
      <c r="AB140" s="611"/>
      <c r="AC140" s="611"/>
    </row>
    <row r="141" spans="1:29" s="51" customFormat="1" ht="15" customHeight="1">
      <c r="A141" s="35"/>
      <c r="B141" s="35"/>
      <c r="C141" s="36"/>
      <c r="D141" s="35"/>
      <c r="E141" s="35"/>
      <c r="F141" s="35"/>
      <c r="G141" s="35"/>
      <c r="H141" s="35"/>
      <c r="I141" s="35"/>
      <c r="J141" s="35"/>
      <c r="K141" s="35"/>
      <c r="L141" s="35"/>
      <c r="M141" s="35"/>
      <c r="N141" s="35"/>
      <c r="O141" s="35"/>
      <c r="P141" s="35"/>
      <c r="Q141" s="35"/>
      <c r="R141" s="35"/>
      <c r="S141" s="26"/>
      <c r="U141" s="35"/>
      <c r="V141" s="35"/>
      <c r="W141" s="35"/>
      <c r="X141" s="35"/>
      <c r="AB141" s="611"/>
      <c r="AC141" s="611"/>
    </row>
    <row r="142" spans="1:29" s="51" customFormat="1" ht="15" customHeight="1">
      <c r="A142" s="35"/>
      <c r="B142" s="35"/>
      <c r="C142" s="36"/>
      <c r="D142" s="35"/>
      <c r="E142" s="35"/>
      <c r="F142" s="35"/>
      <c r="G142" s="35"/>
      <c r="H142" s="35"/>
      <c r="I142" s="35"/>
      <c r="J142" s="35"/>
      <c r="K142" s="35"/>
      <c r="L142" s="35"/>
      <c r="M142" s="35"/>
      <c r="N142" s="35"/>
      <c r="O142" s="35"/>
      <c r="P142" s="35"/>
      <c r="Q142" s="35"/>
      <c r="R142" s="35"/>
      <c r="S142" s="26"/>
      <c r="U142" s="35"/>
      <c r="V142" s="35"/>
      <c r="W142" s="35"/>
      <c r="X142" s="35"/>
      <c r="AB142" s="611"/>
      <c r="AC142" s="611"/>
    </row>
    <row r="143" spans="1:29" s="51" customFormat="1" ht="15" customHeight="1">
      <c r="A143" s="35"/>
      <c r="B143" s="35"/>
      <c r="C143" s="36"/>
      <c r="D143" s="35"/>
      <c r="E143" s="35"/>
      <c r="F143" s="35"/>
      <c r="G143" s="35"/>
      <c r="H143" s="35"/>
      <c r="I143" s="35"/>
      <c r="J143" s="35"/>
      <c r="K143" s="35"/>
      <c r="L143" s="35"/>
      <c r="M143" s="35"/>
      <c r="N143" s="35"/>
      <c r="O143" s="35"/>
      <c r="P143" s="35"/>
      <c r="Q143" s="35"/>
      <c r="R143" s="35"/>
      <c r="S143" s="26"/>
      <c r="U143" s="35"/>
      <c r="V143" s="35"/>
      <c r="W143" s="35"/>
      <c r="X143" s="35"/>
      <c r="AB143" s="611"/>
      <c r="AC143" s="611"/>
    </row>
    <row r="144" spans="1:29" s="51" customFormat="1" ht="15" customHeight="1">
      <c r="A144" s="35"/>
      <c r="B144" s="35"/>
      <c r="C144" s="36"/>
      <c r="D144" s="35"/>
      <c r="E144" s="35"/>
      <c r="F144" s="35"/>
      <c r="G144" s="35"/>
      <c r="H144" s="35"/>
      <c r="I144" s="35"/>
      <c r="J144" s="35"/>
      <c r="K144" s="35"/>
      <c r="L144" s="35"/>
      <c r="M144" s="35"/>
      <c r="N144" s="35"/>
      <c r="O144" s="35"/>
      <c r="P144" s="35"/>
      <c r="Q144" s="35"/>
      <c r="R144" s="35"/>
      <c r="S144" s="26"/>
      <c r="U144" s="35"/>
      <c r="V144" s="35"/>
      <c r="W144" s="35"/>
      <c r="X144" s="35"/>
      <c r="AB144" s="611"/>
      <c r="AC144" s="611"/>
    </row>
    <row r="145" spans="1:29" s="51" customFormat="1" ht="15" customHeight="1">
      <c r="A145" s="35"/>
      <c r="B145" s="35"/>
      <c r="C145" s="36"/>
      <c r="D145" s="35"/>
      <c r="E145" s="35"/>
      <c r="F145" s="35"/>
      <c r="G145" s="35"/>
      <c r="H145" s="35"/>
      <c r="I145" s="35"/>
      <c r="J145" s="35"/>
      <c r="K145" s="35"/>
      <c r="L145" s="35"/>
      <c r="M145" s="35"/>
      <c r="N145" s="35"/>
      <c r="O145" s="35"/>
      <c r="P145" s="35"/>
      <c r="Q145" s="35"/>
      <c r="R145" s="35"/>
      <c r="S145" s="26"/>
      <c r="U145" s="35"/>
      <c r="V145" s="35"/>
      <c r="W145" s="35"/>
      <c r="X145" s="35"/>
      <c r="AB145" s="611"/>
      <c r="AC145" s="611"/>
    </row>
    <row r="146" spans="1:29" s="51" customFormat="1" ht="15" customHeight="1">
      <c r="A146" s="35"/>
      <c r="B146" s="35"/>
      <c r="C146" s="36"/>
      <c r="D146" s="35"/>
      <c r="E146" s="35"/>
      <c r="F146" s="35"/>
      <c r="G146" s="35"/>
      <c r="H146" s="35"/>
      <c r="I146" s="35"/>
      <c r="J146" s="35"/>
      <c r="K146" s="35"/>
      <c r="L146" s="35"/>
      <c r="M146" s="35"/>
      <c r="N146" s="35"/>
      <c r="O146" s="35"/>
      <c r="P146" s="35"/>
      <c r="Q146" s="35"/>
      <c r="R146" s="35"/>
      <c r="S146" s="26"/>
      <c r="U146" s="35"/>
      <c r="V146" s="35"/>
      <c r="W146" s="35"/>
      <c r="X146" s="35"/>
      <c r="AB146" s="611"/>
      <c r="AC146" s="611"/>
    </row>
    <row r="147" spans="1:29" s="51" customFormat="1" ht="15" customHeight="1">
      <c r="A147" s="35"/>
      <c r="B147" s="35"/>
      <c r="C147" s="36"/>
      <c r="D147" s="35"/>
      <c r="E147" s="35"/>
      <c r="F147" s="35"/>
      <c r="G147" s="35"/>
      <c r="H147" s="35"/>
      <c r="I147" s="35"/>
      <c r="J147" s="35"/>
      <c r="K147" s="35"/>
      <c r="L147" s="35"/>
      <c r="M147" s="35"/>
      <c r="N147" s="35"/>
      <c r="O147" s="35"/>
      <c r="P147" s="35"/>
      <c r="Q147" s="35"/>
      <c r="R147" s="35"/>
      <c r="S147" s="26"/>
      <c r="U147" s="35"/>
      <c r="V147" s="35"/>
      <c r="W147" s="35"/>
      <c r="X147" s="35"/>
      <c r="AB147" s="611"/>
      <c r="AC147" s="611"/>
    </row>
    <row r="148" spans="1:29" s="51" customFormat="1" ht="15" customHeight="1">
      <c r="A148" s="35"/>
      <c r="B148" s="35"/>
      <c r="C148" s="36"/>
      <c r="D148" s="35"/>
      <c r="E148" s="35"/>
      <c r="F148" s="35"/>
      <c r="G148" s="35"/>
      <c r="H148" s="35"/>
      <c r="I148" s="35"/>
      <c r="J148" s="35"/>
      <c r="K148" s="35"/>
      <c r="L148" s="35"/>
      <c r="M148" s="35"/>
      <c r="N148" s="35"/>
      <c r="O148" s="35"/>
      <c r="P148" s="35"/>
      <c r="Q148" s="35"/>
      <c r="R148" s="35"/>
      <c r="S148" s="26"/>
      <c r="U148" s="35"/>
      <c r="V148" s="35"/>
      <c r="W148" s="35"/>
      <c r="X148" s="35"/>
      <c r="AB148" s="611"/>
      <c r="AC148" s="611"/>
    </row>
    <row r="149" spans="1:29" s="51" customFormat="1" ht="15" customHeight="1">
      <c r="A149" s="35"/>
      <c r="B149" s="35"/>
      <c r="C149" s="36"/>
      <c r="D149" s="35"/>
      <c r="E149" s="35"/>
      <c r="F149" s="35"/>
      <c r="G149" s="35"/>
      <c r="H149" s="35"/>
      <c r="I149" s="35"/>
      <c r="J149" s="35"/>
      <c r="K149" s="35"/>
      <c r="L149" s="35"/>
      <c r="M149" s="35"/>
      <c r="N149" s="35"/>
      <c r="O149" s="35"/>
      <c r="P149" s="35"/>
      <c r="Q149" s="35"/>
      <c r="R149" s="35"/>
      <c r="S149" s="26"/>
      <c r="U149" s="35"/>
      <c r="V149" s="35"/>
      <c r="W149" s="35"/>
      <c r="X149" s="35"/>
      <c r="AB149" s="611"/>
      <c r="AC149" s="611"/>
    </row>
    <row r="150" spans="1:29" s="51" customFormat="1" ht="15" customHeight="1">
      <c r="A150" s="35"/>
      <c r="B150" s="35"/>
      <c r="C150" s="36"/>
      <c r="D150" s="35"/>
      <c r="E150" s="35"/>
      <c r="F150" s="35"/>
      <c r="G150" s="35"/>
      <c r="H150" s="35"/>
      <c r="I150" s="35"/>
      <c r="J150" s="35"/>
      <c r="K150" s="35"/>
      <c r="L150" s="35"/>
      <c r="M150" s="35"/>
      <c r="N150" s="35"/>
      <c r="O150" s="35"/>
      <c r="P150" s="35"/>
      <c r="Q150" s="35"/>
      <c r="R150" s="35"/>
      <c r="S150" s="26"/>
      <c r="U150" s="35"/>
      <c r="V150" s="35"/>
      <c r="W150" s="35"/>
      <c r="X150" s="35"/>
      <c r="AB150" s="611"/>
      <c r="AC150" s="611"/>
    </row>
    <row r="151" spans="1:29" s="51" customFormat="1" ht="15" customHeight="1">
      <c r="A151" s="35"/>
      <c r="B151" s="35"/>
      <c r="C151" s="36"/>
      <c r="D151" s="35"/>
      <c r="E151" s="35"/>
      <c r="F151" s="35"/>
      <c r="G151" s="35"/>
      <c r="H151" s="35"/>
      <c r="I151" s="35"/>
      <c r="J151" s="35"/>
      <c r="K151" s="35"/>
      <c r="L151" s="35"/>
      <c r="M151" s="35"/>
      <c r="N151" s="35"/>
      <c r="O151" s="35"/>
      <c r="P151" s="35"/>
      <c r="Q151" s="35"/>
      <c r="R151" s="35"/>
      <c r="S151" s="26"/>
      <c r="U151" s="35"/>
      <c r="V151" s="35"/>
      <c r="W151" s="35"/>
      <c r="X151" s="35"/>
      <c r="AB151" s="611"/>
      <c r="AC151" s="611"/>
    </row>
    <row r="152" spans="1:29" s="51" customFormat="1" ht="15" customHeight="1">
      <c r="A152" s="35"/>
      <c r="B152" s="35"/>
      <c r="C152" s="36"/>
      <c r="D152" s="35"/>
      <c r="E152" s="35"/>
      <c r="F152" s="35"/>
      <c r="G152" s="35"/>
      <c r="H152" s="35"/>
      <c r="I152" s="35"/>
      <c r="J152" s="35"/>
      <c r="K152" s="35"/>
      <c r="L152" s="35"/>
      <c r="M152" s="35"/>
      <c r="N152" s="35"/>
      <c r="O152" s="35"/>
      <c r="P152" s="35"/>
      <c r="Q152" s="35"/>
      <c r="R152" s="35"/>
      <c r="S152" s="26"/>
      <c r="U152" s="35"/>
      <c r="V152" s="35"/>
      <c r="W152" s="35"/>
      <c r="X152" s="35"/>
      <c r="AB152" s="611"/>
      <c r="AC152" s="611"/>
    </row>
    <row r="153" spans="1:29" s="51" customFormat="1" ht="15" customHeight="1">
      <c r="A153" s="35"/>
      <c r="B153" s="35"/>
      <c r="C153" s="36"/>
      <c r="D153" s="35"/>
      <c r="E153" s="35"/>
      <c r="F153" s="35"/>
      <c r="G153" s="35"/>
      <c r="H153" s="35"/>
      <c r="I153" s="35"/>
      <c r="J153" s="35"/>
      <c r="K153" s="35"/>
      <c r="L153" s="35"/>
      <c r="M153" s="35"/>
      <c r="N153" s="35"/>
      <c r="O153" s="35"/>
      <c r="P153" s="35"/>
      <c r="Q153" s="35"/>
      <c r="R153" s="35"/>
      <c r="S153" s="26"/>
      <c r="U153" s="35"/>
      <c r="V153" s="35"/>
      <c r="W153" s="35"/>
      <c r="X153" s="35"/>
      <c r="AB153" s="611"/>
      <c r="AC153" s="611"/>
    </row>
    <row r="154" spans="1:29" s="51" customFormat="1" ht="15" customHeight="1">
      <c r="A154" s="35"/>
      <c r="B154" s="35"/>
      <c r="C154" s="36"/>
      <c r="D154" s="35"/>
      <c r="E154" s="35"/>
      <c r="F154" s="35"/>
      <c r="G154" s="35"/>
      <c r="H154" s="35"/>
      <c r="I154" s="35"/>
      <c r="J154" s="35"/>
      <c r="K154" s="35"/>
      <c r="L154" s="35"/>
      <c r="M154" s="35"/>
      <c r="N154" s="35"/>
      <c r="O154" s="35"/>
      <c r="P154" s="35"/>
      <c r="Q154" s="35"/>
      <c r="R154" s="35"/>
      <c r="S154" s="26"/>
      <c r="U154" s="35"/>
      <c r="V154" s="35"/>
      <c r="W154" s="35"/>
      <c r="X154" s="35"/>
      <c r="AB154" s="611"/>
      <c r="AC154" s="611"/>
    </row>
    <row r="155" spans="1:29" s="51" customFormat="1" ht="15" customHeight="1">
      <c r="A155" s="35"/>
      <c r="B155" s="35"/>
      <c r="C155" s="36"/>
      <c r="D155" s="35"/>
      <c r="E155" s="35"/>
      <c r="F155" s="35"/>
      <c r="G155" s="35"/>
      <c r="H155" s="35"/>
      <c r="I155" s="35"/>
      <c r="J155" s="35"/>
      <c r="K155" s="35"/>
      <c r="L155" s="35"/>
      <c r="M155" s="35"/>
      <c r="N155" s="35"/>
      <c r="O155" s="35"/>
      <c r="P155" s="35"/>
      <c r="Q155" s="35"/>
      <c r="R155" s="35"/>
      <c r="S155" s="26"/>
      <c r="U155" s="35"/>
      <c r="V155" s="35"/>
      <c r="W155" s="35"/>
      <c r="X155" s="35"/>
      <c r="AB155" s="611"/>
      <c r="AC155" s="611"/>
    </row>
    <row r="156" spans="1:29" s="51" customFormat="1" ht="15" customHeight="1">
      <c r="A156" s="35"/>
      <c r="B156" s="35"/>
      <c r="C156" s="36"/>
      <c r="D156" s="35"/>
      <c r="E156" s="35"/>
      <c r="F156" s="35"/>
      <c r="G156" s="35"/>
      <c r="H156" s="35"/>
      <c r="I156" s="35"/>
      <c r="J156" s="35"/>
      <c r="K156" s="35"/>
      <c r="L156" s="35"/>
      <c r="M156" s="35"/>
      <c r="N156" s="35"/>
      <c r="O156" s="35"/>
      <c r="P156" s="35"/>
      <c r="Q156" s="35"/>
      <c r="R156" s="35"/>
      <c r="S156" s="26"/>
      <c r="U156" s="35"/>
      <c r="V156" s="35"/>
      <c r="W156" s="35"/>
      <c r="X156" s="35"/>
      <c r="AB156" s="611"/>
      <c r="AC156" s="611"/>
    </row>
    <row r="157" spans="1:29" s="51" customFormat="1" ht="15" customHeight="1">
      <c r="A157" s="35"/>
      <c r="B157" s="35"/>
      <c r="C157" s="36"/>
      <c r="D157" s="35"/>
      <c r="E157" s="35"/>
      <c r="F157" s="35"/>
      <c r="G157" s="35"/>
      <c r="H157" s="35"/>
      <c r="I157" s="35"/>
      <c r="J157" s="35"/>
      <c r="K157" s="35"/>
      <c r="L157" s="35"/>
      <c r="M157" s="35"/>
      <c r="N157" s="35"/>
      <c r="O157" s="35"/>
      <c r="P157" s="35"/>
      <c r="Q157" s="35"/>
      <c r="R157" s="35"/>
      <c r="S157" s="26"/>
      <c r="U157" s="35"/>
      <c r="V157" s="35"/>
      <c r="W157" s="35"/>
      <c r="X157" s="35"/>
      <c r="AB157" s="611"/>
      <c r="AC157" s="611"/>
    </row>
    <row r="158" spans="1:29" s="51" customFormat="1" ht="15" customHeight="1">
      <c r="A158" s="35"/>
      <c r="B158" s="35"/>
      <c r="C158" s="36"/>
      <c r="D158" s="35"/>
      <c r="E158" s="35"/>
      <c r="F158" s="35"/>
      <c r="G158" s="35"/>
      <c r="H158" s="35"/>
      <c r="I158" s="35"/>
      <c r="J158" s="35"/>
      <c r="K158" s="35"/>
      <c r="L158" s="35"/>
      <c r="M158" s="35"/>
      <c r="N158" s="35"/>
      <c r="O158" s="35"/>
      <c r="P158" s="35"/>
      <c r="Q158" s="35"/>
      <c r="R158" s="35"/>
      <c r="S158" s="26"/>
      <c r="U158" s="35"/>
      <c r="V158" s="35"/>
      <c r="W158" s="35"/>
      <c r="X158" s="35"/>
      <c r="AB158" s="611"/>
      <c r="AC158" s="611"/>
    </row>
    <row r="159" spans="1:29" s="51" customFormat="1" ht="15" customHeight="1">
      <c r="A159" s="35"/>
      <c r="B159" s="35"/>
      <c r="C159" s="36"/>
      <c r="D159" s="35"/>
      <c r="E159" s="35"/>
      <c r="F159" s="35"/>
      <c r="G159" s="35"/>
      <c r="H159" s="35"/>
      <c r="I159" s="35"/>
      <c r="J159" s="35"/>
      <c r="K159" s="35"/>
      <c r="L159" s="35"/>
      <c r="M159" s="35"/>
      <c r="N159" s="35"/>
      <c r="O159" s="35"/>
      <c r="P159" s="35"/>
      <c r="Q159" s="35"/>
      <c r="R159" s="35"/>
      <c r="S159" s="26"/>
      <c r="U159" s="35"/>
      <c r="V159" s="35"/>
      <c r="W159" s="35"/>
      <c r="X159" s="35"/>
      <c r="AB159" s="611"/>
      <c r="AC159" s="611"/>
    </row>
    <row r="160" spans="1:29" s="51" customFormat="1" ht="15" customHeight="1">
      <c r="A160" s="35"/>
      <c r="B160" s="35"/>
      <c r="C160" s="36"/>
      <c r="D160" s="35"/>
      <c r="E160" s="35"/>
      <c r="F160" s="35"/>
      <c r="G160" s="35"/>
      <c r="H160" s="35"/>
      <c r="I160" s="35"/>
      <c r="J160" s="35"/>
      <c r="K160" s="35"/>
      <c r="L160" s="35"/>
      <c r="M160" s="35"/>
      <c r="N160" s="35"/>
      <c r="O160" s="35"/>
      <c r="P160" s="35"/>
      <c r="Q160" s="35"/>
      <c r="R160" s="35"/>
      <c r="S160" s="26"/>
      <c r="U160" s="35"/>
      <c r="V160" s="35"/>
      <c r="W160" s="35"/>
      <c r="X160" s="35"/>
      <c r="AB160" s="611"/>
      <c r="AC160" s="611"/>
    </row>
    <row r="161" spans="1:29" s="51" customFormat="1" ht="15" customHeight="1">
      <c r="A161" s="35"/>
      <c r="B161" s="35"/>
      <c r="C161" s="36"/>
      <c r="D161" s="35"/>
      <c r="E161" s="35"/>
      <c r="F161" s="35"/>
      <c r="G161" s="35"/>
      <c r="H161" s="35"/>
      <c r="I161" s="35"/>
      <c r="J161" s="35"/>
      <c r="K161" s="35"/>
      <c r="L161" s="35"/>
      <c r="M161" s="35"/>
      <c r="N161" s="35"/>
      <c r="O161" s="35"/>
      <c r="P161" s="35"/>
      <c r="Q161" s="35"/>
      <c r="R161" s="35"/>
      <c r="S161" s="26"/>
      <c r="U161" s="35"/>
      <c r="V161" s="35"/>
      <c r="W161" s="35"/>
      <c r="X161" s="35"/>
      <c r="AB161" s="611"/>
      <c r="AC161" s="611"/>
    </row>
    <row r="162" spans="1:29" s="51" customFormat="1" ht="15" customHeight="1">
      <c r="A162" s="35"/>
      <c r="B162" s="35"/>
      <c r="C162" s="36"/>
      <c r="D162" s="35"/>
      <c r="E162" s="35"/>
      <c r="F162" s="35"/>
      <c r="G162" s="35"/>
      <c r="H162" s="35"/>
      <c r="I162" s="35"/>
      <c r="J162" s="35"/>
      <c r="K162" s="35"/>
      <c r="L162" s="35"/>
      <c r="M162" s="35"/>
      <c r="N162" s="35"/>
      <c r="O162" s="35"/>
      <c r="P162" s="35"/>
      <c r="Q162" s="35"/>
      <c r="R162" s="35"/>
      <c r="S162" s="26"/>
      <c r="U162" s="35"/>
      <c r="V162" s="35"/>
      <c r="W162" s="35"/>
      <c r="X162" s="35"/>
      <c r="AB162" s="611"/>
      <c r="AC162" s="611"/>
    </row>
    <row r="163" spans="1:29" s="51" customFormat="1" ht="15" customHeight="1">
      <c r="A163" s="35"/>
      <c r="B163" s="35"/>
      <c r="C163" s="36"/>
      <c r="D163" s="35"/>
      <c r="E163" s="35"/>
      <c r="F163" s="35"/>
      <c r="G163" s="35"/>
      <c r="H163" s="35"/>
      <c r="I163" s="35"/>
      <c r="J163" s="35"/>
      <c r="K163" s="35"/>
      <c r="L163" s="35"/>
      <c r="M163" s="35"/>
      <c r="N163" s="35"/>
      <c r="O163" s="35"/>
      <c r="P163" s="35"/>
      <c r="Q163" s="35"/>
      <c r="R163" s="35"/>
      <c r="S163" s="26"/>
      <c r="U163" s="35"/>
      <c r="V163" s="35"/>
      <c r="W163" s="35"/>
      <c r="X163" s="35"/>
      <c r="AB163" s="611"/>
      <c r="AC163" s="611"/>
    </row>
    <row r="164" spans="1:29" s="51" customFormat="1" ht="15" customHeight="1">
      <c r="A164" s="2" t="s">
        <v>63</v>
      </c>
      <c r="B164" s="2"/>
      <c r="C164" s="66"/>
      <c r="D164" s="35"/>
      <c r="E164" s="35"/>
      <c r="F164" s="35"/>
      <c r="G164" s="35"/>
      <c r="H164" s="35"/>
      <c r="I164" s="35"/>
      <c r="J164" s="35"/>
      <c r="K164" s="35"/>
      <c r="L164" s="35"/>
      <c r="M164" s="35"/>
      <c r="N164" s="35"/>
      <c r="O164" s="35"/>
      <c r="P164" s="35"/>
      <c r="Q164" s="35"/>
      <c r="R164" s="35"/>
      <c r="S164" s="26"/>
      <c r="U164" s="35"/>
      <c r="V164" s="35"/>
      <c r="W164" s="35"/>
      <c r="X164" s="35"/>
      <c r="AB164" s="611"/>
      <c r="AC164" s="611"/>
    </row>
    <row r="165" spans="1:29" s="51" customFormat="1" ht="15" customHeight="1">
      <c r="A165" s="18" t="s">
        <v>225</v>
      </c>
      <c r="B165" s="18"/>
      <c r="C165" s="66"/>
      <c r="D165" s="35"/>
      <c r="E165" s="35"/>
      <c r="F165" s="35"/>
      <c r="G165" s="35"/>
      <c r="H165" s="35"/>
      <c r="I165" s="35"/>
      <c r="J165" s="35"/>
      <c r="K165" s="35"/>
      <c r="L165" s="35"/>
      <c r="M165" s="35"/>
      <c r="N165" s="35"/>
      <c r="O165" s="35"/>
      <c r="P165" s="35"/>
      <c r="Q165" s="35"/>
      <c r="R165" s="35"/>
      <c r="S165" s="26"/>
      <c r="U165" s="35"/>
      <c r="V165" s="35"/>
      <c r="W165" s="35"/>
      <c r="X165" s="35"/>
      <c r="AB165" s="611"/>
      <c r="AC165" s="611"/>
    </row>
    <row r="166" spans="1:29" s="51" customFormat="1" ht="15" customHeight="1">
      <c r="A166" s="2" t="s">
        <v>226</v>
      </c>
      <c r="B166" s="2"/>
      <c r="C166" s="66" t="s">
        <v>227</v>
      </c>
      <c r="D166" s="35"/>
      <c r="E166" s="35"/>
      <c r="F166" s="35"/>
      <c r="G166" s="35"/>
      <c r="H166" s="35"/>
      <c r="I166" s="35"/>
      <c r="J166" s="35"/>
      <c r="K166" s="35"/>
      <c r="L166" s="35"/>
      <c r="M166" s="35"/>
      <c r="N166" s="35"/>
      <c r="O166" s="35"/>
      <c r="P166" s="35"/>
      <c r="Q166" s="35"/>
      <c r="R166" s="35"/>
      <c r="S166" s="26"/>
      <c r="U166" s="35"/>
      <c r="V166" s="35"/>
      <c r="W166" s="35"/>
      <c r="X166" s="35"/>
      <c r="AB166" s="611"/>
      <c r="AC166" s="611"/>
    </row>
    <row r="167" spans="1:29" s="51" customFormat="1" ht="15" customHeight="1">
      <c r="A167" s="2" t="s">
        <v>228</v>
      </c>
      <c r="B167" s="2"/>
      <c r="C167" s="66" t="s">
        <v>227</v>
      </c>
      <c r="D167" s="35"/>
      <c r="E167" s="35"/>
      <c r="F167" s="35"/>
      <c r="G167" s="35"/>
      <c r="H167" s="35"/>
      <c r="I167" s="35"/>
      <c r="J167" s="35"/>
      <c r="K167" s="35"/>
      <c r="L167" s="35"/>
      <c r="M167" s="35"/>
      <c r="N167" s="35"/>
      <c r="O167" s="35"/>
      <c r="P167" s="35"/>
      <c r="Q167" s="35"/>
      <c r="R167" s="35"/>
      <c r="S167" s="26"/>
      <c r="U167" s="35"/>
      <c r="V167" s="35"/>
      <c r="W167" s="35"/>
      <c r="X167" s="35"/>
      <c r="AB167" s="611"/>
      <c r="AC167" s="611"/>
    </row>
    <row r="168" spans="1:29" s="51" customFormat="1" ht="15" customHeight="1">
      <c r="A168" s="2" t="s">
        <v>229</v>
      </c>
      <c r="B168" s="2"/>
      <c r="C168" s="66" t="s">
        <v>230</v>
      </c>
      <c r="D168" s="35"/>
      <c r="E168" s="35"/>
      <c r="F168" s="35"/>
      <c r="G168" s="35"/>
      <c r="H168" s="35"/>
      <c r="I168" s="35"/>
      <c r="J168" s="35"/>
      <c r="K168" s="35"/>
      <c r="L168" s="35"/>
      <c r="M168" s="35"/>
      <c r="N168" s="35"/>
      <c r="O168" s="35"/>
      <c r="P168" s="35"/>
      <c r="Q168" s="35"/>
      <c r="R168" s="35"/>
      <c r="S168" s="26"/>
      <c r="U168" s="35"/>
      <c r="V168" s="35"/>
      <c r="W168" s="35"/>
      <c r="X168" s="35"/>
      <c r="AB168" s="611"/>
      <c r="AC168" s="611"/>
    </row>
    <row r="169" spans="1:29" s="51" customFormat="1" ht="15" customHeight="1">
      <c r="A169" s="2" t="s">
        <v>231</v>
      </c>
      <c r="B169" s="2"/>
      <c r="C169" s="66" t="s">
        <v>232</v>
      </c>
      <c r="D169" s="35"/>
      <c r="E169" s="35"/>
      <c r="F169" s="35"/>
      <c r="G169" s="35"/>
      <c r="H169" s="35"/>
      <c r="I169" s="35"/>
      <c r="J169" s="35"/>
      <c r="K169" s="35"/>
      <c r="L169" s="35"/>
      <c r="M169" s="35"/>
      <c r="N169" s="35"/>
      <c r="O169" s="35"/>
      <c r="P169" s="35"/>
      <c r="Q169" s="35"/>
      <c r="R169" s="35"/>
      <c r="S169" s="26"/>
      <c r="U169" s="35"/>
      <c r="V169" s="35"/>
      <c r="W169" s="35"/>
      <c r="X169" s="35"/>
      <c r="AB169" s="611"/>
      <c r="AC169" s="611"/>
    </row>
    <row r="170" spans="1:29" s="51" customFormat="1" ht="15" customHeight="1">
      <c r="A170" s="2" t="s">
        <v>233</v>
      </c>
      <c r="B170" s="2"/>
      <c r="C170" s="66" t="s">
        <v>234</v>
      </c>
      <c r="D170" s="35"/>
      <c r="E170" s="35"/>
      <c r="F170" s="35"/>
      <c r="G170" s="35"/>
      <c r="H170" s="35"/>
      <c r="I170" s="35"/>
      <c r="J170" s="35"/>
      <c r="K170" s="35"/>
      <c r="L170" s="35"/>
      <c r="M170" s="35"/>
      <c r="N170" s="35"/>
      <c r="O170" s="35"/>
      <c r="P170" s="35"/>
      <c r="Q170" s="35"/>
      <c r="R170" s="35"/>
      <c r="S170" s="26"/>
      <c r="U170" s="35"/>
      <c r="V170" s="35"/>
      <c r="W170" s="35"/>
      <c r="X170" s="35"/>
      <c r="AB170" s="611"/>
      <c r="AC170" s="611"/>
    </row>
    <row r="171" spans="1:29" s="51" customFormat="1" ht="15" customHeight="1">
      <c r="A171" s="2" t="s">
        <v>235</v>
      </c>
      <c r="B171" s="2"/>
      <c r="C171" s="66" t="s">
        <v>236</v>
      </c>
      <c r="D171" s="35"/>
      <c r="E171" s="35"/>
      <c r="F171" s="35"/>
      <c r="G171" s="35"/>
      <c r="H171" s="35"/>
      <c r="I171" s="35"/>
      <c r="J171" s="35"/>
      <c r="K171" s="35"/>
      <c r="L171" s="35"/>
      <c r="M171" s="35"/>
      <c r="N171" s="35"/>
      <c r="O171" s="35"/>
      <c r="P171" s="35"/>
      <c r="Q171" s="35"/>
      <c r="R171" s="35"/>
      <c r="S171" s="26"/>
      <c r="U171" s="35"/>
      <c r="V171" s="35"/>
      <c r="W171" s="35"/>
      <c r="X171" s="35"/>
      <c r="AB171" s="611"/>
      <c r="AC171" s="611"/>
    </row>
    <row r="172" spans="1:29" s="51" customFormat="1" ht="15" customHeight="1">
      <c r="A172" s="2" t="s">
        <v>237</v>
      </c>
      <c r="B172" s="2"/>
      <c r="C172" s="66" t="s">
        <v>238</v>
      </c>
      <c r="D172" s="35"/>
      <c r="E172" s="35"/>
      <c r="F172" s="35"/>
      <c r="G172" s="35"/>
      <c r="H172" s="35"/>
      <c r="I172" s="35"/>
      <c r="J172" s="35"/>
      <c r="K172" s="35"/>
      <c r="L172" s="35"/>
      <c r="M172" s="35"/>
      <c r="N172" s="35"/>
      <c r="O172" s="35"/>
      <c r="P172" s="35"/>
      <c r="Q172" s="35"/>
      <c r="R172" s="35"/>
      <c r="S172" s="26"/>
      <c r="U172" s="35"/>
      <c r="V172" s="35"/>
      <c r="W172" s="35"/>
      <c r="X172" s="35"/>
      <c r="AB172" s="611"/>
      <c r="AC172" s="611"/>
    </row>
    <row r="173" spans="1:29" s="51" customFormat="1" ht="15" customHeight="1">
      <c r="A173" s="35"/>
      <c r="B173" s="35"/>
      <c r="C173" s="36"/>
      <c r="D173" s="35"/>
      <c r="E173" s="35"/>
      <c r="F173" s="35"/>
      <c r="G173" s="35"/>
      <c r="H173" s="35"/>
      <c r="I173" s="35"/>
      <c r="J173" s="35"/>
      <c r="K173" s="35"/>
      <c r="L173" s="35"/>
      <c r="M173" s="35"/>
      <c r="N173" s="35"/>
      <c r="O173" s="35"/>
      <c r="P173" s="35"/>
      <c r="Q173" s="35"/>
      <c r="R173" s="35"/>
      <c r="S173" s="26"/>
      <c r="U173" s="35"/>
      <c r="V173" s="35"/>
      <c r="W173" s="35"/>
      <c r="X173" s="35"/>
      <c r="AB173" s="611"/>
      <c r="AC173" s="611"/>
    </row>
    <row r="174" spans="1:29" s="51" customFormat="1" ht="15" customHeight="1">
      <c r="A174" s="35"/>
      <c r="B174" s="35"/>
      <c r="C174" s="36"/>
      <c r="D174" s="35"/>
      <c r="E174" s="35"/>
      <c r="F174" s="35"/>
      <c r="G174" s="35"/>
      <c r="H174" s="35"/>
      <c r="I174" s="35"/>
      <c r="J174" s="35"/>
      <c r="K174" s="35"/>
      <c r="L174" s="35"/>
      <c r="M174" s="35"/>
      <c r="N174" s="35"/>
      <c r="O174" s="35"/>
      <c r="P174" s="35"/>
      <c r="Q174" s="35"/>
      <c r="R174" s="35"/>
      <c r="S174" s="26"/>
      <c r="U174" s="35"/>
      <c r="V174" s="35"/>
      <c r="W174" s="35"/>
      <c r="X174" s="35"/>
      <c r="AB174" s="611"/>
      <c r="AC174" s="611"/>
    </row>
    <row r="175" spans="1:29" s="51" customFormat="1" ht="15" customHeight="1">
      <c r="A175" s="35"/>
      <c r="B175" s="35"/>
      <c r="C175" s="36"/>
      <c r="D175" s="35"/>
      <c r="E175" s="35"/>
      <c r="F175" s="35"/>
      <c r="G175" s="35"/>
      <c r="H175" s="35"/>
      <c r="I175" s="35"/>
      <c r="J175" s="35"/>
      <c r="K175" s="35"/>
      <c r="L175" s="35"/>
      <c r="M175" s="35"/>
      <c r="N175" s="35"/>
      <c r="O175" s="35"/>
      <c r="P175" s="35"/>
      <c r="Q175" s="35"/>
      <c r="R175" s="35"/>
      <c r="S175" s="26"/>
      <c r="U175" s="35"/>
      <c r="V175" s="35"/>
      <c r="W175" s="35"/>
      <c r="X175" s="35"/>
      <c r="AB175" s="611"/>
      <c r="AC175" s="611"/>
    </row>
    <row r="176" spans="1:29" s="51" customFormat="1" ht="15" customHeight="1">
      <c r="A176" s="35"/>
      <c r="B176" s="35"/>
      <c r="C176" s="36"/>
      <c r="D176" s="35"/>
      <c r="E176" s="35"/>
      <c r="F176" s="35"/>
      <c r="G176" s="35"/>
      <c r="H176" s="35"/>
      <c r="I176" s="35"/>
      <c r="J176" s="35"/>
      <c r="K176" s="35"/>
      <c r="L176" s="35"/>
      <c r="M176" s="35"/>
      <c r="N176" s="35"/>
      <c r="O176" s="35"/>
      <c r="P176" s="35"/>
      <c r="Q176" s="35"/>
      <c r="R176" s="35"/>
      <c r="S176" s="26"/>
      <c r="U176" s="35"/>
      <c r="V176" s="35"/>
      <c r="W176" s="35"/>
      <c r="X176" s="35"/>
      <c r="AB176" s="611"/>
      <c r="AC176" s="611"/>
    </row>
    <row r="177" spans="1:29" s="51" customFormat="1" ht="15" customHeight="1">
      <c r="A177" s="35"/>
      <c r="B177" s="35"/>
      <c r="C177" s="36"/>
      <c r="D177" s="35"/>
      <c r="E177" s="35"/>
      <c r="F177" s="35"/>
      <c r="G177" s="35"/>
      <c r="H177" s="35"/>
      <c r="I177" s="35"/>
      <c r="J177" s="35"/>
      <c r="K177" s="35"/>
      <c r="L177" s="35"/>
      <c r="M177" s="35"/>
      <c r="N177" s="35"/>
      <c r="O177" s="35"/>
      <c r="P177" s="35"/>
      <c r="Q177" s="35"/>
      <c r="R177" s="35"/>
      <c r="S177" s="26"/>
      <c r="U177" s="35"/>
      <c r="V177" s="35"/>
      <c r="W177" s="35"/>
      <c r="X177" s="35"/>
      <c r="AB177" s="611"/>
      <c r="AC177" s="611"/>
    </row>
    <row r="178" spans="1:29" s="51" customFormat="1" ht="15" customHeight="1">
      <c r="A178" s="35"/>
      <c r="B178" s="35"/>
      <c r="C178" s="36"/>
      <c r="D178" s="35"/>
      <c r="E178" s="35"/>
      <c r="F178" s="35"/>
      <c r="G178" s="35"/>
      <c r="H178" s="35"/>
      <c r="I178" s="35"/>
      <c r="J178" s="35"/>
      <c r="K178" s="35"/>
      <c r="L178" s="35"/>
      <c r="M178" s="35"/>
      <c r="N178" s="35"/>
      <c r="O178" s="35"/>
      <c r="P178" s="35"/>
      <c r="Q178" s="35"/>
      <c r="R178" s="35"/>
      <c r="S178" s="26"/>
      <c r="U178" s="35"/>
      <c r="V178" s="35"/>
      <c r="W178" s="35"/>
      <c r="X178" s="35"/>
      <c r="AB178" s="611"/>
      <c r="AC178" s="611"/>
    </row>
    <row r="179" spans="1:29" s="51" customFormat="1" ht="15" customHeight="1">
      <c r="A179" s="35"/>
      <c r="B179" s="35"/>
      <c r="C179" s="36"/>
      <c r="D179" s="35"/>
      <c r="E179" s="35"/>
      <c r="F179" s="35"/>
      <c r="G179" s="35"/>
      <c r="H179" s="35"/>
      <c r="I179" s="35"/>
      <c r="J179" s="35"/>
      <c r="K179" s="35"/>
      <c r="L179" s="35"/>
      <c r="M179" s="35"/>
      <c r="N179" s="35"/>
      <c r="O179" s="35"/>
      <c r="P179" s="35"/>
      <c r="Q179" s="35"/>
      <c r="R179" s="35"/>
      <c r="S179" s="26"/>
      <c r="U179" s="35"/>
      <c r="V179" s="35"/>
      <c r="W179" s="35"/>
      <c r="X179" s="35"/>
      <c r="AB179" s="611"/>
      <c r="AC179" s="611"/>
    </row>
    <row r="180" spans="1:29" s="51" customFormat="1" ht="15" customHeight="1">
      <c r="A180" s="35"/>
      <c r="B180" s="35"/>
      <c r="C180" s="36"/>
      <c r="D180" s="35"/>
      <c r="E180" s="35"/>
      <c r="F180" s="35"/>
      <c r="G180" s="35"/>
      <c r="H180" s="35"/>
      <c r="I180" s="35"/>
      <c r="J180" s="35"/>
      <c r="K180" s="35"/>
      <c r="L180" s="35"/>
      <c r="M180" s="35"/>
      <c r="N180" s="35"/>
      <c r="O180" s="35"/>
      <c r="P180" s="35"/>
      <c r="Q180" s="35"/>
      <c r="R180" s="35"/>
      <c r="S180" s="26"/>
      <c r="U180" s="35"/>
      <c r="V180" s="35"/>
      <c r="W180" s="35"/>
      <c r="X180" s="35"/>
      <c r="AB180" s="611"/>
      <c r="AC180" s="611"/>
    </row>
    <row r="181" spans="1:29" s="51" customFormat="1" ht="15" customHeight="1">
      <c r="A181" s="35"/>
      <c r="B181" s="35"/>
      <c r="C181" s="36"/>
      <c r="D181" s="35"/>
      <c r="E181" s="35"/>
      <c r="F181" s="35"/>
      <c r="G181" s="35"/>
      <c r="H181" s="35"/>
      <c r="I181" s="35"/>
      <c r="J181" s="35"/>
      <c r="K181" s="35"/>
      <c r="L181" s="35"/>
      <c r="M181" s="35"/>
      <c r="N181" s="35"/>
      <c r="O181" s="35"/>
      <c r="P181" s="35"/>
      <c r="Q181" s="35"/>
      <c r="R181" s="35"/>
      <c r="S181" s="26"/>
      <c r="U181" s="35"/>
      <c r="V181" s="35"/>
      <c r="W181" s="35"/>
      <c r="X181" s="35"/>
      <c r="AB181" s="611"/>
      <c r="AC181" s="611"/>
    </row>
    <row r="182" spans="1:29" s="51" customFormat="1" ht="15" customHeight="1">
      <c r="A182" s="35"/>
      <c r="B182" s="35"/>
      <c r="C182" s="36"/>
      <c r="D182" s="35"/>
      <c r="E182" s="35"/>
      <c r="F182" s="35"/>
      <c r="G182" s="35"/>
      <c r="H182" s="35"/>
      <c r="I182" s="35"/>
      <c r="J182" s="35"/>
      <c r="K182" s="35"/>
      <c r="L182" s="35"/>
      <c r="M182" s="35"/>
      <c r="N182" s="35"/>
      <c r="O182" s="35"/>
      <c r="P182" s="35"/>
      <c r="Q182" s="35"/>
      <c r="R182" s="35"/>
      <c r="S182" s="26"/>
      <c r="U182" s="35"/>
      <c r="V182" s="35"/>
      <c r="W182" s="35"/>
      <c r="X182" s="35"/>
      <c r="AB182" s="611"/>
      <c r="AC182" s="611"/>
    </row>
    <row r="183" spans="1:29" s="51" customFormat="1" ht="15" customHeight="1">
      <c r="A183" s="35"/>
      <c r="B183" s="35"/>
      <c r="C183" s="36"/>
      <c r="D183" s="35"/>
      <c r="E183" s="35"/>
      <c r="F183" s="35"/>
      <c r="G183" s="35"/>
      <c r="H183" s="35"/>
      <c r="I183" s="35"/>
      <c r="J183" s="35"/>
      <c r="K183" s="35"/>
      <c r="L183" s="35"/>
      <c r="M183" s="35"/>
      <c r="N183" s="35"/>
      <c r="O183" s="35"/>
      <c r="P183" s="35"/>
      <c r="Q183" s="35"/>
      <c r="R183" s="35"/>
      <c r="S183" s="26"/>
      <c r="U183" s="35"/>
      <c r="V183" s="35"/>
      <c r="W183" s="35"/>
      <c r="X183" s="35"/>
      <c r="AB183" s="611"/>
      <c r="AC183" s="611"/>
    </row>
    <row r="184" spans="1:29" s="51" customFormat="1" ht="15" customHeight="1">
      <c r="A184" s="35"/>
      <c r="B184" s="35"/>
      <c r="C184" s="36"/>
      <c r="D184" s="35"/>
      <c r="E184" s="35"/>
      <c r="F184" s="35"/>
      <c r="G184" s="35"/>
      <c r="H184" s="35"/>
      <c r="I184" s="35"/>
      <c r="J184" s="35"/>
      <c r="K184" s="35"/>
      <c r="L184" s="35"/>
      <c r="M184" s="35"/>
      <c r="N184" s="35"/>
      <c r="O184" s="35"/>
      <c r="P184" s="35"/>
      <c r="Q184" s="35"/>
      <c r="R184" s="35"/>
      <c r="S184" s="26"/>
      <c r="U184" s="35"/>
      <c r="V184" s="35"/>
      <c r="W184" s="35"/>
      <c r="X184" s="35"/>
      <c r="AB184" s="611"/>
      <c r="AC184" s="611"/>
    </row>
    <row r="185" spans="1:29" s="51" customFormat="1" ht="15" customHeight="1">
      <c r="A185" s="35"/>
      <c r="B185" s="35"/>
      <c r="C185" s="36"/>
      <c r="D185" s="35"/>
      <c r="E185" s="35"/>
      <c r="F185" s="35"/>
      <c r="G185" s="35"/>
      <c r="H185" s="35"/>
      <c r="I185" s="35"/>
      <c r="J185" s="35"/>
      <c r="K185" s="35"/>
      <c r="L185" s="35"/>
      <c r="M185" s="35"/>
      <c r="N185" s="35"/>
      <c r="O185" s="35"/>
      <c r="P185" s="35"/>
      <c r="Q185" s="35"/>
      <c r="R185" s="35"/>
      <c r="S185" s="26"/>
      <c r="U185" s="35"/>
      <c r="V185" s="35"/>
      <c r="W185" s="35"/>
      <c r="X185" s="35"/>
    </row>
    <row r="186" spans="1:29" s="51" customFormat="1" ht="15" customHeight="1">
      <c r="A186" s="35"/>
      <c r="B186" s="35"/>
      <c r="C186" s="36"/>
      <c r="D186" s="35"/>
      <c r="E186" s="35"/>
      <c r="F186" s="35"/>
      <c r="G186" s="35"/>
      <c r="H186" s="35"/>
      <c r="I186" s="35"/>
      <c r="J186" s="35"/>
      <c r="K186" s="35"/>
      <c r="L186" s="35"/>
      <c r="M186" s="35"/>
      <c r="N186" s="35"/>
      <c r="O186" s="35"/>
      <c r="P186" s="35"/>
      <c r="Q186" s="35"/>
      <c r="R186" s="35"/>
      <c r="S186" s="26"/>
      <c r="U186" s="35"/>
      <c r="V186" s="35"/>
      <c r="W186" s="35"/>
      <c r="X186" s="35"/>
    </row>
    <row r="187" spans="1:29" s="51" customFormat="1" ht="15" customHeight="1">
      <c r="A187" s="35"/>
      <c r="B187" s="35"/>
      <c r="C187" s="36"/>
      <c r="D187" s="35"/>
      <c r="E187" s="35"/>
      <c r="F187" s="35"/>
      <c r="G187" s="35"/>
      <c r="H187" s="35"/>
      <c r="I187" s="35"/>
      <c r="J187" s="35"/>
      <c r="K187" s="35"/>
      <c r="L187" s="35"/>
      <c r="M187" s="35"/>
      <c r="N187" s="35"/>
      <c r="O187" s="35"/>
      <c r="P187" s="35"/>
      <c r="Q187" s="35"/>
      <c r="R187" s="35"/>
      <c r="S187" s="26"/>
      <c r="U187" s="35"/>
      <c r="V187" s="35"/>
      <c r="W187" s="35"/>
      <c r="X187" s="35"/>
    </row>
    <row r="188" spans="1:29" s="51" customFormat="1" ht="15" customHeight="1">
      <c r="A188" s="35"/>
      <c r="B188" s="35"/>
      <c r="C188" s="36"/>
      <c r="D188" s="35"/>
      <c r="E188" s="35"/>
      <c r="F188" s="35"/>
      <c r="G188" s="35"/>
      <c r="H188" s="35"/>
      <c r="I188" s="35"/>
      <c r="J188" s="35"/>
      <c r="K188" s="35"/>
      <c r="L188" s="35"/>
      <c r="M188" s="35"/>
      <c r="N188" s="35"/>
      <c r="O188" s="35"/>
      <c r="P188" s="35"/>
      <c r="Q188" s="35"/>
      <c r="R188" s="35"/>
      <c r="S188" s="26"/>
      <c r="U188" s="35"/>
      <c r="V188" s="35"/>
      <c r="W188" s="35"/>
      <c r="X188" s="35"/>
    </row>
    <row r="189" spans="1:29" s="51" customFormat="1" ht="15" customHeight="1">
      <c r="A189" s="35"/>
      <c r="B189" s="35"/>
      <c r="C189" s="36"/>
      <c r="D189" s="35"/>
      <c r="E189" s="35"/>
      <c r="F189" s="35"/>
      <c r="G189" s="35"/>
      <c r="H189" s="35"/>
      <c r="I189" s="35"/>
      <c r="J189" s="35"/>
      <c r="K189" s="35"/>
      <c r="L189" s="35"/>
      <c r="M189" s="35"/>
      <c r="N189" s="35"/>
      <c r="O189" s="35"/>
      <c r="P189" s="35"/>
      <c r="Q189" s="35"/>
      <c r="R189" s="35"/>
      <c r="S189" s="26"/>
      <c r="U189" s="35"/>
      <c r="V189" s="35"/>
      <c r="W189" s="35"/>
      <c r="X189" s="35"/>
    </row>
    <row r="190" spans="1:29" s="51" customFormat="1" ht="15" customHeight="1">
      <c r="A190" s="35"/>
      <c r="B190" s="35"/>
      <c r="C190" s="36"/>
      <c r="D190" s="35"/>
      <c r="E190" s="35"/>
      <c r="F190" s="35"/>
      <c r="G190" s="35"/>
      <c r="H190" s="35"/>
      <c r="I190" s="35"/>
      <c r="J190" s="35"/>
      <c r="K190" s="35"/>
      <c r="L190" s="35"/>
      <c r="M190" s="35"/>
      <c r="N190" s="35"/>
      <c r="O190" s="35"/>
      <c r="P190" s="35"/>
      <c r="Q190" s="35"/>
      <c r="R190" s="35"/>
      <c r="S190" s="26"/>
      <c r="U190" s="35"/>
      <c r="V190" s="35"/>
      <c r="W190" s="35"/>
      <c r="X190" s="35"/>
    </row>
    <row r="191" spans="1:29" s="51" customFormat="1" ht="15" customHeight="1">
      <c r="A191" s="35"/>
      <c r="B191" s="35"/>
      <c r="C191" s="36"/>
      <c r="D191" s="35"/>
      <c r="E191" s="35"/>
      <c r="F191" s="35"/>
      <c r="G191" s="35"/>
      <c r="H191" s="35"/>
      <c r="I191" s="35"/>
      <c r="J191" s="35"/>
      <c r="K191" s="35"/>
      <c r="L191" s="35"/>
      <c r="M191" s="35"/>
      <c r="N191" s="35"/>
      <c r="O191" s="35"/>
      <c r="P191" s="35"/>
      <c r="Q191" s="35"/>
      <c r="R191" s="35"/>
      <c r="S191" s="26"/>
      <c r="U191" s="35"/>
      <c r="V191" s="35"/>
      <c r="W191" s="35"/>
      <c r="X191" s="35"/>
    </row>
    <row r="192" spans="1:29" s="51" customFormat="1" ht="15" customHeight="1">
      <c r="A192" s="35"/>
      <c r="B192" s="35"/>
      <c r="C192" s="36"/>
      <c r="D192" s="35"/>
      <c r="E192" s="35"/>
      <c r="F192" s="35"/>
      <c r="G192" s="35"/>
      <c r="H192" s="35"/>
      <c r="I192" s="35"/>
      <c r="J192" s="35"/>
      <c r="K192" s="35"/>
      <c r="L192" s="35"/>
      <c r="M192" s="35"/>
      <c r="N192" s="35"/>
      <c r="O192" s="35"/>
      <c r="P192" s="35"/>
      <c r="Q192" s="35"/>
      <c r="R192" s="35"/>
      <c r="S192" s="26"/>
      <c r="U192" s="35"/>
      <c r="V192" s="35"/>
      <c r="W192" s="35"/>
      <c r="X192" s="35"/>
    </row>
    <row r="193" spans="1:24" s="51" customFormat="1" ht="15" customHeight="1">
      <c r="A193" s="35"/>
      <c r="B193" s="35"/>
      <c r="C193" s="36"/>
      <c r="D193" s="35"/>
      <c r="E193" s="35"/>
      <c r="F193" s="35"/>
      <c r="G193" s="35"/>
      <c r="H193" s="35"/>
      <c r="I193" s="35"/>
      <c r="J193" s="35"/>
      <c r="K193" s="35"/>
      <c r="L193" s="35"/>
      <c r="M193" s="35"/>
      <c r="N193" s="35"/>
      <c r="O193" s="35"/>
      <c r="P193" s="35"/>
      <c r="Q193" s="35"/>
      <c r="R193" s="35"/>
      <c r="S193" s="26"/>
      <c r="U193" s="35"/>
      <c r="V193" s="35"/>
      <c r="W193" s="35"/>
      <c r="X193" s="35"/>
    </row>
    <row r="194" spans="1:24" s="51" customFormat="1" ht="15" customHeight="1">
      <c r="A194" s="35"/>
      <c r="B194" s="35"/>
      <c r="C194" s="36"/>
      <c r="D194" s="35"/>
      <c r="E194" s="35"/>
      <c r="F194" s="35"/>
      <c r="G194" s="35"/>
      <c r="H194" s="35"/>
      <c r="I194" s="35"/>
      <c r="J194" s="35"/>
      <c r="K194" s="35"/>
      <c r="L194" s="35"/>
      <c r="M194" s="35"/>
      <c r="N194" s="35"/>
      <c r="O194" s="35"/>
      <c r="P194" s="35"/>
      <c r="Q194" s="35"/>
      <c r="R194" s="35"/>
      <c r="S194" s="26"/>
      <c r="U194" s="35"/>
      <c r="V194" s="35"/>
      <c r="W194" s="35"/>
      <c r="X194" s="35"/>
    </row>
    <row r="195" spans="1:24" s="51" customFormat="1" ht="15" customHeight="1">
      <c r="A195" s="35"/>
      <c r="B195" s="35"/>
      <c r="C195" s="36"/>
      <c r="D195" s="35"/>
      <c r="E195" s="35"/>
      <c r="F195" s="35"/>
      <c r="G195" s="35"/>
      <c r="H195" s="35"/>
      <c r="I195" s="35"/>
      <c r="J195" s="35"/>
      <c r="K195" s="35"/>
      <c r="L195" s="35"/>
      <c r="M195" s="35"/>
      <c r="N195" s="35"/>
      <c r="O195" s="35"/>
      <c r="P195" s="35"/>
      <c r="Q195" s="35"/>
      <c r="R195" s="35"/>
      <c r="S195" s="26"/>
      <c r="U195" s="35"/>
      <c r="V195" s="35"/>
      <c r="W195" s="35"/>
      <c r="X195" s="35"/>
    </row>
    <row r="196" spans="1:24" s="51" customFormat="1" ht="15" customHeight="1">
      <c r="A196" s="35"/>
      <c r="B196" s="35"/>
      <c r="C196" s="36"/>
      <c r="D196" s="35"/>
      <c r="E196" s="35"/>
      <c r="F196" s="35"/>
      <c r="G196" s="35"/>
      <c r="H196" s="35"/>
      <c r="I196" s="35"/>
      <c r="J196" s="35"/>
      <c r="K196" s="35"/>
      <c r="L196" s="35"/>
      <c r="M196" s="35"/>
      <c r="N196" s="35"/>
      <c r="O196" s="35"/>
      <c r="P196" s="35"/>
      <c r="Q196" s="35"/>
      <c r="R196" s="35"/>
      <c r="S196" s="26"/>
      <c r="U196" s="35"/>
      <c r="V196" s="35"/>
      <c r="W196" s="35"/>
      <c r="X196" s="35"/>
    </row>
    <row r="197" spans="1:24" s="51" customFormat="1" ht="15" customHeight="1">
      <c r="A197" s="35"/>
      <c r="B197" s="35"/>
      <c r="C197" s="36"/>
      <c r="D197" s="35"/>
      <c r="E197" s="35"/>
      <c r="F197" s="35"/>
      <c r="G197" s="35"/>
      <c r="H197" s="35"/>
      <c r="I197" s="35"/>
      <c r="J197" s="35"/>
      <c r="K197" s="35"/>
      <c r="L197" s="35"/>
      <c r="M197" s="35"/>
      <c r="N197" s="35"/>
      <c r="O197" s="35"/>
      <c r="P197" s="35"/>
      <c r="Q197" s="35"/>
      <c r="R197" s="35"/>
      <c r="S197" s="26"/>
      <c r="U197" s="35"/>
      <c r="V197" s="35"/>
      <c r="W197" s="35"/>
      <c r="X197" s="35"/>
    </row>
    <row r="198" spans="1:24" s="51" customFormat="1" ht="15" customHeight="1">
      <c r="A198" s="35"/>
      <c r="B198" s="35"/>
      <c r="C198" s="36"/>
      <c r="D198" s="35"/>
      <c r="E198" s="35"/>
      <c r="F198" s="35"/>
      <c r="G198" s="35"/>
      <c r="H198" s="35"/>
      <c r="I198" s="35"/>
      <c r="J198" s="35"/>
      <c r="K198" s="35"/>
      <c r="L198" s="35"/>
      <c r="M198" s="35"/>
      <c r="N198" s="35"/>
      <c r="O198" s="35"/>
      <c r="P198" s="35"/>
      <c r="Q198" s="35"/>
      <c r="R198" s="35"/>
      <c r="S198" s="26"/>
      <c r="U198" s="35"/>
      <c r="V198" s="35"/>
      <c r="W198" s="35"/>
      <c r="X198" s="35"/>
    </row>
    <row r="199" spans="1:24" s="51" customFormat="1" ht="15" customHeight="1">
      <c r="A199" s="35"/>
      <c r="B199" s="35"/>
      <c r="C199" s="36"/>
      <c r="D199" s="35"/>
      <c r="E199" s="35"/>
      <c r="F199" s="35"/>
      <c r="G199" s="35"/>
      <c r="H199" s="35"/>
      <c r="I199" s="35"/>
      <c r="J199" s="35"/>
      <c r="K199" s="35"/>
      <c r="L199" s="35"/>
      <c r="M199" s="35"/>
      <c r="N199" s="35"/>
      <c r="O199" s="35"/>
      <c r="P199" s="35"/>
      <c r="Q199" s="35"/>
      <c r="R199" s="35"/>
      <c r="S199" s="26"/>
      <c r="U199" s="35"/>
      <c r="V199" s="35"/>
      <c r="W199" s="35"/>
      <c r="X199" s="35"/>
    </row>
    <row r="200" spans="1:24" s="51" customFormat="1" ht="15" customHeight="1">
      <c r="A200" s="35"/>
      <c r="B200" s="35"/>
      <c r="C200" s="36"/>
      <c r="D200" s="35"/>
      <c r="E200" s="35"/>
      <c r="F200" s="35"/>
      <c r="G200" s="35"/>
      <c r="H200" s="35"/>
      <c r="I200" s="35"/>
      <c r="J200" s="35"/>
      <c r="K200" s="35"/>
      <c r="L200" s="35"/>
      <c r="M200" s="35"/>
      <c r="N200" s="35"/>
      <c r="O200" s="35"/>
      <c r="P200" s="35"/>
      <c r="Q200" s="35"/>
      <c r="R200" s="35"/>
      <c r="S200" s="26"/>
      <c r="U200" s="35"/>
      <c r="V200" s="35"/>
      <c r="W200" s="35"/>
      <c r="X200" s="35"/>
    </row>
  </sheetData>
  <autoFilter ref="A1:V282"/>
  <mergeCells count="9">
    <mergeCell ref="A83:A94"/>
    <mergeCell ref="A111:A122"/>
    <mergeCell ref="A15:A24"/>
    <mergeCell ref="A2:A14"/>
    <mergeCell ref="A97:A108"/>
    <mergeCell ref="A31:A55"/>
    <mergeCell ref="A25:A26"/>
    <mergeCell ref="A56:A80"/>
    <mergeCell ref="A27:A30"/>
  </mergeCells>
  <phoneticPr fontId="1"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outlinePr summaryBelow="0" summaryRight="0"/>
  </sheetPr>
  <dimension ref="A1:AN199"/>
  <sheetViews>
    <sheetView workbookViewId="0">
      <pane xSplit="4" topLeftCell="W1" activePane="topRight" state="frozen"/>
      <selection pane="topRight"/>
    </sheetView>
  </sheetViews>
  <sheetFormatPr defaultColWidth="9.5" defaultRowHeight="15" customHeight="1"/>
  <cols>
    <col min="1" max="1" width="17.5" style="35" customWidth="1"/>
    <col min="2" max="2" width="15" style="35" customWidth="1"/>
    <col min="3" max="3" width="15.5" style="36" customWidth="1"/>
    <col min="4" max="4" width="14.5" style="35" customWidth="1"/>
    <col min="5" max="5" width="12" style="35" customWidth="1"/>
    <col min="6" max="6" width="13" style="35" customWidth="1"/>
    <col min="7" max="7" width="16.5" style="35" customWidth="1"/>
    <col min="8" max="8" width="11" style="35" customWidth="1"/>
    <col min="9" max="9" width="12" style="35" customWidth="1"/>
    <col min="10" max="10" width="15.5" style="35" customWidth="1"/>
    <col min="11" max="11" width="27.5" style="35" customWidth="1"/>
    <col min="12" max="12" width="23" style="35" customWidth="1"/>
    <col min="13" max="13" width="12.5" style="35" customWidth="1"/>
    <col min="14" max="15" width="13.5" style="35" customWidth="1"/>
    <col min="16" max="16" width="23.5" style="35" customWidth="1"/>
    <col min="17" max="17" width="17.5" style="35" customWidth="1"/>
    <col min="18" max="18" width="11.5" style="35" customWidth="1"/>
    <col min="19" max="19" width="10.5" style="35" customWidth="1"/>
    <col min="20" max="20" width="14.5" style="26" customWidth="1"/>
    <col min="21" max="21" width="27.5" style="51" customWidth="1"/>
    <col min="22" max="22" width="16.5" style="168" customWidth="1"/>
    <col min="23" max="23" width="28.5" style="35" customWidth="1"/>
    <col min="24" max="24" width="26.5" style="35" customWidth="1"/>
    <col min="25" max="25" width="12.5" style="35" customWidth="1"/>
  </cols>
  <sheetData>
    <row r="1" spans="1:29" s="42" customFormat="1" ht="27.95" customHeight="1">
      <c r="A1" s="37" t="s">
        <v>57</v>
      </c>
      <c r="B1" s="37" t="s">
        <v>119</v>
      </c>
      <c r="C1" s="67" t="s">
        <v>120</v>
      </c>
      <c r="D1" s="29" t="s">
        <v>121</v>
      </c>
      <c r="E1" s="67" t="s">
        <v>122</v>
      </c>
      <c r="F1" s="48" t="s">
        <v>123</v>
      </c>
      <c r="G1" s="48" t="s">
        <v>124</v>
      </c>
      <c r="H1" s="48" t="s">
        <v>125</v>
      </c>
      <c r="I1" s="48" t="s">
        <v>126</v>
      </c>
      <c r="J1" s="48" t="s">
        <v>502</v>
      </c>
      <c r="K1" s="48" t="s">
        <v>127</v>
      </c>
      <c r="L1" s="521" t="s">
        <v>128</v>
      </c>
      <c r="M1" s="48" t="s">
        <v>129</v>
      </c>
      <c r="N1" s="68" t="s">
        <v>130</v>
      </c>
      <c r="O1" s="68" t="s">
        <v>131</v>
      </c>
      <c r="P1" s="48" t="s">
        <v>132</v>
      </c>
      <c r="Q1" s="48" t="s">
        <v>133</v>
      </c>
      <c r="R1" s="48" t="s">
        <v>134</v>
      </c>
      <c r="S1" s="48" t="s">
        <v>135</v>
      </c>
      <c r="T1" s="86" t="s">
        <v>136</v>
      </c>
      <c r="U1" s="48" t="s">
        <v>464</v>
      </c>
      <c r="V1" s="48" t="s">
        <v>503</v>
      </c>
      <c r="W1" s="48" t="s">
        <v>465</v>
      </c>
      <c r="X1" s="48" t="s">
        <v>139</v>
      </c>
      <c r="Y1" s="48" t="s">
        <v>140</v>
      </c>
      <c r="Z1" s="37" t="s">
        <v>141</v>
      </c>
      <c r="AA1" s="37" t="s">
        <v>142</v>
      </c>
      <c r="AB1" s="37" t="s">
        <v>143</v>
      </c>
      <c r="AC1" s="489" t="s">
        <v>144</v>
      </c>
    </row>
    <row r="2" spans="1:29" ht="15" customHeight="1">
      <c r="A2" s="630" t="s">
        <v>504</v>
      </c>
      <c r="B2" s="66"/>
      <c r="C2" s="124" t="s">
        <v>505</v>
      </c>
      <c r="D2" s="43">
        <v>1</v>
      </c>
      <c r="E2" s="43" t="s">
        <v>106</v>
      </c>
      <c r="F2" s="66">
        <v>4</v>
      </c>
      <c r="G2" s="66">
        <v>20</v>
      </c>
      <c r="H2" s="66">
        <v>14</v>
      </c>
      <c r="I2" s="66" t="s">
        <v>506</v>
      </c>
      <c r="J2" s="66" t="s">
        <v>507</v>
      </c>
      <c r="K2" s="66" t="s">
        <v>146</v>
      </c>
      <c r="L2" s="90">
        <v>-85</v>
      </c>
      <c r="M2" s="2">
        <v>25</v>
      </c>
      <c r="N2" s="66" t="s">
        <v>180</v>
      </c>
      <c r="O2" s="66"/>
      <c r="P2" s="66" t="s">
        <v>171</v>
      </c>
      <c r="Q2" s="66" t="s">
        <v>182</v>
      </c>
      <c r="R2" s="66">
        <v>180</v>
      </c>
      <c r="S2" s="66">
        <v>1</v>
      </c>
      <c r="T2" s="66" t="s">
        <v>150</v>
      </c>
      <c r="U2" s="2"/>
      <c r="V2" s="66">
        <v>52000</v>
      </c>
      <c r="W2" s="2"/>
      <c r="X2" s="229" t="s">
        <v>290</v>
      </c>
      <c r="Y2" s="93" t="s">
        <v>153</v>
      </c>
      <c r="AC2" s="490" t="s">
        <v>219</v>
      </c>
    </row>
    <row r="3" spans="1:29" ht="15" customHeight="1">
      <c r="A3" s="631"/>
      <c r="B3" s="66"/>
      <c r="C3" s="124" t="s">
        <v>508</v>
      </c>
      <c r="D3" s="43">
        <v>2</v>
      </c>
      <c r="E3" s="43" t="s">
        <v>106</v>
      </c>
      <c r="F3" s="66">
        <v>4</v>
      </c>
      <c r="G3" s="66">
        <v>20</v>
      </c>
      <c r="H3" s="66">
        <v>14</v>
      </c>
      <c r="I3" s="66" t="s">
        <v>217</v>
      </c>
      <c r="J3" s="66" t="s">
        <v>507</v>
      </c>
      <c r="K3" s="66" t="s">
        <v>146</v>
      </c>
      <c r="L3" s="90">
        <v>-88</v>
      </c>
      <c r="M3" s="2">
        <v>25</v>
      </c>
      <c r="N3" s="66" t="s">
        <v>180</v>
      </c>
      <c r="O3" s="66"/>
      <c r="P3" s="66" t="s">
        <v>171</v>
      </c>
      <c r="Q3" s="66" t="s">
        <v>182</v>
      </c>
      <c r="R3" s="66">
        <v>180</v>
      </c>
      <c r="S3" s="66">
        <v>1</v>
      </c>
      <c r="T3" s="66" t="s">
        <v>150</v>
      </c>
      <c r="U3" s="2"/>
      <c r="V3" s="66">
        <v>52000</v>
      </c>
      <c r="W3" s="2"/>
      <c r="X3" s="229" t="s">
        <v>290</v>
      </c>
      <c r="Y3" s="93" t="s">
        <v>153</v>
      </c>
      <c r="AC3" s="490" t="s">
        <v>219</v>
      </c>
    </row>
    <row r="4" spans="1:29" ht="15" customHeight="1">
      <c r="A4" s="631"/>
      <c r="B4" s="66"/>
      <c r="C4" s="124" t="s">
        <v>509</v>
      </c>
      <c r="D4" s="43">
        <v>3</v>
      </c>
      <c r="E4" s="43" t="s">
        <v>106</v>
      </c>
      <c r="F4" s="66">
        <v>4</v>
      </c>
      <c r="G4" s="66">
        <v>20</v>
      </c>
      <c r="H4" s="66">
        <v>14</v>
      </c>
      <c r="I4" s="66" t="s">
        <v>506</v>
      </c>
      <c r="J4" s="66" t="s">
        <v>507</v>
      </c>
      <c r="K4" s="66" t="s">
        <v>146</v>
      </c>
      <c r="L4" s="90">
        <v>-91</v>
      </c>
      <c r="M4" s="2">
        <v>25</v>
      </c>
      <c r="N4" s="66" t="s">
        <v>180</v>
      </c>
      <c r="O4" s="66"/>
      <c r="P4" s="66" t="s">
        <v>171</v>
      </c>
      <c r="Q4" s="66" t="s">
        <v>182</v>
      </c>
      <c r="R4" s="66">
        <v>180</v>
      </c>
      <c r="S4" s="66">
        <v>1</v>
      </c>
      <c r="T4" s="66" t="s">
        <v>150</v>
      </c>
      <c r="U4" s="2"/>
      <c r="V4" s="229">
        <v>49000</v>
      </c>
      <c r="W4" s="2"/>
      <c r="X4" s="229" t="s">
        <v>290</v>
      </c>
      <c r="Y4" s="93" t="s">
        <v>153</v>
      </c>
      <c r="AC4" s="490" t="s">
        <v>219</v>
      </c>
    </row>
    <row r="5" spans="1:29" ht="15" customHeight="1">
      <c r="A5" s="631"/>
      <c r="B5" s="66"/>
      <c r="C5" s="124" t="s">
        <v>510</v>
      </c>
      <c r="D5" s="43">
        <v>4</v>
      </c>
      <c r="E5" s="43" t="s">
        <v>106</v>
      </c>
      <c r="F5" s="66">
        <v>4</v>
      </c>
      <c r="G5" s="66">
        <v>20</v>
      </c>
      <c r="H5" s="66">
        <v>14</v>
      </c>
      <c r="I5" s="66" t="s">
        <v>506</v>
      </c>
      <c r="J5" s="66" t="s">
        <v>507</v>
      </c>
      <c r="K5" s="66" t="s">
        <v>146</v>
      </c>
      <c r="L5" s="90">
        <v>-94</v>
      </c>
      <c r="M5" s="2">
        <v>25</v>
      </c>
      <c r="N5" s="66" t="s">
        <v>180</v>
      </c>
      <c r="O5" s="66"/>
      <c r="P5" s="66" t="s">
        <v>171</v>
      </c>
      <c r="Q5" s="66" t="s">
        <v>182</v>
      </c>
      <c r="R5" s="66">
        <v>180</v>
      </c>
      <c r="S5" s="66">
        <v>1</v>
      </c>
      <c r="T5" s="66" t="s">
        <v>150</v>
      </c>
      <c r="U5" s="2"/>
      <c r="V5" s="229">
        <v>47000</v>
      </c>
      <c r="W5" s="2"/>
      <c r="X5" s="229" t="s">
        <v>290</v>
      </c>
      <c r="Y5" s="93" t="s">
        <v>153</v>
      </c>
      <c r="AC5" s="490" t="s">
        <v>219</v>
      </c>
    </row>
    <row r="6" spans="1:29" ht="15" customHeight="1">
      <c r="A6" s="631"/>
      <c r="B6" s="66"/>
      <c r="C6" s="124" t="s">
        <v>511</v>
      </c>
      <c r="D6" s="43">
        <v>5</v>
      </c>
      <c r="E6" s="43" t="s">
        <v>106</v>
      </c>
      <c r="F6" s="66">
        <v>4</v>
      </c>
      <c r="G6" s="66">
        <v>20</v>
      </c>
      <c r="H6" s="66">
        <v>14</v>
      </c>
      <c r="I6" s="66" t="s">
        <v>506</v>
      </c>
      <c r="J6" s="66" t="s">
        <v>507</v>
      </c>
      <c r="K6" s="66" t="s">
        <v>146</v>
      </c>
      <c r="L6" s="90">
        <v>-97</v>
      </c>
      <c r="M6" s="2">
        <v>25</v>
      </c>
      <c r="N6" s="66" t="s">
        <v>180</v>
      </c>
      <c r="O6" s="66"/>
      <c r="P6" s="66" t="s">
        <v>171</v>
      </c>
      <c r="Q6" s="66" t="s">
        <v>182</v>
      </c>
      <c r="R6" s="66">
        <v>180</v>
      </c>
      <c r="S6" s="66">
        <v>1</v>
      </c>
      <c r="T6" s="66" t="s">
        <v>150</v>
      </c>
      <c r="U6" s="2"/>
      <c r="V6" s="229">
        <v>46000</v>
      </c>
      <c r="W6" s="2"/>
      <c r="X6" s="229" t="s">
        <v>290</v>
      </c>
      <c r="Y6" s="93" t="s">
        <v>153</v>
      </c>
      <c r="AC6" s="490" t="s">
        <v>219</v>
      </c>
    </row>
    <row r="7" spans="1:29" ht="15" customHeight="1">
      <c r="A7" s="631"/>
      <c r="B7" s="66"/>
      <c r="C7" s="124" t="s">
        <v>512</v>
      </c>
      <c r="D7" s="43">
        <v>6</v>
      </c>
      <c r="E7" s="43" t="s">
        <v>106</v>
      </c>
      <c r="F7" s="66">
        <v>4</v>
      </c>
      <c r="G7" s="66">
        <v>20</v>
      </c>
      <c r="H7" s="66">
        <v>14</v>
      </c>
      <c r="I7" s="66" t="s">
        <v>506</v>
      </c>
      <c r="J7" s="66" t="s">
        <v>507</v>
      </c>
      <c r="K7" s="66" t="s">
        <v>146</v>
      </c>
      <c r="L7" s="90">
        <v>-100</v>
      </c>
      <c r="M7" s="2">
        <v>25</v>
      </c>
      <c r="N7" s="66" t="s">
        <v>180</v>
      </c>
      <c r="O7" s="66"/>
      <c r="P7" s="66" t="s">
        <v>171</v>
      </c>
      <c r="Q7" s="66" t="s">
        <v>182</v>
      </c>
      <c r="R7" s="66">
        <v>180</v>
      </c>
      <c r="S7" s="66">
        <v>1</v>
      </c>
      <c r="T7" s="66" t="s">
        <v>150</v>
      </c>
      <c r="U7" s="2"/>
      <c r="V7" s="229">
        <v>45000</v>
      </c>
      <c r="W7" s="2"/>
      <c r="X7" s="229" t="s">
        <v>290</v>
      </c>
      <c r="Y7" s="93" t="s">
        <v>153</v>
      </c>
      <c r="AC7" s="490" t="s">
        <v>219</v>
      </c>
    </row>
    <row r="8" spans="1:29" ht="15" customHeight="1">
      <c r="A8" s="631"/>
      <c r="B8" s="66"/>
      <c r="C8" s="124" t="s">
        <v>513</v>
      </c>
      <c r="D8" s="43">
        <v>7</v>
      </c>
      <c r="E8" s="43" t="s">
        <v>106</v>
      </c>
      <c r="F8" s="66">
        <v>4</v>
      </c>
      <c r="G8" s="66">
        <v>20</v>
      </c>
      <c r="H8" s="66">
        <v>14</v>
      </c>
      <c r="I8" s="66" t="s">
        <v>506</v>
      </c>
      <c r="J8" s="66" t="s">
        <v>507</v>
      </c>
      <c r="K8" s="66" t="s">
        <v>146</v>
      </c>
      <c r="L8" s="90">
        <v>-102</v>
      </c>
      <c r="M8" s="2">
        <v>23</v>
      </c>
      <c r="N8" s="66" t="s">
        <v>180</v>
      </c>
      <c r="O8" s="66"/>
      <c r="P8" s="66" t="s">
        <v>171</v>
      </c>
      <c r="Q8" s="66" t="s">
        <v>182</v>
      </c>
      <c r="R8" s="66">
        <v>180</v>
      </c>
      <c r="S8" s="66">
        <v>1</v>
      </c>
      <c r="T8" s="66" t="s">
        <v>150</v>
      </c>
      <c r="U8" s="2"/>
      <c r="V8" s="229">
        <v>43000</v>
      </c>
      <c r="W8" s="2"/>
      <c r="X8" s="229" t="s">
        <v>290</v>
      </c>
      <c r="Y8" s="93" t="s">
        <v>153</v>
      </c>
      <c r="AC8" s="490" t="s">
        <v>219</v>
      </c>
    </row>
    <row r="9" spans="1:29" ht="15" customHeight="1">
      <c r="A9" s="631"/>
      <c r="B9" s="66"/>
      <c r="C9" s="124" t="s">
        <v>514</v>
      </c>
      <c r="D9" s="43">
        <v>8</v>
      </c>
      <c r="E9" s="43" t="s">
        <v>106</v>
      </c>
      <c r="F9" s="66">
        <v>4</v>
      </c>
      <c r="G9" s="66">
        <v>20</v>
      </c>
      <c r="H9" s="66">
        <v>14</v>
      </c>
      <c r="I9" s="66" t="s">
        <v>506</v>
      </c>
      <c r="J9" s="66" t="s">
        <v>507</v>
      </c>
      <c r="K9" s="66" t="s">
        <v>146</v>
      </c>
      <c r="L9" s="90">
        <v>-104</v>
      </c>
      <c r="M9" s="2">
        <v>21</v>
      </c>
      <c r="N9" s="66" t="s">
        <v>180</v>
      </c>
      <c r="O9" s="66"/>
      <c r="P9" s="66" t="s">
        <v>171</v>
      </c>
      <c r="Q9" s="66" t="s">
        <v>182</v>
      </c>
      <c r="R9" s="66">
        <v>180</v>
      </c>
      <c r="S9" s="66">
        <v>1</v>
      </c>
      <c r="T9" s="66" t="s">
        <v>150</v>
      </c>
      <c r="U9" s="2"/>
      <c r="V9" s="229">
        <v>37000</v>
      </c>
      <c r="W9" s="2"/>
      <c r="X9" s="229" t="s">
        <v>290</v>
      </c>
      <c r="Y9" s="93" t="s">
        <v>153</v>
      </c>
      <c r="AC9" s="490" t="s">
        <v>219</v>
      </c>
    </row>
    <row r="10" spans="1:29" ht="15" customHeight="1">
      <c r="A10" s="631"/>
      <c r="B10" s="66"/>
      <c r="C10" s="124" t="s">
        <v>515</v>
      </c>
      <c r="D10" s="43">
        <v>9</v>
      </c>
      <c r="E10" s="43" t="s">
        <v>106</v>
      </c>
      <c r="F10" s="66">
        <v>4</v>
      </c>
      <c r="G10" s="66">
        <v>20</v>
      </c>
      <c r="H10" s="66">
        <v>14</v>
      </c>
      <c r="I10" s="66" t="s">
        <v>506</v>
      </c>
      <c r="J10" s="66" t="s">
        <v>507</v>
      </c>
      <c r="K10" s="66" t="s">
        <v>146</v>
      </c>
      <c r="L10" s="90">
        <v>-106</v>
      </c>
      <c r="M10" s="2">
        <v>19</v>
      </c>
      <c r="N10" s="66" t="s">
        <v>180</v>
      </c>
      <c r="O10" s="66"/>
      <c r="P10" s="66" t="s">
        <v>171</v>
      </c>
      <c r="Q10" s="66" t="s">
        <v>182</v>
      </c>
      <c r="R10" s="66">
        <v>180</v>
      </c>
      <c r="S10" s="66">
        <v>1</v>
      </c>
      <c r="T10" s="66" t="s">
        <v>150</v>
      </c>
      <c r="U10" s="2"/>
      <c r="V10" s="66">
        <v>33000</v>
      </c>
      <c r="W10" s="2"/>
      <c r="X10" s="229" t="s">
        <v>290</v>
      </c>
      <c r="Y10" s="93" t="s">
        <v>153</v>
      </c>
      <c r="AC10" s="490" t="s">
        <v>219</v>
      </c>
    </row>
    <row r="11" spans="1:29" ht="15" customHeight="1">
      <c r="A11" s="631"/>
      <c r="B11" s="66"/>
      <c r="C11" s="124" t="s">
        <v>516</v>
      </c>
      <c r="D11" s="43">
        <v>10</v>
      </c>
      <c r="E11" s="43" t="s">
        <v>106</v>
      </c>
      <c r="F11" s="66">
        <v>4</v>
      </c>
      <c r="G11" s="66">
        <v>20</v>
      </c>
      <c r="H11" s="66">
        <v>14</v>
      </c>
      <c r="I11" s="66" t="s">
        <v>506</v>
      </c>
      <c r="J11" s="66" t="s">
        <v>507</v>
      </c>
      <c r="K11" s="66" t="s">
        <v>146</v>
      </c>
      <c r="L11" s="90">
        <v>-108</v>
      </c>
      <c r="M11" s="2">
        <v>17</v>
      </c>
      <c r="N11" s="66" t="s">
        <v>180</v>
      </c>
      <c r="O11" s="66"/>
      <c r="P11" s="66" t="s">
        <v>171</v>
      </c>
      <c r="Q11" s="66" t="s">
        <v>182</v>
      </c>
      <c r="R11" s="66">
        <v>180</v>
      </c>
      <c r="S11" s="66">
        <v>1</v>
      </c>
      <c r="T11" s="66" t="s">
        <v>150</v>
      </c>
      <c r="U11" s="2"/>
      <c r="V11" s="66">
        <v>27000</v>
      </c>
      <c r="W11" s="2"/>
      <c r="X11" s="229" t="s">
        <v>290</v>
      </c>
      <c r="Y11" s="93" t="s">
        <v>153</v>
      </c>
      <c r="AC11" s="490" t="s">
        <v>219</v>
      </c>
    </row>
    <row r="12" spans="1:29" ht="15" customHeight="1">
      <c r="A12" s="631"/>
      <c r="B12" s="66"/>
      <c r="C12" s="124" t="s">
        <v>517</v>
      </c>
      <c r="D12" s="43">
        <v>11</v>
      </c>
      <c r="E12" s="43" t="s">
        <v>106</v>
      </c>
      <c r="F12" s="66">
        <v>4</v>
      </c>
      <c r="G12" s="66">
        <v>20</v>
      </c>
      <c r="H12" s="66">
        <v>14</v>
      </c>
      <c r="I12" s="66" t="s">
        <v>506</v>
      </c>
      <c r="J12" s="66" t="s">
        <v>507</v>
      </c>
      <c r="K12" s="66" t="s">
        <v>146</v>
      </c>
      <c r="L12" s="90">
        <v>-110</v>
      </c>
      <c r="M12" s="2">
        <v>15</v>
      </c>
      <c r="N12" s="66" t="s">
        <v>180</v>
      </c>
      <c r="O12" s="66"/>
      <c r="P12" s="66" t="s">
        <v>171</v>
      </c>
      <c r="Q12" s="66" t="s">
        <v>182</v>
      </c>
      <c r="R12" s="66">
        <v>180</v>
      </c>
      <c r="S12" s="66">
        <v>1</v>
      </c>
      <c r="T12" s="66" t="s">
        <v>150</v>
      </c>
      <c r="U12" s="2"/>
      <c r="V12" s="66">
        <v>22000</v>
      </c>
      <c r="W12" s="2"/>
      <c r="X12" s="229" t="s">
        <v>290</v>
      </c>
      <c r="Y12" s="93" t="s">
        <v>153</v>
      </c>
      <c r="AC12" s="490" t="s">
        <v>219</v>
      </c>
    </row>
    <row r="13" spans="1:29" ht="15" customHeight="1">
      <c r="A13" s="631"/>
      <c r="B13" s="66"/>
      <c r="C13" s="124" t="s">
        <v>518</v>
      </c>
      <c r="D13" s="43">
        <v>12</v>
      </c>
      <c r="E13" s="43" t="s">
        <v>106</v>
      </c>
      <c r="F13" s="66">
        <v>4</v>
      </c>
      <c r="G13" s="66">
        <v>20</v>
      </c>
      <c r="H13" s="66">
        <v>14</v>
      </c>
      <c r="I13" s="66" t="s">
        <v>506</v>
      </c>
      <c r="J13" s="66" t="s">
        <v>507</v>
      </c>
      <c r="K13" s="66" t="s">
        <v>146</v>
      </c>
      <c r="L13" s="90">
        <v>-112</v>
      </c>
      <c r="M13" s="2">
        <v>13</v>
      </c>
      <c r="N13" s="66" t="s">
        <v>180</v>
      </c>
      <c r="O13" s="66"/>
      <c r="P13" s="66" t="s">
        <v>171</v>
      </c>
      <c r="Q13" s="66" t="s">
        <v>182</v>
      </c>
      <c r="R13" s="66">
        <v>180</v>
      </c>
      <c r="S13" s="66">
        <v>1</v>
      </c>
      <c r="T13" s="66" t="s">
        <v>150</v>
      </c>
      <c r="U13" s="2"/>
      <c r="V13" s="66">
        <v>19000</v>
      </c>
      <c r="W13" s="2"/>
      <c r="X13" s="229" t="s">
        <v>290</v>
      </c>
      <c r="Y13" s="93" t="s">
        <v>153</v>
      </c>
      <c r="AC13" s="490" t="s">
        <v>219</v>
      </c>
    </row>
    <row r="14" spans="1:29" ht="15" customHeight="1">
      <c r="A14" s="631"/>
      <c r="B14" s="66"/>
      <c r="C14" s="124" t="s">
        <v>519</v>
      </c>
      <c r="D14" s="43">
        <v>13</v>
      </c>
      <c r="E14" s="43" t="s">
        <v>106</v>
      </c>
      <c r="F14" s="66">
        <v>4</v>
      </c>
      <c r="G14" s="66">
        <v>20</v>
      </c>
      <c r="H14" s="66">
        <v>14</v>
      </c>
      <c r="I14" s="66" t="s">
        <v>506</v>
      </c>
      <c r="J14" s="66" t="s">
        <v>507</v>
      </c>
      <c r="K14" s="66" t="s">
        <v>146</v>
      </c>
      <c r="L14" s="90">
        <v>-114</v>
      </c>
      <c r="M14" s="2">
        <v>11</v>
      </c>
      <c r="N14" s="66" t="s">
        <v>180</v>
      </c>
      <c r="O14" s="66"/>
      <c r="P14" s="66" t="s">
        <v>171</v>
      </c>
      <c r="Q14" s="66" t="s">
        <v>182</v>
      </c>
      <c r="R14" s="66">
        <v>180</v>
      </c>
      <c r="S14" s="66">
        <v>1</v>
      </c>
      <c r="T14" s="66" t="s">
        <v>150</v>
      </c>
      <c r="U14" s="2"/>
      <c r="V14" s="66">
        <v>19000</v>
      </c>
      <c r="W14" s="2"/>
      <c r="X14" s="229" t="s">
        <v>290</v>
      </c>
      <c r="Y14" s="93" t="s">
        <v>153</v>
      </c>
      <c r="AC14" s="490" t="s">
        <v>219</v>
      </c>
    </row>
    <row r="15" spans="1:29" ht="15" customHeight="1">
      <c r="A15" s="631"/>
      <c r="B15" s="66"/>
      <c r="C15" s="124" t="s">
        <v>520</v>
      </c>
      <c r="D15" s="43">
        <v>14</v>
      </c>
      <c r="E15" s="43" t="s">
        <v>106</v>
      </c>
      <c r="F15" s="66">
        <v>4</v>
      </c>
      <c r="G15" s="66">
        <v>20</v>
      </c>
      <c r="H15" s="66">
        <v>14</v>
      </c>
      <c r="I15" s="66" t="s">
        <v>506</v>
      </c>
      <c r="J15" s="66" t="s">
        <v>507</v>
      </c>
      <c r="K15" s="66" t="s">
        <v>146</v>
      </c>
      <c r="L15" s="90">
        <v>-114.5</v>
      </c>
      <c r="M15" s="2">
        <v>10.5</v>
      </c>
      <c r="N15" s="66" t="s">
        <v>180</v>
      </c>
      <c r="O15" s="66"/>
      <c r="P15" s="66" t="s">
        <v>171</v>
      </c>
      <c r="Q15" s="66" t="s">
        <v>182</v>
      </c>
      <c r="R15" s="66">
        <v>180</v>
      </c>
      <c r="S15" s="66">
        <v>1</v>
      </c>
      <c r="T15" s="66" t="s">
        <v>150</v>
      </c>
      <c r="U15" s="2"/>
      <c r="V15" s="66">
        <v>16000</v>
      </c>
      <c r="W15" s="2"/>
      <c r="X15" s="229" t="s">
        <v>290</v>
      </c>
      <c r="Y15" s="93" t="s">
        <v>153</v>
      </c>
      <c r="AC15" s="490" t="s">
        <v>219</v>
      </c>
    </row>
    <row r="16" spans="1:29" ht="15" customHeight="1">
      <c r="A16" s="631"/>
      <c r="B16" s="66"/>
      <c r="C16" s="124" t="s">
        <v>521</v>
      </c>
      <c r="D16" s="43">
        <v>15</v>
      </c>
      <c r="E16" s="43" t="s">
        <v>106</v>
      </c>
      <c r="F16" s="66">
        <v>4</v>
      </c>
      <c r="G16" s="66">
        <v>20</v>
      </c>
      <c r="H16" s="66">
        <v>14</v>
      </c>
      <c r="I16" s="66" t="s">
        <v>506</v>
      </c>
      <c r="J16" s="66" t="s">
        <v>507</v>
      </c>
      <c r="K16" s="66" t="s">
        <v>146</v>
      </c>
      <c r="L16" s="90">
        <v>-115</v>
      </c>
      <c r="M16" s="2">
        <v>10</v>
      </c>
      <c r="N16" s="66" t="s">
        <v>180</v>
      </c>
      <c r="O16" s="66"/>
      <c r="P16" s="66" t="s">
        <v>171</v>
      </c>
      <c r="Q16" s="66" t="s">
        <v>182</v>
      </c>
      <c r="R16" s="66">
        <v>180</v>
      </c>
      <c r="S16" s="66">
        <v>1</v>
      </c>
      <c r="T16" s="66" t="s">
        <v>492</v>
      </c>
      <c r="U16" s="2"/>
      <c r="V16" s="66">
        <v>16000</v>
      </c>
      <c r="W16" s="2"/>
      <c r="X16" s="229" t="s">
        <v>290</v>
      </c>
      <c r="Y16" s="93" t="s">
        <v>153</v>
      </c>
      <c r="AC16" s="490" t="s">
        <v>219</v>
      </c>
    </row>
    <row r="17" spans="1:29" ht="15" customHeight="1">
      <c r="A17" s="631"/>
      <c r="B17" s="66"/>
      <c r="C17" s="124" t="s">
        <v>522</v>
      </c>
      <c r="D17" s="43">
        <v>16</v>
      </c>
      <c r="E17" s="43" t="s">
        <v>106</v>
      </c>
      <c r="F17" s="66">
        <v>4</v>
      </c>
      <c r="G17" s="66">
        <v>20</v>
      </c>
      <c r="H17" s="66">
        <v>14</v>
      </c>
      <c r="I17" s="66" t="s">
        <v>506</v>
      </c>
      <c r="J17" s="66" t="s">
        <v>507</v>
      </c>
      <c r="K17" s="66" t="s">
        <v>146</v>
      </c>
      <c r="L17" s="90">
        <v>-115.5</v>
      </c>
      <c r="M17" s="2">
        <v>9.5</v>
      </c>
      <c r="N17" s="66" t="s">
        <v>180</v>
      </c>
      <c r="O17" s="66"/>
      <c r="P17" s="66" t="s">
        <v>171</v>
      </c>
      <c r="Q17" s="66" t="s">
        <v>182</v>
      </c>
      <c r="R17" s="66">
        <v>180</v>
      </c>
      <c r="S17" s="66">
        <v>1</v>
      </c>
      <c r="T17" s="66" t="s">
        <v>492</v>
      </c>
      <c r="U17" s="2"/>
      <c r="V17" s="66">
        <v>16000</v>
      </c>
      <c r="W17" s="2"/>
      <c r="X17" s="229" t="s">
        <v>290</v>
      </c>
      <c r="Y17" s="93" t="s">
        <v>153</v>
      </c>
      <c r="AC17" s="490" t="s">
        <v>219</v>
      </c>
    </row>
    <row r="18" spans="1:29" ht="15" customHeight="1">
      <c r="A18" s="631"/>
      <c r="B18" s="66"/>
      <c r="C18" s="124" t="s">
        <v>523</v>
      </c>
      <c r="D18" s="43">
        <v>17</v>
      </c>
      <c r="E18" s="43" t="s">
        <v>106</v>
      </c>
      <c r="F18" s="66">
        <v>4</v>
      </c>
      <c r="G18" s="66">
        <v>20</v>
      </c>
      <c r="H18" s="66">
        <v>14</v>
      </c>
      <c r="I18" s="66" t="s">
        <v>506</v>
      </c>
      <c r="J18" s="66" t="s">
        <v>507</v>
      </c>
      <c r="K18" s="66" t="s">
        <v>146</v>
      </c>
      <c r="L18" s="90">
        <v>-116</v>
      </c>
      <c r="M18" s="2">
        <v>9</v>
      </c>
      <c r="N18" s="66" t="s">
        <v>180</v>
      </c>
      <c r="O18" s="66"/>
      <c r="P18" s="66" t="s">
        <v>171</v>
      </c>
      <c r="Q18" s="66" t="s">
        <v>182</v>
      </c>
      <c r="R18" s="66">
        <v>180</v>
      </c>
      <c r="S18" s="66">
        <v>1</v>
      </c>
      <c r="T18" s="66" t="s">
        <v>492</v>
      </c>
      <c r="U18" s="2"/>
      <c r="V18" s="66">
        <v>13000</v>
      </c>
      <c r="W18" s="2"/>
      <c r="X18" s="229" t="s">
        <v>290</v>
      </c>
      <c r="Y18" s="93" t="s">
        <v>153</v>
      </c>
      <c r="AC18" s="490" t="s">
        <v>219</v>
      </c>
    </row>
    <row r="19" spans="1:29" ht="15" customHeight="1">
      <c r="A19" s="631"/>
      <c r="B19" s="66"/>
      <c r="C19" s="124" t="s">
        <v>524</v>
      </c>
      <c r="D19" s="43">
        <v>18</v>
      </c>
      <c r="E19" s="43" t="s">
        <v>106</v>
      </c>
      <c r="F19" s="66">
        <v>4</v>
      </c>
      <c r="G19" s="66">
        <v>20</v>
      </c>
      <c r="H19" s="66">
        <v>14</v>
      </c>
      <c r="I19" s="66" t="s">
        <v>506</v>
      </c>
      <c r="J19" s="66" t="s">
        <v>507</v>
      </c>
      <c r="K19" s="66" t="s">
        <v>146</v>
      </c>
      <c r="L19" s="90">
        <v>-116.5</v>
      </c>
      <c r="M19" s="2">
        <v>8.5</v>
      </c>
      <c r="N19" s="66" t="s">
        <v>180</v>
      </c>
      <c r="O19" s="66"/>
      <c r="P19" s="66" t="s">
        <v>171</v>
      </c>
      <c r="Q19" s="66" t="s">
        <v>182</v>
      </c>
      <c r="R19" s="66">
        <v>180</v>
      </c>
      <c r="S19" s="66">
        <v>1</v>
      </c>
      <c r="T19" s="66" t="s">
        <v>492</v>
      </c>
      <c r="U19" s="2"/>
      <c r="V19" s="66">
        <v>13000</v>
      </c>
      <c r="W19" s="2"/>
      <c r="X19" s="229" t="s">
        <v>290</v>
      </c>
      <c r="Y19" s="93" t="s">
        <v>153</v>
      </c>
      <c r="AC19" s="490" t="s">
        <v>219</v>
      </c>
    </row>
    <row r="20" spans="1:29" ht="15" customHeight="1">
      <c r="A20" s="631"/>
      <c r="B20" s="66"/>
      <c r="C20" s="124" t="s">
        <v>525</v>
      </c>
      <c r="D20" s="43">
        <v>19</v>
      </c>
      <c r="E20" s="43" t="s">
        <v>106</v>
      </c>
      <c r="F20" s="66">
        <v>4</v>
      </c>
      <c r="G20" s="66">
        <v>20</v>
      </c>
      <c r="H20" s="66">
        <v>14</v>
      </c>
      <c r="I20" s="66" t="s">
        <v>506</v>
      </c>
      <c r="J20" s="66" t="s">
        <v>507</v>
      </c>
      <c r="K20" s="66" t="s">
        <v>146</v>
      </c>
      <c r="L20" s="90">
        <v>-117</v>
      </c>
      <c r="M20" s="2">
        <v>8</v>
      </c>
      <c r="N20" s="66" t="s">
        <v>180</v>
      </c>
      <c r="O20" s="66"/>
      <c r="P20" s="66" t="s">
        <v>171</v>
      </c>
      <c r="Q20" s="66" t="s">
        <v>182</v>
      </c>
      <c r="R20" s="66">
        <v>180</v>
      </c>
      <c r="S20" s="66">
        <v>1</v>
      </c>
      <c r="T20" s="66" t="s">
        <v>150</v>
      </c>
      <c r="U20" s="2"/>
      <c r="V20" s="66">
        <v>13000</v>
      </c>
      <c r="W20" s="2"/>
      <c r="X20" s="229" t="s">
        <v>290</v>
      </c>
      <c r="Y20" s="93" t="s">
        <v>153</v>
      </c>
      <c r="AC20" s="490" t="s">
        <v>219</v>
      </c>
    </row>
    <row r="21" spans="1:29" ht="15" customHeight="1">
      <c r="A21" s="631"/>
      <c r="B21" s="66"/>
      <c r="C21" s="124" t="s">
        <v>526</v>
      </c>
      <c r="D21" s="43">
        <v>20</v>
      </c>
      <c r="E21" s="43" t="s">
        <v>106</v>
      </c>
      <c r="F21" s="66">
        <v>4</v>
      </c>
      <c r="G21" s="66">
        <v>20</v>
      </c>
      <c r="H21" s="66">
        <v>14</v>
      </c>
      <c r="I21" s="66" t="s">
        <v>506</v>
      </c>
      <c r="J21" s="66" t="s">
        <v>507</v>
      </c>
      <c r="K21" s="66" t="s">
        <v>146</v>
      </c>
      <c r="L21" s="90">
        <v>-117.5</v>
      </c>
      <c r="M21" s="2">
        <v>7.5</v>
      </c>
      <c r="N21" s="66" t="s">
        <v>180</v>
      </c>
      <c r="O21" s="66"/>
      <c r="P21" s="66" t="s">
        <v>171</v>
      </c>
      <c r="Q21" s="66" t="s">
        <v>182</v>
      </c>
      <c r="R21" s="66">
        <v>180</v>
      </c>
      <c r="S21" s="66">
        <v>1</v>
      </c>
      <c r="T21" s="66" t="s">
        <v>492</v>
      </c>
      <c r="U21" s="2"/>
      <c r="V21" s="66">
        <v>13000</v>
      </c>
      <c r="W21" s="2"/>
      <c r="X21" s="229" t="s">
        <v>290</v>
      </c>
      <c r="Y21" s="93" t="s">
        <v>153</v>
      </c>
      <c r="AC21" s="490" t="s">
        <v>219</v>
      </c>
    </row>
    <row r="22" spans="1:29" ht="15" customHeight="1">
      <c r="A22" s="631"/>
      <c r="B22" s="66"/>
      <c r="C22" s="124" t="s">
        <v>527</v>
      </c>
      <c r="D22" s="43">
        <v>21</v>
      </c>
      <c r="E22" s="43" t="s">
        <v>106</v>
      </c>
      <c r="F22" s="66">
        <v>4</v>
      </c>
      <c r="G22" s="66">
        <v>20</v>
      </c>
      <c r="H22" s="66">
        <v>14</v>
      </c>
      <c r="I22" s="66" t="s">
        <v>506</v>
      </c>
      <c r="J22" s="66" t="s">
        <v>507</v>
      </c>
      <c r="K22" s="66" t="s">
        <v>146</v>
      </c>
      <c r="L22" s="90">
        <v>-118</v>
      </c>
      <c r="M22" s="2">
        <v>7</v>
      </c>
      <c r="N22" s="66" t="s">
        <v>180</v>
      </c>
      <c r="O22" s="66"/>
      <c r="P22" s="66" t="s">
        <v>171</v>
      </c>
      <c r="Q22" s="66" t="s">
        <v>182</v>
      </c>
      <c r="R22" s="66">
        <v>180</v>
      </c>
      <c r="S22" s="66">
        <v>1</v>
      </c>
      <c r="T22" s="66" t="s">
        <v>492</v>
      </c>
      <c r="U22" s="2"/>
      <c r="V22" s="66">
        <v>11000</v>
      </c>
      <c r="W22" s="2"/>
      <c r="X22" s="229" t="s">
        <v>290</v>
      </c>
      <c r="Y22" s="93" t="s">
        <v>153</v>
      </c>
      <c r="AC22" s="490" t="s">
        <v>219</v>
      </c>
    </row>
    <row r="23" spans="1:29" ht="15" customHeight="1">
      <c r="A23" s="631"/>
      <c r="B23" s="66"/>
      <c r="C23" s="124" t="s">
        <v>528</v>
      </c>
      <c r="D23" s="43">
        <v>22</v>
      </c>
      <c r="E23" s="43" t="s">
        <v>106</v>
      </c>
      <c r="F23" s="66">
        <v>4</v>
      </c>
      <c r="G23" s="66">
        <v>20</v>
      </c>
      <c r="H23" s="66">
        <v>14</v>
      </c>
      <c r="I23" s="66" t="s">
        <v>506</v>
      </c>
      <c r="J23" s="66" t="s">
        <v>507</v>
      </c>
      <c r="K23" s="66" t="s">
        <v>146</v>
      </c>
      <c r="L23" s="90">
        <v>-118.5</v>
      </c>
      <c r="M23" s="2">
        <v>6.5</v>
      </c>
      <c r="N23" s="66" t="s">
        <v>180</v>
      </c>
      <c r="O23" s="66"/>
      <c r="P23" s="66" t="s">
        <v>171</v>
      </c>
      <c r="Q23" s="66" t="s">
        <v>182</v>
      </c>
      <c r="R23" s="66">
        <v>180</v>
      </c>
      <c r="S23" s="66">
        <v>1</v>
      </c>
      <c r="T23" s="66" t="s">
        <v>492</v>
      </c>
      <c r="U23" s="2"/>
      <c r="V23" s="66">
        <v>11000</v>
      </c>
      <c r="W23" s="2"/>
      <c r="X23" s="229" t="s">
        <v>290</v>
      </c>
      <c r="Y23" s="93" t="s">
        <v>153</v>
      </c>
      <c r="AC23" s="490" t="s">
        <v>219</v>
      </c>
    </row>
    <row r="24" spans="1:29" ht="15" customHeight="1">
      <c r="A24" s="631"/>
      <c r="B24" s="66"/>
      <c r="C24" s="124" t="s">
        <v>529</v>
      </c>
      <c r="D24" s="43">
        <v>23</v>
      </c>
      <c r="E24" s="43" t="s">
        <v>106</v>
      </c>
      <c r="F24" s="66">
        <v>4</v>
      </c>
      <c r="G24" s="66">
        <v>20</v>
      </c>
      <c r="H24" s="66">
        <v>14</v>
      </c>
      <c r="I24" s="66" t="s">
        <v>506</v>
      </c>
      <c r="J24" s="66" t="s">
        <v>507</v>
      </c>
      <c r="K24" s="66" t="s">
        <v>146</v>
      </c>
      <c r="L24" s="90">
        <v>-119</v>
      </c>
      <c r="M24" s="2">
        <v>6</v>
      </c>
      <c r="N24" s="66" t="s">
        <v>180</v>
      </c>
      <c r="O24" s="66"/>
      <c r="P24" s="66" t="s">
        <v>171</v>
      </c>
      <c r="Q24" s="66" t="s">
        <v>182</v>
      </c>
      <c r="R24" s="66">
        <v>180</v>
      </c>
      <c r="S24" s="66">
        <v>1</v>
      </c>
      <c r="T24" s="66" t="s">
        <v>492</v>
      </c>
      <c r="U24" s="2"/>
      <c r="V24" s="66">
        <v>11000</v>
      </c>
      <c r="W24" s="2"/>
      <c r="X24" s="229" t="s">
        <v>290</v>
      </c>
      <c r="Y24" s="93" t="s">
        <v>153</v>
      </c>
      <c r="AC24" s="490" t="s">
        <v>219</v>
      </c>
    </row>
    <row r="25" spans="1:29" ht="15" customHeight="1">
      <c r="A25" s="631"/>
      <c r="B25" s="66"/>
      <c r="C25" s="124" t="s">
        <v>530</v>
      </c>
      <c r="D25" s="43">
        <v>24</v>
      </c>
      <c r="E25" s="43" t="s">
        <v>106</v>
      </c>
      <c r="F25" s="66">
        <v>4</v>
      </c>
      <c r="G25" s="66">
        <v>20</v>
      </c>
      <c r="H25" s="66">
        <v>14</v>
      </c>
      <c r="I25" s="66" t="s">
        <v>506</v>
      </c>
      <c r="J25" s="66" t="s">
        <v>507</v>
      </c>
      <c r="K25" s="66" t="s">
        <v>146</v>
      </c>
      <c r="L25" s="90">
        <v>-119.5</v>
      </c>
      <c r="M25" s="2">
        <v>5.5</v>
      </c>
      <c r="N25" s="66" t="s">
        <v>180</v>
      </c>
      <c r="O25" s="66"/>
      <c r="P25" s="66" t="s">
        <v>171</v>
      </c>
      <c r="Q25" s="66" t="s">
        <v>182</v>
      </c>
      <c r="R25" s="66">
        <v>180</v>
      </c>
      <c r="S25" s="66">
        <v>1</v>
      </c>
      <c r="T25" s="66" t="s">
        <v>150</v>
      </c>
      <c r="U25" s="2"/>
      <c r="V25" s="229">
        <v>9000</v>
      </c>
      <c r="W25" s="2"/>
      <c r="X25" s="229" t="s">
        <v>290</v>
      </c>
      <c r="Y25" s="93" t="s">
        <v>153</v>
      </c>
      <c r="AC25" s="490" t="s">
        <v>219</v>
      </c>
    </row>
    <row r="26" spans="1:29" ht="15" customHeight="1">
      <c r="A26" s="631"/>
      <c r="B26" s="66"/>
      <c r="C26" s="124" t="s">
        <v>531</v>
      </c>
      <c r="D26" s="43">
        <v>25</v>
      </c>
      <c r="E26" s="43" t="s">
        <v>106</v>
      </c>
      <c r="F26" s="66">
        <v>4</v>
      </c>
      <c r="G26" s="66">
        <v>20</v>
      </c>
      <c r="H26" s="66">
        <v>14</v>
      </c>
      <c r="I26" s="66" t="s">
        <v>506</v>
      </c>
      <c r="J26" s="66" t="s">
        <v>507</v>
      </c>
      <c r="K26" s="66" t="s">
        <v>146</v>
      </c>
      <c r="L26" s="90">
        <v>-120</v>
      </c>
      <c r="M26" s="2">
        <v>5</v>
      </c>
      <c r="N26" s="66" t="s">
        <v>180</v>
      </c>
      <c r="O26" s="66"/>
      <c r="P26" s="66" t="s">
        <v>171</v>
      </c>
      <c r="Q26" s="66" t="s">
        <v>182</v>
      </c>
      <c r="R26" s="66">
        <v>180</v>
      </c>
      <c r="S26" s="66">
        <v>1</v>
      </c>
      <c r="T26" s="66" t="s">
        <v>492</v>
      </c>
      <c r="U26" s="2"/>
      <c r="V26" s="229">
        <v>9000</v>
      </c>
      <c r="W26" s="2"/>
      <c r="X26" s="229" t="s">
        <v>290</v>
      </c>
      <c r="Y26" s="93" t="s">
        <v>153</v>
      </c>
      <c r="AC26" s="490" t="s">
        <v>219</v>
      </c>
    </row>
    <row r="27" spans="1:29" s="51" customFormat="1" ht="15" customHeight="1">
      <c r="A27" s="220"/>
      <c r="B27" s="66"/>
      <c r="C27" s="127"/>
      <c r="D27" s="43"/>
      <c r="E27" s="43"/>
      <c r="F27" s="66"/>
      <c r="G27" s="66"/>
      <c r="H27" s="66"/>
      <c r="I27" s="66"/>
      <c r="J27" s="66"/>
      <c r="K27" s="66"/>
      <c r="L27" s="90"/>
      <c r="M27" s="2"/>
      <c r="N27" s="66"/>
      <c r="O27" s="66"/>
      <c r="P27" s="66"/>
      <c r="Q27" s="66"/>
      <c r="R27" s="66"/>
      <c r="S27" s="66"/>
      <c r="T27" s="66"/>
      <c r="U27" s="66"/>
      <c r="V27" s="66"/>
      <c r="W27" s="66"/>
      <c r="X27" s="230"/>
      <c r="Y27" s="97"/>
      <c r="Z27" s="35"/>
      <c r="AA27" s="26"/>
      <c r="AC27" s="494"/>
    </row>
    <row r="28" spans="1:29" s="51" customFormat="1" ht="15" customHeight="1">
      <c r="A28" s="630" t="s">
        <v>532</v>
      </c>
      <c r="B28" s="66"/>
      <c r="C28" s="124" t="s">
        <v>533</v>
      </c>
      <c r="D28" s="43">
        <v>1</v>
      </c>
      <c r="E28" s="43" t="s">
        <v>106</v>
      </c>
      <c r="F28" s="66">
        <v>4</v>
      </c>
      <c r="G28" s="66">
        <v>20</v>
      </c>
      <c r="H28" s="66">
        <v>14</v>
      </c>
      <c r="I28" s="66" t="s">
        <v>506</v>
      </c>
      <c r="J28" s="66" t="s">
        <v>534</v>
      </c>
      <c r="K28" s="66" t="s">
        <v>146</v>
      </c>
      <c r="L28" s="90">
        <v>-85</v>
      </c>
      <c r="M28" s="2">
        <v>25</v>
      </c>
      <c r="N28" s="66" t="s">
        <v>180</v>
      </c>
      <c r="O28" s="66"/>
      <c r="P28" s="66" t="s">
        <v>171</v>
      </c>
      <c r="Q28" s="66" t="s">
        <v>182</v>
      </c>
      <c r="R28" s="66">
        <v>180</v>
      </c>
      <c r="S28" s="66">
        <v>1</v>
      </c>
      <c r="T28" s="66" t="s">
        <v>150</v>
      </c>
      <c r="U28" s="2"/>
      <c r="V28" s="229">
        <v>104000</v>
      </c>
      <c r="W28" s="2"/>
      <c r="X28" s="229" t="s">
        <v>290</v>
      </c>
      <c r="Y28" s="93" t="s">
        <v>153</v>
      </c>
      <c r="Z28" s="35"/>
      <c r="AA28" s="26"/>
      <c r="AC28" s="490" t="s">
        <v>219</v>
      </c>
    </row>
    <row r="29" spans="1:29" s="51" customFormat="1" ht="15" customHeight="1">
      <c r="A29" s="631"/>
      <c r="B29" s="66"/>
      <c r="C29" s="124" t="s">
        <v>535</v>
      </c>
      <c r="D29" s="43">
        <v>2</v>
      </c>
      <c r="E29" s="43" t="s">
        <v>106</v>
      </c>
      <c r="F29" s="66">
        <v>4</v>
      </c>
      <c r="G29" s="66">
        <v>20</v>
      </c>
      <c r="H29" s="66">
        <v>14</v>
      </c>
      <c r="I29" s="66" t="s">
        <v>506</v>
      </c>
      <c r="J29" s="66" t="s">
        <v>534</v>
      </c>
      <c r="K29" s="66" t="s">
        <v>146</v>
      </c>
      <c r="L29" s="90">
        <v>-88</v>
      </c>
      <c r="M29" s="2">
        <v>25</v>
      </c>
      <c r="N29" s="66" t="s">
        <v>180</v>
      </c>
      <c r="O29" s="66"/>
      <c r="P29" s="66" t="s">
        <v>171</v>
      </c>
      <c r="Q29" s="66" t="s">
        <v>182</v>
      </c>
      <c r="R29" s="66">
        <v>180</v>
      </c>
      <c r="S29" s="66">
        <v>1</v>
      </c>
      <c r="T29" s="66" t="s">
        <v>150</v>
      </c>
      <c r="U29" s="2"/>
      <c r="V29" s="229">
        <v>104000</v>
      </c>
      <c r="W29" s="2"/>
      <c r="X29" s="229" t="s">
        <v>290</v>
      </c>
      <c r="Y29" s="93" t="s">
        <v>153</v>
      </c>
      <c r="Z29" s="35"/>
      <c r="AA29" s="26"/>
      <c r="AC29" s="490" t="s">
        <v>219</v>
      </c>
    </row>
    <row r="30" spans="1:29" s="51" customFormat="1" ht="15" customHeight="1">
      <c r="A30" s="631"/>
      <c r="B30" s="66"/>
      <c r="C30" s="124" t="s">
        <v>536</v>
      </c>
      <c r="D30" s="43">
        <v>3</v>
      </c>
      <c r="E30" s="43" t="s">
        <v>106</v>
      </c>
      <c r="F30" s="66">
        <v>4</v>
      </c>
      <c r="G30" s="66">
        <v>20</v>
      </c>
      <c r="H30" s="66">
        <v>14</v>
      </c>
      <c r="I30" s="66" t="s">
        <v>506</v>
      </c>
      <c r="J30" s="66" t="s">
        <v>534</v>
      </c>
      <c r="K30" s="66" t="s">
        <v>146</v>
      </c>
      <c r="L30" s="90">
        <v>-91</v>
      </c>
      <c r="M30" s="2">
        <v>25</v>
      </c>
      <c r="N30" s="66" t="s">
        <v>180</v>
      </c>
      <c r="O30" s="66"/>
      <c r="P30" s="66" t="s">
        <v>171</v>
      </c>
      <c r="Q30" s="66" t="s">
        <v>182</v>
      </c>
      <c r="R30" s="66">
        <v>180</v>
      </c>
      <c r="S30" s="66">
        <v>1</v>
      </c>
      <c r="T30" s="66" t="s">
        <v>150</v>
      </c>
      <c r="U30" s="2"/>
      <c r="V30" s="229">
        <v>98000</v>
      </c>
      <c r="W30" s="2"/>
      <c r="X30" s="229" t="s">
        <v>290</v>
      </c>
      <c r="Y30" s="93" t="s">
        <v>153</v>
      </c>
      <c r="Z30" s="35"/>
      <c r="AA30" s="26"/>
      <c r="AC30" s="490" t="s">
        <v>219</v>
      </c>
    </row>
    <row r="31" spans="1:29" s="51" customFormat="1" ht="15" customHeight="1">
      <c r="A31" s="631"/>
      <c r="B31" s="66"/>
      <c r="C31" s="124" t="s">
        <v>537</v>
      </c>
      <c r="D31" s="43">
        <v>4</v>
      </c>
      <c r="E31" s="43" t="s">
        <v>106</v>
      </c>
      <c r="F31" s="66">
        <v>4</v>
      </c>
      <c r="G31" s="66">
        <v>20</v>
      </c>
      <c r="H31" s="66">
        <v>14</v>
      </c>
      <c r="I31" s="66" t="s">
        <v>506</v>
      </c>
      <c r="J31" s="66" t="s">
        <v>534</v>
      </c>
      <c r="K31" s="66" t="s">
        <v>146</v>
      </c>
      <c r="L31" s="90">
        <v>-94</v>
      </c>
      <c r="M31" s="2">
        <v>25</v>
      </c>
      <c r="N31" s="66" t="s">
        <v>180</v>
      </c>
      <c r="O31" s="66"/>
      <c r="P31" s="66" t="s">
        <v>171</v>
      </c>
      <c r="Q31" s="66" t="s">
        <v>182</v>
      </c>
      <c r="R31" s="66">
        <v>180</v>
      </c>
      <c r="S31" s="66">
        <v>1</v>
      </c>
      <c r="T31" s="66" t="s">
        <v>150</v>
      </c>
      <c r="U31" s="2"/>
      <c r="V31" s="229">
        <v>94000</v>
      </c>
      <c r="W31" s="2"/>
      <c r="X31" s="229" t="s">
        <v>290</v>
      </c>
      <c r="Y31" s="93" t="s">
        <v>153</v>
      </c>
      <c r="Z31" s="35"/>
      <c r="AA31" s="26"/>
      <c r="AC31" s="490" t="s">
        <v>219</v>
      </c>
    </row>
    <row r="32" spans="1:29" s="51" customFormat="1" ht="15" customHeight="1">
      <c r="A32" s="631"/>
      <c r="B32" s="66"/>
      <c r="C32" s="124" t="s">
        <v>538</v>
      </c>
      <c r="D32" s="43">
        <v>5</v>
      </c>
      <c r="E32" s="43" t="s">
        <v>106</v>
      </c>
      <c r="F32" s="66">
        <v>4</v>
      </c>
      <c r="G32" s="66">
        <v>20</v>
      </c>
      <c r="H32" s="66">
        <v>14</v>
      </c>
      <c r="I32" s="66" t="s">
        <v>506</v>
      </c>
      <c r="J32" s="66" t="s">
        <v>534</v>
      </c>
      <c r="K32" s="66" t="s">
        <v>146</v>
      </c>
      <c r="L32" s="90">
        <v>-97</v>
      </c>
      <c r="M32" s="2">
        <v>25</v>
      </c>
      <c r="N32" s="66" t="s">
        <v>180</v>
      </c>
      <c r="O32" s="66"/>
      <c r="P32" s="66" t="s">
        <v>171</v>
      </c>
      <c r="Q32" s="66" t="s">
        <v>182</v>
      </c>
      <c r="R32" s="66">
        <v>180</v>
      </c>
      <c r="S32" s="66">
        <v>1</v>
      </c>
      <c r="T32" s="66" t="s">
        <v>150</v>
      </c>
      <c r="U32" s="2"/>
      <c r="V32" s="229">
        <v>92000</v>
      </c>
      <c r="W32" s="2"/>
      <c r="X32" s="229" t="s">
        <v>290</v>
      </c>
      <c r="Y32" s="93" t="s">
        <v>153</v>
      </c>
      <c r="Z32" s="35"/>
      <c r="AA32" s="26"/>
      <c r="AC32" s="490" t="s">
        <v>219</v>
      </c>
    </row>
    <row r="33" spans="1:29" s="51" customFormat="1" ht="15" customHeight="1">
      <c r="A33" s="631"/>
      <c r="B33" s="66"/>
      <c r="C33" s="124" t="s">
        <v>539</v>
      </c>
      <c r="D33" s="43">
        <v>6</v>
      </c>
      <c r="E33" s="43" t="s">
        <v>106</v>
      </c>
      <c r="F33" s="66">
        <v>4</v>
      </c>
      <c r="G33" s="66">
        <v>20</v>
      </c>
      <c r="H33" s="66">
        <v>14</v>
      </c>
      <c r="I33" s="66" t="s">
        <v>506</v>
      </c>
      <c r="J33" s="66" t="s">
        <v>534</v>
      </c>
      <c r="K33" s="66" t="s">
        <v>146</v>
      </c>
      <c r="L33" s="90">
        <v>-100</v>
      </c>
      <c r="M33" s="2">
        <v>25</v>
      </c>
      <c r="N33" s="66" t="s">
        <v>180</v>
      </c>
      <c r="O33" s="66"/>
      <c r="P33" s="66" t="s">
        <v>171</v>
      </c>
      <c r="Q33" s="66" t="s">
        <v>182</v>
      </c>
      <c r="R33" s="66">
        <v>180</v>
      </c>
      <c r="S33" s="66">
        <v>1</v>
      </c>
      <c r="T33" s="66" t="s">
        <v>150</v>
      </c>
      <c r="U33" s="2"/>
      <c r="V33" s="229">
        <v>90000</v>
      </c>
      <c r="W33" s="2"/>
      <c r="X33" s="229" t="s">
        <v>290</v>
      </c>
      <c r="Y33" s="93" t="s">
        <v>153</v>
      </c>
      <c r="Z33" s="35"/>
      <c r="AA33" s="26"/>
      <c r="AC33" s="490" t="s">
        <v>219</v>
      </c>
    </row>
    <row r="34" spans="1:29" s="51" customFormat="1" ht="15" customHeight="1">
      <c r="A34" s="631"/>
      <c r="B34" s="66"/>
      <c r="C34" s="124" t="s">
        <v>540</v>
      </c>
      <c r="D34" s="43">
        <v>7</v>
      </c>
      <c r="E34" s="43" t="s">
        <v>106</v>
      </c>
      <c r="F34" s="66">
        <v>4</v>
      </c>
      <c r="G34" s="66">
        <v>20</v>
      </c>
      <c r="H34" s="66">
        <v>14</v>
      </c>
      <c r="I34" s="66" t="s">
        <v>506</v>
      </c>
      <c r="J34" s="66" t="s">
        <v>534</v>
      </c>
      <c r="K34" s="66" t="s">
        <v>146</v>
      </c>
      <c r="L34" s="90">
        <v>-102</v>
      </c>
      <c r="M34" s="2">
        <v>23</v>
      </c>
      <c r="N34" s="66" t="s">
        <v>180</v>
      </c>
      <c r="O34" s="66"/>
      <c r="P34" s="66" t="s">
        <v>171</v>
      </c>
      <c r="Q34" s="66" t="s">
        <v>182</v>
      </c>
      <c r="R34" s="66">
        <v>180</v>
      </c>
      <c r="S34" s="66">
        <v>1</v>
      </c>
      <c r="T34" s="66" t="s">
        <v>150</v>
      </c>
      <c r="U34" s="2"/>
      <c r="V34" s="229">
        <v>86000</v>
      </c>
      <c r="W34" s="2"/>
      <c r="X34" s="229" t="s">
        <v>290</v>
      </c>
      <c r="Y34" s="93" t="s">
        <v>153</v>
      </c>
      <c r="Z34" s="35"/>
      <c r="AA34" s="26"/>
      <c r="AC34" s="490" t="s">
        <v>219</v>
      </c>
    </row>
    <row r="35" spans="1:29" s="51" customFormat="1" ht="15" customHeight="1">
      <c r="A35" s="631"/>
      <c r="B35" s="66"/>
      <c r="C35" s="124" t="s">
        <v>541</v>
      </c>
      <c r="D35" s="43">
        <v>8</v>
      </c>
      <c r="E35" s="43" t="s">
        <v>106</v>
      </c>
      <c r="F35" s="66">
        <v>4</v>
      </c>
      <c r="G35" s="66">
        <v>20</v>
      </c>
      <c r="H35" s="66">
        <v>14</v>
      </c>
      <c r="I35" s="66" t="s">
        <v>506</v>
      </c>
      <c r="J35" s="66" t="s">
        <v>534</v>
      </c>
      <c r="K35" s="66" t="s">
        <v>146</v>
      </c>
      <c r="L35" s="90">
        <v>-104</v>
      </c>
      <c r="M35" s="2">
        <v>21</v>
      </c>
      <c r="N35" s="66" t="s">
        <v>180</v>
      </c>
      <c r="O35" s="66"/>
      <c r="P35" s="66" t="s">
        <v>171</v>
      </c>
      <c r="Q35" s="66" t="s">
        <v>182</v>
      </c>
      <c r="R35" s="66">
        <v>180</v>
      </c>
      <c r="S35" s="66">
        <v>1</v>
      </c>
      <c r="T35" s="66" t="s">
        <v>150</v>
      </c>
      <c r="U35" s="2"/>
      <c r="V35" s="229">
        <v>74000</v>
      </c>
      <c r="W35" s="2"/>
      <c r="X35" s="229" t="s">
        <v>290</v>
      </c>
      <c r="Y35" s="93" t="s">
        <v>153</v>
      </c>
      <c r="Z35" s="35"/>
      <c r="AA35" s="26"/>
      <c r="AC35" s="490" t="s">
        <v>219</v>
      </c>
    </row>
    <row r="36" spans="1:29" s="51" customFormat="1" ht="15" customHeight="1">
      <c r="A36" s="631"/>
      <c r="B36" s="66"/>
      <c r="C36" s="124" t="s">
        <v>542</v>
      </c>
      <c r="D36" s="43">
        <v>9</v>
      </c>
      <c r="E36" s="43" t="s">
        <v>106</v>
      </c>
      <c r="F36" s="66">
        <v>4</v>
      </c>
      <c r="G36" s="66">
        <v>20</v>
      </c>
      <c r="H36" s="66">
        <v>14</v>
      </c>
      <c r="I36" s="66" t="s">
        <v>506</v>
      </c>
      <c r="J36" s="66" t="s">
        <v>534</v>
      </c>
      <c r="K36" s="66" t="s">
        <v>146</v>
      </c>
      <c r="L36" s="90">
        <v>-106</v>
      </c>
      <c r="M36" s="2">
        <v>19</v>
      </c>
      <c r="N36" s="66" t="s">
        <v>180</v>
      </c>
      <c r="O36" s="66"/>
      <c r="P36" s="66" t="s">
        <v>171</v>
      </c>
      <c r="Q36" s="66" t="s">
        <v>182</v>
      </c>
      <c r="R36" s="66">
        <v>180</v>
      </c>
      <c r="S36" s="66">
        <v>1</v>
      </c>
      <c r="T36" s="66" t="s">
        <v>150</v>
      </c>
      <c r="U36" s="2"/>
      <c r="V36" s="229">
        <v>66000</v>
      </c>
      <c r="W36" s="2"/>
      <c r="X36" s="229" t="s">
        <v>290</v>
      </c>
      <c r="Y36" s="93" t="s">
        <v>153</v>
      </c>
      <c r="Z36" s="35"/>
      <c r="AA36" s="26"/>
      <c r="AC36" s="490" t="s">
        <v>219</v>
      </c>
    </row>
    <row r="37" spans="1:29" s="51" customFormat="1" ht="15" customHeight="1">
      <c r="A37" s="631"/>
      <c r="B37" s="66"/>
      <c r="C37" s="124" t="s">
        <v>543</v>
      </c>
      <c r="D37" s="43">
        <v>10</v>
      </c>
      <c r="E37" s="43" t="s">
        <v>106</v>
      </c>
      <c r="F37" s="66">
        <v>4</v>
      </c>
      <c r="G37" s="66">
        <v>20</v>
      </c>
      <c r="H37" s="66">
        <v>14</v>
      </c>
      <c r="I37" s="66" t="s">
        <v>506</v>
      </c>
      <c r="J37" s="66" t="s">
        <v>534</v>
      </c>
      <c r="K37" s="66" t="s">
        <v>146</v>
      </c>
      <c r="L37" s="90">
        <v>-108</v>
      </c>
      <c r="M37" s="2">
        <v>17</v>
      </c>
      <c r="N37" s="66" t="s">
        <v>180</v>
      </c>
      <c r="O37" s="66"/>
      <c r="P37" s="66" t="s">
        <v>171</v>
      </c>
      <c r="Q37" s="66" t="s">
        <v>182</v>
      </c>
      <c r="R37" s="66">
        <v>180</v>
      </c>
      <c r="S37" s="66">
        <v>1</v>
      </c>
      <c r="T37" s="66" t="s">
        <v>150</v>
      </c>
      <c r="U37" s="2"/>
      <c r="V37" s="229">
        <v>54000</v>
      </c>
      <c r="W37" s="2"/>
      <c r="X37" s="229" t="s">
        <v>290</v>
      </c>
      <c r="Y37" s="93" t="s">
        <v>153</v>
      </c>
      <c r="Z37" s="35"/>
      <c r="AA37" s="26"/>
      <c r="AC37" s="490" t="s">
        <v>219</v>
      </c>
    </row>
    <row r="38" spans="1:29" s="51" customFormat="1" ht="15" customHeight="1">
      <c r="A38" s="631"/>
      <c r="B38" s="66"/>
      <c r="C38" s="124" t="s">
        <v>544</v>
      </c>
      <c r="D38" s="43">
        <v>11</v>
      </c>
      <c r="E38" s="43" t="s">
        <v>106</v>
      </c>
      <c r="F38" s="66">
        <v>4</v>
      </c>
      <c r="G38" s="66">
        <v>20</v>
      </c>
      <c r="H38" s="66">
        <v>14</v>
      </c>
      <c r="I38" s="66" t="s">
        <v>506</v>
      </c>
      <c r="J38" s="66" t="s">
        <v>534</v>
      </c>
      <c r="K38" s="66" t="s">
        <v>146</v>
      </c>
      <c r="L38" s="90">
        <v>-110</v>
      </c>
      <c r="M38" s="2">
        <v>15</v>
      </c>
      <c r="N38" s="66" t="s">
        <v>180</v>
      </c>
      <c r="O38" s="66"/>
      <c r="P38" s="66" t="s">
        <v>171</v>
      </c>
      <c r="Q38" s="66" t="s">
        <v>182</v>
      </c>
      <c r="R38" s="66">
        <v>180</v>
      </c>
      <c r="S38" s="66">
        <v>1</v>
      </c>
      <c r="T38" s="66" t="s">
        <v>150</v>
      </c>
      <c r="U38" s="2"/>
      <c r="V38" s="229">
        <v>44000</v>
      </c>
      <c r="W38" s="2"/>
      <c r="X38" s="229" t="s">
        <v>290</v>
      </c>
      <c r="Y38" s="93" t="s">
        <v>153</v>
      </c>
      <c r="Z38" s="35"/>
      <c r="AA38" s="26"/>
      <c r="AC38" s="490" t="s">
        <v>219</v>
      </c>
    </row>
    <row r="39" spans="1:29" s="51" customFormat="1" ht="15" customHeight="1">
      <c r="A39" s="631"/>
      <c r="B39" s="66"/>
      <c r="C39" s="124" t="s">
        <v>545</v>
      </c>
      <c r="D39" s="43">
        <v>12</v>
      </c>
      <c r="E39" s="43" t="s">
        <v>106</v>
      </c>
      <c r="F39" s="66">
        <v>4</v>
      </c>
      <c r="G39" s="66">
        <v>20</v>
      </c>
      <c r="H39" s="66">
        <v>14</v>
      </c>
      <c r="I39" s="66" t="s">
        <v>506</v>
      </c>
      <c r="J39" s="66" t="s">
        <v>534</v>
      </c>
      <c r="K39" s="66" t="s">
        <v>146</v>
      </c>
      <c r="L39" s="90">
        <v>-112</v>
      </c>
      <c r="M39" s="2">
        <v>13</v>
      </c>
      <c r="N39" s="66" t="s">
        <v>180</v>
      </c>
      <c r="O39" s="66"/>
      <c r="P39" s="66" t="s">
        <v>171</v>
      </c>
      <c r="Q39" s="66" t="s">
        <v>182</v>
      </c>
      <c r="R39" s="66">
        <v>180</v>
      </c>
      <c r="S39" s="66">
        <v>1</v>
      </c>
      <c r="T39" s="66" t="s">
        <v>150</v>
      </c>
      <c r="U39" s="2"/>
      <c r="V39" s="229">
        <v>38000</v>
      </c>
      <c r="W39" s="2"/>
      <c r="X39" s="229" t="s">
        <v>290</v>
      </c>
      <c r="Y39" s="93" t="s">
        <v>153</v>
      </c>
      <c r="Z39" s="35"/>
      <c r="AA39" s="26"/>
      <c r="AC39" s="490" t="s">
        <v>219</v>
      </c>
    </row>
    <row r="40" spans="1:29" s="51" customFormat="1" ht="15" customHeight="1">
      <c r="A40" s="631"/>
      <c r="B40" s="66"/>
      <c r="C40" s="124" t="s">
        <v>546</v>
      </c>
      <c r="D40" s="43">
        <v>13</v>
      </c>
      <c r="E40" s="43" t="s">
        <v>106</v>
      </c>
      <c r="F40" s="66">
        <v>4</v>
      </c>
      <c r="G40" s="66">
        <v>20</v>
      </c>
      <c r="H40" s="66">
        <v>14</v>
      </c>
      <c r="I40" s="66" t="s">
        <v>506</v>
      </c>
      <c r="J40" s="66" t="s">
        <v>534</v>
      </c>
      <c r="K40" s="66" t="s">
        <v>146</v>
      </c>
      <c r="L40" s="90">
        <v>-114</v>
      </c>
      <c r="M40" s="2">
        <v>11</v>
      </c>
      <c r="N40" s="66" t="s">
        <v>180</v>
      </c>
      <c r="O40" s="66"/>
      <c r="P40" s="66" t="s">
        <v>171</v>
      </c>
      <c r="Q40" s="66" t="s">
        <v>182</v>
      </c>
      <c r="R40" s="66">
        <v>180</v>
      </c>
      <c r="S40" s="66">
        <v>1</v>
      </c>
      <c r="T40" s="66" t="s">
        <v>150</v>
      </c>
      <c r="U40" s="2"/>
      <c r="V40" s="229">
        <v>38000</v>
      </c>
      <c r="W40" s="2"/>
      <c r="X40" s="229" t="s">
        <v>290</v>
      </c>
      <c r="Y40" s="93" t="s">
        <v>153</v>
      </c>
      <c r="Z40" s="35"/>
      <c r="AA40" s="26"/>
      <c r="AC40" s="490" t="s">
        <v>219</v>
      </c>
    </row>
    <row r="41" spans="1:29" s="51" customFormat="1" ht="15" customHeight="1">
      <c r="A41" s="631"/>
      <c r="B41" s="66"/>
      <c r="C41" s="124" t="s">
        <v>547</v>
      </c>
      <c r="D41" s="43">
        <v>14</v>
      </c>
      <c r="E41" s="43" t="s">
        <v>106</v>
      </c>
      <c r="F41" s="66">
        <v>4</v>
      </c>
      <c r="G41" s="66">
        <v>20</v>
      </c>
      <c r="H41" s="66">
        <v>14</v>
      </c>
      <c r="I41" s="66" t="s">
        <v>506</v>
      </c>
      <c r="J41" s="66" t="s">
        <v>534</v>
      </c>
      <c r="K41" s="66" t="s">
        <v>146</v>
      </c>
      <c r="L41" s="90">
        <v>-114.5</v>
      </c>
      <c r="M41" s="2">
        <v>10.5</v>
      </c>
      <c r="N41" s="66" t="s">
        <v>180</v>
      </c>
      <c r="O41" s="66"/>
      <c r="P41" s="66" t="s">
        <v>171</v>
      </c>
      <c r="Q41" s="66" t="s">
        <v>182</v>
      </c>
      <c r="R41" s="66">
        <v>180</v>
      </c>
      <c r="S41" s="66">
        <v>1</v>
      </c>
      <c r="T41" s="66" t="s">
        <v>150</v>
      </c>
      <c r="U41" s="2"/>
      <c r="V41" s="229">
        <v>32000</v>
      </c>
      <c r="W41" s="2"/>
      <c r="X41" s="229" t="s">
        <v>290</v>
      </c>
      <c r="Y41" s="93" t="s">
        <v>153</v>
      </c>
      <c r="Z41" s="35"/>
      <c r="AA41" s="26"/>
      <c r="AC41" s="490" t="s">
        <v>219</v>
      </c>
    </row>
    <row r="42" spans="1:29" s="51" customFormat="1" ht="15" customHeight="1">
      <c r="A42" s="631"/>
      <c r="B42" s="66"/>
      <c r="C42" s="124" t="s">
        <v>548</v>
      </c>
      <c r="D42" s="43">
        <v>15</v>
      </c>
      <c r="E42" s="43" t="s">
        <v>106</v>
      </c>
      <c r="F42" s="66">
        <v>4</v>
      </c>
      <c r="G42" s="66">
        <v>20</v>
      </c>
      <c r="H42" s="66">
        <v>14</v>
      </c>
      <c r="I42" s="66" t="s">
        <v>506</v>
      </c>
      <c r="J42" s="66" t="s">
        <v>534</v>
      </c>
      <c r="K42" s="66" t="s">
        <v>146</v>
      </c>
      <c r="L42" s="90">
        <v>-115</v>
      </c>
      <c r="M42" s="2">
        <v>10</v>
      </c>
      <c r="N42" s="66" t="s">
        <v>180</v>
      </c>
      <c r="O42" s="66"/>
      <c r="P42" s="66" t="s">
        <v>171</v>
      </c>
      <c r="Q42" s="66" t="s">
        <v>182</v>
      </c>
      <c r="R42" s="66">
        <v>180</v>
      </c>
      <c r="S42" s="66">
        <v>1</v>
      </c>
      <c r="T42" s="66" t="s">
        <v>492</v>
      </c>
      <c r="U42" s="2"/>
      <c r="V42" s="229">
        <v>32000</v>
      </c>
      <c r="W42" s="2"/>
      <c r="X42" s="229" t="s">
        <v>290</v>
      </c>
      <c r="Y42" s="93" t="s">
        <v>153</v>
      </c>
      <c r="Z42" s="35"/>
      <c r="AA42" s="26"/>
      <c r="AC42" s="490" t="s">
        <v>219</v>
      </c>
    </row>
    <row r="43" spans="1:29" s="51" customFormat="1" ht="15" customHeight="1">
      <c r="A43" s="631"/>
      <c r="B43" s="66"/>
      <c r="C43" s="124" t="s">
        <v>549</v>
      </c>
      <c r="D43" s="43">
        <v>16</v>
      </c>
      <c r="E43" s="43" t="s">
        <v>106</v>
      </c>
      <c r="F43" s="66">
        <v>4</v>
      </c>
      <c r="G43" s="66">
        <v>20</v>
      </c>
      <c r="H43" s="66">
        <v>14</v>
      </c>
      <c r="I43" s="66" t="s">
        <v>506</v>
      </c>
      <c r="J43" s="66" t="s">
        <v>534</v>
      </c>
      <c r="K43" s="66" t="s">
        <v>146</v>
      </c>
      <c r="L43" s="90">
        <v>-115.5</v>
      </c>
      <c r="M43" s="2">
        <v>9.5</v>
      </c>
      <c r="N43" s="66" t="s">
        <v>180</v>
      </c>
      <c r="O43" s="66"/>
      <c r="P43" s="66" t="s">
        <v>171</v>
      </c>
      <c r="Q43" s="66" t="s">
        <v>182</v>
      </c>
      <c r="R43" s="66">
        <v>180</v>
      </c>
      <c r="S43" s="66">
        <v>1</v>
      </c>
      <c r="T43" s="66" t="s">
        <v>492</v>
      </c>
      <c r="U43" s="2"/>
      <c r="V43" s="229">
        <v>32000</v>
      </c>
      <c r="W43" s="2"/>
      <c r="X43" s="229" t="s">
        <v>290</v>
      </c>
      <c r="Y43" s="93" t="s">
        <v>153</v>
      </c>
      <c r="Z43" s="35"/>
      <c r="AC43" s="490" t="s">
        <v>219</v>
      </c>
    </row>
    <row r="44" spans="1:29" s="51" customFormat="1" ht="15" customHeight="1">
      <c r="A44" s="631"/>
      <c r="B44" s="66"/>
      <c r="C44" s="124" t="s">
        <v>550</v>
      </c>
      <c r="D44" s="43">
        <v>17</v>
      </c>
      <c r="E44" s="43" t="s">
        <v>106</v>
      </c>
      <c r="F44" s="66">
        <v>4</v>
      </c>
      <c r="G44" s="66">
        <v>20</v>
      </c>
      <c r="H44" s="66">
        <v>14</v>
      </c>
      <c r="I44" s="66" t="s">
        <v>506</v>
      </c>
      <c r="J44" s="66" t="s">
        <v>534</v>
      </c>
      <c r="K44" s="66" t="s">
        <v>146</v>
      </c>
      <c r="L44" s="90">
        <v>-116</v>
      </c>
      <c r="M44" s="2">
        <v>9</v>
      </c>
      <c r="N44" s="66" t="s">
        <v>180</v>
      </c>
      <c r="O44" s="66"/>
      <c r="P44" s="66" t="s">
        <v>171</v>
      </c>
      <c r="Q44" s="66" t="s">
        <v>182</v>
      </c>
      <c r="R44" s="66">
        <v>180</v>
      </c>
      <c r="S44" s="66">
        <v>1</v>
      </c>
      <c r="T44" s="66" t="s">
        <v>492</v>
      </c>
      <c r="U44" s="2"/>
      <c r="V44" s="229">
        <v>26000</v>
      </c>
      <c r="W44" s="2"/>
      <c r="X44" s="229" t="s">
        <v>290</v>
      </c>
      <c r="Y44" s="93" t="s">
        <v>153</v>
      </c>
      <c r="Z44" s="35"/>
      <c r="AC44" s="490" t="s">
        <v>219</v>
      </c>
    </row>
    <row r="45" spans="1:29" s="51" customFormat="1" ht="15" customHeight="1">
      <c r="A45" s="631"/>
      <c r="B45" s="66"/>
      <c r="C45" s="124" t="s">
        <v>551</v>
      </c>
      <c r="D45" s="43">
        <v>18</v>
      </c>
      <c r="E45" s="43" t="s">
        <v>106</v>
      </c>
      <c r="F45" s="66">
        <v>4</v>
      </c>
      <c r="G45" s="66">
        <v>20</v>
      </c>
      <c r="H45" s="66">
        <v>14</v>
      </c>
      <c r="I45" s="66" t="s">
        <v>506</v>
      </c>
      <c r="J45" s="66" t="s">
        <v>534</v>
      </c>
      <c r="K45" s="66" t="s">
        <v>146</v>
      </c>
      <c r="L45" s="90">
        <v>-116.5</v>
      </c>
      <c r="M45" s="2">
        <v>8.5</v>
      </c>
      <c r="N45" s="66" t="s">
        <v>180</v>
      </c>
      <c r="O45" s="66"/>
      <c r="P45" s="66" t="s">
        <v>171</v>
      </c>
      <c r="Q45" s="66" t="s">
        <v>182</v>
      </c>
      <c r="R45" s="66">
        <v>180</v>
      </c>
      <c r="S45" s="66">
        <v>1</v>
      </c>
      <c r="T45" s="66" t="s">
        <v>492</v>
      </c>
      <c r="U45" s="2"/>
      <c r="V45" s="229">
        <v>26000</v>
      </c>
      <c r="W45" s="2"/>
      <c r="X45" s="229" t="s">
        <v>290</v>
      </c>
      <c r="Y45" s="93" t="s">
        <v>153</v>
      </c>
      <c r="Z45" s="35"/>
      <c r="AC45" s="490" t="s">
        <v>219</v>
      </c>
    </row>
    <row r="46" spans="1:29" s="51" customFormat="1" ht="15" customHeight="1">
      <c r="A46" s="631"/>
      <c r="B46" s="66"/>
      <c r="C46" s="124" t="s">
        <v>552</v>
      </c>
      <c r="D46" s="43">
        <v>19</v>
      </c>
      <c r="E46" s="43" t="s">
        <v>106</v>
      </c>
      <c r="F46" s="66">
        <v>4</v>
      </c>
      <c r="G46" s="66">
        <v>20</v>
      </c>
      <c r="H46" s="66">
        <v>14</v>
      </c>
      <c r="I46" s="66" t="s">
        <v>506</v>
      </c>
      <c r="J46" s="66" t="s">
        <v>534</v>
      </c>
      <c r="K46" s="66" t="s">
        <v>146</v>
      </c>
      <c r="L46" s="90">
        <v>-117</v>
      </c>
      <c r="M46" s="2">
        <v>8</v>
      </c>
      <c r="N46" s="66" t="s">
        <v>180</v>
      </c>
      <c r="O46" s="66"/>
      <c r="P46" s="66" t="s">
        <v>171</v>
      </c>
      <c r="Q46" s="66" t="s">
        <v>182</v>
      </c>
      <c r="R46" s="66">
        <v>180</v>
      </c>
      <c r="S46" s="66">
        <v>1</v>
      </c>
      <c r="T46" s="66" t="s">
        <v>150</v>
      </c>
      <c r="U46" s="2"/>
      <c r="V46" s="229">
        <v>26000</v>
      </c>
      <c r="W46" s="2"/>
      <c r="X46" s="229" t="s">
        <v>290</v>
      </c>
      <c r="Y46" s="93" t="s">
        <v>153</v>
      </c>
      <c r="Z46" s="35"/>
      <c r="AC46" s="490" t="s">
        <v>219</v>
      </c>
    </row>
    <row r="47" spans="1:29" s="51" customFormat="1" ht="15" customHeight="1">
      <c r="A47" s="631"/>
      <c r="B47" s="66"/>
      <c r="C47" s="124" t="s">
        <v>553</v>
      </c>
      <c r="D47" s="43">
        <v>20</v>
      </c>
      <c r="E47" s="43" t="s">
        <v>106</v>
      </c>
      <c r="F47" s="66">
        <v>4</v>
      </c>
      <c r="G47" s="66">
        <v>20</v>
      </c>
      <c r="H47" s="66">
        <v>14</v>
      </c>
      <c r="I47" s="66" t="s">
        <v>506</v>
      </c>
      <c r="J47" s="66" t="s">
        <v>534</v>
      </c>
      <c r="K47" s="66" t="s">
        <v>146</v>
      </c>
      <c r="L47" s="90">
        <v>-117.5</v>
      </c>
      <c r="M47" s="2">
        <v>7.5</v>
      </c>
      <c r="N47" s="66" t="s">
        <v>180</v>
      </c>
      <c r="O47" s="66"/>
      <c r="P47" s="66" t="s">
        <v>171</v>
      </c>
      <c r="Q47" s="66" t="s">
        <v>182</v>
      </c>
      <c r="R47" s="66">
        <v>180</v>
      </c>
      <c r="S47" s="66">
        <v>1</v>
      </c>
      <c r="T47" s="66" t="s">
        <v>492</v>
      </c>
      <c r="U47" s="2"/>
      <c r="V47" s="229">
        <v>26000</v>
      </c>
      <c r="W47" s="2"/>
      <c r="X47" s="229" t="s">
        <v>290</v>
      </c>
      <c r="Y47" s="93" t="s">
        <v>153</v>
      </c>
      <c r="Z47" s="35"/>
      <c r="AC47" s="490" t="s">
        <v>219</v>
      </c>
    </row>
    <row r="48" spans="1:29" s="51" customFormat="1" ht="15" customHeight="1">
      <c r="A48" s="631"/>
      <c r="B48" s="66"/>
      <c r="C48" s="124" t="s">
        <v>554</v>
      </c>
      <c r="D48" s="43">
        <v>21</v>
      </c>
      <c r="E48" s="43" t="s">
        <v>106</v>
      </c>
      <c r="F48" s="66">
        <v>4</v>
      </c>
      <c r="G48" s="66">
        <v>20</v>
      </c>
      <c r="H48" s="66">
        <v>14</v>
      </c>
      <c r="I48" s="66" t="s">
        <v>506</v>
      </c>
      <c r="J48" s="66" t="s">
        <v>534</v>
      </c>
      <c r="K48" s="66" t="s">
        <v>146</v>
      </c>
      <c r="L48" s="90">
        <v>-118</v>
      </c>
      <c r="M48" s="2">
        <v>7</v>
      </c>
      <c r="N48" s="66" t="s">
        <v>180</v>
      </c>
      <c r="O48" s="66"/>
      <c r="P48" s="66" t="s">
        <v>171</v>
      </c>
      <c r="Q48" s="66" t="s">
        <v>182</v>
      </c>
      <c r="R48" s="66">
        <v>180</v>
      </c>
      <c r="S48" s="66">
        <v>1</v>
      </c>
      <c r="T48" s="66" t="s">
        <v>492</v>
      </c>
      <c r="U48" s="2"/>
      <c r="V48" s="229">
        <v>22000</v>
      </c>
      <c r="W48" s="2"/>
      <c r="X48" s="229" t="s">
        <v>290</v>
      </c>
      <c r="Y48" s="93" t="s">
        <v>153</v>
      </c>
      <c r="Z48" s="35"/>
      <c r="AC48" s="490" t="s">
        <v>219</v>
      </c>
    </row>
    <row r="49" spans="1:29" s="51" customFormat="1" ht="15" customHeight="1">
      <c r="A49" s="631"/>
      <c r="B49" s="66"/>
      <c r="C49" s="124" t="s">
        <v>555</v>
      </c>
      <c r="D49" s="43">
        <v>22</v>
      </c>
      <c r="E49" s="43" t="s">
        <v>106</v>
      </c>
      <c r="F49" s="66">
        <v>4</v>
      </c>
      <c r="G49" s="66">
        <v>20</v>
      </c>
      <c r="H49" s="66">
        <v>14</v>
      </c>
      <c r="I49" s="66" t="s">
        <v>506</v>
      </c>
      <c r="J49" s="66" t="s">
        <v>534</v>
      </c>
      <c r="K49" s="66" t="s">
        <v>146</v>
      </c>
      <c r="L49" s="90">
        <v>-118.5</v>
      </c>
      <c r="M49" s="2">
        <v>6.5</v>
      </c>
      <c r="N49" s="66" t="s">
        <v>180</v>
      </c>
      <c r="O49" s="66"/>
      <c r="P49" s="66" t="s">
        <v>171</v>
      </c>
      <c r="Q49" s="66" t="s">
        <v>182</v>
      </c>
      <c r="R49" s="66">
        <v>180</v>
      </c>
      <c r="S49" s="66">
        <v>1</v>
      </c>
      <c r="T49" s="66" t="s">
        <v>492</v>
      </c>
      <c r="U49" s="2"/>
      <c r="V49" s="229">
        <v>22000</v>
      </c>
      <c r="W49" s="2"/>
      <c r="X49" s="229" t="s">
        <v>290</v>
      </c>
      <c r="Y49" s="93" t="s">
        <v>153</v>
      </c>
      <c r="Z49" s="35"/>
      <c r="AC49" s="490" t="s">
        <v>219</v>
      </c>
    </row>
    <row r="50" spans="1:29" s="51" customFormat="1" ht="15" customHeight="1">
      <c r="A50" s="631"/>
      <c r="B50" s="66"/>
      <c r="C50" s="124" t="s">
        <v>556</v>
      </c>
      <c r="D50" s="43">
        <v>23</v>
      </c>
      <c r="E50" s="43" t="s">
        <v>106</v>
      </c>
      <c r="F50" s="66">
        <v>4</v>
      </c>
      <c r="G50" s="66">
        <v>20</v>
      </c>
      <c r="H50" s="66">
        <v>14</v>
      </c>
      <c r="I50" s="66" t="s">
        <v>506</v>
      </c>
      <c r="J50" s="66" t="s">
        <v>534</v>
      </c>
      <c r="K50" s="66" t="s">
        <v>146</v>
      </c>
      <c r="L50" s="90">
        <v>-119</v>
      </c>
      <c r="M50" s="2">
        <v>6</v>
      </c>
      <c r="N50" s="66" t="s">
        <v>180</v>
      </c>
      <c r="O50" s="66"/>
      <c r="P50" s="66" t="s">
        <v>171</v>
      </c>
      <c r="Q50" s="66" t="s">
        <v>182</v>
      </c>
      <c r="R50" s="66">
        <v>180</v>
      </c>
      <c r="S50" s="66">
        <v>1</v>
      </c>
      <c r="T50" s="66" t="s">
        <v>492</v>
      </c>
      <c r="U50" s="2"/>
      <c r="V50" s="229">
        <v>22000</v>
      </c>
      <c r="W50" s="2"/>
      <c r="X50" s="229" t="s">
        <v>290</v>
      </c>
      <c r="Y50" s="93" t="s">
        <v>153</v>
      </c>
      <c r="Z50" s="35"/>
      <c r="AC50" s="490" t="s">
        <v>219</v>
      </c>
    </row>
    <row r="51" spans="1:29" s="51" customFormat="1" ht="15" customHeight="1">
      <c r="A51" s="631"/>
      <c r="B51" s="66"/>
      <c r="C51" s="124" t="s">
        <v>557</v>
      </c>
      <c r="D51" s="43">
        <v>24</v>
      </c>
      <c r="E51" s="43" t="s">
        <v>106</v>
      </c>
      <c r="F51" s="66">
        <v>4</v>
      </c>
      <c r="G51" s="66">
        <v>20</v>
      </c>
      <c r="H51" s="66">
        <v>14</v>
      </c>
      <c r="I51" s="66" t="s">
        <v>506</v>
      </c>
      <c r="J51" s="66" t="s">
        <v>534</v>
      </c>
      <c r="K51" s="66" t="s">
        <v>146</v>
      </c>
      <c r="L51" s="90">
        <v>-119.5</v>
      </c>
      <c r="M51" s="2">
        <v>5.5</v>
      </c>
      <c r="N51" s="66" t="s">
        <v>180</v>
      </c>
      <c r="O51" s="66"/>
      <c r="P51" s="66" t="s">
        <v>171</v>
      </c>
      <c r="Q51" s="66" t="s">
        <v>182</v>
      </c>
      <c r="R51" s="66">
        <v>180</v>
      </c>
      <c r="S51" s="66">
        <v>1</v>
      </c>
      <c r="T51" s="66" t="s">
        <v>150</v>
      </c>
      <c r="U51" s="2"/>
      <c r="V51" s="229">
        <v>18000</v>
      </c>
      <c r="W51" s="2"/>
      <c r="X51" s="229" t="s">
        <v>290</v>
      </c>
      <c r="Y51" s="93" t="s">
        <v>153</v>
      </c>
      <c r="Z51" s="35"/>
      <c r="AC51" s="490" t="s">
        <v>219</v>
      </c>
    </row>
    <row r="52" spans="1:29" s="51" customFormat="1" ht="15" customHeight="1">
      <c r="A52" s="631"/>
      <c r="B52" s="66"/>
      <c r="C52" s="124" t="s">
        <v>558</v>
      </c>
      <c r="D52" s="43">
        <v>25</v>
      </c>
      <c r="E52" s="43" t="s">
        <v>106</v>
      </c>
      <c r="F52" s="66">
        <v>4</v>
      </c>
      <c r="G52" s="66">
        <v>20</v>
      </c>
      <c r="H52" s="66">
        <v>14</v>
      </c>
      <c r="I52" s="66" t="s">
        <v>506</v>
      </c>
      <c r="J52" s="66" t="s">
        <v>534</v>
      </c>
      <c r="K52" s="66" t="s">
        <v>146</v>
      </c>
      <c r="L52" s="90">
        <v>-120</v>
      </c>
      <c r="M52" s="2">
        <v>5</v>
      </c>
      <c r="N52" s="66" t="s">
        <v>180</v>
      </c>
      <c r="O52" s="66"/>
      <c r="P52" s="66" t="s">
        <v>171</v>
      </c>
      <c r="Q52" s="66" t="s">
        <v>182</v>
      </c>
      <c r="R52" s="66">
        <v>180</v>
      </c>
      <c r="S52" s="66">
        <v>1</v>
      </c>
      <c r="T52" s="66" t="s">
        <v>492</v>
      </c>
      <c r="U52" s="2"/>
      <c r="V52" s="229">
        <v>18000</v>
      </c>
      <c r="W52" s="2"/>
      <c r="X52" s="229" t="s">
        <v>290</v>
      </c>
      <c r="Y52" s="93" t="s">
        <v>153</v>
      </c>
      <c r="Z52" s="35"/>
      <c r="AC52" s="490" t="s">
        <v>219</v>
      </c>
    </row>
    <row r="53" spans="1:29" s="51" customFormat="1" ht="15" customHeight="1">
      <c r="A53" s="35"/>
      <c r="B53" s="35"/>
      <c r="C53" s="128"/>
      <c r="D53" s="35"/>
      <c r="E53" s="35"/>
      <c r="F53" s="35"/>
      <c r="G53" s="35"/>
      <c r="H53" s="66"/>
      <c r="I53" s="35"/>
      <c r="J53" s="35"/>
      <c r="K53" s="35"/>
      <c r="L53" s="35"/>
      <c r="M53" s="35"/>
      <c r="N53" s="35"/>
      <c r="O53" s="35"/>
      <c r="P53" s="35"/>
      <c r="Q53" s="35"/>
      <c r="R53" s="35"/>
      <c r="S53" s="35"/>
      <c r="T53" s="31"/>
      <c r="U53" s="50"/>
      <c r="V53" s="50"/>
      <c r="W53" s="35"/>
      <c r="X53" s="36"/>
      <c r="Y53" s="35"/>
      <c r="Z53" s="35"/>
      <c r="AC53" s="494"/>
    </row>
    <row r="54" spans="1:29" s="51" customFormat="1" ht="15" customHeight="1">
      <c r="A54" s="628" t="s">
        <v>559</v>
      </c>
      <c r="B54" s="62"/>
      <c r="C54" s="127">
        <v>601.01199999999994</v>
      </c>
      <c r="D54" s="43"/>
      <c r="E54" s="43" t="s">
        <v>106</v>
      </c>
      <c r="F54" s="66">
        <v>4</v>
      </c>
      <c r="G54" s="66">
        <v>10</v>
      </c>
      <c r="H54" s="66">
        <v>14</v>
      </c>
      <c r="I54" s="66" t="s">
        <v>217</v>
      </c>
      <c r="J54" s="66" t="s">
        <v>507</v>
      </c>
      <c r="K54" s="66" t="s">
        <v>158</v>
      </c>
      <c r="L54" s="66">
        <v>-85</v>
      </c>
      <c r="M54" s="66" t="s">
        <v>159</v>
      </c>
      <c r="N54" s="66" t="s">
        <v>160</v>
      </c>
      <c r="O54" s="66" t="s">
        <v>205</v>
      </c>
      <c r="P54" s="66" t="s">
        <v>148</v>
      </c>
      <c r="Q54" s="66" t="s">
        <v>149</v>
      </c>
      <c r="R54" s="66">
        <v>60</v>
      </c>
      <c r="S54" s="66">
        <v>3</v>
      </c>
      <c r="T54" s="66" t="s">
        <v>150</v>
      </c>
      <c r="U54" s="66"/>
      <c r="V54" s="229">
        <v>60000</v>
      </c>
      <c r="W54" s="66"/>
      <c r="X54" s="66" t="s">
        <v>560</v>
      </c>
      <c r="Y54" s="93" t="s">
        <v>153</v>
      </c>
      <c r="Z54" s="35"/>
      <c r="AC54" s="490" t="s">
        <v>219</v>
      </c>
    </row>
    <row r="55" spans="1:29" s="51" customFormat="1" ht="15" customHeight="1">
      <c r="A55" s="628"/>
      <c r="B55" s="62"/>
      <c r="C55" s="127">
        <v>601.01300000000003</v>
      </c>
      <c r="D55" s="43"/>
      <c r="E55" s="43" t="s">
        <v>106</v>
      </c>
      <c r="F55" s="66">
        <v>4</v>
      </c>
      <c r="G55" s="66">
        <v>15</v>
      </c>
      <c r="H55" s="66">
        <v>14</v>
      </c>
      <c r="I55" s="66" t="s">
        <v>217</v>
      </c>
      <c r="J55" s="66" t="s">
        <v>507</v>
      </c>
      <c r="K55" s="66" t="s">
        <v>158</v>
      </c>
      <c r="L55" s="66">
        <v>-85</v>
      </c>
      <c r="M55" s="66" t="s">
        <v>159</v>
      </c>
      <c r="N55" s="66" t="s">
        <v>160</v>
      </c>
      <c r="O55" s="66" t="s">
        <v>205</v>
      </c>
      <c r="P55" s="66" t="s">
        <v>148</v>
      </c>
      <c r="Q55" s="66" t="s">
        <v>149</v>
      </c>
      <c r="R55" s="66">
        <v>60</v>
      </c>
      <c r="S55" s="66">
        <v>3</v>
      </c>
      <c r="T55" s="66" t="s">
        <v>150</v>
      </c>
      <c r="U55" s="66"/>
      <c r="V55" s="229">
        <v>90000</v>
      </c>
      <c r="W55" s="66"/>
      <c r="X55" s="66" t="s">
        <v>561</v>
      </c>
      <c r="Y55" s="93" t="s">
        <v>153</v>
      </c>
      <c r="Z55" s="35"/>
      <c r="AC55" s="490" t="s">
        <v>219</v>
      </c>
    </row>
    <row r="56" spans="1:29" s="51" customFormat="1" ht="15" customHeight="1">
      <c r="A56" s="628"/>
      <c r="B56" s="62"/>
      <c r="C56" s="127">
        <v>601.01400000000001</v>
      </c>
      <c r="D56" s="43"/>
      <c r="E56" s="43" t="s">
        <v>106</v>
      </c>
      <c r="F56" s="66">
        <v>4</v>
      </c>
      <c r="G56" s="66">
        <v>20</v>
      </c>
      <c r="H56" s="66">
        <v>14</v>
      </c>
      <c r="I56" s="66" t="s">
        <v>217</v>
      </c>
      <c r="J56" s="66" t="s">
        <v>507</v>
      </c>
      <c r="K56" s="66" t="s">
        <v>158</v>
      </c>
      <c r="L56" s="66">
        <v>-85</v>
      </c>
      <c r="M56" s="66" t="s">
        <v>159</v>
      </c>
      <c r="N56" s="66" t="s">
        <v>160</v>
      </c>
      <c r="O56" s="66" t="s">
        <v>205</v>
      </c>
      <c r="P56" s="66" t="s">
        <v>148</v>
      </c>
      <c r="Q56" s="66" t="s">
        <v>149</v>
      </c>
      <c r="R56" s="66">
        <v>60</v>
      </c>
      <c r="S56" s="66">
        <v>3</v>
      </c>
      <c r="T56" s="66" t="s">
        <v>150</v>
      </c>
      <c r="U56" s="66"/>
      <c r="V56" s="229">
        <v>130000</v>
      </c>
      <c r="W56" s="66"/>
      <c r="X56" s="66" t="s">
        <v>562</v>
      </c>
      <c r="Y56" s="93" t="s">
        <v>153</v>
      </c>
      <c r="Z56" s="35"/>
      <c r="AC56" s="490" t="s">
        <v>219</v>
      </c>
    </row>
    <row r="57" spans="1:29" s="51" customFormat="1" ht="15" customHeight="1">
      <c r="A57" s="628"/>
      <c r="B57" s="62"/>
      <c r="C57" s="127" t="s">
        <v>563</v>
      </c>
      <c r="D57" s="94">
        <v>1</v>
      </c>
      <c r="E57" s="43" t="s">
        <v>106</v>
      </c>
      <c r="F57" s="66">
        <v>2</v>
      </c>
      <c r="G57" s="66">
        <v>5</v>
      </c>
      <c r="H57" s="66">
        <v>14</v>
      </c>
      <c r="I57" s="66" t="s">
        <v>217</v>
      </c>
      <c r="J57" s="66" t="s">
        <v>507</v>
      </c>
      <c r="K57" s="66" t="s">
        <v>163</v>
      </c>
      <c r="L57" s="66">
        <v>-85</v>
      </c>
      <c r="M57" s="2">
        <v>10</v>
      </c>
      <c r="N57" s="2" t="s">
        <v>164</v>
      </c>
      <c r="O57" s="66" t="s">
        <v>205</v>
      </c>
      <c r="P57" s="66" t="s">
        <v>148</v>
      </c>
      <c r="Q57" s="66" t="s">
        <v>149</v>
      </c>
      <c r="R57" s="66">
        <v>60</v>
      </c>
      <c r="S57" s="66">
        <v>3</v>
      </c>
      <c r="T57" s="66" t="s">
        <v>150</v>
      </c>
      <c r="U57" s="66"/>
      <c r="V57" s="229">
        <v>6000</v>
      </c>
      <c r="W57" s="66"/>
      <c r="X57" s="229" t="s">
        <v>564</v>
      </c>
      <c r="Y57" s="93" t="s">
        <v>153</v>
      </c>
      <c r="Z57" s="35"/>
      <c r="AC57" s="490" t="s">
        <v>219</v>
      </c>
    </row>
    <row r="58" spans="1:29" s="51" customFormat="1" ht="15" customHeight="1">
      <c r="A58" s="628"/>
      <c r="B58" s="62"/>
      <c r="C58" s="127" t="s">
        <v>565</v>
      </c>
      <c r="D58" s="94">
        <v>2</v>
      </c>
      <c r="E58" s="43" t="s">
        <v>106</v>
      </c>
      <c r="F58" s="66">
        <v>2</v>
      </c>
      <c r="G58" s="66">
        <v>10</v>
      </c>
      <c r="H58" s="66">
        <v>14</v>
      </c>
      <c r="I58" s="66" t="s">
        <v>217</v>
      </c>
      <c r="J58" s="66" t="s">
        <v>507</v>
      </c>
      <c r="K58" s="66" t="s">
        <v>163</v>
      </c>
      <c r="L58" s="66">
        <v>-85</v>
      </c>
      <c r="M58" s="2">
        <v>10</v>
      </c>
      <c r="N58" s="2" t="s">
        <v>164</v>
      </c>
      <c r="O58" s="66" t="s">
        <v>205</v>
      </c>
      <c r="P58" s="66" t="s">
        <v>148</v>
      </c>
      <c r="Q58" s="66" t="s">
        <v>149</v>
      </c>
      <c r="R58" s="66">
        <v>60</v>
      </c>
      <c r="S58" s="66">
        <v>3</v>
      </c>
      <c r="T58" s="66" t="s">
        <v>150</v>
      </c>
      <c r="U58" s="66"/>
      <c r="V58" s="229">
        <v>13000</v>
      </c>
      <c r="W58" s="66"/>
      <c r="X58" s="229" t="s">
        <v>566</v>
      </c>
      <c r="Y58" s="93" t="s">
        <v>153</v>
      </c>
      <c r="Z58" s="35"/>
      <c r="AC58" s="490" t="s">
        <v>219</v>
      </c>
    </row>
    <row r="59" spans="1:29" s="51" customFormat="1" ht="15" customHeight="1">
      <c r="A59" s="628"/>
      <c r="B59" s="62"/>
      <c r="C59" s="127" t="s">
        <v>567</v>
      </c>
      <c r="D59" s="94">
        <v>3</v>
      </c>
      <c r="E59" s="43" t="s">
        <v>106</v>
      </c>
      <c r="F59" s="66">
        <v>2</v>
      </c>
      <c r="G59" s="66">
        <v>15</v>
      </c>
      <c r="H59" s="66">
        <v>14</v>
      </c>
      <c r="I59" s="66" t="s">
        <v>217</v>
      </c>
      <c r="J59" s="66" t="s">
        <v>507</v>
      </c>
      <c r="K59" s="66" t="s">
        <v>163</v>
      </c>
      <c r="L59" s="66">
        <v>-85</v>
      </c>
      <c r="M59" s="2">
        <v>10</v>
      </c>
      <c r="N59" s="2" t="s">
        <v>164</v>
      </c>
      <c r="O59" s="66" t="s">
        <v>205</v>
      </c>
      <c r="P59" s="66" t="s">
        <v>148</v>
      </c>
      <c r="Q59" s="66" t="s">
        <v>149</v>
      </c>
      <c r="R59" s="66">
        <v>60</v>
      </c>
      <c r="S59" s="66">
        <v>3</v>
      </c>
      <c r="T59" s="66" t="s">
        <v>150</v>
      </c>
      <c r="U59" s="66"/>
      <c r="V59" s="229">
        <v>21000</v>
      </c>
      <c r="W59" s="66"/>
      <c r="X59" s="229" t="s">
        <v>568</v>
      </c>
      <c r="Y59" s="93" t="s">
        <v>153</v>
      </c>
      <c r="Z59" s="35"/>
      <c r="AC59" s="490" t="s">
        <v>219</v>
      </c>
    </row>
    <row r="60" spans="1:29" s="51" customFormat="1" ht="15" customHeight="1">
      <c r="A60" s="628"/>
      <c r="B60" s="62"/>
      <c r="C60" s="127" t="s">
        <v>569</v>
      </c>
      <c r="D60" s="94">
        <v>4</v>
      </c>
      <c r="E60" s="43" t="s">
        <v>106</v>
      </c>
      <c r="F60" s="66">
        <v>2</v>
      </c>
      <c r="G60" s="66">
        <v>20</v>
      </c>
      <c r="H60" s="66">
        <v>14</v>
      </c>
      <c r="I60" s="66" t="s">
        <v>217</v>
      </c>
      <c r="J60" s="66" t="s">
        <v>507</v>
      </c>
      <c r="K60" s="66" t="s">
        <v>163</v>
      </c>
      <c r="L60" s="66">
        <v>-85</v>
      </c>
      <c r="M60" s="2">
        <v>10</v>
      </c>
      <c r="N60" s="2" t="s">
        <v>164</v>
      </c>
      <c r="O60" s="66" t="s">
        <v>205</v>
      </c>
      <c r="P60" s="66" t="s">
        <v>148</v>
      </c>
      <c r="Q60" s="66" t="s">
        <v>149</v>
      </c>
      <c r="R60" s="66">
        <v>60</v>
      </c>
      <c r="S60" s="66">
        <v>3</v>
      </c>
      <c r="T60" s="66" t="s">
        <v>150</v>
      </c>
      <c r="U60" s="66"/>
      <c r="V60" s="229">
        <v>30000</v>
      </c>
      <c r="W60" s="66"/>
      <c r="X60" s="229" t="s">
        <v>570</v>
      </c>
      <c r="Y60" s="93" t="s">
        <v>153</v>
      </c>
      <c r="Z60" s="35"/>
      <c r="AC60" s="490" t="s">
        <v>219</v>
      </c>
    </row>
    <row r="61" spans="1:29" s="51" customFormat="1" ht="15" customHeight="1">
      <c r="A61" s="628"/>
      <c r="B61" s="62"/>
      <c r="C61" s="127" t="s">
        <v>571</v>
      </c>
      <c r="D61" s="94">
        <v>1</v>
      </c>
      <c r="E61" s="43" t="s">
        <v>106</v>
      </c>
      <c r="F61" s="66">
        <v>4</v>
      </c>
      <c r="G61" s="66">
        <v>5</v>
      </c>
      <c r="H61" s="66">
        <v>14</v>
      </c>
      <c r="I61" s="66" t="s">
        <v>217</v>
      </c>
      <c r="J61" s="66" t="s">
        <v>507</v>
      </c>
      <c r="K61" s="66" t="s">
        <v>163</v>
      </c>
      <c r="L61" s="66">
        <v>-85</v>
      </c>
      <c r="M61" s="2">
        <v>10</v>
      </c>
      <c r="N61" s="2" t="s">
        <v>164</v>
      </c>
      <c r="O61" s="66" t="s">
        <v>205</v>
      </c>
      <c r="P61" s="66" t="s">
        <v>148</v>
      </c>
      <c r="Q61" s="66" t="s">
        <v>149</v>
      </c>
      <c r="R61" s="66">
        <v>60</v>
      </c>
      <c r="S61" s="66">
        <v>3</v>
      </c>
      <c r="T61" s="66" t="s">
        <v>150</v>
      </c>
      <c r="U61" s="66"/>
      <c r="V61" s="229">
        <v>6000</v>
      </c>
      <c r="W61" s="66"/>
      <c r="X61" s="229" t="s">
        <v>564</v>
      </c>
      <c r="Y61" s="93" t="s">
        <v>153</v>
      </c>
      <c r="Z61" s="35"/>
      <c r="AC61" s="490" t="s">
        <v>219</v>
      </c>
    </row>
    <row r="62" spans="1:29" s="51" customFormat="1" ht="15" customHeight="1">
      <c r="A62" s="628"/>
      <c r="B62" s="62"/>
      <c r="C62" s="127" t="s">
        <v>572</v>
      </c>
      <c r="D62" s="94">
        <v>2</v>
      </c>
      <c r="E62" s="43" t="s">
        <v>106</v>
      </c>
      <c r="F62" s="66">
        <v>4</v>
      </c>
      <c r="G62" s="66">
        <v>10</v>
      </c>
      <c r="H62" s="66">
        <v>14</v>
      </c>
      <c r="I62" s="66" t="s">
        <v>217</v>
      </c>
      <c r="J62" s="66" t="s">
        <v>507</v>
      </c>
      <c r="K62" s="66" t="s">
        <v>163</v>
      </c>
      <c r="L62" s="66">
        <v>-85</v>
      </c>
      <c r="M62" s="2">
        <v>10</v>
      </c>
      <c r="N62" s="2" t="s">
        <v>164</v>
      </c>
      <c r="O62" s="66" t="s">
        <v>205</v>
      </c>
      <c r="P62" s="66" t="s">
        <v>148</v>
      </c>
      <c r="Q62" s="66" t="s">
        <v>149</v>
      </c>
      <c r="R62" s="66">
        <v>60</v>
      </c>
      <c r="S62" s="66">
        <v>3</v>
      </c>
      <c r="T62" s="66" t="s">
        <v>150</v>
      </c>
      <c r="U62" s="66"/>
      <c r="V62" s="229">
        <v>13000</v>
      </c>
      <c r="W62" s="66"/>
      <c r="X62" s="229" t="s">
        <v>566</v>
      </c>
      <c r="Y62" s="93" t="s">
        <v>153</v>
      </c>
      <c r="Z62" s="35"/>
      <c r="AC62" s="490" t="s">
        <v>219</v>
      </c>
    </row>
    <row r="63" spans="1:29" s="51" customFormat="1" ht="15" customHeight="1">
      <c r="A63" s="628"/>
      <c r="B63" s="62"/>
      <c r="C63" s="127" t="s">
        <v>573</v>
      </c>
      <c r="D63" s="94">
        <v>3</v>
      </c>
      <c r="E63" s="43" t="s">
        <v>106</v>
      </c>
      <c r="F63" s="66">
        <v>4</v>
      </c>
      <c r="G63" s="66">
        <v>15</v>
      </c>
      <c r="H63" s="66">
        <v>14</v>
      </c>
      <c r="I63" s="66" t="s">
        <v>217</v>
      </c>
      <c r="J63" s="66" t="s">
        <v>507</v>
      </c>
      <c r="K63" s="66" t="s">
        <v>163</v>
      </c>
      <c r="L63" s="66">
        <v>-85</v>
      </c>
      <c r="M63" s="2">
        <v>10</v>
      </c>
      <c r="N63" s="2" t="s">
        <v>164</v>
      </c>
      <c r="O63" s="66" t="s">
        <v>205</v>
      </c>
      <c r="P63" s="66" t="s">
        <v>148</v>
      </c>
      <c r="Q63" s="66" t="s">
        <v>149</v>
      </c>
      <c r="R63" s="66">
        <v>60</v>
      </c>
      <c r="S63" s="66">
        <v>3</v>
      </c>
      <c r="T63" s="66" t="s">
        <v>150</v>
      </c>
      <c r="U63" s="66"/>
      <c r="V63" s="229">
        <v>21000</v>
      </c>
      <c r="W63" s="66"/>
      <c r="X63" s="229" t="s">
        <v>568</v>
      </c>
      <c r="Y63" s="93" t="s">
        <v>153</v>
      </c>
      <c r="Z63" s="35"/>
      <c r="AC63" s="490" t="s">
        <v>219</v>
      </c>
    </row>
    <row r="64" spans="1:29" s="51" customFormat="1" ht="15" customHeight="1">
      <c r="A64" s="628"/>
      <c r="B64" s="62"/>
      <c r="C64" s="127" t="s">
        <v>574</v>
      </c>
      <c r="D64" s="94">
        <v>4</v>
      </c>
      <c r="E64" s="43" t="s">
        <v>106</v>
      </c>
      <c r="F64" s="66">
        <v>4</v>
      </c>
      <c r="G64" s="66">
        <v>20</v>
      </c>
      <c r="H64" s="66">
        <v>14</v>
      </c>
      <c r="I64" s="66" t="s">
        <v>217</v>
      </c>
      <c r="J64" s="66" t="s">
        <v>507</v>
      </c>
      <c r="K64" s="66" t="s">
        <v>163</v>
      </c>
      <c r="L64" s="66">
        <v>-85</v>
      </c>
      <c r="M64" s="2">
        <v>10</v>
      </c>
      <c r="N64" s="2" t="s">
        <v>164</v>
      </c>
      <c r="O64" s="66" t="s">
        <v>205</v>
      </c>
      <c r="P64" s="66" t="s">
        <v>148</v>
      </c>
      <c r="Q64" s="66" t="s">
        <v>149</v>
      </c>
      <c r="R64" s="66">
        <v>60</v>
      </c>
      <c r="S64" s="66">
        <v>3</v>
      </c>
      <c r="T64" s="66" t="s">
        <v>150</v>
      </c>
      <c r="U64" s="66"/>
      <c r="V64" s="229">
        <v>30000</v>
      </c>
      <c r="W64" s="66"/>
      <c r="X64" s="229" t="s">
        <v>570</v>
      </c>
      <c r="Y64" s="93" t="s">
        <v>153</v>
      </c>
      <c r="Z64" s="35"/>
      <c r="AC64" s="490" t="s">
        <v>219</v>
      </c>
    </row>
    <row r="65" spans="1:29" s="51" customFormat="1" ht="15" customHeight="1">
      <c r="A65" s="628"/>
      <c r="B65" s="62"/>
      <c r="C65" s="127">
        <v>601.01700000000005</v>
      </c>
      <c r="D65" s="43"/>
      <c r="E65" s="43" t="s">
        <v>106</v>
      </c>
      <c r="F65" s="66">
        <v>4</v>
      </c>
      <c r="G65" s="66">
        <v>10</v>
      </c>
      <c r="H65" s="66">
        <v>14</v>
      </c>
      <c r="I65" s="66" t="s">
        <v>217</v>
      </c>
      <c r="J65" s="66" t="s">
        <v>507</v>
      </c>
      <c r="K65" s="66" t="s">
        <v>163</v>
      </c>
      <c r="L65" s="66">
        <v>-85</v>
      </c>
      <c r="M65" s="2">
        <v>20</v>
      </c>
      <c r="N65" s="2" t="s">
        <v>166</v>
      </c>
      <c r="O65" s="66" t="s">
        <v>205</v>
      </c>
      <c r="P65" s="66" t="s">
        <v>148</v>
      </c>
      <c r="Q65" s="66" t="s">
        <v>149</v>
      </c>
      <c r="R65" s="66">
        <v>60</v>
      </c>
      <c r="S65" s="66">
        <v>3</v>
      </c>
      <c r="T65" s="66" t="s">
        <v>150</v>
      </c>
      <c r="U65" s="66"/>
      <c r="V65" s="229">
        <v>24000</v>
      </c>
      <c r="W65" s="66"/>
      <c r="X65" s="229" t="s">
        <v>566</v>
      </c>
      <c r="Y65" s="93" t="s">
        <v>153</v>
      </c>
      <c r="Z65" s="35"/>
      <c r="AC65" s="490" t="s">
        <v>219</v>
      </c>
    </row>
    <row r="66" spans="1:29" s="51" customFormat="1" ht="15" customHeight="1">
      <c r="A66" s="35"/>
      <c r="B66" s="35"/>
      <c r="C66" s="127"/>
      <c r="D66" s="35"/>
      <c r="E66" s="35"/>
      <c r="F66" s="35"/>
      <c r="G66" s="35"/>
      <c r="H66" s="66"/>
      <c r="I66" s="35"/>
      <c r="J66" s="66"/>
      <c r="K66" s="35"/>
      <c r="L66" s="35"/>
      <c r="M66" s="35"/>
      <c r="N66" s="35"/>
      <c r="O66" s="35"/>
      <c r="P66" s="35"/>
      <c r="Q66" s="35"/>
      <c r="R66" s="35"/>
      <c r="S66" s="35"/>
      <c r="T66" s="26"/>
      <c r="U66" s="26"/>
      <c r="V66" s="31"/>
      <c r="W66" s="35"/>
      <c r="X66" s="27"/>
      <c r="Y66" s="35"/>
      <c r="Z66" s="35"/>
      <c r="AC66" s="494"/>
    </row>
    <row r="67" spans="1:29" s="51" customFormat="1" ht="15" customHeight="1">
      <c r="A67" s="35"/>
      <c r="B67" s="35"/>
      <c r="C67" s="127"/>
      <c r="D67" s="35"/>
      <c r="E67" s="35"/>
      <c r="F67" s="35"/>
      <c r="G67" s="35"/>
      <c r="H67" s="66"/>
      <c r="I67" s="35"/>
      <c r="J67" s="66"/>
      <c r="K67" s="35"/>
      <c r="L67" s="35"/>
      <c r="M67" s="35"/>
      <c r="N67" s="35"/>
      <c r="O67" s="35"/>
      <c r="P67" s="35"/>
      <c r="Q67" s="35"/>
      <c r="R67" s="35"/>
      <c r="S67" s="35"/>
      <c r="T67" s="26"/>
      <c r="U67" s="26"/>
      <c r="V67" s="31"/>
      <c r="W67" s="35"/>
      <c r="X67" s="27"/>
      <c r="Y67" s="35"/>
      <c r="Z67" s="35"/>
      <c r="AC67" s="494"/>
    </row>
    <row r="68" spans="1:29" s="51" customFormat="1" ht="15" customHeight="1">
      <c r="A68" s="629" t="s">
        <v>575</v>
      </c>
      <c r="B68" s="458"/>
      <c r="C68" s="459">
        <v>601.01800000000003</v>
      </c>
      <c r="D68" s="445"/>
      <c r="E68" s="445" t="s">
        <v>106</v>
      </c>
      <c r="F68" s="145">
        <v>4</v>
      </c>
      <c r="G68" s="145">
        <v>10</v>
      </c>
      <c r="H68" s="145">
        <v>14</v>
      </c>
      <c r="I68" s="145" t="s">
        <v>222</v>
      </c>
      <c r="J68" s="145" t="s">
        <v>507</v>
      </c>
      <c r="K68" s="145" t="s">
        <v>158</v>
      </c>
      <c r="L68" s="145">
        <v>-85</v>
      </c>
      <c r="M68" s="145" t="s">
        <v>159</v>
      </c>
      <c r="N68" s="145" t="s">
        <v>160</v>
      </c>
      <c r="O68" s="145" t="s">
        <v>205</v>
      </c>
      <c r="P68" s="145" t="s">
        <v>148</v>
      </c>
      <c r="Q68" s="145" t="s">
        <v>149</v>
      </c>
      <c r="R68" s="145">
        <v>60</v>
      </c>
      <c r="S68" s="145">
        <v>3</v>
      </c>
      <c r="T68" s="145" t="s">
        <v>150</v>
      </c>
      <c r="U68" s="145"/>
      <c r="V68" s="145">
        <v>1</v>
      </c>
      <c r="W68" s="145"/>
      <c r="X68" s="145" t="s">
        <v>560</v>
      </c>
      <c r="Y68" s="441" t="s">
        <v>153</v>
      </c>
      <c r="Z68" s="35"/>
      <c r="AC68" s="490" t="s">
        <v>158</v>
      </c>
    </row>
    <row r="69" spans="1:29" s="51" customFormat="1" ht="15" customHeight="1">
      <c r="A69" s="629"/>
      <c r="B69" s="458"/>
      <c r="C69" s="459">
        <v>601.01900000000001</v>
      </c>
      <c r="D69" s="445"/>
      <c r="E69" s="445" t="s">
        <v>106</v>
      </c>
      <c r="F69" s="145">
        <v>4</v>
      </c>
      <c r="G69" s="145">
        <v>15</v>
      </c>
      <c r="H69" s="145">
        <v>14</v>
      </c>
      <c r="I69" s="145" t="s">
        <v>222</v>
      </c>
      <c r="J69" s="145" t="s">
        <v>507</v>
      </c>
      <c r="K69" s="145" t="s">
        <v>158</v>
      </c>
      <c r="L69" s="145">
        <v>-85</v>
      </c>
      <c r="M69" s="145" t="s">
        <v>159</v>
      </c>
      <c r="N69" s="145" t="s">
        <v>160</v>
      </c>
      <c r="O69" s="145" t="s">
        <v>205</v>
      </c>
      <c r="P69" s="145" t="s">
        <v>148</v>
      </c>
      <c r="Q69" s="145" t="s">
        <v>149</v>
      </c>
      <c r="R69" s="145">
        <v>60</v>
      </c>
      <c r="S69" s="145">
        <v>3</v>
      </c>
      <c r="T69" s="145" t="s">
        <v>150</v>
      </c>
      <c r="U69" s="145"/>
      <c r="V69" s="145">
        <v>1</v>
      </c>
      <c r="W69" s="145"/>
      <c r="X69" s="145" t="s">
        <v>561</v>
      </c>
      <c r="Y69" s="441" t="s">
        <v>153</v>
      </c>
      <c r="Z69" s="35"/>
      <c r="AC69" s="490" t="s">
        <v>158</v>
      </c>
    </row>
    <row r="70" spans="1:29" s="51" customFormat="1" ht="15" customHeight="1">
      <c r="A70" s="629"/>
      <c r="B70" s="458"/>
      <c r="C70" s="459">
        <v>601.02</v>
      </c>
      <c r="D70" s="445"/>
      <c r="E70" s="445" t="s">
        <v>106</v>
      </c>
      <c r="F70" s="145">
        <v>4</v>
      </c>
      <c r="G70" s="145">
        <v>20</v>
      </c>
      <c r="H70" s="145">
        <v>14</v>
      </c>
      <c r="I70" s="145" t="s">
        <v>222</v>
      </c>
      <c r="J70" s="145" t="s">
        <v>507</v>
      </c>
      <c r="K70" s="145" t="s">
        <v>158</v>
      </c>
      <c r="L70" s="145">
        <v>-85</v>
      </c>
      <c r="M70" s="145" t="s">
        <v>159</v>
      </c>
      <c r="N70" s="145" t="s">
        <v>160</v>
      </c>
      <c r="O70" s="145" t="s">
        <v>205</v>
      </c>
      <c r="P70" s="145" t="s">
        <v>148</v>
      </c>
      <c r="Q70" s="145" t="s">
        <v>149</v>
      </c>
      <c r="R70" s="145">
        <v>60</v>
      </c>
      <c r="S70" s="145">
        <v>3</v>
      </c>
      <c r="T70" s="145" t="s">
        <v>150</v>
      </c>
      <c r="U70" s="145"/>
      <c r="V70" s="145">
        <v>1</v>
      </c>
      <c r="W70" s="145"/>
      <c r="X70" s="145" t="s">
        <v>562</v>
      </c>
      <c r="Y70" s="441" t="s">
        <v>153</v>
      </c>
      <c r="Z70" s="35"/>
      <c r="AC70" s="490" t="s">
        <v>158</v>
      </c>
    </row>
    <row r="71" spans="1:29" s="51" customFormat="1" ht="15" customHeight="1">
      <c r="A71" s="629"/>
      <c r="B71" s="458"/>
      <c r="C71" s="459" t="s">
        <v>576</v>
      </c>
      <c r="D71" s="456">
        <v>1</v>
      </c>
      <c r="E71" s="445" t="s">
        <v>106</v>
      </c>
      <c r="F71" s="145">
        <v>2</v>
      </c>
      <c r="G71" s="145">
        <v>5</v>
      </c>
      <c r="H71" s="145">
        <v>14</v>
      </c>
      <c r="I71" s="145" t="s">
        <v>222</v>
      </c>
      <c r="J71" s="145" t="s">
        <v>507</v>
      </c>
      <c r="K71" s="145" t="s">
        <v>163</v>
      </c>
      <c r="L71" s="145">
        <v>-85</v>
      </c>
      <c r="M71" s="436">
        <v>10</v>
      </c>
      <c r="N71" s="436" t="s">
        <v>164</v>
      </c>
      <c r="O71" s="145" t="s">
        <v>205</v>
      </c>
      <c r="P71" s="145" t="s">
        <v>148</v>
      </c>
      <c r="Q71" s="145" t="s">
        <v>149</v>
      </c>
      <c r="R71" s="145">
        <v>60</v>
      </c>
      <c r="S71" s="145">
        <v>3</v>
      </c>
      <c r="T71" s="145" t="s">
        <v>150</v>
      </c>
      <c r="U71" s="145"/>
      <c r="V71" s="145">
        <v>1</v>
      </c>
      <c r="W71" s="145"/>
      <c r="X71" s="440" t="s">
        <v>564</v>
      </c>
      <c r="Y71" s="441" t="s">
        <v>153</v>
      </c>
      <c r="Z71" s="35"/>
      <c r="AC71" s="490" t="s">
        <v>158</v>
      </c>
    </row>
    <row r="72" spans="1:29" s="51" customFormat="1" ht="15" customHeight="1">
      <c r="A72" s="629"/>
      <c r="B72" s="458"/>
      <c r="C72" s="459" t="s">
        <v>577</v>
      </c>
      <c r="D72" s="456">
        <v>2</v>
      </c>
      <c r="E72" s="445" t="s">
        <v>106</v>
      </c>
      <c r="F72" s="145">
        <v>2</v>
      </c>
      <c r="G72" s="145">
        <v>10</v>
      </c>
      <c r="H72" s="145">
        <v>14</v>
      </c>
      <c r="I72" s="145" t="s">
        <v>222</v>
      </c>
      <c r="J72" s="145" t="s">
        <v>507</v>
      </c>
      <c r="K72" s="145" t="s">
        <v>163</v>
      </c>
      <c r="L72" s="145">
        <v>-85</v>
      </c>
      <c r="M72" s="436">
        <v>10</v>
      </c>
      <c r="N72" s="436" t="s">
        <v>164</v>
      </c>
      <c r="O72" s="145" t="s">
        <v>205</v>
      </c>
      <c r="P72" s="145" t="s">
        <v>148</v>
      </c>
      <c r="Q72" s="145" t="s">
        <v>149</v>
      </c>
      <c r="R72" s="145">
        <v>60</v>
      </c>
      <c r="S72" s="145">
        <v>3</v>
      </c>
      <c r="T72" s="145" t="s">
        <v>150</v>
      </c>
      <c r="U72" s="145"/>
      <c r="V72" s="145">
        <v>1</v>
      </c>
      <c r="W72" s="145"/>
      <c r="X72" s="440" t="s">
        <v>566</v>
      </c>
      <c r="Y72" s="441" t="s">
        <v>153</v>
      </c>
      <c r="Z72" s="35"/>
      <c r="AC72" s="490" t="s">
        <v>158</v>
      </c>
    </row>
    <row r="73" spans="1:29" s="51" customFormat="1" ht="15" customHeight="1">
      <c r="A73" s="629"/>
      <c r="B73" s="458"/>
      <c r="C73" s="459" t="s">
        <v>578</v>
      </c>
      <c r="D73" s="456">
        <v>3</v>
      </c>
      <c r="E73" s="445" t="s">
        <v>106</v>
      </c>
      <c r="F73" s="145">
        <v>2</v>
      </c>
      <c r="G73" s="145">
        <v>15</v>
      </c>
      <c r="H73" s="145">
        <v>14</v>
      </c>
      <c r="I73" s="145" t="s">
        <v>222</v>
      </c>
      <c r="J73" s="145" t="s">
        <v>507</v>
      </c>
      <c r="K73" s="145" t="s">
        <v>163</v>
      </c>
      <c r="L73" s="145">
        <v>-85</v>
      </c>
      <c r="M73" s="436">
        <v>10</v>
      </c>
      <c r="N73" s="436" t="s">
        <v>164</v>
      </c>
      <c r="O73" s="145" t="s">
        <v>205</v>
      </c>
      <c r="P73" s="145" t="s">
        <v>148</v>
      </c>
      <c r="Q73" s="145" t="s">
        <v>149</v>
      </c>
      <c r="R73" s="145">
        <v>60</v>
      </c>
      <c r="S73" s="145">
        <v>3</v>
      </c>
      <c r="T73" s="145" t="s">
        <v>150</v>
      </c>
      <c r="U73" s="145"/>
      <c r="V73" s="145">
        <v>1</v>
      </c>
      <c r="W73" s="145"/>
      <c r="X73" s="440" t="s">
        <v>568</v>
      </c>
      <c r="Y73" s="441" t="s">
        <v>153</v>
      </c>
      <c r="Z73" s="35"/>
      <c r="AC73" s="490" t="s">
        <v>158</v>
      </c>
    </row>
    <row r="74" spans="1:29" s="51" customFormat="1" ht="15" customHeight="1">
      <c r="A74" s="629"/>
      <c r="B74" s="458"/>
      <c r="C74" s="459" t="s">
        <v>579</v>
      </c>
      <c r="D74" s="456">
        <v>4</v>
      </c>
      <c r="E74" s="445" t="s">
        <v>106</v>
      </c>
      <c r="F74" s="145">
        <v>2</v>
      </c>
      <c r="G74" s="145">
        <v>20</v>
      </c>
      <c r="H74" s="145">
        <v>14</v>
      </c>
      <c r="I74" s="145" t="s">
        <v>222</v>
      </c>
      <c r="J74" s="145" t="s">
        <v>507</v>
      </c>
      <c r="K74" s="145" t="s">
        <v>163</v>
      </c>
      <c r="L74" s="145">
        <v>-85</v>
      </c>
      <c r="M74" s="436">
        <v>10</v>
      </c>
      <c r="N74" s="436" t="s">
        <v>164</v>
      </c>
      <c r="O74" s="145" t="s">
        <v>205</v>
      </c>
      <c r="P74" s="145" t="s">
        <v>148</v>
      </c>
      <c r="Q74" s="145" t="s">
        <v>149</v>
      </c>
      <c r="R74" s="145">
        <v>60</v>
      </c>
      <c r="S74" s="145">
        <v>3</v>
      </c>
      <c r="T74" s="145" t="s">
        <v>150</v>
      </c>
      <c r="U74" s="145"/>
      <c r="V74" s="145">
        <v>1</v>
      </c>
      <c r="W74" s="145"/>
      <c r="X74" s="440" t="s">
        <v>570</v>
      </c>
      <c r="Y74" s="441" t="s">
        <v>153</v>
      </c>
      <c r="Z74" s="35"/>
      <c r="AC74" s="490" t="s">
        <v>158</v>
      </c>
    </row>
    <row r="75" spans="1:29" s="51" customFormat="1" ht="15" customHeight="1">
      <c r="A75" s="629"/>
      <c r="B75" s="458"/>
      <c r="C75" s="459" t="s">
        <v>580</v>
      </c>
      <c r="D75" s="456">
        <v>1</v>
      </c>
      <c r="E75" s="445" t="s">
        <v>106</v>
      </c>
      <c r="F75" s="145">
        <v>4</v>
      </c>
      <c r="G75" s="145">
        <v>5</v>
      </c>
      <c r="H75" s="145">
        <v>14</v>
      </c>
      <c r="I75" s="145" t="s">
        <v>222</v>
      </c>
      <c r="J75" s="145" t="s">
        <v>507</v>
      </c>
      <c r="K75" s="145" t="s">
        <v>163</v>
      </c>
      <c r="L75" s="145">
        <v>-85</v>
      </c>
      <c r="M75" s="436">
        <v>10</v>
      </c>
      <c r="N75" s="436" t="s">
        <v>164</v>
      </c>
      <c r="O75" s="145" t="s">
        <v>205</v>
      </c>
      <c r="P75" s="145" t="s">
        <v>148</v>
      </c>
      <c r="Q75" s="145" t="s">
        <v>149</v>
      </c>
      <c r="R75" s="145">
        <v>60</v>
      </c>
      <c r="S75" s="145">
        <v>3</v>
      </c>
      <c r="T75" s="145" t="s">
        <v>150</v>
      </c>
      <c r="U75" s="145"/>
      <c r="V75" s="145">
        <v>1</v>
      </c>
      <c r="W75" s="145"/>
      <c r="X75" s="440" t="s">
        <v>564</v>
      </c>
      <c r="Y75" s="441" t="s">
        <v>153</v>
      </c>
      <c r="Z75" s="35"/>
      <c r="AC75" s="490" t="s">
        <v>158</v>
      </c>
    </row>
    <row r="76" spans="1:29" s="51" customFormat="1" ht="15" customHeight="1">
      <c r="A76" s="629"/>
      <c r="B76" s="458"/>
      <c r="C76" s="459" t="s">
        <v>581</v>
      </c>
      <c r="D76" s="456">
        <v>2</v>
      </c>
      <c r="E76" s="445" t="s">
        <v>106</v>
      </c>
      <c r="F76" s="145">
        <v>4</v>
      </c>
      <c r="G76" s="145">
        <v>10</v>
      </c>
      <c r="H76" s="145">
        <v>14</v>
      </c>
      <c r="I76" s="145" t="s">
        <v>222</v>
      </c>
      <c r="J76" s="145" t="s">
        <v>507</v>
      </c>
      <c r="K76" s="145" t="s">
        <v>163</v>
      </c>
      <c r="L76" s="145">
        <v>-85</v>
      </c>
      <c r="M76" s="436">
        <v>10</v>
      </c>
      <c r="N76" s="436" t="s">
        <v>164</v>
      </c>
      <c r="O76" s="145" t="s">
        <v>205</v>
      </c>
      <c r="P76" s="145" t="s">
        <v>148</v>
      </c>
      <c r="Q76" s="145" t="s">
        <v>149</v>
      </c>
      <c r="R76" s="145">
        <v>60</v>
      </c>
      <c r="S76" s="145">
        <v>3</v>
      </c>
      <c r="T76" s="145" t="s">
        <v>150</v>
      </c>
      <c r="U76" s="145"/>
      <c r="V76" s="145">
        <v>1</v>
      </c>
      <c r="W76" s="145"/>
      <c r="X76" s="440" t="s">
        <v>566</v>
      </c>
      <c r="Y76" s="441" t="s">
        <v>153</v>
      </c>
      <c r="Z76" s="35"/>
      <c r="AC76" s="490" t="s">
        <v>158</v>
      </c>
    </row>
    <row r="77" spans="1:29" s="51" customFormat="1" ht="15" customHeight="1">
      <c r="A77" s="629"/>
      <c r="B77" s="458"/>
      <c r="C77" s="459" t="s">
        <v>582</v>
      </c>
      <c r="D77" s="456">
        <v>3</v>
      </c>
      <c r="E77" s="445" t="s">
        <v>106</v>
      </c>
      <c r="F77" s="145">
        <v>4</v>
      </c>
      <c r="G77" s="145">
        <v>15</v>
      </c>
      <c r="H77" s="145">
        <v>14</v>
      </c>
      <c r="I77" s="145" t="s">
        <v>222</v>
      </c>
      <c r="J77" s="145" t="s">
        <v>507</v>
      </c>
      <c r="K77" s="145" t="s">
        <v>163</v>
      </c>
      <c r="L77" s="145">
        <v>-85</v>
      </c>
      <c r="M77" s="436">
        <v>10</v>
      </c>
      <c r="N77" s="436" t="s">
        <v>164</v>
      </c>
      <c r="O77" s="145" t="s">
        <v>205</v>
      </c>
      <c r="P77" s="145" t="s">
        <v>148</v>
      </c>
      <c r="Q77" s="145" t="s">
        <v>149</v>
      </c>
      <c r="R77" s="145">
        <v>60</v>
      </c>
      <c r="S77" s="145">
        <v>3</v>
      </c>
      <c r="T77" s="145" t="s">
        <v>150</v>
      </c>
      <c r="U77" s="145"/>
      <c r="V77" s="145">
        <v>1</v>
      </c>
      <c r="W77" s="145"/>
      <c r="X77" s="440" t="s">
        <v>568</v>
      </c>
      <c r="Y77" s="441" t="s">
        <v>153</v>
      </c>
      <c r="Z77" s="35"/>
      <c r="AC77" s="490" t="s">
        <v>158</v>
      </c>
    </row>
    <row r="78" spans="1:29" s="51" customFormat="1" ht="15" customHeight="1">
      <c r="A78" s="629"/>
      <c r="B78" s="458"/>
      <c r="C78" s="459" t="s">
        <v>583</v>
      </c>
      <c r="D78" s="456">
        <v>4</v>
      </c>
      <c r="E78" s="445" t="s">
        <v>106</v>
      </c>
      <c r="F78" s="145">
        <v>4</v>
      </c>
      <c r="G78" s="145">
        <v>20</v>
      </c>
      <c r="H78" s="145">
        <v>14</v>
      </c>
      <c r="I78" s="145" t="s">
        <v>222</v>
      </c>
      <c r="J78" s="145" t="s">
        <v>507</v>
      </c>
      <c r="K78" s="145" t="s">
        <v>163</v>
      </c>
      <c r="L78" s="145">
        <v>-85</v>
      </c>
      <c r="M78" s="436">
        <v>10</v>
      </c>
      <c r="N78" s="436" t="s">
        <v>164</v>
      </c>
      <c r="O78" s="145" t="s">
        <v>205</v>
      </c>
      <c r="P78" s="145" t="s">
        <v>148</v>
      </c>
      <c r="Q78" s="145" t="s">
        <v>149</v>
      </c>
      <c r="R78" s="145">
        <v>60</v>
      </c>
      <c r="S78" s="145">
        <v>3</v>
      </c>
      <c r="T78" s="145" t="s">
        <v>150</v>
      </c>
      <c r="U78" s="145"/>
      <c r="V78" s="145">
        <v>1</v>
      </c>
      <c r="W78" s="145"/>
      <c r="X78" s="440" t="s">
        <v>570</v>
      </c>
      <c r="Y78" s="441" t="s">
        <v>153</v>
      </c>
      <c r="Z78" s="35"/>
      <c r="AC78" s="490" t="s">
        <v>158</v>
      </c>
    </row>
    <row r="79" spans="1:29" s="51" customFormat="1" ht="15" customHeight="1">
      <c r="A79" s="629"/>
      <c r="B79" s="458"/>
      <c r="C79" s="459">
        <v>601.02300000000002</v>
      </c>
      <c r="D79" s="445"/>
      <c r="E79" s="445" t="s">
        <v>106</v>
      </c>
      <c r="F79" s="145">
        <v>4</v>
      </c>
      <c r="G79" s="145">
        <v>10</v>
      </c>
      <c r="H79" s="145">
        <v>14</v>
      </c>
      <c r="I79" s="145" t="s">
        <v>222</v>
      </c>
      <c r="J79" s="145" t="s">
        <v>507</v>
      </c>
      <c r="K79" s="145" t="s">
        <v>163</v>
      </c>
      <c r="L79" s="145">
        <v>-85</v>
      </c>
      <c r="M79" s="436">
        <v>20</v>
      </c>
      <c r="N79" s="436" t="s">
        <v>166</v>
      </c>
      <c r="O79" s="145" t="s">
        <v>205</v>
      </c>
      <c r="P79" s="145" t="s">
        <v>148</v>
      </c>
      <c r="Q79" s="145" t="s">
        <v>149</v>
      </c>
      <c r="R79" s="145">
        <v>60</v>
      </c>
      <c r="S79" s="145">
        <v>3</v>
      </c>
      <c r="T79" s="145" t="s">
        <v>150</v>
      </c>
      <c r="U79" s="145"/>
      <c r="V79" s="145">
        <v>1</v>
      </c>
      <c r="W79" s="145"/>
      <c r="X79" s="440" t="s">
        <v>566</v>
      </c>
      <c r="Y79" s="441" t="s">
        <v>153</v>
      </c>
      <c r="Z79" s="35"/>
      <c r="AC79" s="490" t="s">
        <v>158</v>
      </c>
    </row>
    <row r="80" spans="1:29" s="51" customFormat="1" ht="15" customHeight="1">
      <c r="A80" s="26"/>
      <c r="B80" s="26"/>
      <c r="C80" s="26"/>
      <c r="D80" s="26"/>
      <c r="E80" s="35"/>
      <c r="F80" s="35"/>
      <c r="G80" s="35"/>
      <c r="H80" s="35"/>
      <c r="I80" s="35"/>
      <c r="J80" s="35"/>
      <c r="K80" s="35"/>
      <c r="L80" s="35"/>
      <c r="M80" s="35"/>
      <c r="N80" s="35"/>
      <c r="O80" s="35"/>
      <c r="P80" s="35"/>
      <c r="Q80" s="35"/>
      <c r="R80" s="35"/>
      <c r="S80" s="35"/>
      <c r="T80" s="26"/>
      <c r="U80" s="26"/>
      <c r="V80" s="31"/>
      <c r="W80" s="35"/>
      <c r="X80" s="35"/>
      <c r="Y80" s="35"/>
      <c r="Z80" s="35"/>
      <c r="AC80" s="494"/>
    </row>
    <row r="81" spans="1:29" s="51" customFormat="1" ht="15" customHeight="1">
      <c r="A81" s="26"/>
      <c r="B81" s="26"/>
      <c r="C81" s="26"/>
      <c r="D81" s="26"/>
      <c r="E81" s="35"/>
      <c r="F81" s="35"/>
      <c r="G81" s="35"/>
      <c r="H81" s="35"/>
      <c r="I81" s="35"/>
      <c r="J81" s="35"/>
      <c r="K81" s="35"/>
      <c r="L81" s="35"/>
      <c r="M81" s="35"/>
      <c r="N81" s="35"/>
      <c r="O81" s="35"/>
      <c r="P81" s="35"/>
      <c r="Q81" s="35"/>
      <c r="R81" s="35"/>
      <c r="S81" s="35"/>
      <c r="T81" s="26"/>
      <c r="U81" s="26"/>
      <c r="V81" s="31"/>
      <c r="W81" s="35"/>
      <c r="X81" s="35"/>
      <c r="Y81" s="35"/>
      <c r="Z81" s="35"/>
      <c r="AC81" s="494"/>
    </row>
    <row r="82" spans="1:29" s="51" customFormat="1" ht="15" customHeight="1">
      <c r="A82" s="628" t="s">
        <v>584</v>
      </c>
      <c r="B82" s="62"/>
      <c r="C82" s="127">
        <v>601.024</v>
      </c>
      <c r="D82" s="43"/>
      <c r="E82" s="43" t="s">
        <v>106</v>
      </c>
      <c r="F82" s="66">
        <v>4</v>
      </c>
      <c r="G82" s="66">
        <v>10</v>
      </c>
      <c r="H82" s="66">
        <v>14</v>
      </c>
      <c r="I82" s="66" t="s">
        <v>217</v>
      </c>
      <c r="J82" s="66" t="s">
        <v>534</v>
      </c>
      <c r="K82" s="66" t="s">
        <v>158</v>
      </c>
      <c r="L82" s="66">
        <v>-85</v>
      </c>
      <c r="M82" s="66" t="s">
        <v>159</v>
      </c>
      <c r="N82" s="66" t="s">
        <v>160</v>
      </c>
      <c r="O82" s="66" t="s">
        <v>205</v>
      </c>
      <c r="P82" s="66" t="s">
        <v>148</v>
      </c>
      <c r="Q82" s="66" t="s">
        <v>149</v>
      </c>
      <c r="R82" s="66">
        <v>60</v>
      </c>
      <c r="S82" s="66">
        <v>3</v>
      </c>
      <c r="T82" s="66" t="s">
        <v>150</v>
      </c>
      <c r="U82" s="66"/>
      <c r="V82" s="66">
        <v>120000</v>
      </c>
      <c r="W82" s="66"/>
      <c r="X82" s="66" t="s">
        <v>585</v>
      </c>
      <c r="Y82" s="93" t="s">
        <v>153</v>
      </c>
      <c r="Z82" s="35"/>
      <c r="AC82" s="490" t="s">
        <v>219</v>
      </c>
    </row>
    <row r="83" spans="1:29" s="51" customFormat="1" ht="15" customHeight="1">
      <c r="A83" s="628"/>
      <c r="B83" s="62"/>
      <c r="C83" s="127">
        <v>601.02499999999998</v>
      </c>
      <c r="D83" s="43"/>
      <c r="E83" s="43" t="s">
        <v>106</v>
      </c>
      <c r="F83" s="66">
        <v>4</v>
      </c>
      <c r="G83" s="66">
        <v>15</v>
      </c>
      <c r="H83" s="66">
        <v>14</v>
      </c>
      <c r="I83" s="66" t="s">
        <v>217</v>
      </c>
      <c r="J83" s="66" t="s">
        <v>534</v>
      </c>
      <c r="K83" s="66" t="s">
        <v>158</v>
      </c>
      <c r="L83" s="66">
        <v>-85</v>
      </c>
      <c r="M83" s="66" t="s">
        <v>159</v>
      </c>
      <c r="N83" s="66" t="s">
        <v>160</v>
      </c>
      <c r="O83" s="66" t="s">
        <v>205</v>
      </c>
      <c r="P83" s="66" t="s">
        <v>148</v>
      </c>
      <c r="Q83" s="66" t="s">
        <v>149</v>
      </c>
      <c r="R83" s="66">
        <v>60</v>
      </c>
      <c r="S83" s="66">
        <v>3</v>
      </c>
      <c r="T83" s="66" t="s">
        <v>150</v>
      </c>
      <c r="U83" s="66"/>
      <c r="V83" s="229">
        <v>180000</v>
      </c>
      <c r="W83" s="66"/>
      <c r="X83" s="66" t="s">
        <v>586</v>
      </c>
      <c r="Y83" s="93" t="s">
        <v>153</v>
      </c>
      <c r="Z83" s="35"/>
      <c r="AC83" s="490" t="s">
        <v>219</v>
      </c>
    </row>
    <row r="84" spans="1:29" s="51" customFormat="1" ht="15" customHeight="1">
      <c r="A84" s="628"/>
      <c r="B84" s="62"/>
      <c r="C84" s="127">
        <v>601.02599999999995</v>
      </c>
      <c r="D84" s="43"/>
      <c r="E84" s="43" t="s">
        <v>106</v>
      </c>
      <c r="F84" s="66">
        <v>4</v>
      </c>
      <c r="G84" s="66">
        <v>20</v>
      </c>
      <c r="H84" s="66">
        <v>14</v>
      </c>
      <c r="I84" s="66" t="s">
        <v>217</v>
      </c>
      <c r="J84" s="66" t="s">
        <v>534</v>
      </c>
      <c r="K84" s="66" t="s">
        <v>158</v>
      </c>
      <c r="L84" s="66">
        <v>-85</v>
      </c>
      <c r="M84" s="66" t="s">
        <v>159</v>
      </c>
      <c r="N84" s="66" t="s">
        <v>160</v>
      </c>
      <c r="O84" s="66" t="s">
        <v>205</v>
      </c>
      <c r="P84" s="66" t="s">
        <v>148</v>
      </c>
      <c r="Q84" s="66" t="s">
        <v>149</v>
      </c>
      <c r="R84" s="66">
        <v>60</v>
      </c>
      <c r="S84" s="66">
        <v>3</v>
      </c>
      <c r="T84" s="66" t="s">
        <v>150</v>
      </c>
      <c r="U84" s="66"/>
      <c r="V84" s="66">
        <v>260000</v>
      </c>
      <c r="W84" s="66"/>
      <c r="X84" s="66" t="s">
        <v>587</v>
      </c>
      <c r="Y84" s="93" t="s">
        <v>153</v>
      </c>
      <c r="Z84" s="35"/>
      <c r="AC84" s="490" t="s">
        <v>219</v>
      </c>
    </row>
    <row r="85" spans="1:29" s="51" customFormat="1" ht="15" customHeight="1">
      <c r="A85" s="628"/>
      <c r="B85" s="62"/>
      <c r="C85" s="127" t="s">
        <v>588</v>
      </c>
      <c r="D85" s="94">
        <v>1</v>
      </c>
      <c r="E85" s="43" t="s">
        <v>106</v>
      </c>
      <c r="F85" s="66">
        <v>2</v>
      </c>
      <c r="G85" s="66">
        <v>5</v>
      </c>
      <c r="H85" s="66">
        <v>14</v>
      </c>
      <c r="I85" s="66" t="s">
        <v>217</v>
      </c>
      <c r="J85" s="66" t="s">
        <v>534</v>
      </c>
      <c r="K85" s="66" t="s">
        <v>163</v>
      </c>
      <c r="L85" s="66">
        <v>-85</v>
      </c>
      <c r="M85" s="2">
        <v>10</v>
      </c>
      <c r="N85" s="2" t="s">
        <v>164</v>
      </c>
      <c r="O85" s="66" t="s">
        <v>205</v>
      </c>
      <c r="P85" s="66" t="s">
        <v>148</v>
      </c>
      <c r="Q85" s="66" t="s">
        <v>149</v>
      </c>
      <c r="R85" s="66">
        <v>60</v>
      </c>
      <c r="S85" s="66">
        <v>3</v>
      </c>
      <c r="T85" s="66" t="s">
        <v>150</v>
      </c>
      <c r="U85" s="66"/>
      <c r="V85" s="229">
        <v>12000</v>
      </c>
      <c r="W85" s="66"/>
      <c r="X85" s="231" t="s">
        <v>564</v>
      </c>
      <c r="Y85" s="93" t="s">
        <v>153</v>
      </c>
      <c r="Z85" s="35"/>
      <c r="AC85" s="490" t="s">
        <v>219</v>
      </c>
    </row>
    <row r="86" spans="1:29" s="51" customFormat="1" ht="15" customHeight="1">
      <c r="A86" s="628"/>
      <c r="B86" s="62"/>
      <c r="C86" s="127" t="s">
        <v>589</v>
      </c>
      <c r="D86" s="94">
        <v>2</v>
      </c>
      <c r="E86" s="43" t="s">
        <v>106</v>
      </c>
      <c r="F86" s="66">
        <v>2</v>
      </c>
      <c r="G86" s="66">
        <v>10</v>
      </c>
      <c r="H86" s="66">
        <v>14</v>
      </c>
      <c r="I86" s="66" t="s">
        <v>217</v>
      </c>
      <c r="J86" s="66" t="s">
        <v>534</v>
      </c>
      <c r="K86" s="66" t="s">
        <v>163</v>
      </c>
      <c r="L86" s="66">
        <v>-85</v>
      </c>
      <c r="M86" s="2">
        <v>10</v>
      </c>
      <c r="N86" s="2" t="s">
        <v>164</v>
      </c>
      <c r="O86" s="66" t="s">
        <v>205</v>
      </c>
      <c r="P86" s="66" t="s">
        <v>148</v>
      </c>
      <c r="Q86" s="66" t="s">
        <v>149</v>
      </c>
      <c r="R86" s="66">
        <v>60</v>
      </c>
      <c r="S86" s="66">
        <v>3</v>
      </c>
      <c r="T86" s="66" t="s">
        <v>150</v>
      </c>
      <c r="U86" s="66"/>
      <c r="V86" s="229">
        <v>26000</v>
      </c>
      <c r="W86" s="66"/>
      <c r="X86" s="231" t="s">
        <v>566</v>
      </c>
      <c r="Y86" s="93" t="s">
        <v>153</v>
      </c>
      <c r="Z86" s="35"/>
      <c r="AC86" s="490" t="s">
        <v>219</v>
      </c>
    </row>
    <row r="87" spans="1:29" s="51" customFormat="1" ht="15" customHeight="1">
      <c r="A87" s="628"/>
      <c r="B87" s="62"/>
      <c r="C87" s="127" t="s">
        <v>590</v>
      </c>
      <c r="D87" s="94">
        <v>3</v>
      </c>
      <c r="E87" s="43" t="s">
        <v>106</v>
      </c>
      <c r="F87" s="66">
        <v>2</v>
      </c>
      <c r="G87" s="66">
        <v>15</v>
      </c>
      <c r="H87" s="66">
        <v>14</v>
      </c>
      <c r="I87" s="66" t="s">
        <v>217</v>
      </c>
      <c r="J87" s="66" t="s">
        <v>534</v>
      </c>
      <c r="K87" s="66" t="s">
        <v>163</v>
      </c>
      <c r="L87" s="66">
        <v>-85</v>
      </c>
      <c r="M87" s="2">
        <v>10</v>
      </c>
      <c r="N87" s="2" t="s">
        <v>164</v>
      </c>
      <c r="O87" s="66" t="s">
        <v>205</v>
      </c>
      <c r="P87" s="66" t="s">
        <v>148</v>
      </c>
      <c r="Q87" s="66" t="s">
        <v>149</v>
      </c>
      <c r="R87" s="66">
        <v>60</v>
      </c>
      <c r="S87" s="66">
        <v>3</v>
      </c>
      <c r="T87" s="66" t="s">
        <v>150</v>
      </c>
      <c r="U87" s="66"/>
      <c r="V87" s="229">
        <v>42000</v>
      </c>
      <c r="W87" s="66"/>
      <c r="X87" s="231" t="s">
        <v>568</v>
      </c>
      <c r="Y87" s="93" t="s">
        <v>153</v>
      </c>
      <c r="Z87" s="35"/>
      <c r="AC87" s="490" t="s">
        <v>219</v>
      </c>
    </row>
    <row r="88" spans="1:29" s="51" customFormat="1" ht="15" customHeight="1">
      <c r="A88" s="628"/>
      <c r="B88" s="62"/>
      <c r="C88" s="127" t="s">
        <v>591</v>
      </c>
      <c r="D88" s="94">
        <v>4</v>
      </c>
      <c r="E88" s="43" t="s">
        <v>106</v>
      </c>
      <c r="F88" s="66">
        <v>2</v>
      </c>
      <c r="G88" s="66">
        <v>20</v>
      </c>
      <c r="H88" s="66">
        <v>14</v>
      </c>
      <c r="I88" s="66" t="s">
        <v>217</v>
      </c>
      <c r="J88" s="66" t="s">
        <v>534</v>
      </c>
      <c r="K88" s="66" t="s">
        <v>163</v>
      </c>
      <c r="L88" s="66">
        <v>-85</v>
      </c>
      <c r="M88" s="2">
        <v>10</v>
      </c>
      <c r="N88" s="2" t="s">
        <v>164</v>
      </c>
      <c r="O88" s="66" t="s">
        <v>205</v>
      </c>
      <c r="P88" s="66" t="s">
        <v>148</v>
      </c>
      <c r="Q88" s="66" t="s">
        <v>149</v>
      </c>
      <c r="R88" s="66">
        <v>60</v>
      </c>
      <c r="S88" s="66">
        <v>3</v>
      </c>
      <c r="T88" s="66" t="s">
        <v>150</v>
      </c>
      <c r="U88" s="66"/>
      <c r="V88" s="229">
        <v>60000</v>
      </c>
      <c r="W88" s="66"/>
      <c r="X88" s="231" t="s">
        <v>570</v>
      </c>
      <c r="Y88" s="93" t="s">
        <v>153</v>
      </c>
      <c r="Z88" s="35"/>
      <c r="AC88" s="490" t="s">
        <v>219</v>
      </c>
    </row>
    <row r="89" spans="1:29" s="51" customFormat="1" ht="15" customHeight="1">
      <c r="A89" s="628"/>
      <c r="B89" s="62"/>
      <c r="C89" s="127" t="s">
        <v>592</v>
      </c>
      <c r="D89" s="94">
        <v>1</v>
      </c>
      <c r="E89" s="43" t="s">
        <v>106</v>
      </c>
      <c r="F89" s="66">
        <v>4</v>
      </c>
      <c r="G89" s="66">
        <v>5</v>
      </c>
      <c r="H89" s="66">
        <v>14</v>
      </c>
      <c r="I89" s="66" t="s">
        <v>217</v>
      </c>
      <c r="J89" s="66" t="s">
        <v>534</v>
      </c>
      <c r="K89" s="66" t="s">
        <v>163</v>
      </c>
      <c r="L89" s="66">
        <v>-85</v>
      </c>
      <c r="M89" s="2">
        <v>10</v>
      </c>
      <c r="N89" s="2" t="s">
        <v>164</v>
      </c>
      <c r="O89" s="66" t="s">
        <v>205</v>
      </c>
      <c r="P89" s="66" t="s">
        <v>148</v>
      </c>
      <c r="Q89" s="66" t="s">
        <v>149</v>
      </c>
      <c r="R89" s="66">
        <v>60</v>
      </c>
      <c r="S89" s="66">
        <v>3</v>
      </c>
      <c r="T89" s="66" t="s">
        <v>150</v>
      </c>
      <c r="U89" s="66"/>
      <c r="V89" s="229">
        <v>12000</v>
      </c>
      <c r="W89" s="66"/>
      <c r="X89" s="231" t="s">
        <v>564</v>
      </c>
      <c r="Y89" s="93" t="s">
        <v>153</v>
      </c>
      <c r="Z89" s="35"/>
      <c r="AC89" s="490" t="s">
        <v>219</v>
      </c>
    </row>
    <row r="90" spans="1:29" s="51" customFormat="1" ht="15" customHeight="1">
      <c r="A90" s="628"/>
      <c r="B90" s="62"/>
      <c r="C90" s="127" t="s">
        <v>593</v>
      </c>
      <c r="D90" s="94">
        <v>2</v>
      </c>
      <c r="E90" s="43" t="s">
        <v>106</v>
      </c>
      <c r="F90" s="66">
        <v>4</v>
      </c>
      <c r="G90" s="66">
        <v>10</v>
      </c>
      <c r="H90" s="66">
        <v>14</v>
      </c>
      <c r="I90" s="66" t="s">
        <v>217</v>
      </c>
      <c r="J90" s="66" t="s">
        <v>534</v>
      </c>
      <c r="K90" s="66" t="s">
        <v>163</v>
      </c>
      <c r="L90" s="66">
        <v>-85</v>
      </c>
      <c r="M90" s="2">
        <v>10</v>
      </c>
      <c r="N90" s="2" t="s">
        <v>164</v>
      </c>
      <c r="O90" s="66" t="s">
        <v>205</v>
      </c>
      <c r="P90" s="66" t="s">
        <v>148</v>
      </c>
      <c r="Q90" s="66" t="s">
        <v>149</v>
      </c>
      <c r="R90" s="66">
        <v>60</v>
      </c>
      <c r="S90" s="66">
        <v>3</v>
      </c>
      <c r="T90" s="66" t="s">
        <v>150</v>
      </c>
      <c r="U90" s="66"/>
      <c r="V90" s="229">
        <v>26000</v>
      </c>
      <c r="W90" s="66"/>
      <c r="X90" s="231" t="s">
        <v>566</v>
      </c>
      <c r="Y90" s="93" t="s">
        <v>153</v>
      </c>
      <c r="Z90" s="35"/>
      <c r="AC90" s="490" t="s">
        <v>219</v>
      </c>
    </row>
    <row r="91" spans="1:29" s="51" customFormat="1" ht="15" customHeight="1">
      <c r="A91" s="628"/>
      <c r="B91" s="62"/>
      <c r="C91" s="127" t="s">
        <v>594</v>
      </c>
      <c r="D91" s="94">
        <v>3</v>
      </c>
      <c r="E91" s="43" t="s">
        <v>106</v>
      </c>
      <c r="F91" s="66">
        <v>4</v>
      </c>
      <c r="G91" s="66">
        <v>15</v>
      </c>
      <c r="H91" s="66">
        <v>14</v>
      </c>
      <c r="I91" s="66" t="s">
        <v>217</v>
      </c>
      <c r="J91" s="66" t="s">
        <v>534</v>
      </c>
      <c r="K91" s="66" t="s">
        <v>163</v>
      </c>
      <c r="L91" s="66">
        <v>-85</v>
      </c>
      <c r="M91" s="2">
        <v>10</v>
      </c>
      <c r="N91" s="2" t="s">
        <v>164</v>
      </c>
      <c r="O91" s="66" t="s">
        <v>205</v>
      </c>
      <c r="P91" s="66" t="s">
        <v>148</v>
      </c>
      <c r="Q91" s="66" t="s">
        <v>149</v>
      </c>
      <c r="R91" s="66">
        <v>60</v>
      </c>
      <c r="S91" s="66">
        <v>3</v>
      </c>
      <c r="T91" s="66" t="s">
        <v>150</v>
      </c>
      <c r="U91" s="66"/>
      <c r="V91" s="229">
        <v>42000</v>
      </c>
      <c r="W91" s="66"/>
      <c r="X91" s="231" t="s">
        <v>568</v>
      </c>
      <c r="Y91" s="93" t="s">
        <v>153</v>
      </c>
      <c r="Z91" s="35"/>
      <c r="AC91" s="490" t="s">
        <v>219</v>
      </c>
    </row>
    <row r="92" spans="1:29" s="51" customFormat="1" ht="15" customHeight="1">
      <c r="A92" s="628"/>
      <c r="B92" s="62"/>
      <c r="C92" s="127" t="s">
        <v>595</v>
      </c>
      <c r="D92" s="94">
        <v>4</v>
      </c>
      <c r="E92" s="43" t="s">
        <v>106</v>
      </c>
      <c r="F92" s="66">
        <v>4</v>
      </c>
      <c r="G92" s="66">
        <v>20</v>
      </c>
      <c r="H92" s="66">
        <v>14</v>
      </c>
      <c r="I92" s="66" t="s">
        <v>217</v>
      </c>
      <c r="J92" s="66" t="s">
        <v>534</v>
      </c>
      <c r="K92" s="66" t="s">
        <v>163</v>
      </c>
      <c r="L92" s="66">
        <v>-85</v>
      </c>
      <c r="M92" s="2">
        <v>10</v>
      </c>
      <c r="N92" s="2" t="s">
        <v>164</v>
      </c>
      <c r="O92" s="66" t="s">
        <v>205</v>
      </c>
      <c r="P92" s="66" t="s">
        <v>148</v>
      </c>
      <c r="Q92" s="66" t="s">
        <v>149</v>
      </c>
      <c r="R92" s="66">
        <v>60</v>
      </c>
      <c r="S92" s="66">
        <v>3</v>
      </c>
      <c r="T92" s="66" t="s">
        <v>150</v>
      </c>
      <c r="U92" s="66"/>
      <c r="V92" s="229">
        <v>60000</v>
      </c>
      <c r="W92" s="66"/>
      <c r="X92" s="231" t="s">
        <v>570</v>
      </c>
      <c r="Y92" s="93" t="s">
        <v>153</v>
      </c>
      <c r="Z92" s="35"/>
      <c r="AC92" s="490" t="s">
        <v>219</v>
      </c>
    </row>
    <row r="93" spans="1:29" s="51" customFormat="1" ht="15" customHeight="1">
      <c r="A93" s="628"/>
      <c r="B93" s="62"/>
      <c r="C93" s="127">
        <v>601.029</v>
      </c>
      <c r="D93" s="43"/>
      <c r="E93" s="43" t="s">
        <v>106</v>
      </c>
      <c r="F93" s="66">
        <v>4</v>
      </c>
      <c r="G93" s="66">
        <v>10</v>
      </c>
      <c r="H93" s="66">
        <v>14</v>
      </c>
      <c r="I93" s="66" t="s">
        <v>217</v>
      </c>
      <c r="J93" s="66" t="s">
        <v>534</v>
      </c>
      <c r="K93" s="66" t="s">
        <v>163</v>
      </c>
      <c r="L93" s="66">
        <v>-85</v>
      </c>
      <c r="M93" s="2">
        <v>20</v>
      </c>
      <c r="N93" s="2" t="s">
        <v>166</v>
      </c>
      <c r="O93" s="66" t="s">
        <v>205</v>
      </c>
      <c r="P93" s="66" t="s">
        <v>148</v>
      </c>
      <c r="Q93" s="66" t="s">
        <v>149</v>
      </c>
      <c r="R93" s="66">
        <v>60</v>
      </c>
      <c r="S93" s="66">
        <v>3</v>
      </c>
      <c r="T93" s="66" t="s">
        <v>150</v>
      </c>
      <c r="U93" s="66"/>
      <c r="V93" s="229">
        <v>48000</v>
      </c>
      <c r="W93" s="66"/>
      <c r="X93" s="231" t="s">
        <v>566</v>
      </c>
      <c r="Y93" s="93" t="s">
        <v>153</v>
      </c>
      <c r="Z93" s="35"/>
      <c r="AC93" s="490" t="s">
        <v>219</v>
      </c>
    </row>
    <row r="94" spans="1:29" s="51" customFormat="1" ht="15" customHeight="1">
      <c r="A94" s="35"/>
      <c r="B94" s="35"/>
      <c r="C94" s="127"/>
      <c r="D94" s="35"/>
      <c r="E94" s="35"/>
      <c r="F94" s="35"/>
      <c r="G94" s="35"/>
      <c r="H94" s="66"/>
      <c r="I94" s="35"/>
      <c r="J94" s="66"/>
      <c r="K94" s="35"/>
      <c r="L94" s="35"/>
      <c r="M94" s="35"/>
      <c r="N94" s="35"/>
      <c r="O94" s="35"/>
      <c r="P94" s="35"/>
      <c r="Q94" s="35"/>
      <c r="R94" s="35"/>
      <c r="S94" s="35"/>
      <c r="T94" s="26"/>
      <c r="U94" s="26"/>
      <c r="V94" s="31"/>
      <c r="W94" s="35"/>
      <c r="X94" s="35"/>
      <c r="Y94" s="35"/>
      <c r="Z94" s="35"/>
      <c r="AC94" s="494"/>
    </row>
    <row r="95" spans="1:29" s="51" customFormat="1" ht="15" customHeight="1">
      <c r="A95" s="35"/>
      <c r="B95" s="35"/>
      <c r="C95" s="127"/>
      <c r="D95" s="35"/>
      <c r="E95" s="35"/>
      <c r="F95" s="35"/>
      <c r="G95" s="35"/>
      <c r="H95" s="66"/>
      <c r="I95" s="35"/>
      <c r="J95" s="66"/>
      <c r="K95" s="35"/>
      <c r="L95" s="35"/>
      <c r="M95" s="35"/>
      <c r="N95" s="35"/>
      <c r="O95" s="35"/>
      <c r="P95" s="35"/>
      <c r="Q95" s="35"/>
      <c r="R95" s="35"/>
      <c r="S95" s="35"/>
      <c r="T95" s="26"/>
      <c r="U95" s="26"/>
      <c r="V95" s="31"/>
      <c r="W95" s="35"/>
      <c r="X95" s="35"/>
      <c r="Y95" s="35"/>
      <c r="Z95" s="35"/>
      <c r="AC95" s="494"/>
    </row>
    <row r="96" spans="1:29" s="51" customFormat="1" ht="15" customHeight="1">
      <c r="A96" s="629" t="s">
        <v>596</v>
      </c>
      <c r="B96" s="458"/>
      <c r="C96" s="459">
        <v>601.03</v>
      </c>
      <c r="D96" s="445"/>
      <c r="E96" s="445" t="s">
        <v>106</v>
      </c>
      <c r="F96" s="145">
        <v>4</v>
      </c>
      <c r="G96" s="145">
        <v>10</v>
      </c>
      <c r="H96" s="145">
        <v>14</v>
      </c>
      <c r="I96" s="145" t="s">
        <v>222</v>
      </c>
      <c r="J96" s="145" t="s">
        <v>534</v>
      </c>
      <c r="K96" s="145" t="s">
        <v>158</v>
      </c>
      <c r="L96" s="145">
        <v>-85</v>
      </c>
      <c r="M96" s="145" t="s">
        <v>159</v>
      </c>
      <c r="N96" s="145" t="s">
        <v>160</v>
      </c>
      <c r="O96" s="145" t="s">
        <v>205</v>
      </c>
      <c r="P96" s="145" t="s">
        <v>148</v>
      </c>
      <c r="Q96" s="145" t="s">
        <v>149</v>
      </c>
      <c r="R96" s="145">
        <v>60</v>
      </c>
      <c r="S96" s="145">
        <v>3</v>
      </c>
      <c r="T96" s="145" t="s">
        <v>150</v>
      </c>
      <c r="U96" s="145"/>
      <c r="V96" s="145">
        <v>1</v>
      </c>
      <c r="W96" s="145"/>
      <c r="X96" s="145" t="s">
        <v>585</v>
      </c>
      <c r="Y96" s="441" t="s">
        <v>153</v>
      </c>
      <c r="Z96" s="35"/>
      <c r="AC96" s="490" t="s">
        <v>158</v>
      </c>
    </row>
    <row r="97" spans="1:29" s="51" customFormat="1" ht="15" customHeight="1">
      <c r="A97" s="629"/>
      <c r="B97" s="458"/>
      <c r="C97" s="459">
        <v>601.03099999999995</v>
      </c>
      <c r="D97" s="445"/>
      <c r="E97" s="445" t="s">
        <v>106</v>
      </c>
      <c r="F97" s="145">
        <v>4</v>
      </c>
      <c r="G97" s="145">
        <v>15</v>
      </c>
      <c r="H97" s="145">
        <v>14</v>
      </c>
      <c r="I97" s="145" t="s">
        <v>222</v>
      </c>
      <c r="J97" s="145" t="s">
        <v>534</v>
      </c>
      <c r="K97" s="145" t="s">
        <v>158</v>
      </c>
      <c r="L97" s="145">
        <v>-85</v>
      </c>
      <c r="M97" s="145" t="s">
        <v>159</v>
      </c>
      <c r="N97" s="145" t="s">
        <v>160</v>
      </c>
      <c r="O97" s="145" t="s">
        <v>205</v>
      </c>
      <c r="P97" s="145" t="s">
        <v>148</v>
      </c>
      <c r="Q97" s="145" t="s">
        <v>149</v>
      </c>
      <c r="R97" s="145">
        <v>60</v>
      </c>
      <c r="S97" s="145">
        <v>3</v>
      </c>
      <c r="T97" s="145" t="s">
        <v>150</v>
      </c>
      <c r="U97" s="145"/>
      <c r="V97" s="145">
        <v>1</v>
      </c>
      <c r="W97" s="145"/>
      <c r="X97" s="145" t="s">
        <v>586</v>
      </c>
      <c r="Y97" s="441" t="s">
        <v>153</v>
      </c>
      <c r="Z97" s="35"/>
      <c r="AC97" s="490" t="s">
        <v>158</v>
      </c>
    </row>
    <row r="98" spans="1:29" s="51" customFormat="1" ht="15" customHeight="1">
      <c r="A98" s="629"/>
      <c r="B98" s="458"/>
      <c r="C98" s="459">
        <v>601.03200000000004</v>
      </c>
      <c r="D98" s="445"/>
      <c r="E98" s="445" t="s">
        <v>106</v>
      </c>
      <c r="F98" s="145">
        <v>4</v>
      </c>
      <c r="G98" s="145">
        <v>20</v>
      </c>
      <c r="H98" s="145">
        <v>14</v>
      </c>
      <c r="I98" s="145" t="s">
        <v>222</v>
      </c>
      <c r="J98" s="145" t="s">
        <v>534</v>
      </c>
      <c r="K98" s="145" t="s">
        <v>158</v>
      </c>
      <c r="L98" s="145">
        <v>-85</v>
      </c>
      <c r="M98" s="145" t="s">
        <v>159</v>
      </c>
      <c r="N98" s="145" t="s">
        <v>160</v>
      </c>
      <c r="O98" s="145" t="s">
        <v>205</v>
      </c>
      <c r="P98" s="145" t="s">
        <v>148</v>
      </c>
      <c r="Q98" s="145" t="s">
        <v>149</v>
      </c>
      <c r="R98" s="145">
        <v>60</v>
      </c>
      <c r="S98" s="145">
        <v>3</v>
      </c>
      <c r="T98" s="145" t="s">
        <v>150</v>
      </c>
      <c r="U98" s="145"/>
      <c r="V98" s="145">
        <v>1</v>
      </c>
      <c r="W98" s="145"/>
      <c r="X98" s="145" t="s">
        <v>587</v>
      </c>
      <c r="Y98" s="441" t="s">
        <v>153</v>
      </c>
      <c r="Z98" s="35"/>
      <c r="AC98" s="490" t="s">
        <v>158</v>
      </c>
    </row>
    <row r="99" spans="1:29" s="51" customFormat="1" ht="15" customHeight="1">
      <c r="A99" s="629"/>
      <c r="B99" s="458"/>
      <c r="C99" s="459" t="s">
        <v>597</v>
      </c>
      <c r="D99" s="456">
        <v>1</v>
      </c>
      <c r="E99" s="445" t="s">
        <v>106</v>
      </c>
      <c r="F99" s="145">
        <v>2</v>
      </c>
      <c r="G99" s="145">
        <v>5</v>
      </c>
      <c r="H99" s="145">
        <v>14</v>
      </c>
      <c r="I99" s="145" t="s">
        <v>222</v>
      </c>
      <c r="J99" s="145" t="s">
        <v>534</v>
      </c>
      <c r="K99" s="145" t="s">
        <v>163</v>
      </c>
      <c r="L99" s="145">
        <v>-85</v>
      </c>
      <c r="M99" s="436">
        <v>10</v>
      </c>
      <c r="N99" s="436" t="s">
        <v>164</v>
      </c>
      <c r="O99" s="145" t="s">
        <v>205</v>
      </c>
      <c r="P99" s="145" t="s">
        <v>148</v>
      </c>
      <c r="Q99" s="145" t="s">
        <v>149</v>
      </c>
      <c r="R99" s="145">
        <v>60</v>
      </c>
      <c r="S99" s="145">
        <v>3</v>
      </c>
      <c r="T99" s="145" t="s">
        <v>150</v>
      </c>
      <c r="U99" s="145"/>
      <c r="V99" s="145">
        <v>1</v>
      </c>
      <c r="W99" s="145"/>
      <c r="X99" s="440" t="s">
        <v>282</v>
      </c>
      <c r="Y99" s="441" t="s">
        <v>153</v>
      </c>
      <c r="Z99" s="35"/>
      <c r="AC99" s="490" t="s">
        <v>158</v>
      </c>
    </row>
    <row r="100" spans="1:29" s="51" customFormat="1" ht="15" customHeight="1">
      <c r="A100" s="629"/>
      <c r="B100" s="458"/>
      <c r="C100" s="459" t="s">
        <v>598</v>
      </c>
      <c r="D100" s="456">
        <v>2</v>
      </c>
      <c r="E100" s="445" t="s">
        <v>106</v>
      </c>
      <c r="F100" s="145">
        <v>2</v>
      </c>
      <c r="G100" s="145">
        <v>10</v>
      </c>
      <c r="H100" s="145">
        <v>14</v>
      </c>
      <c r="I100" s="145" t="s">
        <v>222</v>
      </c>
      <c r="J100" s="145" t="s">
        <v>534</v>
      </c>
      <c r="K100" s="145" t="s">
        <v>163</v>
      </c>
      <c r="L100" s="145">
        <v>-85</v>
      </c>
      <c r="M100" s="436">
        <v>10</v>
      </c>
      <c r="N100" s="436" t="s">
        <v>164</v>
      </c>
      <c r="O100" s="145" t="s">
        <v>205</v>
      </c>
      <c r="P100" s="145" t="s">
        <v>148</v>
      </c>
      <c r="Q100" s="145" t="s">
        <v>149</v>
      </c>
      <c r="R100" s="145">
        <v>60</v>
      </c>
      <c r="S100" s="145">
        <v>3</v>
      </c>
      <c r="T100" s="145" t="s">
        <v>150</v>
      </c>
      <c r="U100" s="145"/>
      <c r="V100" s="145">
        <v>1</v>
      </c>
      <c r="W100" s="145"/>
      <c r="X100" s="440" t="s">
        <v>282</v>
      </c>
      <c r="Y100" s="441" t="s">
        <v>153</v>
      </c>
      <c r="Z100" s="35"/>
      <c r="AC100" s="490" t="s">
        <v>158</v>
      </c>
    </row>
    <row r="101" spans="1:29" s="51" customFormat="1" ht="15" customHeight="1">
      <c r="A101" s="629"/>
      <c r="B101" s="458"/>
      <c r="C101" s="459" t="s">
        <v>599</v>
      </c>
      <c r="D101" s="456">
        <v>3</v>
      </c>
      <c r="E101" s="445" t="s">
        <v>106</v>
      </c>
      <c r="F101" s="145">
        <v>2</v>
      </c>
      <c r="G101" s="145">
        <v>15</v>
      </c>
      <c r="H101" s="145">
        <v>14</v>
      </c>
      <c r="I101" s="145" t="s">
        <v>222</v>
      </c>
      <c r="J101" s="145" t="s">
        <v>534</v>
      </c>
      <c r="K101" s="145" t="s">
        <v>163</v>
      </c>
      <c r="L101" s="145">
        <v>-85</v>
      </c>
      <c r="M101" s="436">
        <v>10</v>
      </c>
      <c r="N101" s="436" t="s">
        <v>164</v>
      </c>
      <c r="O101" s="145" t="s">
        <v>205</v>
      </c>
      <c r="P101" s="145" t="s">
        <v>148</v>
      </c>
      <c r="Q101" s="145" t="s">
        <v>149</v>
      </c>
      <c r="R101" s="145">
        <v>60</v>
      </c>
      <c r="S101" s="145">
        <v>3</v>
      </c>
      <c r="T101" s="145" t="s">
        <v>150</v>
      </c>
      <c r="U101" s="145"/>
      <c r="V101" s="145">
        <v>1</v>
      </c>
      <c r="W101" s="145"/>
      <c r="X101" s="440" t="s">
        <v>282</v>
      </c>
      <c r="Y101" s="441" t="s">
        <v>153</v>
      </c>
      <c r="Z101" s="35"/>
      <c r="AC101" s="490" t="s">
        <v>158</v>
      </c>
    </row>
    <row r="102" spans="1:29" s="51" customFormat="1" ht="15" customHeight="1">
      <c r="A102" s="629"/>
      <c r="B102" s="458"/>
      <c r="C102" s="459" t="s">
        <v>600</v>
      </c>
      <c r="D102" s="456">
        <v>4</v>
      </c>
      <c r="E102" s="445" t="s">
        <v>106</v>
      </c>
      <c r="F102" s="145">
        <v>2</v>
      </c>
      <c r="G102" s="145">
        <v>20</v>
      </c>
      <c r="H102" s="145">
        <v>14</v>
      </c>
      <c r="I102" s="145" t="s">
        <v>222</v>
      </c>
      <c r="J102" s="145" t="s">
        <v>534</v>
      </c>
      <c r="K102" s="145" t="s">
        <v>163</v>
      </c>
      <c r="L102" s="145">
        <v>-85</v>
      </c>
      <c r="M102" s="436">
        <v>10</v>
      </c>
      <c r="N102" s="436" t="s">
        <v>164</v>
      </c>
      <c r="O102" s="145" t="s">
        <v>205</v>
      </c>
      <c r="P102" s="145" t="s">
        <v>148</v>
      </c>
      <c r="Q102" s="145" t="s">
        <v>149</v>
      </c>
      <c r="R102" s="145">
        <v>60</v>
      </c>
      <c r="S102" s="145">
        <v>3</v>
      </c>
      <c r="T102" s="145" t="s">
        <v>150</v>
      </c>
      <c r="U102" s="145"/>
      <c r="V102" s="145">
        <v>1</v>
      </c>
      <c r="W102" s="145"/>
      <c r="X102" s="440" t="s">
        <v>282</v>
      </c>
      <c r="Y102" s="441" t="s">
        <v>153</v>
      </c>
      <c r="Z102" s="35"/>
      <c r="AC102" s="490" t="s">
        <v>158</v>
      </c>
    </row>
    <row r="103" spans="1:29" s="51" customFormat="1" ht="15" customHeight="1">
      <c r="A103" s="629"/>
      <c r="B103" s="458"/>
      <c r="C103" s="459" t="s">
        <v>601</v>
      </c>
      <c r="D103" s="456">
        <v>1</v>
      </c>
      <c r="E103" s="445" t="s">
        <v>106</v>
      </c>
      <c r="F103" s="145">
        <v>4</v>
      </c>
      <c r="G103" s="145">
        <v>5</v>
      </c>
      <c r="H103" s="145">
        <v>14</v>
      </c>
      <c r="I103" s="145" t="s">
        <v>222</v>
      </c>
      <c r="J103" s="145" t="s">
        <v>534</v>
      </c>
      <c r="K103" s="145" t="s">
        <v>163</v>
      </c>
      <c r="L103" s="145">
        <v>-85</v>
      </c>
      <c r="M103" s="436">
        <v>10</v>
      </c>
      <c r="N103" s="436" t="s">
        <v>164</v>
      </c>
      <c r="O103" s="145" t="s">
        <v>205</v>
      </c>
      <c r="P103" s="145" t="s">
        <v>148</v>
      </c>
      <c r="Q103" s="145" t="s">
        <v>149</v>
      </c>
      <c r="R103" s="145">
        <v>60</v>
      </c>
      <c r="S103" s="145">
        <v>3</v>
      </c>
      <c r="T103" s="145" t="s">
        <v>150</v>
      </c>
      <c r="U103" s="145"/>
      <c r="V103" s="145">
        <v>1</v>
      </c>
      <c r="W103" s="145"/>
      <c r="X103" s="440" t="s">
        <v>282</v>
      </c>
      <c r="Y103" s="441" t="s">
        <v>153</v>
      </c>
      <c r="Z103" s="35"/>
      <c r="AC103" s="490" t="s">
        <v>158</v>
      </c>
    </row>
    <row r="104" spans="1:29" s="51" customFormat="1" ht="15" customHeight="1">
      <c r="A104" s="629"/>
      <c r="B104" s="458"/>
      <c r="C104" s="459" t="s">
        <v>602</v>
      </c>
      <c r="D104" s="456">
        <v>2</v>
      </c>
      <c r="E104" s="445" t="s">
        <v>106</v>
      </c>
      <c r="F104" s="145">
        <v>4</v>
      </c>
      <c r="G104" s="145">
        <v>10</v>
      </c>
      <c r="H104" s="145">
        <v>14</v>
      </c>
      <c r="I104" s="145" t="s">
        <v>222</v>
      </c>
      <c r="J104" s="145" t="s">
        <v>534</v>
      </c>
      <c r="K104" s="145" t="s">
        <v>163</v>
      </c>
      <c r="L104" s="145">
        <v>-85</v>
      </c>
      <c r="M104" s="436">
        <v>10</v>
      </c>
      <c r="N104" s="436" t="s">
        <v>164</v>
      </c>
      <c r="O104" s="145" t="s">
        <v>205</v>
      </c>
      <c r="P104" s="145" t="s">
        <v>148</v>
      </c>
      <c r="Q104" s="145" t="s">
        <v>149</v>
      </c>
      <c r="R104" s="145">
        <v>60</v>
      </c>
      <c r="S104" s="145">
        <v>3</v>
      </c>
      <c r="T104" s="145" t="s">
        <v>150</v>
      </c>
      <c r="U104" s="145"/>
      <c r="V104" s="145">
        <v>1</v>
      </c>
      <c r="W104" s="145"/>
      <c r="X104" s="440" t="s">
        <v>282</v>
      </c>
      <c r="Y104" s="441" t="s">
        <v>153</v>
      </c>
      <c r="Z104" s="35"/>
      <c r="AC104" s="490" t="s">
        <v>158</v>
      </c>
    </row>
    <row r="105" spans="1:29" s="51" customFormat="1" ht="15" customHeight="1">
      <c r="A105" s="629"/>
      <c r="B105" s="458"/>
      <c r="C105" s="459" t="s">
        <v>603</v>
      </c>
      <c r="D105" s="456">
        <v>3</v>
      </c>
      <c r="E105" s="445" t="s">
        <v>106</v>
      </c>
      <c r="F105" s="145">
        <v>4</v>
      </c>
      <c r="G105" s="145">
        <v>15</v>
      </c>
      <c r="H105" s="145">
        <v>14</v>
      </c>
      <c r="I105" s="145" t="s">
        <v>222</v>
      </c>
      <c r="J105" s="145" t="s">
        <v>534</v>
      </c>
      <c r="K105" s="145" t="s">
        <v>163</v>
      </c>
      <c r="L105" s="145">
        <v>-85</v>
      </c>
      <c r="M105" s="436">
        <v>10</v>
      </c>
      <c r="N105" s="436" t="s">
        <v>164</v>
      </c>
      <c r="O105" s="145" t="s">
        <v>205</v>
      </c>
      <c r="P105" s="145" t="s">
        <v>148</v>
      </c>
      <c r="Q105" s="145" t="s">
        <v>149</v>
      </c>
      <c r="R105" s="145">
        <v>60</v>
      </c>
      <c r="S105" s="145">
        <v>3</v>
      </c>
      <c r="T105" s="145" t="s">
        <v>150</v>
      </c>
      <c r="U105" s="145"/>
      <c r="V105" s="145">
        <v>1</v>
      </c>
      <c r="W105" s="145"/>
      <c r="X105" s="440" t="s">
        <v>282</v>
      </c>
      <c r="Y105" s="441" t="s">
        <v>153</v>
      </c>
      <c r="Z105" s="35"/>
      <c r="AC105" s="490" t="s">
        <v>158</v>
      </c>
    </row>
    <row r="106" spans="1:29" s="51" customFormat="1" ht="15" customHeight="1">
      <c r="A106" s="629"/>
      <c r="B106" s="458"/>
      <c r="C106" s="459" t="s">
        <v>604</v>
      </c>
      <c r="D106" s="456">
        <v>4</v>
      </c>
      <c r="E106" s="445" t="s">
        <v>106</v>
      </c>
      <c r="F106" s="145">
        <v>4</v>
      </c>
      <c r="G106" s="145">
        <v>20</v>
      </c>
      <c r="H106" s="145">
        <v>14</v>
      </c>
      <c r="I106" s="145" t="s">
        <v>222</v>
      </c>
      <c r="J106" s="145" t="s">
        <v>534</v>
      </c>
      <c r="K106" s="145" t="s">
        <v>163</v>
      </c>
      <c r="L106" s="145">
        <v>-85</v>
      </c>
      <c r="M106" s="436">
        <v>10</v>
      </c>
      <c r="N106" s="436" t="s">
        <v>164</v>
      </c>
      <c r="O106" s="145" t="s">
        <v>205</v>
      </c>
      <c r="P106" s="145" t="s">
        <v>148</v>
      </c>
      <c r="Q106" s="145" t="s">
        <v>149</v>
      </c>
      <c r="R106" s="145">
        <v>60</v>
      </c>
      <c r="S106" s="145">
        <v>3</v>
      </c>
      <c r="T106" s="145" t="s">
        <v>150</v>
      </c>
      <c r="U106" s="145"/>
      <c r="V106" s="145">
        <v>1</v>
      </c>
      <c r="W106" s="145"/>
      <c r="X106" s="440" t="s">
        <v>282</v>
      </c>
      <c r="Y106" s="441" t="s">
        <v>153</v>
      </c>
      <c r="Z106" s="35"/>
      <c r="AC106" s="490" t="s">
        <v>158</v>
      </c>
    </row>
    <row r="107" spans="1:29" s="51" customFormat="1" ht="15" customHeight="1">
      <c r="A107" s="629"/>
      <c r="B107" s="458"/>
      <c r="C107" s="459">
        <v>601.03499999999997</v>
      </c>
      <c r="D107" s="445"/>
      <c r="E107" s="445" t="s">
        <v>106</v>
      </c>
      <c r="F107" s="145">
        <v>4</v>
      </c>
      <c r="G107" s="145">
        <v>10</v>
      </c>
      <c r="H107" s="145">
        <v>14</v>
      </c>
      <c r="I107" s="145" t="s">
        <v>222</v>
      </c>
      <c r="J107" s="145" t="s">
        <v>534</v>
      </c>
      <c r="K107" s="145" t="s">
        <v>163</v>
      </c>
      <c r="L107" s="145">
        <v>-85</v>
      </c>
      <c r="M107" s="436">
        <v>20</v>
      </c>
      <c r="N107" s="436" t="s">
        <v>166</v>
      </c>
      <c r="O107" s="145" t="s">
        <v>205</v>
      </c>
      <c r="P107" s="145" t="s">
        <v>148</v>
      </c>
      <c r="Q107" s="145" t="s">
        <v>149</v>
      </c>
      <c r="R107" s="145">
        <v>60</v>
      </c>
      <c r="S107" s="145">
        <v>3</v>
      </c>
      <c r="T107" s="145" t="s">
        <v>150</v>
      </c>
      <c r="U107" s="145"/>
      <c r="V107" s="145">
        <v>1</v>
      </c>
      <c r="W107" s="145"/>
      <c r="X107" s="440" t="s">
        <v>282</v>
      </c>
      <c r="Y107" s="441" t="s">
        <v>153</v>
      </c>
      <c r="Z107" s="35"/>
      <c r="AC107" s="490" t="s">
        <v>158</v>
      </c>
    </row>
    <row r="108" spans="1:29" s="51" customFormat="1" ht="15" customHeight="1">
      <c r="A108" s="35"/>
      <c r="B108" s="35"/>
      <c r="C108" s="36"/>
      <c r="D108" s="35"/>
      <c r="E108" s="35"/>
      <c r="F108" s="35"/>
      <c r="G108" s="35"/>
      <c r="H108" s="35"/>
      <c r="I108" s="35"/>
      <c r="J108" s="35"/>
      <c r="K108" s="35"/>
      <c r="L108" s="35"/>
      <c r="M108" s="35"/>
      <c r="N108" s="35"/>
      <c r="O108" s="35"/>
      <c r="P108" s="35"/>
      <c r="Q108" s="35"/>
      <c r="R108" s="35"/>
      <c r="S108" s="35"/>
      <c r="T108" s="26"/>
      <c r="U108" s="26"/>
      <c r="V108" s="31"/>
      <c r="W108" s="35"/>
      <c r="X108" s="35"/>
      <c r="Y108" s="35"/>
      <c r="Z108" s="35"/>
    </row>
    <row r="109" spans="1:29" s="51" customFormat="1" ht="15" customHeight="1">
      <c r="A109" s="35"/>
      <c r="B109" s="35"/>
      <c r="C109" s="36"/>
      <c r="D109" s="35"/>
      <c r="E109" s="35"/>
      <c r="F109" s="35"/>
      <c r="G109" s="35"/>
      <c r="H109" s="35"/>
      <c r="I109" s="35"/>
      <c r="J109" s="35"/>
      <c r="K109" s="35"/>
      <c r="L109" s="35"/>
      <c r="M109" s="35"/>
      <c r="N109" s="35"/>
      <c r="O109" s="35"/>
      <c r="P109" s="35"/>
      <c r="Q109" s="35"/>
      <c r="R109" s="35"/>
      <c r="S109" s="35"/>
      <c r="T109" s="26"/>
      <c r="U109" s="26"/>
      <c r="V109" s="31"/>
      <c r="W109" s="35"/>
      <c r="X109" s="35"/>
      <c r="Y109" s="35"/>
      <c r="Z109" s="35"/>
    </row>
    <row r="110" spans="1:29" s="51" customFormat="1" ht="15" customHeight="1">
      <c r="A110" s="35"/>
      <c r="B110" s="35"/>
      <c r="C110" s="36"/>
      <c r="D110" s="35"/>
      <c r="E110" s="35"/>
      <c r="F110" s="35"/>
      <c r="G110" s="35"/>
      <c r="H110" s="35"/>
      <c r="I110" s="35"/>
      <c r="J110" s="35"/>
      <c r="K110" s="35"/>
      <c r="L110" s="35"/>
      <c r="M110" s="35"/>
      <c r="N110" s="35"/>
      <c r="O110" s="35"/>
      <c r="P110" s="35"/>
      <c r="Q110" s="35"/>
      <c r="R110" s="35"/>
      <c r="S110" s="35"/>
      <c r="T110" s="26"/>
      <c r="U110" s="26"/>
      <c r="V110" s="31"/>
      <c r="W110" s="35"/>
      <c r="X110" s="35"/>
      <c r="Y110" s="35"/>
      <c r="Z110" s="35"/>
    </row>
    <row r="111" spans="1:29" s="51" customFormat="1" ht="15" customHeight="1">
      <c r="A111" s="35"/>
      <c r="B111" s="35"/>
      <c r="C111" s="36"/>
      <c r="D111" s="35"/>
      <c r="E111" s="35"/>
      <c r="F111" s="35"/>
      <c r="G111" s="35"/>
      <c r="H111" s="35"/>
      <c r="I111" s="35"/>
      <c r="J111" s="35"/>
      <c r="K111" s="35"/>
      <c r="L111" s="35"/>
      <c r="M111" s="35"/>
      <c r="N111" s="35"/>
      <c r="O111" s="35"/>
      <c r="P111" s="35"/>
      <c r="Q111" s="35"/>
      <c r="R111" s="35"/>
      <c r="S111" s="35"/>
      <c r="T111" s="26"/>
      <c r="U111" s="26"/>
      <c r="V111" s="31"/>
      <c r="W111" s="35"/>
      <c r="X111" s="35"/>
      <c r="Y111" s="35"/>
      <c r="Z111" s="35"/>
    </row>
    <row r="112" spans="1:29" s="51" customFormat="1" ht="15" customHeight="1">
      <c r="A112" s="35"/>
      <c r="B112" s="35"/>
      <c r="C112" s="36"/>
      <c r="D112" s="35"/>
      <c r="E112" s="35"/>
      <c r="F112" s="35"/>
      <c r="G112" s="35"/>
      <c r="H112" s="35"/>
      <c r="I112" s="35"/>
      <c r="J112" s="35"/>
      <c r="K112" s="35"/>
      <c r="L112" s="35"/>
      <c r="M112" s="35"/>
      <c r="N112" s="35"/>
      <c r="O112" s="35"/>
      <c r="P112" s="35"/>
      <c r="Q112" s="35"/>
      <c r="R112" s="35"/>
      <c r="S112" s="35"/>
      <c r="T112" s="26"/>
      <c r="U112" s="26"/>
      <c r="V112" s="31"/>
      <c r="W112" s="35"/>
      <c r="X112" s="35"/>
      <c r="Y112" s="35"/>
      <c r="Z112" s="35"/>
    </row>
    <row r="113" spans="1:26" s="51" customFormat="1" ht="15" customHeight="1">
      <c r="A113" s="35"/>
      <c r="B113" s="35"/>
      <c r="C113" s="36"/>
      <c r="D113" s="35"/>
      <c r="E113" s="35"/>
      <c r="F113" s="35"/>
      <c r="G113" s="35"/>
      <c r="H113" s="35"/>
      <c r="I113" s="35"/>
      <c r="J113" s="35"/>
      <c r="K113" s="35"/>
      <c r="L113" s="35"/>
      <c r="M113" s="35"/>
      <c r="N113" s="35"/>
      <c r="O113" s="35"/>
      <c r="P113" s="35"/>
      <c r="Q113" s="35"/>
      <c r="R113" s="35"/>
      <c r="S113" s="35"/>
      <c r="T113" s="26"/>
      <c r="U113" s="26"/>
      <c r="V113" s="31"/>
      <c r="W113" s="35"/>
      <c r="X113" s="35"/>
      <c r="Y113" s="35"/>
      <c r="Z113" s="35"/>
    </row>
    <row r="114" spans="1:26" s="51" customFormat="1" ht="15" customHeight="1">
      <c r="A114" s="35"/>
      <c r="B114" s="35"/>
      <c r="C114" s="36"/>
      <c r="D114" s="35"/>
      <c r="E114" s="35"/>
      <c r="F114" s="35"/>
      <c r="G114" s="35"/>
      <c r="H114" s="35"/>
      <c r="I114" s="35"/>
      <c r="J114" s="35"/>
      <c r="K114" s="35"/>
      <c r="L114" s="35"/>
      <c r="M114" s="35"/>
      <c r="N114" s="35"/>
      <c r="O114" s="35"/>
      <c r="P114" s="35"/>
      <c r="Q114" s="35"/>
      <c r="R114" s="35"/>
      <c r="S114" s="35"/>
      <c r="T114" s="26"/>
      <c r="U114" s="26"/>
      <c r="V114" s="31"/>
      <c r="W114" s="35"/>
      <c r="X114" s="35"/>
      <c r="Y114" s="35"/>
      <c r="Z114" s="35"/>
    </row>
    <row r="115" spans="1:26" s="51" customFormat="1" ht="15" customHeight="1">
      <c r="A115" s="35"/>
      <c r="B115" s="35"/>
      <c r="C115" s="36"/>
      <c r="D115" s="35"/>
      <c r="E115" s="35"/>
      <c r="F115" s="35"/>
      <c r="G115" s="35"/>
      <c r="H115" s="35"/>
      <c r="I115" s="35"/>
      <c r="J115" s="35"/>
      <c r="K115" s="35"/>
      <c r="L115" s="35"/>
      <c r="M115" s="35"/>
      <c r="N115" s="35"/>
      <c r="O115" s="35"/>
      <c r="P115" s="35"/>
      <c r="Q115" s="35"/>
      <c r="R115" s="35"/>
      <c r="S115" s="35"/>
      <c r="T115" s="26"/>
      <c r="U115" s="26"/>
      <c r="V115" s="31"/>
      <c r="W115" s="35"/>
      <c r="X115" s="35"/>
      <c r="Y115" s="35"/>
      <c r="Z115" s="35"/>
    </row>
    <row r="116" spans="1:26" s="51" customFormat="1" ht="15" customHeight="1">
      <c r="A116" s="35"/>
      <c r="B116" s="35"/>
      <c r="C116" s="36"/>
      <c r="D116" s="35"/>
      <c r="E116" s="35"/>
      <c r="F116" s="35"/>
      <c r="G116" s="35"/>
      <c r="H116" s="35"/>
      <c r="I116" s="35"/>
      <c r="J116" s="35"/>
      <c r="K116" s="35"/>
      <c r="L116" s="35"/>
      <c r="M116" s="35"/>
      <c r="N116" s="35"/>
      <c r="O116" s="35"/>
      <c r="P116" s="35"/>
      <c r="Q116" s="35"/>
      <c r="R116" s="35"/>
      <c r="S116" s="35"/>
      <c r="T116" s="26"/>
      <c r="U116" s="26"/>
      <c r="V116" s="31"/>
      <c r="W116" s="35"/>
      <c r="X116" s="35"/>
      <c r="Y116" s="35"/>
      <c r="Z116" s="35"/>
    </row>
    <row r="117" spans="1:26" s="51" customFormat="1" ht="15" customHeight="1">
      <c r="A117" s="35"/>
      <c r="B117" s="35"/>
      <c r="C117" s="36"/>
      <c r="D117" s="35"/>
      <c r="E117" s="35"/>
      <c r="F117" s="35"/>
      <c r="G117" s="35"/>
      <c r="H117" s="35"/>
      <c r="I117" s="35"/>
      <c r="J117" s="35"/>
      <c r="K117" s="35"/>
      <c r="L117" s="35"/>
      <c r="M117" s="35"/>
      <c r="N117" s="35"/>
      <c r="O117" s="35"/>
      <c r="P117" s="35"/>
      <c r="Q117" s="35"/>
      <c r="R117" s="35"/>
      <c r="S117" s="35"/>
      <c r="T117" s="26"/>
      <c r="V117" s="168"/>
      <c r="W117" s="35"/>
      <c r="X117" s="35"/>
      <c r="Y117" s="35"/>
      <c r="Z117" s="35"/>
    </row>
    <row r="118" spans="1:26" s="51" customFormat="1" ht="15" customHeight="1">
      <c r="A118" s="35"/>
      <c r="B118" s="35"/>
      <c r="C118" s="36"/>
      <c r="D118" s="35"/>
      <c r="E118" s="35"/>
      <c r="F118" s="35"/>
      <c r="G118" s="35"/>
      <c r="H118" s="35"/>
      <c r="I118" s="35"/>
      <c r="J118" s="35"/>
      <c r="K118" s="35"/>
      <c r="L118" s="35"/>
      <c r="M118" s="35"/>
      <c r="N118" s="35"/>
      <c r="O118" s="35"/>
      <c r="P118" s="35"/>
      <c r="Q118" s="35"/>
      <c r="R118" s="35"/>
      <c r="S118" s="35"/>
      <c r="T118" s="26"/>
      <c r="V118" s="168"/>
      <c r="W118" s="35"/>
      <c r="X118" s="35"/>
      <c r="Y118" s="35"/>
      <c r="Z118" s="35"/>
    </row>
    <row r="119" spans="1:26" s="51" customFormat="1" ht="15" customHeight="1">
      <c r="A119" s="35"/>
      <c r="B119" s="35"/>
      <c r="C119" s="36"/>
      <c r="D119" s="35"/>
      <c r="E119" s="35"/>
      <c r="F119" s="35"/>
      <c r="G119" s="35"/>
      <c r="H119" s="35"/>
      <c r="I119" s="35"/>
      <c r="J119" s="35"/>
      <c r="K119" s="35"/>
      <c r="L119" s="35"/>
      <c r="M119" s="35"/>
      <c r="N119" s="35"/>
      <c r="O119" s="35"/>
      <c r="P119" s="35"/>
      <c r="Q119" s="35"/>
      <c r="R119" s="35"/>
      <c r="S119" s="35"/>
      <c r="T119" s="26"/>
      <c r="V119" s="168"/>
      <c r="W119" s="35"/>
      <c r="X119" s="35"/>
      <c r="Y119" s="35"/>
      <c r="Z119" s="35"/>
    </row>
    <row r="120" spans="1:26" s="51" customFormat="1" ht="15" customHeight="1">
      <c r="A120" s="35"/>
      <c r="B120" s="35"/>
      <c r="C120" s="36"/>
      <c r="D120" s="35"/>
      <c r="E120" s="35"/>
      <c r="F120" s="35"/>
      <c r="G120" s="35"/>
      <c r="H120" s="35"/>
      <c r="I120" s="35"/>
      <c r="J120" s="35"/>
      <c r="K120" s="35"/>
      <c r="L120" s="35"/>
      <c r="M120" s="35"/>
      <c r="N120" s="35"/>
      <c r="O120" s="35"/>
      <c r="P120" s="35"/>
      <c r="Q120" s="35"/>
      <c r="R120" s="35"/>
      <c r="S120" s="35"/>
      <c r="T120" s="26"/>
      <c r="V120" s="168"/>
      <c r="W120" s="35"/>
      <c r="X120" s="35"/>
      <c r="Y120" s="35"/>
      <c r="Z120" s="35"/>
    </row>
    <row r="121" spans="1:26" s="51" customFormat="1" ht="15" customHeight="1">
      <c r="A121" s="35"/>
      <c r="B121" s="35"/>
      <c r="C121" s="36"/>
      <c r="D121" s="35"/>
      <c r="E121" s="35"/>
      <c r="F121" s="35"/>
      <c r="G121" s="35"/>
      <c r="H121" s="35"/>
      <c r="I121" s="35"/>
      <c r="J121" s="35"/>
      <c r="K121" s="35"/>
      <c r="L121" s="35"/>
      <c r="M121" s="35"/>
      <c r="N121" s="35"/>
      <c r="O121" s="35"/>
      <c r="P121" s="35"/>
      <c r="Q121" s="35"/>
      <c r="R121" s="35"/>
      <c r="S121" s="35"/>
      <c r="T121" s="26"/>
      <c r="V121" s="168"/>
      <c r="W121" s="35"/>
      <c r="X121" s="35"/>
      <c r="Y121" s="35"/>
      <c r="Z121" s="35"/>
    </row>
    <row r="122" spans="1:26" s="51" customFormat="1" ht="15" customHeight="1">
      <c r="A122" s="35"/>
      <c r="B122" s="35"/>
      <c r="C122" s="36"/>
      <c r="D122" s="35"/>
      <c r="E122" s="35"/>
      <c r="F122" s="35"/>
      <c r="G122" s="35"/>
      <c r="H122" s="35"/>
      <c r="I122" s="35"/>
      <c r="J122" s="35"/>
      <c r="K122" s="35"/>
      <c r="L122" s="35"/>
      <c r="M122" s="35"/>
      <c r="N122" s="35"/>
      <c r="O122" s="35"/>
      <c r="P122" s="35"/>
      <c r="Q122" s="35"/>
      <c r="R122" s="35"/>
      <c r="S122" s="35"/>
      <c r="T122" s="26"/>
      <c r="V122" s="168"/>
      <c r="W122" s="35"/>
      <c r="X122" s="35"/>
      <c r="Y122" s="35"/>
      <c r="Z122" s="35"/>
    </row>
    <row r="123" spans="1:26" s="51" customFormat="1" ht="15" customHeight="1">
      <c r="A123" s="35"/>
      <c r="B123" s="35"/>
      <c r="C123" s="36"/>
      <c r="D123" s="35"/>
      <c r="E123" s="35"/>
      <c r="F123" s="35"/>
      <c r="G123" s="35"/>
      <c r="H123" s="35"/>
      <c r="I123" s="35"/>
      <c r="J123" s="35"/>
      <c r="K123" s="35"/>
      <c r="L123" s="35"/>
      <c r="M123" s="35"/>
      <c r="N123" s="35"/>
      <c r="O123" s="35"/>
      <c r="P123" s="35"/>
      <c r="Q123" s="35"/>
      <c r="R123" s="35"/>
      <c r="S123" s="35"/>
      <c r="T123" s="26"/>
      <c r="V123" s="168"/>
      <c r="W123" s="35"/>
      <c r="X123" s="35"/>
      <c r="Y123" s="35"/>
      <c r="Z123" s="35"/>
    </row>
    <row r="124" spans="1:26" s="51" customFormat="1" ht="15" customHeight="1">
      <c r="A124" s="35"/>
      <c r="B124" s="35"/>
      <c r="C124" s="36"/>
      <c r="D124" s="35"/>
      <c r="E124" s="35"/>
      <c r="F124" s="35"/>
      <c r="G124" s="35"/>
      <c r="H124" s="35"/>
      <c r="I124" s="35"/>
      <c r="J124" s="35"/>
      <c r="K124" s="35"/>
      <c r="L124" s="35"/>
      <c r="M124" s="35"/>
      <c r="N124" s="35"/>
      <c r="O124" s="35"/>
      <c r="P124" s="35"/>
      <c r="Q124" s="35"/>
      <c r="R124" s="35"/>
      <c r="S124" s="35"/>
      <c r="T124" s="26"/>
      <c r="V124" s="168"/>
      <c r="W124" s="35"/>
      <c r="X124" s="35"/>
      <c r="Y124" s="35"/>
      <c r="Z124" s="35"/>
    </row>
    <row r="125" spans="1:26" s="51" customFormat="1" ht="15" customHeight="1">
      <c r="A125" s="35"/>
      <c r="B125" s="35"/>
      <c r="C125" s="36"/>
      <c r="D125" s="35"/>
      <c r="E125" s="35"/>
      <c r="F125" s="35"/>
      <c r="G125" s="35"/>
      <c r="H125" s="35"/>
      <c r="I125" s="35"/>
      <c r="J125" s="35"/>
      <c r="K125" s="35"/>
      <c r="L125" s="35"/>
      <c r="M125" s="35"/>
      <c r="N125" s="35"/>
      <c r="O125" s="35"/>
      <c r="P125" s="35"/>
      <c r="Q125" s="35"/>
      <c r="R125" s="35"/>
      <c r="S125" s="35"/>
      <c r="T125" s="26"/>
      <c r="V125" s="168"/>
      <c r="W125" s="35"/>
      <c r="X125" s="35"/>
      <c r="Y125" s="35"/>
      <c r="Z125" s="35"/>
    </row>
    <row r="126" spans="1:26" s="51" customFormat="1" ht="15" customHeight="1">
      <c r="A126" s="35"/>
      <c r="B126" s="35"/>
      <c r="C126" s="36"/>
      <c r="D126" s="35"/>
      <c r="E126" s="35"/>
      <c r="F126" s="35"/>
      <c r="G126" s="35"/>
      <c r="H126" s="35"/>
      <c r="I126" s="35"/>
      <c r="J126" s="35"/>
      <c r="K126" s="35"/>
      <c r="L126" s="35"/>
      <c r="M126" s="35"/>
      <c r="N126" s="35"/>
      <c r="O126" s="35"/>
      <c r="P126" s="35"/>
      <c r="Q126" s="35"/>
      <c r="R126" s="35"/>
      <c r="S126" s="35"/>
      <c r="T126" s="26"/>
      <c r="V126" s="168"/>
      <c r="W126" s="35"/>
      <c r="X126" s="35"/>
      <c r="Y126" s="35"/>
      <c r="Z126" s="35"/>
    </row>
    <row r="127" spans="1:26" s="51" customFormat="1" ht="15" customHeight="1">
      <c r="A127" s="35"/>
      <c r="B127" s="35"/>
      <c r="C127" s="36"/>
      <c r="D127" s="35"/>
      <c r="E127" s="35"/>
      <c r="F127" s="35"/>
      <c r="G127" s="35"/>
      <c r="H127" s="35"/>
      <c r="I127" s="35"/>
      <c r="J127" s="35"/>
      <c r="K127" s="35"/>
      <c r="L127" s="35"/>
      <c r="M127" s="35"/>
      <c r="N127" s="35"/>
      <c r="O127" s="35"/>
      <c r="P127" s="35"/>
      <c r="Q127" s="35"/>
      <c r="R127" s="35"/>
      <c r="S127" s="35"/>
      <c r="T127" s="26"/>
      <c r="V127" s="168"/>
      <c r="W127" s="35"/>
      <c r="X127" s="35"/>
      <c r="Y127" s="35"/>
      <c r="Z127" s="35"/>
    </row>
    <row r="128" spans="1:26" s="51" customFormat="1" ht="15" customHeight="1">
      <c r="A128" s="35"/>
      <c r="B128" s="35"/>
      <c r="C128" s="36"/>
      <c r="D128" s="35"/>
      <c r="E128" s="35"/>
      <c r="F128" s="35"/>
      <c r="G128" s="35"/>
      <c r="H128" s="35"/>
      <c r="I128" s="35"/>
      <c r="J128" s="35"/>
      <c r="K128" s="35"/>
      <c r="L128" s="35"/>
      <c r="M128" s="35"/>
      <c r="N128" s="35"/>
      <c r="O128" s="35"/>
      <c r="P128" s="35"/>
      <c r="Q128" s="35"/>
      <c r="R128" s="35"/>
      <c r="S128" s="35"/>
      <c r="T128" s="26"/>
      <c r="V128" s="168"/>
      <c r="W128" s="35"/>
      <c r="X128" s="35"/>
      <c r="Y128" s="35"/>
      <c r="Z128" s="35"/>
    </row>
    <row r="129" spans="1:26" s="51" customFormat="1" ht="15" customHeight="1">
      <c r="A129" s="35"/>
      <c r="B129" s="35"/>
      <c r="C129" s="36"/>
      <c r="D129" s="35"/>
      <c r="E129" s="35"/>
      <c r="F129" s="35"/>
      <c r="G129" s="35"/>
      <c r="H129" s="35"/>
      <c r="I129" s="35"/>
      <c r="J129" s="35"/>
      <c r="K129" s="35"/>
      <c r="L129" s="35"/>
      <c r="M129" s="35"/>
      <c r="N129" s="35"/>
      <c r="O129" s="35"/>
      <c r="P129" s="35"/>
      <c r="Q129" s="35"/>
      <c r="R129" s="35"/>
      <c r="S129" s="35"/>
      <c r="T129" s="26"/>
      <c r="V129" s="168"/>
      <c r="W129" s="35"/>
      <c r="X129" s="35"/>
      <c r="Y129" s="35"/>
      <c r="Z129" s="35"/>
    </row>
    <row r="130" spans="1:26" s="51" customFormat="1" ht="15" customHeight="1">
      <c r="A130" s="35"/>
      <c r="B130" s="35"/>
      <c r="C130" s="36"/>
      <c r="D130" s="35"/>
      <c r="E130" s="35"/>
      <c r="F130" s="35"/>
      <c r="G130" s="35"/>
      <c r="H130" s="35"/>
      <c r="I130" s="35"/>
      <c r="J130" s="35"/>
      <c r="K130" s="35"/>
      <c r="L130" s="35"/>
      <c r="M130" s="35"/>
      <c r="N130" s="35"/>
      <c r="O130" s="35"/>
      <c r="P130" s="35"/>
      <c r="Q130" s="35"/>
      <c r="R130" s="35"/>
      <c r="S130" s="35"/>
      <c r="T130" s="26"/>
      <c r="V130" s="168"/>
      <c r="W130" s="35"/>
      <c r="X130" s="35"/>
      <c r="Y130" s="35"/>
      <c r="Z130" s="35"/>
    </row>
    <row r="131" spans="1:26" s="51" customFormat="1" ht="15" customHeight="1">
      <c r="A131" s="35"/>
      <c r="B131" s="35"/>
      <c r="C131" s="36"/>
      <c r="D131" s="35"/>
      <c r="E131" s="35"/>
      <c r="F131" s="35"/>
      <c r="G131" s="35"/>
      <c r="H131" s="35"/>
      <c r="I131" s="35"/>
      <c r="J131" s="35"/>
      <c r="K131" s="35"/>
      <c r="L131" s="35"/>
      <c r="M131" s="35"/>
      <c r="N131" s="35"/>
      <c r="O131" s="35"/>
      <c r="P131" s="35"/>
      <c r="Q131" s="35"/>
      <c r="R131" s="35"/>
      <c r="S131" s="35"/>
      <c r="T131" s="26"/>
      <c r="V131" s="168"/>
      <c r="W131" s="35"/>
      <c r="X131" s="35"/>
      <c r="Y131" s="35"/>
      <c r="Z131" s="35"/>
    </row>
    <row r="132" spans="1:26" s="51" customFormat="1" ht="15" customHeight="1">
      <c r="A132" s="35"/>
      <c r="B132" s="35"/>
      <c r="C132" s="36"/>
      <c r="D132" s="35"/>
      <c r="E132" s="35"/>
      <c r="F132" s="35"/>
      <c r="G132" s="35"/>
      <c r="H132" s="35"/>
      <c r="I132" s="35"/>
      <c r="J132" s="35"/>
      <c r="K132" s="35"/>
      <c r="L132" s="35"/>
      <c r="M132" s="35"/>
      <c r="N132" s="35"/>
      <c r="O132" s="35"/>
      <c r="P132" s="35"/>
      <c r="Q132" s="35"/>
      <c r="R132" s="35"/>
      <c r="S132" s="35"/>
      <c r="T132" s="26"/>
      <c r="V132" s="168"/>
      <c r="W132" s="35"/>
      <c r="X132" s="35"/>
      <c r="Y132" s="35"/>
      <c r="Z132" s="35"/>
    </row>
    <row r="133" spans="1:26" s="51" customFormat="1" ht="15" customHeight="1">
      <c r="A133" s="35"/>
      <c r="B133" s="35"/>
      <c r="C133" s="36"/>
      <c r="D133" s="35"/>
      <c r="E133" s="35"/>
      <c r="F133" s="35"/>
      <c r="G133" s="35"/>
      <c r="H133" s="35"/>
      <c r="I133" s="35"/>
      <c r="J133" s="35"/>
      <c r="K133" s="35"/>
      <c r="L133" s="35"/>
      <c r="M133" s="35"/>
      <c r="N133" s="35"/>
      <c r="O133" s="35"/>
      <c r="P133" s="35"/>
      <c r="Q133" s="35"/>
      <c r="R133" s="35"/>
      <c r="S133" s="35"/>
      <c r="T133" s="26"/>
      <c r="V133" s="168"/>
      <c r="W133" s="35"/>
      <c r="X133" s="35"/>
      <c r="Y133" s="35"/>
      <c r="Z133" s="35"/>
    </row>
    <row r="134" spans="1:26" s="51" customFormat="1" ht="15" customHeight="1">
      <c r="A134" s="35"/>
      <c r="B134" s="35"/>
      <c r="C134" s="36"/>
      <c r="D134" s="35"/>
      <c r="E134" s="35"/>
      <c r="F134" s="35"/>
      <c r="G134" s="35"/>
      <c r="H134" s="35"/>
      <c r="I134" s="35"/>
      <c r="J134" s="35"/>
      <c r="K134" s="35"/>
      <c r="L134" s="35"/>
      <c r="M134" s="35"/>
      <c r="N134" s="35"/>
      <c r="O134" s="35"/>
      <c r="P134" s="35"/>
      <c r="Q134" s="35"/>
      <c r="R134" s="35"/>
      <c r="S134" s="35"/>
      <c r="T134" s="26"/>
      <c r="V134" s="168"/>
      <c r="W134" s="35"/>
      <c r="X134" s="35"/>
      <c r="Y134" s="35"/>
      <c r="Z134" s="35"/>
    </row>
    <row r="135" spans="1:26" s="51" customFormat="1" ht="15" customHeight="1">
      <c r="A135" s="35"/>
      <c r="B135" s="35"/>
      <c r="C135" s="36"/>
      <c r="D135" s="35"/>
      <c r="E135" s="35"/>
      <c r="F135" s="35"/>
      <c r="G135" s="35"/>
      <c r="H135" s="35"/>
      <c r="I135" s="35"/>
      <c r="J135" s="35"/>
      <c r="K135" s="35"/>
      <c r="L135" s="35"/>
      <c r="M135" s="35"/>
      <c r="N135" s="35"/>
      <c r="O135" s="35"/>
      <c r="P135" s="35"/>
      <c r="Q135" s="35"/>
      <c r="R135" s="35"/>
      <c r="S135" s="35"/>
      <c r="T135" s="26"/>
      <c r="V135" s="168"/>
      <c r="W135" s="35"/>
      <c r="X135" s="35"/>
      <c r="Y135" s="35"/>
      <c r="Z135" s="35"/>
    </row>
    <row r="136" spans="1:26" s="51" customFormat="1" ht="15" customHeight="1">
      <c r="A136" s="35"/>
      <c r="B136" s="35"/>
      <c r="C136" s="36"/>
      <c r="D136" s="35"/>
      <c r="E136" s="35"/>
      <c r="F136" s="35"/>
      <c r="G136" s="35"/>
      <c r="H136" s="35"/>
      <c r="I136" s="35"/>
      <c r="J136" s="35"/>
      <c r="K136" s="35"/>
      <c r="L136" s="35"/>
      <c r="M136" s="35"/>
      <c r="N136" s="35"/>
      <c r="O136" s="35"/>
      <c r="P136" s="35"/>
      <c r="Q136" s="35"/>
      <c r="R136" s="35"/>
      <c r="S136" s="35"/>
      <c r="T136" s="26"/>
      <c r="V136" s="168"/>
      <c r="W136" s="35"/>
      <c r="X136" s="35"/>
      <c r="Y136" s="35"/>
      <c r="Z136" s="35"/>
    </row>
    <row r="137" spans="1:26" s="51" customFormat="1" ht="15" customHeight="1">
      <c r="A137" s="35"/>
      <c r="B137" s="35"/>
      <c r="C137" s="36"/>
      <c r="D137" s="35"/>
      <c r="E137" s="35"/>
      <c r="F137" s="35"/>
      <c r="G137" s="35"/>
      <c r="H137" s="35"/>
      <c r="I137" s="35"/>
      <c r="J137" s="35"/>
      <c r="K137" s="35"/>
      <c r="L137" s="35"/>
      <c r="M137" s="35"/>
      <c r="N137" s="35"/>
      <c r="O137" s="35"/>
      <c r="P137" s="35"/>
      <c r="Q137" s="35"/>
      <c r="R137" s="35"/>
      <c r="S137" s="35"/>
      <c r="T137" s="26"/>
      <c r="V137" s="168"/>
      <c r="W137" s="35"/>
      <c r="X137" s="35"/>
      <c r="Y137" s="35"/>
      <c r="Z137" s="35"/>
    </row>
    <row r="138" spans="1:26" s="51" customFormat="1" ht="15" customHeight="1">
      <c r="A138" s="35"/>
      <c r="B138" s="35"/>
      <c r="C138" s="36"/>
      <c r="D138" s="35"/>
      <c r="E138" s="35"/>
      <c r="F138" s="35"/>
      <c r="G138" s="35"/>
      <c r="H138" s="35"/>
      <c r="I138" s="35"/>
      <c r="J138" s="35"/>
      <c r="K138" s="35"/>
      <c r="L138" s="35"/>
      <c r="M138" s="35"/>
      <c r="N138" s="35"/>
      <c r="O138" s="35"/>
      <c r="P138" s="35"/>
      <c r="Q138" s="35"/>
      <c r="R138" s="35"/>
      <c r="S138" s="35"/>
      <c r="T138" s="26"/>
      <c r="V138" s="168"/>
      <c r="W138" s="35"/>
      <c r="X138" s="35"/>
      <c r="Y138" s="35"/>
      <c r="Z138" s="35"/>
    </row>
    <row r="139" spans="1:26" s="51" customFormat="1" ht="15" customHeight="1">
      <c r="A139" s="35"/>
      <c r="B139" s="35"/>
      <c r="C139" s="36"/>
      <c r="D139" s="35"/>
      <c r="E139" s="35"/>
      <c r="F139" s="35"/>
      <c r="G139" s="35"/>
      <c r="H139" s="35"/>
      <c r="I139" s="35"/>
      <c r="J139" s="35"/>
      <c r="K139" s="35"/>
      <c r="L139" s="35"/>
      <c r="M139" s="35"/>
      <c r="N139" s="35"/>
      <c r="O139" s="35"/>
      <c r="P139" s="35"/>
      <c r="Q139" s="35"/>
      <c r="R139" s="35"/>
      <c r="S139" s="35"/>
      <c r="T139" s="26"/>
      <c r="V139" s="168"/>
      <c r="W139" s="35"/>
      <c r="X139" s="35"/>
      <c r="Y139" s="35"/>
      <c r="Z139" s="35"/>
    </row>
    <row r="140" spans="1:26" s="51" customFormat="1" ht="15" customHeight="1">
      <c r="A140" s="35"/>
      <c r="B140" s="35"/>
      <c r="C140" s="36"/>
      <c r="D140" s="35"/>
      <c r="E140" s="35"/>
      <c r="F140" s="35"/>
      <c r="G140" s="35"/>
      <c r="H140" s="35"/>
      <c r="I140" s="35"/>
      <c r="J140" s="35"/>
      <c r="K140" s="35"/>
      <c r="L140" s="35"/>
      <c r="M140" s="35"/>
      <c r="N140" s="35"/>
      <c r="O140" s="35"/>
      <c r="P140" s="35"/>
      <c r="Q140" s="35"/>
      <c r="R140" s="35"/>
      <c r="S140" s="35"/>
      <c r="T140" s="26"/>
      <c r="V140" s="168"/>
      <c r="W140" s="35"/>
      <c r="X140" s="35"/>
      <c r="Y140" s="35"/>
      <c r="Z140" s="35"/>
    </row>
    <row r="141" spans="1:26" s="51" customFormat="1" ht="15" customHeight="1">
      <c r="A141" s="35"/>
      <c r="B141" s="35"/>
      <c r="C141" s="36"/>
      <c r="D141" s="35"/>
      <c r="E141" s="35"/>
      <c r="F141" s="35"/>
      <c r="G141" s="35"/>
      <c r="H141" s="35"/>
      <c r="I141" s="35"/>
      <c r="J141" s="35"/>
      <c r="K141" s="35"/>
      <c r="L141" s="35"/>
      <c r="M141" s="35"/>
      <c r="N141" s="35"/>
      <c r="O141" s="35"/>
      <c r="P141" s="35"/>
      <c r="Q141" s="35"/>
      <c r="R141" s="35"/>
      <c r="S141" s="35"/>
      <c r="T141" s="26"/>
      <c r="V141" s="168"/>
      <c r="W141" s="35"/>
      <c r="X141" s="35"/>
      <c r="Y141" s="35"/>
      <c r="Z141" s="35"/>
    </row>
    <row r="142" spans="1:26" s="51" customFormat="1" ht="15" customHeight="1">
      <c r="A142" s="35"/>
      <c r="B142" s="35"/>
      <c r="C142" s="36"/>
      <c r="D142" s="35"/>
      <c r="E142" s="35"/>
      <c r="F142" s="35"/>
      <c r="G142" s="35"/>
      <c r="H142" s="35"/>
      <c r="I142" s="35"/>
      <c r="J142" s="35"/>
      <c r="K142" s="35"/>
      <c r="L142" s="35"/>
      <c r="M142" s="35"/>
      <c r="N142" s="35"/>
      <c r="O142" s="35"/>
      <c r="P142" s="35"/>
      <c r="Q142" s="35"/>
      <c r="R142" s="35"/>
      <c r="S142" s="35"/>
      <c r="T142" s="26"/>
      <c r="V142" s="168"/>
      <c r="W142" s="35"/>
      <c r="X142" s="35"/>
      <c r="Y142" s="35"/>
      <c r="Z142" s="35"/>
    </row>
    <row r="143" spans="1:26" s="51" customFormat="1" ht="15" customHeight="1">
      <c r="A143" s="35"/>
      <c r="B143" s="35"/>
      <c r="C143" s="36"/>
      <c r="D143" s="35"/>
      <c r="E143" s="35"/>
      <c r="F143" s="35"/>
      <c r="G143" s="35"/>
      <c r="H143" s="35"/>
      <c r="I143" s="35"/>
      <c r="J143" s="35"/>
      <c r="K143" s="35"/>
      <c r="L143" s="35"/>
      <c r="M143" s="35"/>
      <c r="N143" s="35"/>
      <c r="O143" s="35"/>
      <c r="P143" s="35"/>
      <c r="Q143" s="35"/>
      <c r="R143" s="35"/>
      <c r="S143" s="35"/>
      <c r="T143" s="26"/>
      <c r="V143" s="168"/>
      <c r="W143" s="35"/>
      <c r="X143" s="35"/>
      <c r="Y143" s="35"/>
      <c r="Z143" s="35"/>
    </row>
    <row r="144" spans="1:26" s="51" customFormat="1" ht="15" customHeight="1">
      <c r="A144" s="35"/>
      <c r="B144" s="35"/>
      <c r="C144" s="36"/>
      <c r="D144" s="35"/>
      <c r="E144" s="35"/>
      <c r="F144" s="35"/>
      <c r="G144" s="35"/>
      <c r="H144" s="35"/>
      <c r="I144" s="35"/>
      <c r="J144" s="35"/>
      <c r="K144" s="35"/>
      <c r="L144" s="35"/>
      <c r="M144" s="35"/>
      <c r="N144" s="35"/>
      <c r="O144" s="35"/>
      <c r="P144" s="35"/>
      <c r="Q144" s="35"/>
      <c r="R144" s="35"/>
      <c r="S144" s="35"/>
      <c r="T144" s="26"/>
      <c r="V144" s="168"/>
      <c r="W144" s="35"/>
      <c r="X144" s="35"/>
      <c r="Y144" s="35"/>
      <c r="Z144" s="35"/>
    </row>
    <row r="145" spans="1:26" s="51" customFormat="1" ht="15" customHeight="1">
      <c r="A145" s="35"/>
      <c r="B145" s="35"/>
      <c r="C145" s="36"/>
      <c r="D145" s="35"/>
      <c r="E145" s="35"/>
      <c r="F145" s="35"/>
      <c r="G145" s="35"/>
      <c r="H145" s="35"/>
      <c r="I145" s="35"/>
      <c r="J145" s="35"/>
      <c r="K145" s="35"/>
      <c r="L145" s="35"/>
      <c r="M145" s="35"/>
      <c r="N145" s="35"/>
      <c r="O145" s="35"/>
      <c r="P145" s="35"/>
      <c r="Q145" s="35"/>
      <c r="R145" s="35"/>
      <c r="S145" s="35"/>
      <c r="T145" s="26"/>
      <c r="V145" s="168"/>
      <c r="W145" s="35"/>
      <c r="X145" s="35"/>
      <c r="Y145" s="35"/>
      <c r="Z145" s="35"/>
    </row>
    <row r="146" spans="1:26" s="51" customFormat="1" ht="15" customHeight="1">
      <c r="A146" s="35"/>
      <c r="B146" s="35"/>
      <c r="C146" s="36"/>
      <c r="D146" s="35"/>
      <c r="E146" s="35"/>
      <c r="F146" s="35"/>
      <c r="G146" s="35"/>
      <c r="H146" s="35"/>
      <c r="I146" s="35"/>
      <c r="J146" s="35"/>
      <c r="K146" s="35"/>
      <c r="L146" s="35"/>
      <c r="M146" s="35"/>
      <c r="N146" s="35"/>
      <c r="O146" s="35"/>
      <c r="P146" s="35"/>
      <c r="Q146" s="35"/>
      <c r="R146" s="35"/>
      <c r="S146" s="35"/>
      <c r="T146" s="26"/>
      <c r="V146" s="168"/>
      <c r="W146" s="35"/>
      <c r="X146" s="35"/>
      <c r="Y146" s="35"/>
      <c r="Z146" s="35"/>
    </row>
    <row r="147" spans="1:26" s="51" customFormat="1" ht="15" customHeight="1">
      <c r="A147" s="2" t="s">
        <v>63</v>
      </c>
      <c r="B147" s="2"/>
      <c r="C147" s="66"/>
      <c r="D147" s="35"/>
      <c r="E147" s="35"/>
      <c r="F147" s="35"/>
      <c r="G147" s="35"/>
      <c r="H147" s="35"/>
      <c r="I147" s="35"/>
      <c r="J147" s="35"/>
      <c r="K147" s="35"/>
      <c r="L147" s="35"/>
      <c r="M147" s="35"/>
      <c r="N147" s="35"/>
      <c r="O147" s="35"/>
      <c r="P147" s="35"/>
      <c r="Q147" s="35"/>
      <c r="R147" s="35"/>
      <c r="S147" s="35"/>
      <c r="T147" s="26"/>
      <c r="V147" s="168"/>
      <c r="W147" s="35"/>
      <c r="X147" s="35"/>
      <c r="Y147" s="35"/>
      <c r="Z147" s="35"/>
    </row>
    <row r="148" spans="1:26" s="51" customFormat="1" ht="15" customHeight="1">
      <c r="A148" s="18" t="s">
        <v>225</v>
      </c>
      <c r="B148" s="18"/>
      <c r="C148" s="66"/>
      <c r="D148" s="35"/>
      <c r="E148" s="35"/>
      <c r="F148" s="35"/>
      <c r="G148" s="35"/>
      <c r="H148" s="35"/>
      <c r="I148" s="35"/>
      <c r="J148" s="35"/>
      <c r="K148" s="35"/>
      <c r="L148" s="35"/>
      <c r="M148" s="35"/>
      <c r="N148" s="35"/>
      <c r="O148" s="35"/>
      <c r="P148" s="35"/>
      <c r="Q148" s="35"/>
      <c r="R148" s="35"/>
      <c r="S148" s="35"/>
      <c r="T148" s="26"/>
      <c r="V148" s="168"/>
      <c r="W148" s="35"/>
      <c r="X148" s="35"/>
      <c r="Y148" s="35"/>
      <c r="Z148" s="35"/>
    </row>
    <row r="149" spans="1:26" s="51" customFormat="1" ht="15" customHeight="1">
      <c r="A149" s="2" t="s">
        <v>226</v>
      </c>
      <c r="B149" s="2"/>
      <c r="C149" s="66" t="s">
        <v>227</v>
      </c>
      <c r="D149" s="35"/>
      <c r="E149" s="35"/>
      <c r="F149" s="35"/>
      <c r="G149" s="35"/>
      <c r="H149" s="35"/>
      <c r="I149" s="35"/>
      <c r="J149" s="35"/>
      <c r="K149" s="35"/>
      <c r="L149" s="35"/>
      <c r="M149" s="35"/>
      <c r="N149" s="35"/>
      <c r="O149" s="35"/>
      <c r="P149" s="35"/>
      <c r="Q149" s="35"/>
      <c r="R149" s="35"/>
      <c r="S149" s="35"/>
      <c r="T149" s="26"/>
      <c r="V149" s="168"/>
      <c r="W149" s="35"/>
      <c r="X149" s="35"/>
      <c r="Y149" s="35"/>
      <c r="Z149" s="35"/>
    </row>
    <row r="150" spans="1:26" s="51" customFormat="1" ht="15" customHeight="1">
      <c r="A150" s="2" t="s">
        <v>228</v>
      </c>
      <c r="B150" s="2"/>
      <c r="C150" s="66" t="s">
        <v>227</v>
      </c>
      <c r="D150" s="35"/>
      <c r="E150" s="35"/>
      <c r="F150" s="35"/>
      <c r="G150" s="35"/>
      <c r="H150" s="35"/>
      <c r="I150" s="35"/>
      <c r="J150" s="35"/>
      <c r="K150" s="35"/>
      <c r="L150" s="35"/>
      <c r="M150" s="35"/>
      <c r="N150" s="35"/>
      <c r="O150" s="35"/>
      <c r="P150" s="35"/>
      <c r="Q150" s="35"/>
      <c r="R150" s="35"/>
      <c r="S150" s="35"/>
      <c r="T150" s="26"/>
      <c r="V150" s="168"/>
      <c r="W150" s="35"/>
      <c r="X150" s="35"/>
      <c r="Y150" s="35"/>
      <c r="Z150" s="35"/>
    </row>
    <row r="151" spans="1:26" s="51" customFormat="1" ht="15" customHeight="1">
      <c r="A151" s="2" t="s">
        <v>229</v>
      </c>
      <c r="B151" s="2"/>
      <c r="C151" s="66" t="s">
        <v>230</v>
      </c>
      <c r="D151" s="35"/>
      <c r="E151" s="35"/>
      <c r="F151" s="35"/>
      <c r="G151" s="35"/>
      <c r="H151" s="35"/>
      <c r="I151" s="35"/>
      <c r="J151" s="35"/>
      <c r="K151" s="35"/>
      <c r="L151" s="35"/>
      <c r="M151" s="35"/>
      <c r="N151" s="35"/>
      <c r="O151" s="35"/>
      <c r="P151" s="35"/>
      <c r="Q151" s="35"/>
      <c r="R151" s="35"/>
      <c r="S151" s="35"/>
      <c r="T151" s="26"/>
      <c r="V151" s="168"/>
      <c r="W151" s="35"/>
      <c r="X151" s="35"/>
      <c r="Y151" s="35"/>
      <c r="Z151" s="35"/>
    </row>
    <row r="152" spans="1:26" s="51" customFormat="1" ht="15" customHeight="1">
      <c r="A152" s="2" t="s">
        <v>231</v>
      </c>
      <c r="B152" s="2"/>
      <c r="C152" s="66" t="s">
        <v>232</v>
      </c>
      <c r="D152" s="35"/>
      <c r="E152" s="35"/>
      <c r="F152" s="35"/>
      <c r="G152" s="35"/>
      <c r="H152" s="35"/>
      <c r="I152" s="35"/>
      <c r="J152" s="35"/>
      <c r="K152" s="35"/>
      <c r="L152" s="35"/>
      <c r="M152" s="35"/>
      <c r="N152" s="35"/>
      <c r="O152" s="35"/>
      <c r="P152" s="35"/>
      <c r="Q152" s="35"/>
      <c r="R152" s="35"/>
      <c r="S152" s="35"/>
      <c r="T152" s="26"/>
      <c r="V152" s="168"/>
      <c r="W152" s="35"/>
      <c r="X152" s="35"/>
      <c r="Y152" s="35"/>
      <c r="Z152" s="35"/>
    </row>
    <row r="153" spans="1:26" s="51" customFormat="1" ht="15" customHeight="1">
      <c r="A153" s="2" t="s">
        <v>233</v>
      </c>
      <c r="B153" s="2"/>
      <c r="C153" s="66" t="s">
        <v>234</v>
      </c>
      <c r="D153" s="35"/>
      <c r="E153" s="35"/>
      <c r="F153" s="35"/>
      <c r="G153" s="35"/>
      <c r="H153" s="35"/>
      <c r="I153" s="35"/>
      <c r="J153" s="35"/>
      <c r="K153" s="35"/>
      <c r="L153" s="35"/>
      <c r="M153" s="35"/>
      <c r="N153" s="35"/>
      <c r="O153" s="35"/>
      <c r="P153" s="35"/>
      <c r="Q153" s="35"/>
      <c r="R153" s="35"/>
      <c r="S153" s="35"/>
      <c r="T153" s="26"/>
      <c r="V153" s="168"/>
      <c r="W153" s="35"/>
      <c r="X153" s="35"/>
      <c r="Y153" s="35"/>
      <c r="Z153" s="35"/>
    </row>
    <row r="154" spans="1:26" s="51" customFormat="1" ht="15" customHeight="1">
      <c r="A154" s="2" t="s">
        <v>235</v>
      </c>
      <c r="B154" s="2"/>
      <c r="C154" s="66" t="s">
        <v>236</v>
      </c>
      <c r="D154" s="35"/>
      <c r="E154" s="35"/>
      <c r="F154" s="35"/>
      <c r="G154" s="35"/>
      <c r="H154" s="35"/>
      <c r="I154" s="35"/>
      <c r="J154" s="35"/>
      <c r="K154" s="35"/>
      <c r="L154" s="35"/>
      <c r="M154" s="35"/>
      <c r="N154" s="35"/>
      <c r="O154" s="35"/>
      <c r="P154" s="35"/>
      <c r="Q154" s="35"/>
      <c r="R154" s="35"/>
      <c r="S154" s="35"/>
      <c r="T154" s="26"/>
      <c r="V154" s="168"/>
      <c r="W154" s="35"/>
      <c r="X154" s="35"/>
      <c r="Y154" s="35"/>
      <c r="Z154" s="35"/>
    </row>
    <row r="155" spans="1:26" s="51" customFormat="1" ht="15" customHeight="1">
      <c r="A155" s="2" t="s">
        <v>237</v>
      </c>
      <c r="B155" s="2"/>
      <c r="C155" s="66" t="s">
        <v>238</v>
      </c>
      <c r="D155" s="35"/>
      <c r="E155" s="35"/>
      <c r="F155" s="35"/>
      <c r="G155" s="35"/>
      <c r="H155" s="35"/>
      <c r="I155" s="35"/>
      <c r="J155" s="35"/>
      <c r="K155" s="35"/>
      <c r="L155" s="35"/>
      <c r="M155" s="35"/>
      <c r="N155" s="35"/>
      <c r="O155" s="35"/>
      <c r="P155" s="35"/>
      <c r="Q155" s="35"/>
      <c r="R155" s="35"/>
      <c r="S155" s="35"/>
      <c r="T155" s="26"/>
      <c r="V155" s="168"/>
      <c r="W155" s="35"/>
      <c r="X155" s="35"/>
      <c r="Y155" s="35"/>
      <c r="Z155" s="35"/>
    </row>
    <row r="156" spans="1:26" s="51" customFormat="1" ht="15" customHeight="1">
      <c r="A156" s="35"/>
      <c r="B156" s="35"/>
      <c r="C156" s="36"/>
      <c r="D156" s="35"/>
      <c r="E156" s="35"/>
      <c r="F156" s="35"/>
      <c r="G156" s="35"/>
      <c r="H156" s="35"/>
      <c r="I156" s="35"/>
      <c r="J156" s="35"/>
      <c r="K156" s="35"/>
      <c r="L156" s="35"/>
      <c r="M156" s="35"/>
      <c r="N156" s="35"/>
      <c r="O156" s="35"/>
      <c r="P156" s="35"/>
      <c r="Q156" s="35"/>
      <c r="R156" s="35"/>
      <c r="S156" s="35"/>
      <c r="T156" s="26"/>
      <c r="V156" s="168"/>
      <c r="W156" s="35"/>
      <c r="X156" s="35"/>
      <c r="Y156" s="35"/>
      <c r="Z156" s="35"/>
    </row>
    <row r="157" spans="1:26" s="51" customFormat="1" ht="15" customHeight="1">
      <c r="A157" s="35"/>
      <c r="B157" s="35"/>
      <c r="C157" s="36"/>
      <c r="D157" s="35"/>
      <c r="E157" s="35"/>
      <c r="F157" s="35"/>
      <c r="G157" s="35"/>
      <c r="H157" s="35"/>
      <c r="I157" s="35"/>
      <c r="J157" s="35"/>
      <c r="K157" s="35"/>
      <c r="L157" s="35"/>
      <c r="M157" s="35"/>
      <c r="N157" s="35"/>
      <c r="O157" s="35"/>
      <c r="P157" s="35"/>
      <c r="Q157" s="35"/>
      <c r="R157" s="35"/>
      <c r="S157" s="35"/>
      <c r="T157" s="26"/>
      <c r="V157" s="168"/>
      <c r="W157" s="35"/>
      <c r="X157" s="35"/>
      <c r="Y157" s="35"/>
      <c r="Z157" s="35"/>
    </row>
    <row r="158" spans="1:26" s="51" customFormat="1" ht="15" customHeight="1">
      <c r="A158" s="35"/>
      <c r="B158" s="35"/>
      <c r="C158" s="36"/>
      <c r="D158" s="35"/>
      <c r="E158" s="35"/>
      <c r="F158" s="35"/>
      <c r="G158" s="35"/>
      <c r="H158" s="35"/>
      <c r="I158" s="35"/>
      <c r="J158" s="35"/>
      <c r="K158" s="35"/>
      <c r="L158" s="35"/>
      <c r="M158" s="35"/>
      <c r="N158" s="35"/>
      <c r="O158" s="35"/>
      <c r="P158" s="35"/>
      <c r="Q158" s="35"/>
      <c r="R158" s="35"/>
      <c r="S158" s="35"/>
      <c r="T158" s="26"/>
      <c r="V158" s="168"/>
      <c r="W158" s="35"/>
      <c r="X158" s="35"/>
      <c r="Y158" s="35"/>
      <c r="Z158" s="35"/>
    </row>
    <row r="159" spans="1:26" s="51" customFormat="1" ht="15" customHeight="1">
      <c r="A159" s="35"/>
      <c r="B159" s="35"/>
      <c r="C159" s="36"/>
      <c r="D159" s="35"/>
      <c r="E159" s="35"/>
      <c r="F159" s="35"/>
      <c r="G159" s="35"/>
      <c r="H159" s="35"/>
      <c r="I159" s="35"/>
      <c r="J159" s="35"/>
      <c r="K159" s="35"/>
      <c r="L159" s="35"/>
      <c r="M159" s="35"/>
      <c r="N159" s="35"/>
      <c r="O159" s="35"/>
      <c r="P159" s="35"/>
      <c r="Q159" s="35"/>
      <c r="R159" s="35"/>
      <c r="S159" s="35"/>
      <c r="T159" s="26"/>
      <c r="V159" s="168"/>
      <c r="W159" s="35"/>
      <c r="X159" s="35"/>
      <c r="Y159" s="35"/>
      <c r="Z159" s="35"/>
    </row>
    <row r="160" spans="1:26" s="51" customFormat="1" ht="15" customHeight="1">
      <c r="A160" s="35"/>
      <c r="B160" s="35"/>
      <c r="C160" s="36"/>
      <c r="D160" s="35"/>
      <c r="E160" s="35"/>
      <c r="F160" s="35"/>
      <c r="G160" s="35"/>
      <c r="H160" s="35"/>
      <c r="I160" s="35"/>
      <c r="J160" s="35"/>
      <c r="K160" s="35"/>
      <c r="L160" s="35"/>
      <c r="M160" s="35"/>
      <c r="N160" s="35"/>
      <c r="O160" s="35"/>
      <c r="P160" s="35"/>
      <c r="Q160" s="35"/>
      <c r="R160" s="35"/>
      <c r="S160" s="35"/>
      <c r="T160" s="26"/>
      <c r="V160" s="168"/>
      <c r="W160" s="35"/>
      <c r="X160" s="35"/>
      <c r="Y160" s="35"/>
      <c r="Z160" s="35"/>
    </row>
    <row r="161" spans="1:26" s="51" customFormat="1" ht="15" customHeight="1">
      <c r="A161" s="35"/>
      <c r="B161" s="35"/>
      <c r="C161" s="36"/>
      <c r="D161" s="35"/>
      <c r="E161" s="35"/>
      <c r="F161" s="35"/>
      <c r="G161" s="35"/>
      <c r="H161" s="35"/>
      <c r="I161" s="35"/>
      <c r="J161" s="35"/>
      <c r="K161" s="35"/>
      <c r="L161" s="35"/>
      <c r="M161" s="35"/>
      <c r="N161" s="35"/>
      <c r="O161" s="35"/>
      <c r="P161" s="35"/>
      <c r="Q161" s="35"/>
      <c r="R161" s="35"/>
      <c r="S161" s="35"/>
      <c r="T161" s="26"/>
      <c r="V161" s="168"/>
      <c r="W161" s="35"/>
      <c r="X161" s="35"/>
      <c r="Y161" s="35"/>
      <c r="Z161" s="35"/>
    </row>
    <row r="162" spans="1:26" s="51" customFormat="1" ht="15" customHeight="1">
      <c r="A162" s="35"/>
      <c r="B162" s="35"/>
      <c r="C162" s="36"/>
      <c r="D162" s="35"/>
      <c r="E162" s="35"/>
      <c r="F162" s="35"/>
      <c r="G162" s="35"/>
      <c r="H162" s="35"/>
      <c r="I162" s="35"/>
      <c r="J162" s="35"/>
      <c r="K162" s="35"/>
      <c r="L162" s="35"/>
      <c r="M162" s="35"/>
      <c r="N162" s="35"/>
      <c r="O162" s="35"/>
      <c r="P162" s="35"/>
      <c r="Q162" s="35"/>
      <c r="R162" s="35"/>
      <c r="S162" s="35"/>
      <c r="T162" s="26"/>
      <c r="V162" s="168"/>
      <c r="W162" s="35"/>
      <c r="X162" s="35"/>
      <c r="Y162" s="35"/>
      <c r="Z162" s="35"/>
    </row>
    <row r="163" spans="1:26" s="51" customFormat="1" ht="15" customHeight="1">
      <c r="A163" s="35"/>
      <c r="B163" s="35"/>
      <c r="C163" s="36"/>
      <c r="D163" s="35"/>
      <c r="E163" s="35"/>
      <c r="F163" s="35"/>
      <c r="G163" s="35"/>
      <c r="H163" s="35"/>
      <c r="I163" s="35"/>
      <c r="J163" s="35"/>
      <c r="K163" s="35"/>
      <c r="L163" s="35"/>
      <c r="M163" s="35"/>
      <c r="N163" s="35"/>
      <c r="O163" s="35"/>
      <c r="P163" s="35"/>
      <c r="Q163" s="35"/>
      <c r="R163" s="35"/>
      <c r="S163" s="35"/>
      <c r="T163" s="26"/>
      <c r="V163" s="168"/>
      <c r="W163" s="35"/>
      <c r="X163" s="35"/>
      <c r="Y163" s="35"/>
      <c r="Z163" s="35"/>
    </row>
    <row r="164" spans="1:26" s="51" customFormat="1" ht="15" customHeight="1">
      <c r="A164" s="35"/>
      <c r="B164" s="35"/>
      <c r="C164" s="36"/>
      <c r="D164" s="35"/>
      <c r="E164" s="35"/>
      <c r="F164" s="35"/>
      <c r="G164" s="35"/>
      <c r="H164" s="35"/>
      <c r="I164" s="35"/>
      <c r="J164" s="35"/>
      <c r="K164" s="35"/>
      <c r="L164" s="35"/>
      <c r="M164" s="35"/>
      <c r="N164" s="35"/>
      <c r="O164" s="35"/>
      <c r="P164" s="35"/>
      <c r="Q164" s="35"/>
      <c r="R164" s="35"/>
      <c r="S164" s="35"/>
      <c r="T164" s="26"/>
      <c r="V164" s="168"/>
      <c r="W164" s="35"/>
      <c r="X164" s="35"/>
      <c r="Y164" s="35"/>
      <c r="Z164" s="35"/>
    </row>
    <row r="165" spans="1:26" s="51" customFormat="1" ht="15" customHeight="1">
      <c r="A165" s="35"/>
      <c r="B165" s="35"/>
      <c r="C165" s="36"/>
      <c r="D165" s="35"/>
      <c r="E165" s="35"/>
      <c r="F165" s="35"/>
      <c r="G165" s="35"/>
      <c r="H165" s="35"/>
      <c r="I165" s="35"/>
      <c r="J165" s="35"/>
      <c r="K165" s="35"/>
      <c r="L165" s="35"/>
      <c r="M165" s="35"/>
      <c r="N165" s="35"/>
      <c r="O165" s="35"/>
      <c r="P165" s="35"/>
      <c r="Q165" s="35"/>
      <c r="R165" s="35"/>
      <c r="S165" s="35"/>
      <c r="T165" s="26"/>
      <c r="V165" s="168"/>
      <c r="W165" s="35"/>
      <c r="X165" s="35"/>
      <c r="Y165" s="35"/>
      <c r="Z165" s="35"/>
    </row>
    <row r="166" spans="1:26" s="51" customFormat="1" ht="15" customHeight="1">
      <c r="A166" s="35"/>
      <c r="B166" s="35"/>
      <c r="C166" s="36"/>
      <c r="D166" s="35"/>
      <c r="E166" s="35"/>
      <c r="F166" s="35"/>
      <c r="G166" s="35"/>
      <c r="H166" s="35"/>
      <c r="I166" s="35"/>
      <c r="J166" s="35"/>
      <c r="K166" s="35"/>
      <c r="L166" s="35"/>
      <c r="M166" s="35"/>
      <c r="N166" s="35"/>
      <c r="O166" s="35"/>
      <c r="P166" s="35"/>
      <c r="Q166" s="35"/>
      <c r="R166" s="35"/>
      <c r="S166" s="35"/>
      <c r="T166" s="26"/>
      <c r="V166" s="168"/>
      <c r="W166" s="35"/>
      <c r="X166" s="35"/>
      <c r="Y166" s="35"/>
      <c r="Z166" s="35"/>
    </row>
    <row r="167" spans="1:26" s="51" customFormat="1" ht="15" customHeight="1">
      <c r="A167" s="35"/>
      <c r="B167" s="35"/>
      <c r="C167" s="36"/>
      <c r="D167" s="35"/>
      <c r="E167" s="35"/>
      <c r="F167" s="35"/>
      <c r="G167" s="35"/>
      <c r="H167" s="35"/>
      <c r="I167" s="35"/>
      <c r="J167" s="35"/>
      <c r="K167" s="35"/>
      <c r="L167" s="35"/>
      <c r="M167" s="35"/>
      <c r="N167" s="35"/>
      <c r="O167" s="35"/>
      <c r="P167" s="35"/>
      <c r="Q167" s="35"/>
      <c r="R167" s="35"/>
      <c r="S167" s="35"/>
      <c r="T167" s="26"/>
      <c r="V167" s="168"/>
      <c r="W167" s="35"/>
      <c r="X167" s="35"/>
      <c r="Y167" s="35"/>
      <c r="Z167" s="35"/>
    </row>
    <row r="168" spans="1:26" s="51" customFormat="1" ht="15" customHeight="1">
      <c r="A168" s="35"/>
      <c r="B168" s="35"/>
      <c r="C168" s="36"/>
      <c r="D168" s="35"/>
      <c r="E168" s="35"/>
      <c r="F168" s="35"/>
      <c r="G168" s="35"/>
      <c r="H168" s="35"/>
      <c r="I168" s="35"/>
      <c r="J168" s="35"/>
      <c r="K168" s="35"/>
      <c r="L168" s="35"/>
      <c r="M168" s="35"/>
      <c r="N168" s="35"/>
      <c r="O168" s="35"/>
      <c r="P168" s="35"/>
      <c r="Q168" s="35"/>
      <c r="R168" s="35"/>
      <c r="S168" s="35"/>
      <c r="T168" s="26"/>
      <c r="V168" s="168"/>
      <c r="W168" s="35"/>
      <c r="X168" s="35"/>
      <c r="Y168" s="35"/>
      <c r="Z168" s="35"/>
    </row>
    <row r="169" spans="1:26" s="51" customFormat="1" ht="15" customHeight="1">
      <c r="A169" s="35"/>
      <c r="B169" s="35"/>
      <c r="C169" s="36"/>
      <c r="D169" s="35"/>
      <c r="E169" s="35"/>
      <c r="F169" s="35"/>
      <c r="G169" s="35"/>
      <c r="H169" s="35"/>
      <c r="I169" s="35"/>
      <c r="J169" s="35"/>
      <c r="K169" s="35"/>
      <c r="L169" s="35"/>
      <c r="M169" s="35"/>
      <c r="N169" s="35"/>
      <c r="O169" s="35"/>
      <c r="P169" s="35"/>
      <c r="Q169" s="35"/>
      <c r="R169" s="35"/>
      <c r="S169" s="35"/>
      <c r="T169" s="26"/>
      <c r="V169" s="168"/>
      <c r="W169" s="35"/>
      <c r="X169" s="35"/>
      <c r="Y169" s="35"/>
      <c r="Z169" s="35"/>
    </row>
    <row r="170" spans="1:26" s="51" customFormat="1" ht="15" customHeight="1">
      <c r="A170" s="35"/>
      <c r="B170" s="35"/>
      <c r="C170" s="36"/>
      <c r="D170" s="35"/>
      <c r="E170" s="35"/>
      <c r="F170" s="35"/>
      <c r="G170" s="35"/>
      <c r="H170" s="35"/>
      <c r="I170" s="35"/>
      <c r="J170" s="35"/>
      <c r="K170" s="35"/>
      <c r="L170" s="35"/>
      <c r="M170" s="35"/>
      <c r="N170" s="35"/>
      <c r="O170" s="35"/>
      <c r="P170" s="35"/>
      <c r="Q170" s="35"/>
      <c r="R170" s="35"/>
      <c r="S170" s="35"/>
      <c r="T170" s="26"/>
      <c r="V170" s="168"/>
      <c r="W170" s="35"/>
      <c r="X170" s="35"/>
      <c r="Y170" s="35"/>
      <c r="Z170" s="35"/>
    </row>
    <row r="171" spans="1:26" s="51" customFormat="1" ht="15" customHeight="1">
      <c r="A171" s="35"/>
      <c r="B171" s="35"/>
      <c r="C171" s="36"/>
      <c r="D171" s="35"/>
      <c r="E171" s="35"/>
      <c r="F171" s="35"/>
      <c r="G171" s="35"/>
      <c r="H171" s="35"/>
      <c r="I171" s="35"/>
      <c r="J171" s="35"/>
      <c r="K171" s="35"/>
      <c r="L171" s="35"/>
      <c r="M171" s="35"/>
      <c r="N171" s="35"/>
      <c r="O171" s="35"/>
      <c r="P171" s="35"/>
      <c r="Q171" s="35"/>
      <c r="R171" s="35"/>
      <c r="S171" s="35"/>
      <c r="T171" s="26"/>
      <c r="V171" s="168"/>
      <c r="W171" s="35"/>
      <c r="X171" s="35"/>
      <c r="Y171" s="35"/>
      <c r="Z171" s="35"/>
    </row>
    <row r="172" spans="1:26" s="51" customFormat="1" ht="15" customHeight="1">
      <c r="A172" s="35"/>
      <c r="B172" s="35"/>
      <c r="C172" s="36"/>
      <c r="D172" s="35"/>
      <c r="E172" s="35"/>
      <c r="F172" s="35"/>
      <c r="G172" s="35"/>
      <c r="H172" s="35"/>
      <c r="I172" s="35"/>
      <c r="J172" s="35"/>
      <c r="K172" s="35"/>
      <c r="L172" s="35"/>
      <c r="M172" s="35"/>
      <c r="N172" s="35"/>
      <c r="O172" s="35"/>
      <c r="P172" s="35"/>
      <c r="Q172" s="35"/>
      <c r="R172" s="35"/>
      <c r="S172" s="35"/>
      <c r="T172" s="26"/>
      <c r="V172" s="168"/>
      <c r="W172" s="35"/>
      <c r="X172" s="35"/>
      <c r="Y172" s="35"/>
      <c r="Z172" s="35"/>
    </row>
    <row r="173" spans="1:26" s="51" customFormat="1" ht="15" customHeight="1">
      <c r="A173" s="35"/>
      <c r="B173" s="35"/>
      <c r="C173" s="36"/>
      <c r="D173" s="35"/>
      <c r="E173" s="35"/>
      <c r="F173" s="35"/>
      <c r="G173" s="35"/>
      <c r="H173" s="35"/>
      <c r="I173" s="35"/>
      <c r="J173" s="35"/>
      <c r="K173" s="35"/>
      <c r="L173" s="35"/>
      <c r="M173" s="35"/>
      <c r="N173" s="35"/>
      <c r="O173" s="35"/>
      <c r="P173" s="35"/>
      <c r="Q173" s="35"/>
      <c r="R173" s="35"/>
      <c r="S173" s="35"/>
      <c r="T173" s="26"/>
      <c r="V173" s="168"/>
      <c r="W173" s="35"/>
      <c r="X173" s="35"/>
      <c r="Y173" s="35"/>
      <c r="Z173" s="35"/>
    </row>
    <row r="174" spans="1:26" s="51" customFormat="1" ht="15" customHeight="1">
      <c r="A174" s="35"/>
      <c r="B174" s="35"/>
      <c r="C174" s="36"/>
      <c r="D174" s="35"/>
      <c r="E174" s="35"/>
      <c r="F174" s="35"/>
      <c r="G174" s="35"/>
      <c r="H174" s="35"/>
      <c r="I174" s="35"/>
      <c r="J174" s="35"/>
      <c r="K174" s="35"/>
      <c r="L174" s="35"/>
      <c r="M174" s="35"/>
      <c r="N174" s="35"/>
      <c r="O174" s="35"/>
      <c r="P174" s="35"/>
      <c r="Q174" s="35"/>
      <c r="R174" s="35"/>
      <c r="S174" s="35"/>
      <c r="T174" s="26"/>
      <c r="V174" s="168"/>
      <c r="W174" s="35"/>
      <c r="X174" s="35"/>
      <c r="Y174" s="35"/>
      <c r="Z174" s="35"/>
    </row>
    <row r="175" spans="1:26" s="51" customFormat="1" ht="15" customHeight="1">
      <c r="A175" s="35"/>
      <c r="B175" s="35"/>
      <c r="C175" s="36"/>
      <c r="D175" s="35"/>
      <c r="E175" s="35"/>
      <c r="F175" s="35"/>
      <c r="G175" s="35"/>
      <c r="H175" s="35"/>
      <c r="I175" s="35"/>
      <c r="J175" s="35"/>
      <c r="K175" s="35"/>
      <c r="L175" s="35"/>
      <c r="M175" s="35"/>
      <c r="N175" s="35"/>
      <c r="O175" s="35"/>
      <c r="P175" s="35"/>
      <c r="Q175" s="35"/>
      <c r="R175" s="35"/>
      <c r="S175" s="35"/>
      <c r="T175" s="26"/>
      <c r="V175" s="168"/>
      <c r="W175" s="35"/>
      <c r="X175" s="35"/>
      <c r="Y175" s="35"/>
      <c r="Z175" s="35"/>
    </row>
    <row r="176" spans="1:26" s="51" customFormat="1" ht="15" customHeight="1">
      <c r="A176" s="35"/>
      <c r="B176" s="35"/>
      <c r="C176" s="36"/>
      <c r="D176" s="35"/>
      <c r="E176" s="35"/>
      <c r="F176" s="35"/>
      <c r="G176" s="35"/>
      <c r="H176" s="35"/>
      <c r="I176" s="35"/>
      <c r="J176" s="35"/>
      <c r="K176" s="35"/>
      <c r="L176" s="35"/>
      <c r="M176" s="35"/>
      <c r="N176" s="35"/>
      <c r="O176" s="35"/>
      <c r="P176" s="35"/>
      <c r="Q176" s="35"/>
      <c r="R176" s="35"/>
      <c r="S176" s="35"/>
      <c r="T176" s="26"/>
      <c r="V176" s="168"/>
      <c r="W176" s="35"/>
      <c r="X176" s="35"/>
      <c r="Y176" s="35"/>
      <c r="Z176" s="35"/>
    </row>
    <row r="177" spans="1:40" s="51" customFormat="1" ht="15" customHeight="1">
      <c r="A177" s="35"/>
      <c r="B177" s="35"/>
      <c r="C177" s="36"/>
      <c r="D177" s="35"/>
      <c r="E177" s="35"/>
      <c r="F177" s="35"/>
      <c r="G177" s="35"/>
      <c r="H177" s="35"/>
      <c r="I177" s="35"/>
      <c r="J177" s="35"/>
      <c r="K177" s="35"/>
      <c r="L177" s="35"/>
      <c r="M177" s="35"/>
      <c r="N177" s="35"/>
      <c r="O177" s="35"/>
      <c r="P177" s="35"/>
      <c r="Q177" s="35"/>
      <c r="R177" s="35"/>
      <c r="S177" s="35"/>
      <c r="T177" s="26"/>
      <c r="V177" s="168"/>
      <c r="W177" s="35"/>
      <c r="X177" s="35"/>
      <c r="Y177" s="35"/>
      <c r="Z177" s="35"/>
    </row>
    <row r="178" spans="1:40" s="51" customFormat="1" ht="15" customHeight="1">
      <c r="A178" s="35"/>
      <c r="B178" s="35"/>
      <c r="C178" s="36"/>
      <c r="D178" s="35"/>
      <c r="E178" s="35"/>
      <c r="F178" s="35"/>
      <c r="G178" s="35"/>
      <c r="H178" s="35"/>
      <c r="I178" s="35"/>
      <c r="J178" s="35"/>
      <c r="K178" s="35"/>
      <c r="L178" s="35"/>
      <c r="M178" s="35"/>
      <c r="N178" s="35"/>
      <c r="O178" s="35"/>
      <c r="P178" s="35"/>
      <c r="Q178" s="35"/>
      <c r="R178" s="35"/>
      <c r="S178" s="35"/>
      <c r="T178" s="26"/>
      <c r="V178" s="168"/>
      <c r="W178" s="35"/>
      <c r="X178" s="35"/>
      <c r="Y178" s="35"/>
      <c r="Z178" s="35"/>
    </row>
    <row r="179" spans="1:40" s="51" customFormat="1" ht="15" customHeight="1">
      <c r="A179" s="35"/>
      <c r="B179" s="35"/>
      <c r="C179" s="36"/>
      <c r="D179" s="35"/>
      <c r="E179" s="35"/>
      <c r="F179" s="35"/>
      <c r="G179" s="35"/>
      <c r="H179" s="35"/>
      <c r="I179" s="35"/>
      <c r="J179" s="35"/>
      <c r="K179" s="35"/>
      <c r="L179" s="35"/>
      <c r="M179" s="35"/>
      <c r="N179" s="35"/>
      <c r="O179" s="35"/>
      <c r="P179" s="35"/>
      <c r="Q179" s="35"/>
      <c r="R179" s="35"/>
      <c r="S179" s="35"/>
      <c r="T179" s="26"/>
      <c r="V179" s="168"/>
      <c r="W179" s="35"/>
      <c r="X179" s="35"/>
      <c r="Y179" s="35"/>
      <c r="Z179" s="35"/>
    </row>
    <row r="180" spans="1:40" s="51" customFormat="1" ht="15" customHeight="1">
      <c r="A180" s="35"/>
      <c r="B180" s="35"/>
      <c r="C180" s="36"/>
      <c r="D180" s="35"/>
      <c r="E180" s="35"/>
      <c r="F180" s="35"/>
      <c r="G180" s="35"/>
      <c r="H180" s="35"/>
      <c r="I180" s="35"/>
      <c r="J180" s="35"/>
      <c r="K180" s="35"/>
      <c r="L180" s="35"/>
      <c r="M180" s="35"/>
      <c r="N180" s="35"/>
      <c r="O180" s="35"/>
      <c r="P180" s="35"/>
      <c r="Q180" s="35"/>
      <c r="R180" s="35"/>
      <c r="S180" s="35"/>
      <c r="T180" s="26"/>
      <c r="V180" s="168"/>
      <c r="W180" s="35"/>
      <c r="X180" s="35"/>
      <c r="Y180" s="35"/>
      <c r="Z180" s="35"/>
    </row>
    <row r="181" spans="1:40" s="51" customFormat="1" ht="15" customHeight="1">
      <c r="A181" s="35"/>
      <c r="B181" s="35"/>
      <c r="C181" s="36"/>
      <c r="D181" s="35"/>
      <c r="E181" s="35"/>
      <c r="F181" s="35"/>
      <c r="G181" s="35"/>
      <c r="H181" s="35"/>
      <c r="I181" s="35"/>
      <c r="J181" s="35"/>
      <c r="K181" s="35"/>
      <c r="L181" s="35"/>
      <c r="M181" s="35"/>
      <c r="N181" s="35"/>
      <c r="O181" s="35"/>
      <c r="P181" s="35"/>
      <c r="Q181" s="35"/>
      <c r="R181" s="35"/>
      <c r="S181" s="35"/>
      <c r="T181" s="26"/>
      <c r="V181" s="168"/>
      <c r="W181" s="35"/>
      <c r="X181" s="35"/>
      <c r="Y181" s="35"/>
      <c r="Z181" s="35"/>
    </row>
    <row r="182" spans="1:40" s="51" customFormat="1" ht="15" customHeight="1">
      <c r="A182" s="35"/>
      <c r="B182" s="35"/>
      <c r="C182" s="36"/>
      <c r="D182" s="35"/>
      <c r="E182" s="35"/>
      <c r="F182" s="35"/>
      <c r="G182" s="35"/>
      <c r="H182" s="35"/>
      <c r="I182" s="35"/>
      <c r="J182" s="35"/>
      <c r="K182" s="35"/>
      <c r="L182" s="35"/>
      <c r="M182" s="35"/>
      <c r="N182" s="35"/>
      <c r="O182" s="35"/>
      <c r="P182" s="35"/>
      <c r="Q182" s="35"/>
      <c r="R182" s="35"/>
      <c r="S182" s="35"/>
      <c r="T182" s="26"/>
      <c r="V182" s="168"/>
      <c r="W182" s="35"/>
      <c r="X182" s="35"/>
      <c r="Y182" s="35"/>
      <c r="Z182" s="35"/>
    </row>
    <row r="183" spans="1:40" s="51" customFormat="1" ht="15" customHeight="1">
      <c r="A183" s="35"/>
      <c r="B183" s="35"/>
      <c r="C183" s="36"/>
      <c r="D183" s="35"/>
      <c r="E183" s="35"/>
      <c r="F183" s="35"/>
      <c r="G183" s="35"/>
      <c r="H183" s="35"/>
      <c r="I183" s="35"/>
      <c r="J183" s="35"/>
      <c r="K183" s="35"/>
      <c r="L183" s="35"/>
      <c r="M183" s="35"/>
      <c r="N183" s="35"/>
      <c r="O183" s="35"/>
      <c r="P183" s="35"/>
      <c r="Q183" s="35"/>
      <c r="R183" s="35"/>
      <c r="S183" s="35"/>
      <c r="T183" s="26"/>
      <c r="V183" s="168"/>
      <c r="W183" s="35"/>
      <c r="X183" s="35"/>
      <c r="Y183" s="35"/>
      <c r="Z183" s="35"/>
    </row>
    <row r="184" spans="1:40" s="51" customFormat="1" ht="15" customHeight="1">
      <c r="A184" s="35"/>
      <c r="B184" s="35"/>
      <c r="C184" s="36"/>
      <c r="D184" s="35"/>
      <c r="E184" s="35"/>
      <c r="F184" s="35"/>
      <c r="G184" s="35"/>
      <c r="H184" s="35"/>
      <c r="I184" s="35"/>
      <c r="J184" s="35"/>
      <c r="K184" s="35"/>
      <c r="L184" s="35"/>
      <c r="M184" s="35"/>
      <c r="N184" s="35"/>
      <c r="O184" s="35"/>
      <c r="P184" s="35"/>
      <c r="Q184" s="35"/>
      <c r="R184" s="35"/>
      <c r="S184" s="35"/>
      <c r="T184" s="26"/>
      <c r="V184" s="168"/>
      <c r="W184" s="35"/>
      <c r="X184" s="35"/>
      <c r="Y184" s="35"/>
      <c r="Z184" s="35"/>
    </row>
    <row r="185" spans="1:40" s="51" customFormat="1" ht="15" customHeight="1">
      <c r="A185" s="35"/>
      <c r="B185" s="35"/>
      <c r="C185" s="36"/>
      <c r="D185" s="35"/>
      <c r="E185" s="35"/>
      <c r="F185" s="35"/>
      <c r="G185" s="35"/>
      <c r="H185" s="35"/>
      <c r="I185" s="35"/>
      <c r="J185" s="35"/>
      <c r="K185" s="35"/>
      <c r="L185" s="35"/>
      <c r="M185" s="35"/>
      <c r="N185" s="35"/>
      <c r="O185" s="35"/>
      <c r="P185" s="35"/>
      <c r="Q185" s="35"/>
      <c r="R185" s="35"/>
      <c r="S185" s="35"/>
      <c r="T185" s="26"/>
      <c r="V185" s="168"/>
      <c r="W185" s="35"/>
      <c r="X185" s="35"/>
      <c r="Y185" s="35"/>
      <c r="Z185" s="35"/>
    </row>
    <row r="186" spans="1:40" s="51" customFormat="1" ht="15" customHeight="1">
      <c r="A186" s="35"/>
      <c r="B186" s="35"/>
      <c r="C186" s="36"/>
      <c r="D186" s="35"/>
      <c r="E186" s="35"/>
      <c r="F186" s="35"/>
      <c r="G186" s="35"/>
      <c r="H186" s="35"/>
      <c r="I186" s="35"/>
      <c r="J186" s="35"/>
      <c r="K186" s="35"/>
      <c r="L186" s="35"/>
      <c r="M186" s="35"/>
      <c r="N186" s="35"/>
      <c r="O186" s="35"/>
      <c r="P186" s="35"/>
      <c r="Q186" s="35"/>
      <c r="R186" s="35"/>
      <c r="S186" s="35"/>
      <c r="T186" s="26"/>
      <c r="V186" s="168"/>
      <c r="W186" s="35"/>
      <c r="X186" s="35"/>
      <c r="Y186" s="35"/>
      <c r="Z186" s="35"/>
    </row>
    <row r="187" spans="1:40" s="51" customFormat="1" ht="15" customHeight="1">
      <c r="A187" s="35"/>
      <c r="B187" s="35"/>
      <c r="C187" s="36"/>
      <c r="D187" s="35"/>
      <c r="E187" s="35"/>
      <c r="F187" s="35"/>
      <c r="G187" s="35"/>
      <c r="H187" s="35"/>
      <c r="I187" s="35"/>
      <c r="J187" s="35"/>
      <c r="K187" s="35"/>
      <c r="L187" s="35"/>
      <c r="M187" s="35"/>
      <c r="N187" s="35"/>
      <c r="O187" s="35"/>
      <c r="P187" s="35"/>
      <c r="Q187" s="35"/>
      <c r="R187" s="35"/>
      <c r="S187" s="35"/>
      <c r="T187" s="26"/>
      <c r="V187" s="168"/>
      <c r="W187" s="35"/>
      <c r="X187" s="35"/>
      <c r="Y187" s="35"/>
      <c r="Z187" s="35"/>
    </row>
    <row r="188" spans="1:40" s="51" customFormat="1" ht="15" customHeight="1">
      <c r="A188" s="35"/>
      <c r="B188" s="35"/>
      <c r="C188" s="36"/>
      <c r="D188" s="35"/>
      <c r="E188" s="35"/>
      <c r="F188" s="35"/>
      <c r="G188" s="35"/>
      <c r="H188" s="35"/>
      <c r="I188" s="35"/>
      <c r="J188" s="35"/>
      <c r="K188" s="35"/>
      <c r="L188" s="35"/>
      <c r="M188" s="35"/>
      <c r="N188" s="35"/>
      <c r="O188" s="35"/>
      <c r="P188" s="35"/>
      <c r="Q188" s="35"/>
      <c r="R188" s="35"/>
      <c r="S188" s="35"/>
      <c r="T188" s="26"/>
      <c r="V188" s="168"/>
      <c r="W188" s="35"/>
      <c r="X188" s="35"/>
      <c r="Y188" s="35"/>
      <c r="Z188" s="35"/>
    </row>
    <row r="189" spans="1:40" s="51" customFormat="1" ht="15" customHeight="1">
      <c r="A189" s="35"/>
      <c r="B189" s="35"/>
      <c r="C189" s="36"/>
      <c r="D189" s="35"/>
      <c r="E189" s="35"/>
      <c r="F189" s="35"/>
      <c r="G189" s="35"/>
      <c r="H189" s="35"/>
      <c r="I189" s="35"/>
      <c r="J189" s="35"/>
      <c r="K189" s="35"/>
      <c r="L189" s="35"/>
      <c r="M189" s="35"/>
      <c r="N189" s="35"/>
      <c r="O189" s="35"/>
      <c r="P189" s="35"/>
      <c r="Q189" s="35"/>
      <c r="R189" s="35"/>
      <c r="S189" s="35"/>
      <c r="T189" s="26"/>
      <c r="V189" s="168"/>
      <c r="W189" s="35"/>
      <c r="X189" s="35"/>
      <c r="Y189" s="35"/>
      <c r="Z189" s="35"/>
    </row>
    <row r="192" spans="1:40" s="51" customFormat="1" ht="15" customHeight="1">
      <c r="A192" s="35"/>
      <c r="B192" s="35"/>
      <c r="C192" s="36"/>
      <c r="D192" s="35"/>
      <c r="E192" s="35"/>
      <c r="F192" s="35"/>
      <c r="G192" s="35"/>
      <c r="H192" s="35"/>
      <c r="I192" s="35"/>
      <c r="J192" s="35"/>
      <c r="K192" s="35"/>
      <c r="L192" s="35"/>
      <c r="M192" s="35"/>
      <c r="N192" s="35"/>
      <c r="O192" s="35"/>
      <c r="P192" s="35"/>
      <c r="Q192" s="35"/>
      <c r="R192" s="35"/>
      <c r="S192" s="35"/>
      <c r="T192" s="26"/>
      <c r="V192" s="168"/>
      <c r="W192" s="35"/>
      <c r="X192" s="35"/>
      <c r="Y192" s="35"/>
      <c r="Z192" s="35"/>
      <c r="AA192" s="35"/>
      <c r="AB192" s="35"/>
      <c r="AC192" s="35"/>
      <c r="AD192" s="35"/>
      <c r="AE192" s="35"/>
      <c r="AF192" s="35"/>
      <c r="AG192" s="35"/>
      <c r="AH192" s="35"/>
      <c r="AI192" s="35"/>
      <c r="AJ192" s="35"/>
      <c r="AK192" s="35"/>
      <c r="AL192" s="35"/>
      <c r="AM192" s="35"/>
      <c r="AN192" s="35"/>
    </row>
    <row r="193" spans="1:40" s="51" customFormat="1" ht="15" customHeight="1">
      <c r="A193" s="35"/>
      <c r="B193" s="35"/>
      <c r="C193" s="36"/>
      <c r="D193" s="35"/>
      <c r="E193" s="35"/>
      <c r="F193" s="35"/>
      <c r="G193" s="35"/>
      <c r="H193" s="35"/>
      <c r="I193" s="35"/>
      <c r="J193" s="35"/>
      <c r="K193" s="35"/>
      <c r="L193" s="35"/>
      <c r="M193" s="35"/>
      <c r="N193" s="35"/>
      <c r="O193" s="35"/>
      <c r="P193" s="35"/>
      <c r="Q193" s="35"/>
      <c r="R193" s="35"/>
      <c r="S193" s="35"/>
      <c r="T193" s="26"/>
      <c r="V193" s="168"/>
      <c r="W193" s="35"/>
      <c r="X193" s="35"/>
      <c r="Y193" s="35"/>
      <c r="Z193" s="35"/>
      <c r="AA193" s="35"/>
      <c r="AB193" s="35"/>
      <c r="AC193" s="35"/>
      <c r="AD193" s="35"/>
      <c r="AE193" s="35"/>
      <c r="AF193" s="35"/>
      <c r="AG193" s="35"/>
      <c r="AH193" s="35"/>
      <c r="AI193" s="35"/>
      <c r="AJ193" s="35"/>
      <c r="AK193" s="35"/>
      <c r="AL193" s="35"/>
      <c r="AM193" s="35"/>
      <c r="AN193" s="35"/>
    </row>
    <row r="194" spans="1:40" s="51" customFormat="1" ht="15" customHeight="1">
      <c r="A194" s="35"/>
      <c r="B194" s="35"/>
      <c r="C194" s="36"/>
      <c r="D194" s="35"/>
      <c r="E194" s="35"/>
      <c r="F194" s="35"/>
      <c r="G194" s="35"/>
      <c r="H194" s="35"/>
      <c r="I194" s="35"/>
      <c r="J194" s="35"/>
      <c r="K194" s="35"/>
      <c r="L194" s="35"/>
      <c r="M194" s="35"/>
      <c r="N194" s="35"/>
      <c r="O194" s="35"/>
      <c r="P194" s="35"/>
      <c r="Q194" s="35"/>
      <c r="R194" s="35"/>
      <c r="S194" s="35"/>
      <c r="T194" s="26"/>
      <c r="V194" s="168"/>
      <c r="W194" s="35"/>
      <c r="X194" s="35"/>
      <c r="Y194" s="35"/>
      <c r="Z194" s="35"/>
      <c r="AA194" s="35"/>
      <c r="AB194" s="35"/>
      <c r="AC194" s="35"/>
      <c r="AD194" s="35"/>
      <c r="AE194" s="35"/>
      <c r="AF194" s="35"/>
      <c r="AG194" s="35"/>
      <c r="AH194" s="35"/>
      <c r="AI194" s="35"/>
      <c r="AJ194" s="35"/>
      <c r="AK194" s="35"/>
      <c r="AL194" s="35"/>
      <c r="AM194" s="35"/>
      <c r="AN194" s="35"/>
    </row>
    <row r="195" spans="1:40" s="51" customFormat="1" ht="15" customHeight="1">
      <c r="A195" s="35"/>
      <c r="B195" s="35"/>
      <c r="C195" s="36"/>
      <c r="D195" s="35"/>
      <c r="E195" s="35"/>
      <c r="F195" s="35"/>
      <c r="G195" s="35"/>
      <c r="H195" s="35"/>
      <c r="I195" s="35"/>
      <c r="J195" s="35"/>
      <c r="K195" s="35"/>
      <c r="L195" s="35"/>
      <c r="M195" s="35"/>
      <c r="N195" s="35"/>
      <c r="O195" s="35"/>
      <c r="P195" s="35"/>
      <c r="Q195" s="35"/>
      <c r="R195" s="35"/>
      <c r="S195" s="35"/>
      <c r="T195" s="26"/>
      <c r="V195" s="168"/>
      <c r="W195" s="35"/>
      <c r="X195" s="35"/>
      <c r="Y195" s="35"/>
      <c r="Z195" s="35"/>
      <c r="AA195" s="35"/>
      <c r="AB195" s="35"/>
      <c r="AC195" s="35"/>
      <c r="AD195" s="35"/>
      <c r="AE195" s="35"/>
      <c r="AF195" s="35"/>
      <c r="AG195" s="35"/>
      <c r="AH195" s="35"/>
      <c r="AI195" s="35"/>
      <c r="AJ195" s="35"/>
      <c r="AK195" s="35"/>
      <c r="AL195" s="35"/>
      <c r="AM195" s="35"/>
      <c r="AN195" s="35"/>
    </row>
    <row r="196" spans="1:40" s="51" customFormat="1" ht="15" customHeight="1">
      <c r="A196" s="35"/>
      <c r="B196" s="35"/>
      <c r="C196" s="36"/>
      <c r="D196" s="35"/>
      <c r="E196" s="35"/>
      <c r="F196" s="35"/>
      <c r="G196" s="35"/>
      <c r="H196" s="35"/>
      <c r="I196" s="35"/>
      <c r="J196" s="35"/>
      <c r="K196" s="35"/>
      <c r="L196" s="35"/>
      <c r="M196" s="35"/>
      <c r="N196" s="35"/>
      <c r="O196" s="35"/>
      <c r="P196" s="35"/>
      <c r="Q196" s="35"/>
      <c r="R196" s="35"/>
      <c r="S196" s="35"/>
      <c r="T196" s="26"/>
      <c r="V196" s="168"/>
      <c r="W196" s="35"/>
      <c r="X196" s="35"/>
      <c r="Y196" s="35"/>
      <c r="Z196" s="35"/>
      <c r="AA196" s="35"/>
      <c r="AB196" s="35"/>
      <c r="AC196" s="35"/>
      <c r="AD196" s="35"/>
      <c r="AE196" s="35"/>
      <c r="AF196" s="35"/>
      <c r="AG196" s="35"/>
      <c r="AH196" s="35"/>
      <c r="AI196" s="35"/>
      <c r="AJ196" s="35"/>
      <c r="AK196" s="35"/>
      <c r="AL196" s="35"/>
      <c r="AM196" s="35"/>
      <c r="AN196" s="35"/>
    </row>
    <row r="197" spans="1:40" s="51" customFormat="1" ht="15" customHeight="1">
      <c r="A197" s="35"/>
      <c r="B197" s="35"/>
      <c r="C197" s="36"/>
      <c r="D197" s="35"/>
      <c r="E197" s="35"/>
      <c r="F197" s="35"/>
      <c r="G197" s="35"/>
      <c r="H197" s="35"/>
      <c r="I197" s="35"/>
      <c r="J197" s="35"/>
      <c r="K197" s="35"/>
      <c r="L197" s="35"/>
      <c r="M197" s="35"/>
      <c r="N197" s="35"/>
      <c r="O197" s="35"/>
      <c r="P197" s="35"/>
      <c r="Q197" s="35"/>
      <c r="R197" s="35"/>
      <c r="S197" s="35"/>
      <c r="T197" s="26"/>
      <c r="V197" s="168"/>
      <c r="W197" s="35"/>
      <c r="X197" s="35"/>
      <c r="Y197" s="35"/>
      <c r="Z197" s="35"/>
      <c r="AA197" s="35"/>
      <c r="AB197" s="35"/>
      <c r="AC197" s="35"/>
      <c r="AD197" s="35"/>
      <c r="AE197" s="35"/>
      <c r="AF197" s="35"/>
      <c r="AG197" s="35"/>
      <c r="AH197" s="35"/>
      <c r="AI197" s="35"/>
      <c r="AJ197" s="35"/>
      <c r="AK197" s="35"/>
      <c r="AL197" s="35"/>
      <c r="AM197" s="35"/>
      <c r="AN197" s="35"/>
    </row>
    <row r="198" spans="1:40" s="51" customFormat="1" ht="15" customHeight="1">
      <c r="A198" s="35"/>
      <c r="B198" s="35"/>
      <c r="C198" s="36"/>
      <c r="D198" s="35"/>
      <c r="E198" s="35"/>
      <c r="F198" s="35"/>
      <c r="G198" s="35"/>
      <c r="H198" s="35"/>
      <c r="I198" s="35"/>
      <c r="J198" s="35"/>
      <c r="K198" s="35"/>
      <c r="L198" s="35"/>
      <c r="M198" s="35"/>
      <c r="N198" s="35"/>
      <c r="O198" s="35"/>
      <c r="P198" s="35"/>
      <c r="Q198" s="35"/>
      <c r="R198" s="35"/>
      <c r="S198" s="35"/>
      <c r="T198" s="26"/>
      <c r="V198" s="168"/>
      <c r="W198" s="35"/>
      <c r="X198" s="35"/>
      <c r="Y198" s="35"/>
      <c r="Z198" s="35"/>
      <c r="AA198" s="35"/>
      <c r="AB198" s="35"/>
      <c r="AC198" s="35"/>
      <c r="AD198" s="35"/>
      <c r="AE198" s="35"/>
      <c r="AF198" s="35"/>
      <c r="AG198" s="35"/>
      <c r="AH198" s="35"/>
      <c r="AI198" s="35"/>
      <c r="AJ198" s="35"/>
      <c r="AK198" s="35"/>
      <c r="AL198" s="35"/>
      <c r="AM198" s="35"/>
      <c r="AN198" s="35"/>
    </row>
    <row r="199" spans="1:40" s="51" customFormat="1" ht="15" customHeight="1">
      <c r="A199" s="35"/>
      <c r="B199" s="35"/>
      <c r="C199" s="36"/>
      <c r="D199" s="35"/>
      <c r="E199" s="35"/>
      <c r="F199" s="35"/>
      <c r="G199" s="35"/>
      <c r="H199" s="35"/>
      <c r="I199" s="35"/>
      <c r="J199" s="35"/>
      <c r="K199" s="35"/>
      <c r="L199" s="35"/>
      <c r="M199" s="35"/>
      <c r="N199" s="35"/>
      <c r="O199" s="35"/>
      <c r="P199" s="35"/>
      <c r="Q199" s="35"/>
      <c r="R199" s="35"/>
      <c r="S199" s="35"/>
      <c r="T199" s="26"/>
      <c r="V199" s="168"/>
      <c r="W199" s="35"/>
      <c r="X199" s="35"/>
      <c r="Y199" s="35"/>
      <c r="Z199" s="35"/>
      <c r="AA199" s="35"/>
      <c r="AB199" s="35"/>
      <c r="AC199" s="35"/>
      <c r="AD199" s="35"/>
      <c r="AE199" s="35"/>
      <c r="AF199" s="35"/>
      <c r="AG199" s="35"/>
      <c r="AH199" s="35"/>
      <c r="AI199" s="35"/>
      <c r="AJ199" s="35"/>
      <c r="AK199" s="35"/>
      <c r="AL199" s="35"/>
      <c r="AM199" s="35"/>
      <c r="AN199" s="35"/>
    </row>
  </sheetData>
  <autoFilter ref="A1:X265"/>
  <mergeCells count="6">
    <mergeCell ref="A96:A107"/>
    <mergeCell ref="A28:A52"/>
    <mergeCell ref="A2:A26"/>
    <mergeCell ref="A82:A93"/>
    <mergeCell ref="A68:A79"/>
    <mergeCell ref="A54:A65"/>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CC"/>
    <outlinePr summaryBelow="0" summaryRight="0"/>
  </sheetPr>
  <dimension ref="A1:AN202"/>
  <sheetViews>
    <sheetView topLeftCell="Y1" workbookViewId="0">
      <pane ySplit="1" topLeftCell="A2" activePane="bottomLeft" state="frozen"/>
      <selection pane="bottomLeft"/>
    </sheetView>
  </sheetViews>
  <sheetFormatPr defaultColWidth="9.5" defaultRowHeight="15" customHeight="1"/>
  <cols>
    <col min="1" max="1" width="33" style="35" hidden="1" customWidth="1"/>
    <col min="2" max="2" width="73.5" style="35" customWidth="1"/>
    <col min="3" max="3" width="12.5" style="167" customWidth="1"/>
    <col min="4" max="4" width="12" style="116" customWidth="1"/>
    <col min="5" max="5" width="7.5" style="36" customWidth="1"/>
    <col min="6" max="6" width="13.5" style="36" customWidth="1"/>
    <col min="7" max="7" width="19.5" style="36" customWidth="1"/>
    <col min="8" max="8" width="22.5" style="36" customWidth="1"/>
    <col min="9" max="10" width="19.5" style="116" customWidth="1"/>
    <col min="11" max="12" width="26.5" style="36" customWidth="1"/>
    <col min="13" max="13" width="22.5" style="36" customWidth="1"/>
    <col min="14" max="14" width="10.5" style="36" customWidth="1"/>
    <col min="15" max="15" width="22" style="36" customWidth="1"/>
    <col min="16" max="16" width="11.5" style="36" customWidth="1"/>
    <col min="17" max="17" width="15.5" style="36" customWidth="1"/>
    <col min="18" max="18" width="6.5" style="36" customWidth="1"/>
    <col min="19" max="20" width="13.5" style="36" customWidth="1"/>
    <col min="21" max="21" width="23.5" style="36" customWidth="1"/>
    <col min="22" max="22" width="11.5" style="36" customWidth="1"/>
    <col min="23" max="23" width="10.5" style="36" customWidth="1"/>
    <col min="24" max="25" width="14.5" style="31" customWidth="1"/>
    <col min="26" max="30" width="15.5" style="168" customWidth="1"/>
    <col min="31" max="31" width="11.5" style="36" customWidth="1"/>
    <col min="32" max="32" width="20.5" style="168" customWidth="1"/>
    <col min="33" max="33" width="18.5" style="36" customWidth="1"/>
    <col min="34" max="34" width="17.5" style="36" customWidth="1"/>
    <col min="35" max="40" width="9.5" style="35"/>
  </cols>
  <sheetData>
    <row r="1" spans="1:37" s="42" customFormat="1" ht="27.95" customHeight="1">
      <c r="A1" s="37" t="s">
        <v>118</v>
      </c>
      <c r="B1" s="37" t="s">
        <v>57</v>
      </c>
      <c r="C1" s="67" t="s">
        <v>120</v>
      </c>
      <c r="D1" s="29" t="s">
        <v>121</v>
      </c>
      <c r="E1" s="48" t="s">
        <v>123</v>
      </c>
      <c r="F1" s="48" t="s">
        <v>605</v>
      </c>
      <c r="G1" s="48" t="s">
        <v>606</v>
      </c>
      <c r="H1" s="48" t="s">
        <v>607</v>
      </c>
      <c r="I1" s="48" t="s">
        <v>608</v>
      </c>
      <c r="J1" s="48" t="s">
        <v>609</v>
      </c>
      <c r="K1" s="48" t="s">
        <v>610</v>
      </c>
      <c r="L1" s="48" t="s">
        <v>611</v>
      </c>
      <c r="M1" s="48" t="s">
        <v>612</v>
      </c>
      <c r="N1" s="48" t="s">
        <v>125</v>
      </c>
      <c r="O1" s="48" t="s">
        <v>126</v>
      </c>
      <c r="P1" s="48" t="s">
        <v>127</v>
      </c>
      <c r="Q1" s="522" t="s">
        <v>128</v>
      </c>
      <c r="R1" s="48" t="s">
        <v>129</v>
      </c>
      <c r="S1" s="68" t="s">
        <v>130</v>
      </c>
      <c r="T1" s="68" t="s">
        <v>613</v>
      </c>
      <c r="U1" s="48" t="s">
        <v>132</v>
      </c>
      <c r="V1" s="48" t="s">
        <v>134</v>
      </c>
      <c r="W1" s="48" t="s">
        <v>135</v>
      </c>
      <c r="X1" s="29" t="s">
        <v>136</v>
      </c>
      <c r="Y1" s="29" t="s">
        <v>614</v>
      </c>
      <c r="Z1" s="29" t="s">
        <v>615</v>
      </c>
      <c r="AA1" s="29" t="s">
        <v>616</v>
      </c>
      <c r="AB1" s="29" t="s">
        <v>617</v>
      </c>
      <c r="AC1" s="29" t="s">
        <v>618</v>
      </c>
      <c r="AD1" s="29" t="s">
        <v>619</v>
      </c>
      <c r="AE1" s="76" t="s">
        <v>133</v>
      </c>
      <c r="AF1" s="68" t="s">
        <v>620</v>
      </c>
      <c r="AG1" s="41" t="s">
        <v>621</v>
      </c>
      <c r="AH1" s="41" t="s">
        <v>622</v>
      </c>
      <c r="AI1" s="37" t="s">
        <v>141</v>
      </c>
      <c r="AJ1" s="37" t="s">
        <v>142</v>
      </c>
      <c r="AK1" s="37" t="s">
        <v>143</v>
      </c>
    </row>
    <row r="2" spans="1:37" ht="15" customHeight="1">
      <c r="A2" s="650"/>
      <c r="B2" s="650" t="s">
        <v>623</v>
      </c>
      <c r="C2" s="144">
        <v>210.001</v>
      </c>
      <c r="D2" s="94"/>
      <c r="E2" s="66">
        <v>2</v>
      </c>
      <c r="F2" s="66">
        <v>10</v>
      </c>
      <c r="G2" s="66" t="s">
        <v>624</v>
      </c>
      <c r="H2" s="66" t="s">
        <v>625</v>
      </c>
      <c r="I2" s="94">
        <v>30</v>
      </c>
      <c r="J2" s="94" t="s">
        <v>624</v>
      </c>
      <c r="K2" s="66">
        <v>910</v>
      </c>
      <c r="L2" s="66" t="s">
        <v>624</v>
      </c>
      <c r="M2" s="66">
        <v>4</v>
      </c>
      <c r="N2" s="66">
        <v>13</v>
      </c>
      <c r="O2" s="66" t="s">
        <v>170</v>
      </c>
      <c r="P2" s="66" t="s">
        <v>158</v>
      </c>
      <c r="Q2" s="90">
        <v>-85</v>
      </c>
      <c r="R2" s="66" t="s">
        <v>159</v>
      </c>
      <c r="S2" s="66" t="s">
        <v>160</v>
      </c>
      <c r="T2" s="66">
        <v>1358</v>
      </c>
      <c r="U2" s="66" t="s">
        <v>148</v>
      </c>
      <c r="V2" s="66">
        <v>60</v>
      </c>
      <c r="W2" s="66">
        <v>3</v>
      </c>
      <c r="X2" s="66" t="s">
        <v>150</v>
      </c>
      <c r="Y2" s="66">
        <v>1</v>
      </c>
      <c r="Z2" s="61">
        <v>1</v>
      </c>
      <c r="AA2" s="66">
        <v>1</v>
      </c>
      <c r="AB2" s="61">
        <v>1</v>
      </c>
      <c r="AC2" s="61">
        <v>10</v>
      </c>
      <c r="AD2" s="61"/>
      <c r="AE2" s="27" t="s">
        <v>149</v>
      </c>
      <c r="AF2" s="66" t="s">
        <v>624</v>
      </c>
      <c r="AG2" s="66" t="s">
        <v>626</v>
      </c>
      <c r="AH2" s="66" t="s">
        <v>627</v>
      </c>
    </row>
    <row r="3" spans="1:37" ht="15" customHeight="1">
      <c r="A3" s="651"/>
      <c r="B3" s="651"/>
      <c r="C3" s="144">
        <v>210.00200000000001</v>
      </c>
      <c r="D3" s="94"/>
      <c r="E3" s="66">
        <v>2</v>
      </c>
      <c r="F3" s="66">
        <v>15</v>
      </c>
      <c r="G3" s="66" t="s">
        <v>624</v>
      </c>
      <c r="H3" s="66" t="s">
        <v>625</v>
      </c>
      <c r="I3" s="94">
        <v>47</v>
      </c>
      <c r="J3" s="94" t="s">
        <v>624</v>
      </c>
      <c r="K3" s="66">
        <v>918</v>
      </c>
      <c r="L3" s="66" t="s">
        <v>624</v>
      </c>
      <c r="M3" s="66">
        <v>4</v>
      </c>
      <c r="N3" s="66">
        <v>13</v>
      </c>
      <c r="O3" s="66" t="s">
        <v>170</v>
      </c>
      <c r="P3" s="66" t="s">
        <v>163</v>
      </c>
      <c r="Q3" s="90">
        <v>-78</v>
      </c>
      <c r="R3" s="66">
        <v>20</v>
      </c>
      <c r="S3" s="66" t="s">
        <v>166</v>
      </c>
      <c r="T3" s="66">
        <v>1358</v>
      </c>
      <c r="U3" s="66" t="s">
        <v>148</v>
      </c>
      <c r="V3" s="66">
        <v>60</v>
      </c>
      <c r="W3" s="66">
        <v>3</v>
      </c>
      <c r="X3" s="66" t="s">
        <v>150</v>
      </c>
      <c r="Y3" s="66">
        <v>1</v>
      </c>
      <c r="Z3" s="61">
        <v>1</v>
      </c>
      <c r="AA3" s="66">
        <v>1</v>
      </c>
      <c r="AB3" s="61">
        <v>1</v>
      </c>
      <c r="AC3" s="61">
        <v>10</v>
      </c>
      <c r="AD3" s="61"/>
      <c r="AE3" s="27" t="s">
        <v>149</v>
      </c>
      <c r="AF3" s="66" t="s">
        <v>624</v>
      </c>
      <c r="AG3" s="66" t="s">
        <v>626</v>
      </c>
      <c r="AH3" s="66" t="s">
        <v>627</v>
      </c>
    </row>
    <row r="4" spans="1:37" ht="15" customHeight="1">
      <c r="A4" s="651"/>
      <c r="B4" s="651"/>
      <c r="C4" s="144">
        <v>210.00300000000001</v>
      </c>
      <c r="D4" s="94"/>
      <c r="E4" s="66">
        <v>12</v>
      </c>
      <c r="F4" s="66">
        <v>5</v>
      </c>
      <c r="G4" s="66" t="s">
        <v>624</v>
      </c>
      <c r="H4" s="66" t="s">
        <v>625</v>
      </c>
      <c r="I4" s="94">
        <v>17</v>
      </c>
      <c r="J4" s="94" t="s">
        <v>624</v>
      </c>
      <c r="K4" s="66">
        <v>5104</v>
      </c>
      <c r="L4" s="66" t="s">
        <v>624</v>
      </c>
      <c r="M4" s="66">
        <v>4</v>
      </c>
      <c r="N4" s="66">
        <v>13</v>
      </c>
      <c r="O4" s="66" t="s">
        <v>170</v>
      </c>
      <c r="P4" s="66" t="s">
        <v>163</v>
      </c>
      <c r="Q4" s="90">
        <v>-88</v>
      </c>
      <c r="R4" s="66">
        <v>10</v>
      </c>
      <c r="S4" s="66" t="s">
        <v>164</v>
      </c>
      <c r="T4" s="66">
        <v>1358</v>
      </c>
      <c r="U4" s="66" t="s">
        <v>148</v>
      </c>
      <c r="V4" s="66">
        <v>60</v>
      </c>
      <c r="W4" s="66">
        <v>3</v>
      </c>
      <c r="X4" s="66" t="s">
        <v>150</v>
      </c>
      <c r="Y4" s="66">
        <v>1</v>
      </c>
      <c r="Z4" s="61">
        <v>1</v>
      </c>
      <c r="AA4" s="66">
        <v>1</v>
      </c>
      <c r="AB4" s="61">
        <v>1</v>
      </c>
      <c r="AC4" s="61">
        <v>10</v>
      </c>
      <c r="AD4" s="61"/>
      <c r="AE4" s="27" t="s">
        <v>149</v>
      </c>
      <c r="AF4" s="66" t="s">
        <v>624</v>
      </c>
      <c r="AG4" s="66" t="s">
        <v>626</v>
      </c>
      <c r="AH4" s="66" t="s">
        <v>627</v>
      </c>
    </row>
    <row r="5" spans="1:37" ht="15" customHeight="1">
      <c r="A5" s="650"/>
      <c r="B5" s="650" t="s">
        <v>628</v>
      </c>
      <c r="C5" s="144">
        <v>210.00399999999999</v>
      </c>
      <c r="D5" s="94"/>
      <c r="E5" s="66">
        <v>2</v>
      </c>
      <c r="F5" s="66">
        <v>20</v>
      </c>
      <c r="G5" s="66" t="s">
        <v>624</v>
      </c>
      <c r="H5" s="66" t="s">
        <v>625</v>
      </c>
      <c r="I5" s="94">
        <v>60</v>
      </c>
      <c r="J5" s="94" t="s">
        <v>624</v>
      </c>
      <c r="K5" s="66">
        <v>919</v>
      </c>
      <c r="L5" s="66" t="s">
        <v>624</v>
      </c>
      <c r="M5" s="66">
        <v>4</v>
      </c>
      <c r="N5" s="66">
        <v>13</v>
      </c>
      <c r="O5" s="66" t="s">
        <v>145</v>
      </c>
      <c r="P5" s="66" t="s">
        <v>158</v>
      </c>
      <c r="Q5" s="90">
        <v>-85</v>
      </c>
      <c r="R5" s="66" t="s">
        <v>159</v>
      </c>
      <c r="S5" s="66" t="s">
        <v>160</v>
      </c>
      <c r="T5" s="66">
        <v>1358</v>
      </c>
      <c r="U5" s="66" t="s">
        <v>148</v>
      </c>
      <c r="V5" s="66">
        <v>60</v>
      </c>
      <c r="W5" s="66">
        <v>3</v>
      </c>
      <c r="X5" s="66" t="s">
        <v>150</v>
      </c>
      <c r="Y5" s="66">
        <v>1</v>
      </c>
      <c r="Z5" s="61">
        <v>1</v>
      </c>
      <c r="AA5" s="66">
        <v>1</v>
      </c>
      <c r="AB5" s="61">
        <v>1</v>
      </c>
      <c r="AC5" s="61">
        <v>10</v>
      </c>
      <c r="AD5" s="61"/>
      <c r="AE5" s="27" t="s">
        <v>149</v>
      </c>
      <c r="AF5" s="66" t="s">
        <v>624</v>
      </c>
      <c r="AG5" s="66" t="s">
        <v>626</v>
      </c>
      <c r="AH5" s="66" t="s">
        <v>627</v>
      </c>
    </row>
    <row r="6" spans="1:37" ht="15" customHeight="1">
      <c r="A6" s="651"/>
      <c r="B6" s="651"/>
      <c r="C6" s="144">
        <v>210.005</v>
      </c>
      <c r="D6" s="94"/>
      <c r="E6" s="66">
        <v>12</v>
      </c>
      <c r="F6" s="66">
        <v>5</v>
      </c>
      <c r="G6" s="66" t="s">
        <v>624</v>
      </c>
      <c r="H6" s="66" t="s">
        <v>625</v>
      </c>
      <c r="I6" s="94">
        <v>17</v>
      </c>
      <c r="J6" s="94" t="s">
        <v>624</v>
      </c>
      <c r="K6" s="66">
        <v>5104</v>
      </c>
      <c r="L6" s="66" t="s">
        <v>624</v>
      </c>
      <c r="M6" s="66">
        <v>4</v>
      </c>
      <c r="N6" s="66">
        <v>13</v>
      </c>
      <c r="O6" s="66" t="s">
        <v>145</v>
      </c>
      <c r="P6" s="66" t="s">
        <v>163</v>
      </c>
      <c r="Q6" s="90">
        <v>-78</v>
      </c>
      <c r="R6" s="66">
        <v>20</v>
      </c>
      <c r="S6" s="66" t="s">
        <v>166</v>
      </c>
      <c r="T6" s="66">
        <v>1358</v>
      </c>
      <c r="U6" s="66" t="s">
        <v>148</v>
      </c>
      <c r="V6" s="66">
        <v>60</v>
      </c>
      <c r="W6" s="66">
        <v>3</v>
      </c>
      <c r="X6" s="66" t="s">
        <v>150</v>
      </c>
      <c r="Y6" s="66">
        <v>1</v>
      </c>
      <c r="Z6" s="61">
        <v>1</v>
      </c>
      <c r="AA6" s="66">
        <v>1</v>
      </c>
      <c r="AB6" s="61">
        <v>1</v>
      </c>
      <c r="AC6" s="61">
        <v>10</v>
      </c>
      <c r="AD6" s="61"/>
      <c r="AE6" s="27" t="s">
        <v>149</v>
      </c>
      <c r="AF6" s="66" t="s">
        <v>624</v>
      </c>
      <c r="AG6" s="66" t="s">
        <v>626</v>
      </c>
      <c r="AH6" s="66" t="s">
        <v>627</v>
      </c>
    </row>
    <row r="7" spans="1:37" ht="15" customHeight="1">
      <c r="A7" s="651"/>
      <c r="B7" s="651"/>
      <c r="C7" s="144">
        <v>210.006</v>
      </c>
      <c r="D7" s="94"/>
      <c r="E7" s="66">
        <v>2</v>
      </c>
      <c r="F7" s="66">
        <v>10</v>
      </c>
      <c r="G7" s="66" t="s">
        <v>624</v>
      </c>
      <c r="H7" s="66" t="s">
        <v>625</v>
      </c>
      <c r="I7" s="94">
        <v>30</v>
      </c>
      <c r="J7" s="94" t="s">
        <v>624</v>
      </c>
      <c r="K7" s="66">
        <v>910</v>
      </c>
      <c r="L7" s="66" t="s">
        <v>624</v>
      </c>
      <c r="M7" s="66">
        <v>4</v>
      </c>
      <c r="N7" s="66">
        <v>13</v>
      </c>
      <c r="O7" s="66" t="s">
        <v>145</v>
      </c>
      <c r="P7" s="66" t="s">
        <v>163</v>
      </c>
      <c r="Q7" s="90">
        <v>-88</v>
      </c>
      <c r="R7" s="66">
        <v>10</v>
      </c>
      <c r="S7" s="66" t="s">
        <v>164</v>
      </c>
      <c r="T7" s="66">
        <v>1358</v>
      </c>
      <c r="U7" s="66" t="s">
        <v>148</v>
      </c>
      <c r="V7" s="66">
        <v>60</v>
      </c>
      <c r="W7" s="66">
        <v>3</v>
      </c>
      <c r="X7" s="66" t="s">
        <v>150</v>
      </c>
      <c r="Y7" s="66">
        <v>1</v>
      </c>
      <c r="Z7" s="61">
        <v>1</v>
      </c>
      <c r="AA7" s="66">
        <v>1</v>
      </c>
      <c r="AB7" s="61">
        <v>1</v>
      </c>
      <c r="AC7" s="61">
        <v>10</v>
      </c>
      <c r="AD7" s="61"/>
      <c r="AE7" s="27" t="s">
        <v>149</v>
      </c>
      <c r="AF7" s="66" t="s">
        <v>624</v>
      </c>
      <c r="AG7" s="66" t="s">
        <v>626</v>
      </c>
      <c r="AH7" s="66" t="s">
        <v>627</v>
      </c>
    </row>
    <row r="8" spans="1:37" ht="15" customHeight="1">
      <c r="A8" s="650"/>
      <c r="B8" s="650" t="s">
        <v>629</v>
      </c>
      <c r="C8" s="144">
        <v>210.00700000000001</v>
      </c>
      <c r="D8" s="94"/>
      <c r="E8" s="66">
        <v>2</v>
      </c>
      <c r="F8" s="66">
        <v>20</v>
      </c>
      <c r="G8" s="66" t="s">
        <v>624</v>
      </c>
      <c r="H8" s="66" t="s">
        <v>625</v>
      </c>
      <c r="I8" s="94">
        <v>60</v>
      </c>
      <c r="J8" s="94" t="s">
        <v>624</v>
      </c>
      <c r="K8" s="66">
        <v>919</v>
      </c>
      <c r="L8" s="66" t="s">
        <v>624</v>
      </c>
      <c r="M8" s="66">
        <v>4</v>
      </c>
      <c r="N8" s="66">
        <v>13</v>
      </c>
      <c r="O8" s="66" t="s">
        <v>170</v>
      </c>
      <c r="P8" s="66" t="s">
        <v>158</v>
      </c>
      <c r="Q8" s="90">
        <v>-85</v>
      </c>
      <c r="R8" s="66" t="s">
        <v>159</v>
      </c>
      <c r="S8" s="66" t="s">
        <v>160</v>
      </c>
      <c r="T8" s="66">
        <v>1358</v>
      </c>
      <c r="U8" s="66" t="s">
        <v>171</v>
      </c>
      <c r="V8" s="66">
        <v>60</v>
      </c>
      <c r="W8" s="66">
        <v>3</v>
      </c>
      <c r="X8" s="66" t="s">
        <v>150</v>
      </c>
      <c r="Y8" s="66">
        <v>1</v>
      </c>
      <c r="Z8" s="61">
        <v>1</v>
      </c>
      <c r="AA8" s="66">
        <v>1</v>
      </c>
      <c r="AB8" s="61">
        <v>1</v>
      </c>
      <c r="AC8" s="61">
        <v>22</v>
      </c>
      <c r="AD8" s="61"/>
      <c r="AE8" s="27" t="s">
        <v>149</v>
      </c>
      <c r="AF8" s="66" t="s">
        <v>624</v>
      </c>
      <c r="AG8" s="66" t="s">
        <v>626</v>
      </c>
      <c r="AH8" s="66" t="s">
        <v>627</v>
      </c>
    </row>
    <row r="9" spans="1:37" ht="15" customHeight="1">
      <c r="A9" s="651"/>
      <c r="B9" s="651"/>
      <c r="C9" s="144">
        <v>210.00800000000001</v>
      </c>
      <c r="D9" s="94"/>
      <c r="E9" s="66">
        <v>12</v>
      </c>
      <c r="F9" s="66">
        <v>5</v>
      </c>
      <c r="G9" s="66" t="s">
        <v>624</v>
      </c>
      <c r="H9" s="66" t="s">
        <v>625</v>
      </c>
      <c r="I9" s="94">
        <v>17</v>
      </c>
      <c r="J9" s="94" t="s">
        <v>624</v>
      </c>
      <c r="K9" s="66">
        <v>5104</v>
      </c>
      <c r="L9" s="66" t="s">
        <v>624</v>
      </c>
      <c r="M9" s="66">
        <v>4</v>
      </c>
      <c r="N9" s="66">
        <v>13</v>
      </c>
      <c r="O9" s="66" t="s">
        <v>170</v>
      </c>
      <c r="P9" s="66" t="s">
        <v>163</v>
      </c>
      <c r="Q9" s="90">
        <v>-78</v>
      </c>
      <c r="R9" s="66">
        <v>20</v>
      </c>
      <c r="S9" s="66" t="s">
        <v>166</v>
      </c>
      <c r="T9" s="66">
        <v>1358</v>
      </c>
      <c r="U9" s="66" t="s">
        <v>171</v>
      </c>
      <c r="V9" s="66">
        <v>60</v>
      </c>
      <c r="W9" s="66">
        <v>3</v>
      </c>
      <c r="X9" s="66" t="s">
        <v>150</v>
      </c>
      <c r="Y9" s="66">
        <v>1</v>
      </c>
      <c r="Z9" s="61">
        <v>1</v>
      </c>
      <c r="AA9" s="66">
        <v>1</v>
      </c>
      <c r="AB9" s="61">
        <v>1</v>
      </c>
      <c r="AC9" s="61">
        <v>16</v>
      </c>
      <c r="AD9" s="61"/>
      <c r="AE9" s="27" t="s">
        <v>149</v>
      </c>
      <c r="AF9" s="66" t="s">
        <v>624</v>
      </c>
      <c r="AG9" s="66" t="s">
        <v>626</v>
      </c>
      <c r="AH9" s="66" t="s">
        <v>627</v>
      </c>
    </row>
    <row r="10" spans="1:37" ht="15" customHeight="1">
      <c r="A10" s="651"/>
      <c r="B10" s="651"/>
      <c r="C10" s="144">
        <v>210.00900000000001</v>
      </c>
      <c r="D10" s="94"/>
      <c r="E10" s="66">
        <v>2</v>
      </c>
      <c r="F10" s="66">
        <v>15</v>
      </c>
      <c r="G10" s="66" t="s">
        <v>624</v>
      </c>
      <c r="H10" s="66" t="s">
        <v>625</v>
      </c>
      <c r="I10" s="94">
        <v>47</v>
      </c>
      <c r="J10" s="94" t="s">
        <v>624</v>
      </c>
      <c r="K10" s="66">
        <v>918</v>
      </c>
      <c r="L10" s="66" t="s">
        <v>624</v>
      </c>
      <c r="M10" s="66">
        <v>4</v>
      </c>
      <c r="N10" s="66">
        <v>13</v>
      </c>
      <c r="O10" s="66" t="s">
        <v>170</v>
      </c>
      <c r="P10" s="66" t="s">
        <v>163</v>
      </c>
      <c r="Q10" s="90">
        <v>-88</v>
      </c>
      <c r="R10" s="66">
        <v>10</v>
      </c>
      <c r="S10" s="66" t="s">
        <v>164</v>
      </c>
      <c r="T10" s="66">
        <v>1358</v>
      </c>
      <c r="U10" s="66" t="s">
        <v>171</v>
      </c>
      <c r="V10" s="66">
        <v>60</v>
      </c>
      <c r="W10" s="66">
        <v>3</v>
      </c>
      <c r="X10" s="66" t="s">
        <v>150</v>
      </c>
      <c r="Y10" s="66">
        <v>1</v>
      </c>
      <c r="Z10" s="61">
        <v>1</v>
      </c>
      <c r="AA10" s="66">
        <v>1</v>
      </c>
      <c r="AB10" s="61">
        <v>1</v>
      </c>
      <c r="AC10" s="61">
        <v>16</v>
      </c>
      <c r="AD10" s="61"/>
      <c r="AE10" s="27" t="s">
        <v>149</v>
      </c>
      <c r="AF10" s="66" t="s">
        <v>624</v>
      </c>
      <c r="AG10" s="66" t="s">
        <v>626</v>
      </c>
      <c r="AH10" s="66" t="s">
        <v>627</v>
      </c>
    </row>
    <row r="11" spans="1:37" ht="15" customHeight="1">
      <c r="A11" s="650"/>
      <c r="B11" s="650" t="s">
        <v>630</v>
      </c>
      <c r="C11" s="144">
        <v>210.01</v>
      </c>
      <c r="D11" s="94"/>
      <c r="E11" s="66">
        <v>2</v>
      </c>
      <c r="F11" s="66">
        <v>10</v>
      </c>
      <c r="G11" s="66" t="s">
        <v>624</v>
      </c>
      <c r="H11" s="66" t="s">
        <v>625</v>
      </c>
      <c r="I11" s="94">
        <v>30</v>
      </c>
      <c r="J11" s="94" t="s">
        <v>624</v>
      </c>
      <c r="K11" s="66">
        <v>910</v>
      </c>
      <c r="L11" s="66" t="s">
        <v>624</v>
      </c>
      <c r="M11" s="66">
        <v>4</v>
      </c>
      <c r="N11" s="66">
        <v>13</v>
      </c>
      <c r="O11" s="66" t="s">
        <v>145</v>
      </c>
      <c r="P11" s="66" t="s">
        <v>158</v>
      </c>
      <c r="Q11" s="90">
        <v>-85</v>
      </c>
      <c r="R11" s="66" t="s">
        <v>159</v>
      </c>
      <c r="S11" s="66" t="s">
        <v>160</v>
      </c>
      <c r="T11" s="66">
        <v>1358</v>
      </c>
      <c r="U11" s="66" t="s">
        <v>171</v>
      </c>
      <c r="V11" s="66">
        <v>60</v>
      </c>
      <c r="W11" s="66">
        <v>3</v>
      </c>
      <c r="X11" s="66" t="s">
        <v>150</v>
      </c>
      <c r="Y11" s="66">
        <v>1</v>
      </c>
      <c r="Z11" s="61">
        <v>1</v>
      </c>
      <c r="AA11" s="66">
        <v>1</v>
      </c>
      <c r="AB11" s="61">
        <v>1</v>
      </c>
      <c r="AC11" s="61">
        <v>19</v>
      </c>
      <c r="AD11" s="61"/>
      <c r="AE11" s="27" t="s">
        <v>149</v>
      </c>
      <c r="AF11" s="66" t="s">
        <v>624</v>
      </c>
      <c r="AG11" s="66" t="s">
        <v>626</v>
      </c>
      <c r="AH11" s="66" t="s">
        <v>627</v>
      </c>
    </row>
    <row r="12" spans="1:37" ht="15" customHeight="1">
      <c r="A12" s="651"/>
      <c r="B12" s="651"/>
      <c r="C12" s="144">
        <v>210.011</v>
      </c>
      <c r="D12" s="94"/>
      <c r="E12" s="66">
        <v>12</v>
      </c>
      <c r="F12" s="66">
        <v>5</v>
      </c>
      <c r="G12" s="66" t="s">
        <v>624</v>
      </c>
      <c r="H12" s="66" t="s">
        <v>625</v>
      </c>
      <c r="I12" s="94">
        <v>17</v>
      </c>
      <c r="J12" s="94" t="s">
        <v>624</v>
      </c>
      <c r="K12" s="66">
        <v>5104</v>
      </c>
      <c r="L12" s="66" t="s">
        <v>624</v>
      </c>
      <c r="M12" s="66">
        <v>4</v>
      </c>
      <c r="N12" s="66">
        <v>13</v>
      </c>
      <c r="O12" s="66" t="s">
        <v>145</v>
      </c>
      <c r="P12" s="66" t="s">
        <v>163</v>
      </c>
      <c r="Q12" s="90">
        <v>-78</v>
      </c>
      <c r="R12" s="66">
        <v>20</v>
      </c>
      <c r="S12" s="66" t="s">
        <v>166</v>
      </c>
      <c r="T12" s="66">
        <v>1358</v>
      </c>
      <c r="U12" s="66" t="s">
        <v>171</v>
      </c>
      <c r="V12" s="66">
        <v>60</v>
      </c>
      <c r="W12" s="66">
        <v>3</v>
      </c>
      <c r="X12" s="66" t="s">
        <v>150</v>
      </c>
      <c r="Y12" s="66">
        <v>1</v>
      </c>
      <c r="Z12" s="61">
        <v>1</v>
      </c>
      <c r="AA12" s="66">
        <v>1</v>
      </c>
      <c r="AB12" s="61">
        <v>1</v>
      </c>
      <c r="AC12" s="61">
        <v>17</v>
      </c>
      <c r="AD12" s="61"/>
      <c r="AE12" s="27" t="s">
        <v>149</v>
      </c>
      <c r="AF12" s="66" t="s">
        <v>624</v>
      </c>
      <c r="AG12" s="66" t="s">
        <v>626</v>
      </c>
      <c r="AH12" s="66" t="s">
        <v>627</v>
      </c>
    </row>
    <row r="13" spans="1:37" ht="15" customHeight="1">
      <c r="A13" s="651"/>
      <c r="B13" s="651"/>
      <c r="C13" s="144">
        <v>210.012</v>
      </c>
      <c r="D13" s="94"/>
      <c r="E13" s="66">
        <v>2</v>
      </c>
      <c r="F13" s="66">
        <v>20</v>
      </c>
      <c r="G13" s="66" t="s">
        <v>624</v>
      </c>
      <c r="H13" s="66" t="s">
        <v>625</v>
      </c>
      <c r="I13" s="94">
        <v>60</v>
      </c>
      <c r="J13" s="94" t="s">
        <v>624</v>
      </c>
      <c r="K13" s="66">
        <v>919</v>
      </c>
      <c r="L13" s="66" t="s">
        <v>624</v>
      </c>
      <c r="M13" s="66">
        <v>4</v>
      </c>
      <c r="N13" s="66">
        <v>13</v>
      </c>
      <c r="O13" s="66" t="s">
        <v>145</v>
      </c>
      <c r="P13" s="66" t="s">
        <v>163</v>
      </c>
      <c r="Q13" s="90">
        <v>-88</v>
      </c>
      <c r="R13" s="66">
        <v>10</v>
      </c>
      <c r="S13" s="66" t="s">
        <v>164</v>
      </c>
      <c r="T13" s="66">
        <v>1358</v>
      </c>
      <c r="U13" s="66" t="s">
        <v>171</v>
      </c>
      <c r="V13" s="66">
        <v>60</v>
      </c>
      <c r="W13" s="66">
        <v>3</v>
      </c>
      <c r="X13" s="66" t="s">
        <v>150</v>
      </c>
      <c r="Y13" s="66">
        <v>1</v>
      </c>
      <c r="Z13" s="61">
        <v>1</v>
      </c>
      <c r="AA13" s="66">
        <v>1</v>
      </c>
      <c r="AB13" s="61">
        <v>1</v>
      </c>
      <c r="AC13" s="61">
        <v>17</v>
      </c>
      <c r="AD13" s="61"/>
      <c r="AE13" s="27" t="s">
        <v>149</v>
      </c>
      <c r="AF13" s="66" t="s">
        <v>624</v>
      </c>
      <c r="AG13" s="66" t="s">
        <v>626</v>
      </c>
      <c r="AH13" s="66" t="s">
        <v>627</v>
      </c>
    </row>
    <row r="14" spans="1:37" ht="15" customHeight="1">
      <c r="A14" s="2"/>
      <c r="B14" s="2" t="s">
        <v>631</v>
      </c>
      <c r="C14" s="144">
        <v>210.01300000000001</v>
      </c>
      <c r="D14" s="94"/>
      <c r="E14" s="66">
        <v>2</v>
      </c>
      <c r="F14" s="66">
        <v>10</v>
      </c>
      <c r="G14" s="66" t="s">
        <v>624</v>
      </c>
      <c r="H14" s="66" t="s">
        <v>625</v>
      </c>
      <c r="I14" s="94">
        <v>30</v>
      </c>
      <c r="J14" s="94" t="s">
        <v>624</v>
      </c>
      <c r="K14" s="66">
        <v>910</v>
      </c>
      <c r="L14" s="66" t="s">
        <v>624</v>
      </c>
      <c r="M14" s="66">
        <v>4</v>
      </c>
      <c r="N14" s="66">
        <v>13</v>
      </c>
      <c r="O14" s="66" t="s">
        <v>170</v>
      </c>
      <c r="P14" s="66" t="s">
        <v>158</v>
      </c>
      <c r="Q14" s="90">
        <v>-85</v>
      </c>
      <c r="R14" s="66" t="s">
        <v>159</v>
      </c>
      <c r="S14" s="66" t="s">
        <v>160</v>
      </c>
      <c r="T14" s="66">
        <v>1358</v>
      </c>
      <c r="U14" s="66" t="s">
        <v>194</v>
      </c>
      <c r="V14" s="66">
        <v>60</v>
      </c>
      <c r="W14" s="66">
        <v>3</v>
      </c>
      <c r="X14" s="66" t="s">
        <v>150</v>
      </c>
      <c r="Y14" s="66">
        <v>1</v>
      </c>
      <c r="Z14" s="61">
        <v>1</v>
      </c>
      <c r="AA14" s="66">
        <v>1</v>
      </c>
      <c r="AB14" s="61">
        <v>1</v>
      </c>
      <c r="AC14" s="61"/>
      <c r="AD14" s="61">
        <v>9</v>
      </c>
      <c r="AE14" s="27" t="s">
        <v>149</v>
      </c>
      <c r="AF14" s="66" t="s">
        <v>624</v>
      </c>
      <c r="AG14" s="66" t="s">
        <v>626</v>
      </c>
      <c r="AH14" s="66" t="s">
        <v>627</v>
      </c>
    </row>
    <row r="15" spans="1:37" ht="15" customHeight="1">
      <c r="A15" s="2"/>
      <c r="B15" s="2" t="s">
        <v>632</v>
      </c>
      <c r="C15" s="144">
        <v>210.01400000000001</v>
      </c>
      <c r="D15" s="94"/>
      <c r="E15" s="66">
        <v>12</v>
      </c>
      <c r="F15" s="66">
        <v>5</v>
      </c>
      <c r="G15" s="66" t="s">
        <v>624</v>
      </c>
      <c r="H15" s="66" t="s">
        <v>625</v>
      </c>
      <c r="I15" s="94">
        <v>17</v>
      </c>
      <c r="J15" s="94" t="s">
        <v>624</v>
      </c>
      <c r="K15" s="66">
        <v>5104</v>
      </c>
      <c r="L15" s="66" t="s">
        <v>624</v>
      </c>
      <c r="M15" s="66">
        <v>4</v>
      </c>
      <c r="N15" s="66">
        <v>13</v>
      </c>
      <c r="O15" s="66" t="s">
        <v>170</v>
      </c>
      <c r="P15" s="66" t="s">
        <v>158</v>
      </c>
      <c r="Q15" s="90">
        <v>-85</v>
      </c>
      <c r="R15" s="66" t="s">
        <v>159</v>
      </c>
      <c r="S15" s="66" t="s">
        <v>160</v>
      </c>
      <c r="T15" s="66">
        <v>1358</v>
      </c>
      <c r="U15" s="66" t="s">
        <v>198</v>
      </c>
      <c r="V15" s="66">
        <v>60</v>
      </c>
      <c r="W15" s="66">
        <v>3</v>
      </c>
      <c r="X15" s="66" t="s">
        <v>150</v>
      </c>
      <c r="Y15" s="66">
        <v>1</v>
      </c>
      <c r="Z15" s="61">
        <v>1</v>
      </c>
      <c r="AA15" s="66">
        <v>1</v>
      </c>
      <c r="AB15" s="61">
        <v>1</v>
      </c>
      <c r="AC15" s="61"/>
      <c r="AD15" s="61">
        <v>9</v>
      </c>
      <c r="AE15" s="27" t="s">
        <v>149</v>
      </c>
      <c r="AF15" s="66" t="s">
        <v>624</v>
      </c>
      <c r="AG15" s="66" t="s">
        <v>626</v>
      </c>
      <c r="AH15" s="66" t="s">
        <v>627</v>
      </c>
    </row>
    <row r="16" spans="1:37" ht="15" customHeight="1">
      <c r="A16" s="2"/>
      <c r="B16" s="2" t="s">
        <v>633</v>
      </c>
      <c r="C16" s="144">
        <v>210.01500000000001</v>
      </c>
      <c r="D16" s="94"/>
      <c r="E16" s="66">
        <v>2</v>
      </c>
      <c r="F16" s="66">
        <v>10</v>
      </c>
      <c r="G16" s="66" t="s">
        <v>624</v>
      </c>
      <c r="H16" s="66" t="s">
        <v>625</v>
      </c>
      <c r="I16" s="94">
        <v>30</v>
      </c>
      <c r="J16" s="94" t="s">
        <v>624</v>
      </c>
      <c r="K16" s="66">
        <v>910</v>
      </c>
      <c r="L16" s="66" t="s">
        <v>624</v>
      </c>
      <c r="M16" s="66">
        <v>4</v>
      </c>
      <c r="N16" s="66">
        <v>13</v>
      </c>
      <c r="O16" s="66" t="s">
        <v>145</v>
      </c>
      <c r="P16" s="66" t="s">
        <v>158</v>
      </c>
      <c r="Q16" s="90">
        <v>-85</v>
      </c>
      <c r="R16" s="66" t="s">
        <v>159</v>
      </c>
      <c r="S16" s="66" t="s">
        <v>160</v>
      </c>
      <c r="T16" s="66">
        <v>1358</v>
      </c>
      <c r="U16" s="66" t="s">
        <v>264</v>
      </c>
      <c r="V16" s="66">
        <v>60</v>
      </c>
      <c r="W16" s="66">
        <v>3</v>
      </c>
      <c r="X16" s="66" t="s">
        <v>150</v>
      </c>
      <c r="Y16" s="66">
        <v>1</v>
      </c>
      <c r="Z16" s="61">
        <v>1</v>
      </c>
      <c r="AA16" s="66">
        <v>1</v>
      </c>
      <c r="AB16" s="61">
        <v>1</v>
      </c>
      <c r="AC16" s="61">
        <v>8</v>
      </c>
      <c r="AD16" s="61">
        <v>9</v>
      </c>
      <c r="AE16" s="27" t="s">
        <v>149</v>
      </c>
      <c r="AF16" s="66" t="s">
        <v>624</v>
      </c>
      <c r="AG16" s="66" t="s">
        <v>626</v>
      </c>
      <c r="AH16" s="66" t="s">
        <v>627</v>
      </c>
    </row>
    <row r="17" spans="1:34" ht="15" customHeight="1">
      <c r="A17" s="2"/>
      <c r="B17" s="2" t="s">
        <v>634</v>
      </c>
      <c r="C17" s="144">
        <v>210.01599999999999</v>
      </c>
      <c r="D17" s="94"/>
      <c r="E17" s="66">
        <v>2</v>
      </c>
      <c r="F17" s="66">
        <v>10</v>
      </c>
      <c r="G17" s="66" t="s">
        <v>624</v>
      </c>
      <c r="H17" s="66" t="s">
        <v>635</v>
      </c>
      <c r="I17" s="94" t="s">
        <v>624</v>
      </c>
      <c r="J17" s="94" t="s">
        <v>624</v>
      </c>
      <c r="K17" s="66">
        <v>854</v>
      </c>
      <c r="L17" s="66" t="s">
        <v>624</v>
      </c>
      <c r="M17" s="66">
        <v>4</v>
      </c>
      <c r="N17" s="66">
        <v>13</v>
      </c>
      <c r="O17" s="66" t="s">
        <v>170</v>
      </c>
      <c r="P17" s="66" t="s">
        <v>158</v>
      </c>
      <c r="Q17" s="90">
        <v>-85</v>
      </c>
      <c r="R17" s="66" t="s">
        <v>159</v>
      </c>
      <c r="S17" s="66" t="s">
        <v>160</v>
      </c>
      <c r="T17" s="66">
        <v>1358</v>
      </c>
      <c r="U17" s="66" t="s">
        <v>148</v>
      </c>
      <c r="V17" s="66">
        <v>60</v>
      </c>
      <c r="W17" s="66">
        <v>3</v>
      </c>
      <c r="X17" s="66" t="s">
        <v>150</v>
      </c>
      <c r="Y17" s="66">
        <v>1</v>
      </c>
      <c r="Z17" s="61">
        <v>1</v>
      </c>
      <c r="AA17" s="66">
        <v>1</v>
      </c>
      <c r="AB17" s="61">
        <v>1</v>
      </c>
      <c r="AC17" s="61">
        <v>10</v>
      </c>
      <c r="AD17" s="61"/>
      <c r="AE17" s="27" t="s">
        <v>149</v>
      </c>
      <c r="AF17" s="66" t="s">
        <v>624</v>
      </c>
      <c r="AG17" s="66" t="s">
        <v>626</v>
      </c>
      <c r="AH17" s="66" t="s">
        <v>627</v>
      </c>
    </row>
    <row r="18" spans="1:34" ht="15" customHeight="1">
      <c r="A18" s="2"/>
      <c r="B18" s="2" t="s">
        <v>631</v>
      </c>
      <c r="C18" s="144">
        <v>210.017</v>
      </c>
      <c r="D18" s="94"/>
      <c r="E18" s="66">
        <v>2</v>
      </c>
      <c r="F18" s="66">
        <v>15</v>
      </c>
      <c r="G18" s="66" t="s">
        <v>624</v>
      </c>
      <c r="H18" s="66" t="s">
        <v>635</v>
      </c>
      <c r="I18" s="94" t="s">
        <v>624</v>
      </c>
      <c r="J18" s="94" t="s">
        <v>624</v>
      </c>
      <c r="K18" s="66">
        <v>828</v>
      </c>
      <c r="L18" s="66" t="s">
        <v>624</v>
      </c>
      <c r="M18" s="66">
        <v>4</v>
      </c>
      <c r="N18" s="66">
        <v>13</v>
      </c>
      <c r="O18" s="66" t="s">
        <v>170</v>
      </c>
      <c r="P18" s="66" t="s">
        <v>158</v>
      </c>
      <c r="Q18" s="90">
        <v>-85</v>
      </c>
      <c r="R18" s="66" t="s">
        <v>159</v>
      </c>
      <c r="S18" s="66" t="s">
        <v>160</v>
      </c>
      <c r="T18" s="66">
        <v>1358</v>
      </c>
      <c r="U18" s="66" t="s">
        <v>194</v>
      </c>
      <c r="V18" s="66">
        <v>60</v>
      </c>
      <c r="W18" s="66">
        <v>3</v>
      </c>
      <c r="X18" s="66" t="s">
        <v>150</v>
      </c>
      <c r="Y18" s="66">
        <v>1</v>
      </c>
      <c r="Z18" s="61">
        <v>1</v>
      </c>
      <c r="AA18" s="66">
        <v>1</v>
      </c>
      <c r="AB18" s="61">
        <v>1</v>
      </c>
      <c r="AC18" s="61"/>
      <c r="AD18" s="61">
        <v>5</v>
      </c>
      <c r="AE18" s="27" t="s">
        <v>149</v>
      </c>
      <c r="AF18" s="66" t="s">
        <v>624</v>
      </c>
      <c r="AG18" s="66" t="s">
        <v>626</v>
      </c>
      <c r="AH18" s="66" t="s">
        <v>627</v>
      </c>
    </row>
    <row r="19" spans="1:34" ht="15" customHeight="1">
      <c r="A19" s="2"/>
      <c r="B19" s="2" t="s">
        <v>632</v>
      </c>
      <c r="C19" s="144">
        <v>210.018</v>
      </c>
      <c r="D19" s="94"/>
      <c r="E19" s="66">
        <v>2</v>
      </c>
      <c r="F19" s="66">
        <v>15</v>
      </c>
      <c r="G19" s="66" t="s">
        <v>624</v>
      </c>
      <c r="H19" s="66" t="s">
        <v>635</v>
      </c>
      <c r="I19" s="94" t="s">
        <v>624</v>
      </c>
      <c r="J19" s="94" t="s">
        <v>624</v>
      </c>
      <c r="K19" s="66">
        <v>828</v>
      </c>
      <c r="L19" s="66" t="s">
        <v>624</v>
      </c>
      <c r="M19" s="66">
        <v>4</v>
      </c>
      <c r="N19" s="66">
        <v>13</v>
      </c>
      <c r="O19" s="66" t="s">
        <v>170</v>
      </c>
      <c r="P19" s="66" t="s">
        <v>158</v>
      </c>
      <c r="Q19" s="90">
        <v>-85</v>
      </c>
      <c r="R19" s="66" t="s">
        <v>159</v>
      </c>
      <c r="S19" s="66" t="s">
        <v>160</v>
      </c>
      <c r="T19" s="66">
        <v>1358</v>
      </c>
      <c r="U19" s="66" t="s">
        <v>198</v>
      </c>
      <c r="V19" s="66">
        <v>60</v>
      </c>
      <c r="W19" s="66">
        <v>3</v>
      </c>
      <c r="X19" s="66" t="s">
        <v>150</v>
      </c>
      <c r="Y19" s="66">
        <v>1</v>
      </c>
      <c r="Z19" s="61">
        <v>1</v>
      </c>
      <c r="AA19" s="66">
        <v>1</v>
      </c>
      <c r="AB19" s="61">
        <v>1</v>
      </c>
      <c r="AC19" s="61"/>
      <c r="AD19" s="61">
        <v>9</v>
      </c>
      <c r="AE19" s="27" t="s">
        <v>149</v>
      </c>
      <c r="AF19" s="66" t="s">
        <v>624</v>
      </c>
      <c r="AG19" s="66" t="s">
        <v>626</v>
      </c>
      <c r="AH19" s="66" t="s">
        <v>627</v>
      </c>
    </row>
    <row r="20" spans="1:34" ht="15" customHeight="1">
      <c r="A20" s="2"/>
      <c r="B20" s="640" t="s">
        <v>636</v>
      </c>
      <c r="C20" s="664">
        <v>210.01900000000001</v>
      </c>
      <c r="D20" s="94">
        <v>1</v>
      </c>
      <c r="E20" s="639">
        <v>4</v>
      </c>
      <c r="F20" s="639">
        <v>20</v>
      </c>
      <c r="G20" s="639" t="s">
        <v>624</v>
      </c>
      <c r="H20" s="639" t="s">
        <v>635</v>
      </c>
      <c r="I20" s="642" t="s">
        <v>624</v>
      </c>
      <c r="J20" s="642" t="s">
        <v>624</v>
      </c>
      <c r="K20" s="639">
        <v>2084</v>
      </c>
      <c r="L20" s="639" t="s">
        <v>624</v>
      </c>
      <c r="M20" s="639">
        <v>4</v>
      </c>
      <c r="N20" s="639">
        <v>13</v>
      </c>
      <c r="O20" s="639" t="s">
        <v>170</v>
      </c>
      <c r="P20" s="639" t="s">
        <v>158</v>
      </c>
      <c r="Q20" s="66">
        <v>-100</v>
      </c>
      <c r="R20" s="639" t="s">
        <v>159</v>
      </c>
      <c r="S20" s="639" t="s">
        <v>160</v>
      </c>
      <c r="T20" s="639">
        <v>1358</v>
      </c>
      <c r="U20" s="639" t="s">
        <v>198</v>
      </c>
      <c r="V20" s="639">
        <v>60</v>
      </c>
      <c r="W20" s="639">
        <v>1</v>
      </c>
      <c r="X20" s="639" t="s">
        <v>150</v>
      </c>
      <c r="Y20" s="639">
        <v>1</v>
      </c>
      <c r="Z20" s="656">
        <v>1</v>
      </c>
      <c r="AA20" s="639">
        <v>1</v>
      </c>
      <c r="AB20" s="656">
        <v>1</v>
      </c>
      <c r="AC20" s="176"/>
      <c r="AD20" s="176">
        <v>9</v>
      </c>
      <c r="AE20" s="661" t="s">
        <v>182</v>
      </c>
      <c r="AF20" s="639" t="s">
        <v>624</v>
      </c>
      <c r="AG20" s="639" t="s">
        <v>626</v>
      </c>
      <c r="AH20" s="639" t="s">
        <v>627</v>
      </c>
    </row>
    <row r="21" spans="1:34" ht="15" customHeight="1">
      <c r="A21" s="2"/>
      <c r="B21" s="640"/>
      <c r="C21" s="665"/>
      <c r="D21" s="94">
        <v>2</v>
      </c>
      <c r="E21" s="640"/>
      <c r="F21" s="640"/>
      <c r="G21" s="640"/>
      <c r="H21" s="640"/>
      <c r="I21" s="643"/>
      <c r="J21" s="643"/>
      <c r="K21" s="640"/>
      <c r="L21" s="640"/>
      <c r="M21" s="640"/>
      <c r="N21" s="640"/>
      <c r="O21" s="640"/>
      <c r="P21" s="640"/>
      <c r="Q21" s="66">
        <v>-101</v>
      </c>
      <c r="R21" s="640"/>
      <c r="S21" s="640"/>
      <c r="T21" s="640"/>
      <c r="U21" s="640"/>
      <c r="V21" s="640"/>
      <c r="W21" s="640"/>
      <c r="X21" s="640"/>
      <c r="Y21" s="640"/>
      <c r="Z21" s="654"/>
      <c r="AA21" s="640"/>
      <c r="AB21" s="654"/>
      <c r="AC21" s="174"/>
      <c r="AD21" s="174">
        <v>9</v>
      </c>
      <c r="AE21" s="662"/>
      <c r="AF21" s="640"/>
      <c r="AG21" s="640"/>
      <c r="AH21" s="640"/>
    </row>
    <row r="22" spans="1:34" ht="15" customHeight="1">
      <c r="A22" s="2"/>
      <c r="B22" s="640"/>
      <c r="C22" s="665"/>
      <c r="D22" s="94">
        <v>3</v>
      </c>
      <c r="E22" s="640"/>
      <c r="F22" s="640"/>
      <c r="G22" s="640"/>
      <c r="H22" s="640"/>
      <c r="I22" s="643"/>
      <c r="J22" s="643"/>
      <c r="K22" s="640"/>
      <c r="L22" s="640"/>
      <c r="M22" s="640"/>
      <c r="N22" s="640"/>
      <c r="O22" s="640"/>
      <c r="P22" s="640"/>
      <c r="Q22" s="66">
        <v>-102</v>
      </c>
      <c r="R22" s="640"/>
      <c r="S22" s="640"/>
      <c r="T22" s="640"/>
      <c r="U22" s="640"/>
      <c r="V22" s="640"/>
      <c r="W22" s="640"/>
      <c r="X22" s="640"/>
      <c r="Y22" s="640"/>
      <c r="Z22" s="654"/>
      <c r="AA22" s="640"/>
      <c r="AB22" s="654"/>
      <c r="AC22" s="174"/>
      <c r="AD22" s="174">
        <v>9</v>
      </c>
      <c r="AE22" s="662"/>
      <c r="AF22" s="640"/>
      <c r="AG22" s="640"/>
      <c r="AH22" s="640"/>
    </row>
    <row r="23" spans="1:34" ht="15" customHeight="1">
      <c r="A23" s="2"/>
      <c r="B23" s="640"/>
      <c r="C23" s="665"/>
      <c r="D23" s="94">
        <v>4</v>
      </c>
      <c r="E23" s="640"/>
      <c r="F23" s="640"/>
      <c r="G23" s="640"/>
      <c r="H23" s="640"/>
      <c r="I23" s="643"/>
      <c r="J23" s="643"/>
      <c r="K23" s="640"/>
      <c r="L23" s="640"/>
      <c r="M23" s="640"/>
      <c r="N23" s="640"/>
      <c r="O23" s="640"/>
      <c r="P23" s="640"/>
      <c r="Q23" s="66">
        <v>-103</v>
      </c>
      <c r="R23" s="640"/>
      <c r="S23" s="640"/>
      <c r="T23" s="640"/>
      <c r="U23" s="640"/>
      <c r="V23" s="640"/>
      <c r="W23" s="640"/>
      <c r="X23" s="640"/>
      <c r="Y23" s="640"/>
      <c r="Z23" s="654"/>
      <c r="AA23" s="640"/>
      <c r="AB23" s="654"/>
      <c r="AC23" s="174"/>
      <c r="AD23" s="174">
        <v>9</v>
      </c>
      <c r="AE23" s="662"/>
      <c r="AF23" s="640"/>
      <c r="AG23" s="640"/>
      <c r="AH23" s="640"/>
    </row>
    <row r="24" spans="1:34" ht="15" customHeight="1">
      <c r="A24" s="2"/>
      <c r="B24" s="640"/>
      <c r="C24" s="665"/>
      <c r="D24" s="94">
        <v>5</v>
      </c>
      <c r="E24" s="640"/>
      <c r="F24" s="640"/>
      <c r="G24" s="640"/>
      <c r="H24" s="640"/>
      <c r="I24" s="643"/>
      <c r="J24" s="643"/>
      <c r="K24" s="640"/>
      <c r="L24" s="640"/>
      <c r="M24" s="640"/>
      <c r="N24" s="640"/>
      <c r="O24" s="640"/>
      <c r="P24" s="640"/>
      <c r="Q24" s="66">
        <v>-104</v>
      </c>
      <c r="R24" s="640"/>
      <c r="S24" s="640"/>
      <c r="T24" s="640"/>
      <c r="U24" s="640"/>
      <c r="V24" s="640"/>
      <c r="W24" s="640"/>
      <c r="X24" s="640"/>
      <c r="Y24" s="640"/>
      <c r="Z24" s="654"/>
      <c r="AA24" s="640"/>
      <c r="AB24" s="654"/>
      <c r="AC24" s="174"/>
      <c r="AD24" s="174">
        <v>9</v>
      </c>
      <c r="AE24" s="662"/>
      <c r="AF24" s="640"/>
      <c r="AG24" s="640"/>
      <c r="AH24" s="640"/>
    </row>
    <row r="25" spans="1:34" ht="15" customHeight="1">
      <c r="A25" s="2"/>
      <c r="B25" s="640"/>
      <c r="C25" s="665"/>
      <c r="D25" s="94">
        <v>6</v>
      </c>
      <c r="E25" s="640"/>
      <c r="F25" s="640"/>
      <c r="G25" s="640"/>
      <c r="H25" s="640"/>
      <c r="I25" s="643"/>
      <c r="J25" s="643"/>
      <c r="K25" s="640"/>
      <c r="L25" s="640"/>
      <c r="M25" s="640"/>
      <c r="N25" s="640"/>
      <c r="O25" s="640"/>
      <c r="P25" s="640"/>
      <c r="Q25" s="66">
        <v>-105</v>
      </c>
      <c r="R25" s="640"/>
      <c r="S25" s="640"/>
      <c r="T25" s="640"/>
      <c r="U25" s="640"/>
      <c r="V25" s="640"/>
      <c r="W25" s="640"/>
      <c r="X25" s="640"/>
      <c r="Y25" s="640"/>
      <c r="Z25" s="654"/>
      <c r="AA25" s="640"/>
      <c r="AB25" s="654"/>
      <c r="AC25" s="174"/>
      <c r="AD25" s="174">
        <v>9</v>
      </c>
      <c r="AE25" s="662"/>
      <c r="AF25" s="640"/>
      <c r="AG25" s="640"/>
      <c r="AH25" s="640"/>
    </row>
    <row r="26" spans="1:34" ht="15" customHeight="1">
      <c r="A26" s="2"/>
      <c r="B26" s="640"/>
      <c r="C26" s="665"/>
      <c r="D26" s="94">
        <v>7</v>
      </c>
      <c r="E26" s="640"/>
      <c r="F26" s="640"/>
      <c r="G26" s="640"/>
      <c r="H26" s="640"/>
      <c r="I26" s="643"/>
      <c r="J26" s="643"/>
      <c r="K26" s="640"/>
      <c r="L26" s="640"/>
      <c r="M26" s="640"/>
      <c r="N26" s="640"/>
      <c r="O26" s="640"/>
      <c r="P26" s="640"/>
      <c r="Q26" s="66">
        <v>-106</v>
      </c>
      <c r="R26" s="640"/>
      <c r="S26" s="640"/>
      <c r="T26" s="640"/>
      <c r="U26" s="640"/>
      <c r="V26" s="640"/>
      <c r="W26" s="640"/>
      <c r="X26" s="640"/>
      <c r="Y26" s="640"/>
      <c r="Z26" s="654"/>
      <c r="AA26" s="640"/>
      <c r="AB26" s="654"/>
      <c r="AC26" s="174"/>
      <c r="AD26" s="174">
        <v>9</v>
      </c>
      <c r="AE26" s="662"/>
      <c r="AF26" s="640"/>
      <c r="AG26" s="640"/>
      <c r="AH26" s="640"/>
    </row>
    <row r="27" spans="1:34" ht="15" customHeight="1">
      <c r="A27" s="2"/>
      <c r="B27" s="640"/>
      <c r="C27" s="665"/>
      <c r="D27" s="94">
        <v>8</v>
      </c>
      <c r="E27" s="640"/>
      <c r="F27" s="640"/>
      <c r="G27" s="640"/>
      <c r="H27" s="640"/>
      <c r="I27" s="643"/>
      <c r="J27" s="643"/>
      <c r="K27" s="640"/>
      <c r="L27" s="640"/>
      <c r="M27" s="640"/>
      <c r="N27" s="640"/>
      <c r="O27" s="640"/>
      <c r="P27" s="640"/>
      <c r="Q27" s="66">
        <v>-107</v>
      </c>
      <c r="R27" s="640"/>
      <c r="S27" s="640"/>
      <c r="T27" s="640"/>
      <c r="U27" s="640"/>
      <c r="V27" s="640"/>
      <c r="W27" s="640"/>
      <c r="X27" s="640"/>
      <c r="Y27" s="640"/>
      <c r="Z27" s="654"/>
      <c r="AA27" s="640"/>
      <c r="AB27" s="654"/>
      <c r="AC27" s="174"/>
      <c r="AD27" s="174">
        <v>9</v>
      </c>
      <c r="AE27" s="662"/>
      <c r="AF27" s="640"/>
      <c r="AG27" s="640"/>
      <c r="AH27" s="640"/>
    </row>
    <row r="28" spans="1:34" ht="15" customHeight="1">
      <c r="A28" s="2"/>
      <c r="B28" s="640"/>
      <c r="C28" s="665"/>
      <c r="D28" s="94">
        <v>9</v>
      </c>
      <c r="E28" s="640"/>
      <c r="F28" s="640"/>
      <c r="G28" s="640"/>
      <c r="H28" s="640"/>
      <c r="I28" s="643"/>
      <c r="J28" s="643"/>
      <c r="K28" s="640"/>
      <c r="L28" s="640"/>
      <c r="M28" s="640"/>
      <c r="N28" s="640"/>
      <c r="O28" s="640"/>
      <c r="P28" s="640"/>
      <c r="Q28" s="66">
        <v>-108</v>
      </c>
      <c r="R28" s="640"/>
      <c r="S28" s="640"/>
      <c r="T28" s="640"/>
      <c r="U28" s="640"/>
      <c r="V28" s="640"/>
      <c r="W28" s="640"/>
      <c r="X28" s="640"/>
      <c r="Y28" s="640"/>
      <c r="Z28" s="654"/>
      <c r="AA28" s="640"/>
      <c r="AB28" s="654"/>
      <c r="AC28" s="174"/>
      <c r="AD28" s="174">
        <v>9</v>
      </c>
      <c r="AE28" s="662"/>
      <c r="AF28" s="640"/>
      <c r="AG28" s="640"/>
      <c r="AH28" s="640"/>
    </row>
    <row r="29" spans="1:34" ht="15" customHeight="1">
      <c r="A29" s="2"/>
      <c r="B29" s="640"/>
      <c r="C29" s="665"/>
      <c r="D29" s="94">
        <v>10</v>
      </c>
      <c r="E29" s="640"/>
      <c r="F29" s="640"/>
      <c r="G29" s="640"/>
      <c r="H29" s="640"/>
      <c r="I29" s="643"/>
      <c r="J29" s="643"/>
      <c r="K29" s="640"/>
      <c r="L29" s="640"/>
      <c r="M29" s="640"/>
      <c r="N29" s="640"/>
      <c r="O29" s="640"/>
      <c r="P29" s="640"/>
      <c r="Q29" s="66">
        <v>-109</v>
      </c>
      <c r="R29" s="640"/>
      <c r="S29" s="640"/>
      <c r="T29" s="640"/>
      <c r="U29" s="640"/>
      <c r="V29" s="640"/>
      <c r="W29" s="640"/>
      <c r="X29" s="640"/>
      <c r="Y29" s="640"/>
      <c r="Z29" s="654"/>
      <c r="AA29" s="640"/>
      <c r="AB29" s="654"/>
      <c r="AC29" s="174"/>
      <c r="AD29" s="174">
        <v>9</v>
      </c>
      <c r="AE29" s="662"/>
      <c r="AF29" s="640"/>
      <c r="AG29" s="640"/>
      <c r="AH29" s="640"/>
    </row>
    <row r="30" spans="1:34" ht="15" customHeight="1">
      <c r="A30" s="2"/>
      <c r="B30" s="640"/>
      <c r="C30" s="665"/>
      <c r="D30" s="94">
        <v>11</v>
      </c>
      <c r="E30" s="640"/>
      <c r="F30" s="640"/>
      <c r="G30" s="640"/>
      <c r="H30" s="640"/>
      <c r="I30" s="643"/>
      <c r="J30" s="643"/>
      <c r="K30" s="640"/>
      <c r="L30" s="640"/>
      <c r="M30" s="640"/>
      <c r="N30" s="640"/>
      <c r="O30" s="640"/>
      <c r="P30" s="640"/>
      <c r="Q30" s="66">
        <v>-110</v>
      </c>
      <c r="R30" s="640"/>
      <c r="S30" s="640"/>
      <c r="T30" s="640"/>
      <c r="U30" s="640"/>
      <c r="V30" s="640"/>
      <c r="W30" s="640"/>
      <c r="X30" s="640"/>
      <c r="Y30" s="640"/>
      <c r="Z30" s="654"/>
      <c r="AA30" s="640"/>
      <c r="AB30" s="654"/>
      <c r="AC30" s="174"/>
      <c r="AD30" s="174">
        <v>9</v>
      </c>
      <c r="AE30" s="662"/>
      <c r="AF30" s="640"/>
      <c r="AG30" s="640"/>
      <c r="AH30" s="640"/>
    </row>
    <row r="31" spans="1:34" ht="15" customHeight="1">
      <c r="A31" s="2"/>
      <c r="B31" s="640"/>
      <c r="C31" s="665"/>
      <c r="D31" s="94">
        <v>12</v>
      </c>
      <c r="E31" s="640"/>
      <c r="F31" s="640"/>
      <c r="G31" s="640"/>
      <c r="H31" s="640"/>
      <c r="I31" s="643"/>
      <c r="J31" s="643"/>
      <c r="K31" s="640"/>
      <c r="L31" s="640"/>
      <c r="M31" s="640"/>
      <c r="N31" s="640"/>
      <c r="O31" s="640"/>
      <c r="P31" s="640"/>
      <c r="Q31" s="66">
        <v>-111</v>
      </c>
      <c r="R31" s="640"/>
      <c r="S31" s="640"/>
      <c r="T31" s="640"/>
      <c r="U31" s="640"/>
      <c r="V31" s="640"/>
      <c r="W31" s="640"/>
      <c r="X31" s="640"/>
      <c r="Y31" s="640"/>
      <c r="Z31" s="654"/>
      <c r="AA31" s="640"/>
      <c r="AB31" s="654"/>
      <c r="AC31" s="174"/>
      <c r="AD31" s="174">
        <v>9</v>
      </c>
      <c r="AE31" s="662"/>
      <c r="AF31" s="640"/>
      <c r="AG31" s="640"/>
      <c r="AH31" s="640"/>
    </row>
    <row r="32" spans="1:34" ht="15" customHeight="1">
      <c r="A32" s="2"/>
      <c r="B32" s="640"/>
      <c r="C32" s="665"/>
      <c r="D32" s="94">
        <v>13</v>
      </c>
      <c r="E32" s="640"/>
      <c r="F32" s="640"/>
      <c r="G32" s="640"/>
      <c r="H32" s="640"/>
      <c r="I32" s="643"/>
      <c r="J32" s="643"/>
      <c r="K32" s="640"/>
      <c r="L32" s="640"/>
      <c r="M32" s="640"/>
      <c r="N32" s="640"/>
      <c r="O32" s="640"/>
      <c r="P32" s="640"/>
      <c r="Q32" s="66">
        <v>-112</v>
      </c>
      <c r="R32" s="640"/>
      <c r="S32" s="640"/>
      <c r="T32" s="640"/>
      <c r="U32" s="640"/>
      <c r="V32" s="640"/>
      <c r="W32" s="640"/>
      <c r="X32" s="640"/>
      <c r="Y32" s="640"/>
      <c r="Z32" s="654"/>
      <c r="AA32" s="640"/>
      <c r="AB32" s="654"/>
      <c r="AC32" s="174"/>
      <c r="AD32" s="174">
        <v>9</v>
      </c>
      <c r="AE32" s="662"/>
      <c r="AF32" s="640"/>
      <c r="AG32" s="640"/>
      <c r="AH32" s="640"/>
    </row>
    <row r="33" spans="1:34" ht="15" customHeight="1">
      <c r="A33" s="2"/>
      <c r="B33" s="640"/>
      <c r="C33" s="665"/>
      <c r="D33" s="94">
        <v>14</v>
      </c>
      <c r="E33" s="640"/>
      <c r="F33" s="640"/>
      <c r="G33" s="640"/>
      <c r="H33" s="640"/>
      <c r="I33" s="643"/>
      <c r="J33" s="643"/>
      <c r="K33" s="640"/>
      <c r="L33" s="640"/>
      <c r="M33" s="640"/>
      <c r="N33" s="640"/>
      <c r="O33" s="640"/>
      <c r="P33" s="640"/>
      <c r="Q33" s="66">
        <v>-113</v>
      </c>
      <c r="R33" s="640"/>
      <c r="S33" s="640"/>
      <c r="T33" s="640"/>
      <c r="U33" s="640"/>
      <c r="V33" s="640"/>
      <c r="W33" s="640"/>
      <c r="X33" s="640"/>
      <c r="Y33" s="640"/>
      <c r="Z33" s="654"/>
      <c r="AA33" s="640"/>
      <c r="AB33" s="654"/>
      <c r="AC33" s="174"/>
      <c r="AD33" s="174">
        <v>9</v>
      </c>
      <c r="AE33" s="662"/>
      <c r="AF33" s="640"/>
      <c r="AG33" s="640"/>
      <c r="AH33" s="640"/>
    </row>
    <row r="34" spans="1:34" ht="15" customHeight="1">
      <c r="A34" s="2"/>
      <c r="B34" s="640"/>
      <c r="C34" s="665"/>
      <c r="D34" s="94">
        <v>15</v>
      </c>
      <c r="E34" s="640"/>
      <c r="F34" s="640"/>
      <c r="G34" s="640"/>
      <c r="H34" s="640"/>
      <c r="I34" s="643"/>
      <c r="J34" s="643"/>
      <c r="K34" s="640"/>
      <c r="L34" s="640"/>
      <c r="M34" s="640"/>
      <c r="N34" s="640"/>
      <c r="O34" s="640"/>
      <c r="P34" s="640"/>
      <c r="Q34" s="66">
        <v>-114</v>
      </c>
      <c r="R34" s="640"/>
      <c r="S34" s="640"/>
      <c r="T34" s="640"/>
      <c r="U34" s="640"/>
      <c r="V34" s="640"/>
      <c r="W34" s="640"/>
      <c r="X34" s="640"/>
      <c r="Y34" s="640"/>
      <c r="Z34" s="654"/>
      <c r="AA34" s="640"/>
      <c r="AB34" s="654"/>
      <c r="AC34" s="174"/>
      <c r="AD34" s="174">
        <v>9</v>
      </c>
      <c r="AE34" s="662"/>
      <c r="AF34" s="640"/>
      <c r="AG34" s="640"/>
      <c r="AH34" s="640"/>
    </row>
    <row r="35" spans="1:34" ht="15" customHeight="1">
      <c r="A35" s="2"/>
      <c r="B35" s="640"/>
      <c r="C35" s="665"/>
      <c r="D35" s="94">
        <v>16</v>
      </c>
      <c r="E35" s="640"/>
      <c r="F35" s="640"/>
      <c r="G35" s="640"/>
      <c r="H35" s="640"/>
      <c r="I35" s="643"/>
      <c r="J35" s="643"/>
      <c r="K35" s="640"/>
      <c r="L35" s="640"/>
      <c r="M35" s="640"/>
      <c r="N35" s="640"/>
      <c r="O35" s="640"/>
      <c r="P35" s="640"/>
      <c r="Q35" s="66">
        <v>-115</v>
      </c>
      <c r="R35" s="640"/>
      <c r="S35" s="640"/>
      <c r="T35" s="640"/>
      <c r="U35" s="640"/>
      <c r="V35" s="640"/>
      <c r="W35" s="640"/>
      <c r="X35" s="640"/>
      <c r="Y35" s="640"/>
      <c r="Z35" s="654"/>
      <c r="AA35" s="640"/>
      <c r="AB35" s="654"/>
      <c r="AC35" s="174"/>
      <c r="AD35" s="174">
        <v>9</v>
      </c>
      <c r="AE35" s="662"/>
      <c r="AF35" s="640"/>
      <c r="AG35" s="640"/>
      <c r="AH35" s="640"/>
    </row>
    <row r="36" spans="1:34" ht="15" customHeight="1">
      <c r="A36" s="2"/>
      <c r="B36" s="640"/>
      <c r="C36" s="665"/>
      <c r="D36" s="94">
        <v>17</v>
      </c>
      <c r="E36" s="640"/>
      <c r="F36" s="640"/>
      <c r="G36" s="640"/>
      <c r="H36" s="640"/>
      <c r="I36" s="643"/>
      <c r="J36" s="643"/>
      <c r="K36" s="640"/>
      <c r="L36" s="640"/>
      <c r="M36" s="640"/>
      <c r="N36" s="640"/>
      <c r="O36" s="640"/>
      <c r="P36" s="640"/>
      <c r="Q36" s="66">
        <v>-115.5</v>
      </c>
      <c r="R36" s="640"/>
      <c r="S36" s="640"/>
      <c r="T36" s="640"/>
      <c r="U36" s="640"/>
      <c r="V36" s="640"/>
      <c r="W36" s="640"/>
      <c r="X36" s="640"/>
      <c r="Y36" s="640"/>
      <c r="Z36" s="654"/>
      <c r="AA36" s="640"/>
      <c r="AB36" s="654"/>
      <c r="AC36" s="174"/>
      <c r="AD36" s="174">
        <v>9</v>
      </c>
      <c r="AE36" s="662"/>
      <c r="AF36" s="640"/>
      <c r="AG36" s="640"/>
      <c r="AH36" s="640"/>
    </row>
    <row r="37" spans="1:34" ht="15" customHeight="1">
      <c r="A37" s="2"/>
      <c r="B37" s="640"/>
      <c r="C37" s="665"/>
      <c r="D37" s="94">
        <v>18</v>
      </c>
      <c r="E37" s="640"/>
      <c r="F37" s="640"/>
      <c r="G37" s="640"/>
      <c r="H37" s="640"/>
      <c r="I37" s="643"/>
      <c r="J37" s="643"/>
      <c r="K37" s="640"/>
      <c r="L37" s="640"/>
      <c r="M37" s="640"/>
      <c r="N37" s="640"/>
      <c r="O37" s="640"/>
      <c r="P37" s="640"/>
      <c r="Q37" s="66">
        <v>-116</v>
      </c>
      <c r="R37" s="640"/>
      <c r="S37" s="640"/>
      <c r="T37" s="640"/>
      <c r="U37" s="640"/>
      <c r="V37" s="640"/>
      <c r="W37" s="640"/>
      <c r="X37" s="640"/>
      <c r="Y37" s="640"/>
      <c r="Z37" s="654"/>
      <c r="AA37" s="640"/>
      <c r="AB37" s="654"/>
      <c r="AC37" s="174"/>
      <c r="AD37" s="174">
        <v>9</v>
      </c>
      <c r="AE37" s="662"/>
      <c r="AF37" s="640"/>
      <c r="AG37" s="640"/>
      <c r="AH37" s="640"/>
    </row>
    <row r="38" spans="1:34" ht="15" customHeight="1">
      <c r="A38" s="2"/>
      <c r="B38" s="640"/>
      <c r="C38" s="665"/>
      <c r="D38" s="94">
        <v>19</v>
      </c>
      <c r="E38" s="640"/>
      <c r="F38" s="640"/>
      <c r="G38" s="640"/>
      <c r="H38" s="640"/>
      <c r="I38" s="643"/>
      <c r="J38" s="643"/>
      <c r="K38" s="640"/>
      <c r="L38" s="640"/>
      <c r="M38" s="640"/>
      <c r="N38" s="640"/>
      <c r="O38" s="640"/>
      <c r="P38" s="640"/>
      <c r="Q38" s="66">
        <v>-116.5</v>
      </c>
      <c r="R38" s="640"/>
      <c r="S38" s="640"/>
      <c r="T38" s="640"/>
      <c r="U38" s="640"/>
      <c r="V38" s="640"/>
      <c r="W38" s="640"/>
      <c r="X38" s="640"/>
      <c r="Y38" s="640"/>
      <c r="Z38" s="654"/>
      <c r="AA38" s="640"/>
      <c r="AB38" s="654"/>
      <c r="AC38" s="174"/>
      <c r="AD38" s="174">
        <v>9</v>
      </c>
      <c r="AE38" s="662"/>
      <c r="AF38" s="640"/>
      <c r="AG38" s="640"/>
      <c r="AH38" s="640"/>
    </row>
    <row r="39" spans="1:34" ht="15" customHeight="1">
      <c r="A39" s="2"/>
      <c r="B39" s="640"/>
      <c r="C39" s="665"/>
      <c r="D39" s="94">
        <v>20</v>
      </c>
      <c r="E39" s="640"/>
      <c r="F39" s="640"/>
      <c r="G39" s="640"/>
      <c r="H39" s="640"/>
      <c r="I39" s="643"/>
      <c r="J39" s="643"/>
      <c r="K39" s="640"/>
      <c r="L39" s="640"/>
      <c r="M39" s="640"/>
      <c r="N39" s="640"/>
      <c r="O39" s="640"/>
      <c r="P39" s="640"/>
      <c r="Q39" s="66">
        <v>-117</v>
      </c>
      <c r="R39" s="640"/>
      <c r="S39" s="640"/>
      <c r="T39" s="640"/>
      <c r="U39" s="640"/>
      <c r="V39" s="640"/>
      <c r="W39" s="640"/>
      <c r="X39" s="640"/>
      <c r="Y39" s="640"/>
      <c r="Z39" s="654"/>
      <c r="AA39" s="640"/>
      <c r="AB39" s="654"/>
      <c r="AC39" s="174"/>
      <c r="AD39" s="174">
        <v>9</v>
      </c>
      <c r="AE39" s="662"/>
      <c r="AF39" s="640"/>
      <c r="AG39" s="640"/>
      <c r="AH39" s="640"/>
    </row>
    <row r="40" spans="1:34" ht="15" customHeight="1">
      <c r="A40" s="2"/>
      <c r="B40" s="640"/>
      <c r="C40" s="665"/>
      <c r="D40" s="94">
        <v>21</v>
      </c>
      <c r="E40" s="640"/>
      <c r="F40" s="640"/>
      <c r="G40" s="640"/>
      <c r="H40" s="640"/>
      <c r="I40" s="643"/>
      <c r="J40" s="643"/>
      <c r="K40" s="640"/>
      <c r="L40" s="640"/>
      <c r="M40" s="640"/>
      <c r="N40" s="640"/>
      <c r="O40" s="640"/>
      <c r="P40" s="640"/>
      <c r="Q40" s="66">
        <v>-117.5</v>
      </c>
      <c r="R40" s="640"/>
      <c r="S40" s="640"/>
      <c r="T40" s="640"/>
      <c r="U40" s="640"/>
      <c r="V40" s="640"/>
      <c r="W40" s="640"/>
      <c r="X40" s="640"/>
      <c r="Y40" s="640"/>
      <c r="Z40" s="654"/>
      <c r="AA40" s="640"/>
      <c r="AB40" s="654"/>
      <c r="AC40" s="174"/>
      <c r="AD40" s="174">
        <v>9</v>
      </c>
      <c r="AE40" s="662"/>
      <c r="AF40" s="640"/>
      <c r="AG40" s="640"/>
      <c r="AH40" s="640"/>
    </row>
    <row r="41" spans="1:34" ht="15" customHeight="1">
      <c r="A41" s="2"/>
      <c r="B41" s="640"/>
      <c r="C41" s="665"/>
      <c r="D41" s="94">
        <v>22</v>
      </c>
      <c r="E41" s="640"/>
      <c r="F41" s="640"/>
      <c r="G41" s="640"/>
      <c r="H41" s="640"/>
      <c r="I41" s="643"/>
      <c r="J41" s="643"/>
      <c r="K41" s="640"/>
      <c r="L41" s="640"/>
      <c r="M41" s="640"/>
      <c r="N41" s="640"/>
      <c r="O41" s="640"/>
      <c r="P41" s="640"/>
      <c r="Q41" s="66">
        <v>-118</v>
      </c>
      <c r="R41" s="640"/>
      <c r="S41" s="640"/>
      <c r="T41" s="640"/>
      <c r="U41" s="640"/>
      <c r="V41" s="640"/>
      <c r="W41" s="640"/>
      <c r="X41" s="640"/>
      <c r="Y41" s="640"/>
      <c r="Z41" s="654"/>
      <c r="AA41" s="640"/>
      <c r="AB41" s="654"/>
      <c r="AC41" s="174"/>
      <c r="AD41" s="174">
        <v>9</v>
      </c>
      <c r="AE41" s="662"/>
      <c r="AF41" s="640"/>
      <c r="AG41" s="640"/>
      <c r="AH41" s="640"/>
    </row>
    <row r="42" spans="1:34" ht="15" customHeight="1">
      <c r="A42" s="2"/>
      <c r="B42" s="640"/>
      <c r="C42" s="665"/>
      <c r="D42" s="94">
        <v>23</v>
      </c>
      <c r="E42" s="640"/>
      <c r="F42" s="640"/>
      <c r="G42" s="640"/>
      <c r="H42" s="640"/>
      <c r="I42" s="643"/>
      <c r="J42" s="643"/>
      <c r="K42" s="640"/>
      <c r="L42" s="640"/>
      <c r="M42" s="640"/>
      <c r="N42" s="640"/>
      <c r="O42" s="640"/>
      <c r="P42" s="640"/>
      <c r="Q42" s="66">
        <v>-118.5</v>
      </c>
      <c r="R42" s="640"/>
      <c r="S42" s="640"/>
      <c r="T42" s="640"/>
      <c r="U42" s="640"/>
      <c r="V42" s="640"/>
      <c r="W42" s="640"/>
      <c r="X42" s="640"/>
      <c r="Y42" s="640"/>
      <c r="Z42" s="654"/>
      <c r="AA42" s="640"/>
      <c r="AB42" s="654"/>
      <c r="AC42" s="174"/>
      <c r="AD42" s="174">
        <v>9</v>
      </c>
      <c r="AE42" s="662"/>
      <c r="AF42" s="640"/>
      <c r="AG42" s="640"/>
      <c r="AH42" s="640"/>
    </row>
    <row r="43" spans="1:34" ht="15" customHeight="1">
      <c r="A43" s="2"/>
      <c r="B43" s="640"/>
      <c r="C43" s="665"/>
      <c r="D43" s="94">
        <v>24</v>
      </c>
      <c r="E43" s="640"/>
      <c r="F43" s="640"/>
      <c r="G43" s="640"/>
      <c r="H43" s="640"/>
      <c r="I43" s="643"/>
      <c r="J43" s="643"/>
      <c r="K43" s="640"/>
      <c r="L43" s="640"/>
      <c r="M43" s="640"/>
      <c r="N43" s="640"/>
      <c r="O43" s="640"/>
      <c r="P43" s="640"/>
      <c r="Q43" s="66">
        <v>-119</v>
      </c>
      <c r="R43" s="640"/>
      <c r="S43" s="640"/>
      <c r="T43" s="640"/>
      <c r="U43" s="640"/>
      <c r="V43" s="640"/>
      <c r="W43" s="640"/>
      <c r="X43" s="640"/>
      <c r="Y43" s="640"/>
      <c r="Z43" s="654"/>
      <c r="AA43" s="640"/>
      <c r="AB43" s="654"/>
      <c r="AC43" s="174"/>
      <c r="AD43" s="174">
        <v>9</v>
      </c>
      <c r="AE43" s="662"/>
      <c r="AF43" s="640"/>
      <c r="AG43" s="640"/>
      <c r="AH43" s="640"/>
    </row>
    <row r="44" spans="1:34" ht="15" customHeight="1">
      <c r="A44" s="2"/>
      <c r="B44" s="640"/>
      <c r="C44" s="665"/>
      <c r="D44" s="94">
        <v>25</v>
      </c>
      <c r="E44" s="640"/>
      <c r="F44" s="640"/>
      <c r="G44" s="640"/>
      <c r="H44" s="640"/>
      <c r="I44" s="643"/>
      <c r="J44" s="643"/>
      <c r="K44" s="640"/>
      <c r="L44" s="640"/>
      <c r="M44" s="640"/>
      <c r="N44" s="640"/>
      <c r="O44" s="640"/>
      <c r="P44" s="640"/>
      <c r="Q44" s="66">
        <v>-119.5</v>
      </c>
      <c r="R44" s="640"/>
      <c r="S44" s="640"/>
      <c r="T44" s="640"/>
      <c r="U44" s="640"/>
      <c r="V44" s="640"/>
      <c r="W44" s="640"/>
      <c r="X44" s="640"/>
      <c r="Y44" s="640"/>
      <c r="Z44" s="654"/>
      <c r="AA44" s="640"/>
      <c r="AB44" s="654"/>
      <c r="AC44" s="174"/>
      <c r="AD44" s="174">
        <v>9</v>
      </c>
      <c r="AE44" s="662"/>
      <c r="AF44" s="640"/>
      <c r="AG44" s="640"/>
      <c r="AH44" s="640"/>
    </row>
    <row r="45" spans="1:34" ht="15" customHeight="1">
      <c r="A45" s="2"/>
      <c r="B45" s="641"/>
      <c r="C45" s="666"/>
      <c r="D45" s="94">
        <v>26</v>
      </c>
      <c r="E45" s="641"/>
      <c r="F45" s="641"/>
      <c r="G45" s="641"/>
      <c r="H45" s="641"/>
      <c r="I45" s="644"/>
      <c r="J45" s="644"/>
      <c r="K45" s="641"/>
      <c r="L45" s="641"/>
      <c r="M45" s="641"/>
      <c r="N45" s="641"/>
      <c r="O45" s="641"/>
      <c r="P45" s="641"/>
      <c r="Q45" s="66">
        <v>-120</v>
      </c>
      <c r="R45" s="641"/>
      <c r="S45" s="641"/>
      <c r="T45" s="641"/>
      <c r="U45" s="641"/>
      <c r="V45" s="641"/>
      <c r="W45" s="641"/>
      <c r="X45" s="641"/>
      <c r="Y45" s="641"/>
      <c r="Z45" s="657"/>
      <c r="AA45" s="641"/>
      <c r="AB45" s="657"/>
      <c r="AC45" s="177"/>
      <c r="AD45" s="177">
        <v>9</v>
      </c>
      <c r="AE45" s="663"/>
      <c r="AF45" s="641"/>
      <c r="AG45" s="641"/>
      <c r="AH45" s="641"/>
    </row>
    <row r="46" spans="1:34" ht="15" customHeight="1">
      <c r="A46" s="650"/>
      <c r="B46" s="650" t="s">
        <v>623</v>
      </c>
      <c r="C46" s="144">
        <v>210.02</v>
      </c>
      <c r="D46" s="94"/>
      <c r="E46" s="66">
        <v>4</v>
      </c>
      <c r="F46" s="66">
        <v>20</v>
      </c>
      <c r="G46" s="66" t="s">
        <v>624</v>
      </c>
      <c r="H46" s="66" t="s">
        <v>625</v>
      </c>
      <c r="I46" s="94">
        <v>60</v>
      </c>
      <c r="J46" s="94" t="s">
        <v>624</v>
      </c>
      <c r="K46" s="66">
        <v>2194</v>
      </c>
      <c r="L46" s="66" t="s">
        <v>624</v>
      </c>
      <c r="M46" s="66">
        <v>4</v>
      </c>
      <c r="N46" s="66">
        <v>13</v>
      </c>
      <c r="O46" s="66" t="s">
        <v>170</v>
      </c>
      <c r="P46" s="66" t="s">
        <v>158</v>
      </c>
      <c r="Q46" s="90">
        <v>-85</v>
      </c>
      <c r="R46" s="66" t="s">
        <v>159</v>
      </c>
      <c r="S46" s="66" t="s">
        <v>160</v>
      </c>
      <c r="T46" s="66">
        <v>1358</v>
      </c>
      <c r="U46" s="66" t="s">
        <v>148</v>
      </c>
      <c r="V46" s="66">
        <v>60</v>
      </c>
      <c r="W46" s="66">
        <v>3</v>
      </c>
      <c r="X46" s="66" t="s">
        <v>150</v>
      </c>
      <c r="Y46" s="66">
        <v>1</v>
      </c>
      <c r="Z46" s="61">
        <v>1</v>
      </c>
      <c r="AA46" s="66">
        <v>1</v>
      </c>
      <c r="AB46" s="61">
        <v>1</v>
      </c>
      <c r="AC46" s="61">
        <v>10</v>
      </c>
      <c r="AD46" s="61"/>
      <c r="AE46" s="27" t="s">
        <v>149</v>
      </c>
      <c r="AF46" s="66" t="s">
        <v>624</v>
      </c>
      <c r="AG46" s="66" t="s">
        <v>626</v>
      </c>
      <c r="AH46" s="66" t="s">
        <v>627</v>
      </c>
    </row>
    <row r="47" spans="1:34" ht="15" customHeight="1">
      <c r="A47" s="651"/>
      <c r="B47" s="651"/>
      <c r="C47" s="144">
        <v>210.02100000000002</v>
      </c>
      <c r="D47" s="94"/>
      <c r="E47" s="66">
        <v>66</v>
      </c>
      <c r="F47" s="66">
        <v>15</v>
      </c>
      <c r="G47" s="66" t="s">
        <v>624</v>
      </c>
      <c r="H47" s="66" t="s">
        <v>625</v>
      </c>
      <c r="I47" s="94">
        <v>47</v>
      </c>
      <c r="J47" s="94" t="s">
        <v>624</v>
      </c>
      <c r="K47" s="66">
        <v>66804</v>
      </c>
      <c r="L47" s="66" t="s">
        <v>624</v>
      </c>
      <c r="M47" s="66">
        <v>4</v>
      </c>
      <c r="N47" s="66">
        <v>13</v>
      </c>
      <c r="O47" s="66" t="s">
        <v>170</v>
      </c>
      <c r="P47" s="66" t="s">
        <v>163</v>
      </c>
      <c r="Q47" s="90">
        <v>-78</v>
      </c>
      <c r="R47" s="66">
        <v>20</v>
      </c>
      <c r="S47" s="66" t="s">
        <v>166</v>
      </c>
      <c r="T47" s="66">
        <v>1358</v>
      </c>
      <c r="U47" s="66" t="s">
        <v>148</v>
      </c>
      <c r="V47" s="66">
        <v>60</v>
      </c>
      <c r="W47" s="66">
        <v>3</v>
      </c>
      <c r="X47" s="66" t="s">
        <v>150</v>
      </c>
      <c r="Y47" s="66">
        <v>1</v>
      </c>
      <c r="Z47" s="61">
        <v>1</v>
      </c>
      <c r="AA47" s="66">
        <v>1</v>
      </c>
      <c r="AB47" s="61">
        <v>1</v>
      </c>
      <c r="AC47" s="61"/>
      <c r="AD47" s="61"/>
      <c r="AE47" s="27" t="s">
        <v>149</v>
      </c>
      <c r="AF47" s="66" t="s">
        <v>624</v>
      </c>
      <c r="AG47" s="66" t="s">
        <v>626</v>
      </c>
      <c r="AH47" s="66" t="s">
        <v>627</v>
      </c>
    </row>
    <row r="48" spans="1:34" ht="15" customHeight="1">
      <c r="A48" s="651"/>
      <c r="B48" s="651"/>
      <c r="C48" s="144">
        <v>210.02200000000002</v>
      </c>
      <c r="D48" s="94"/>
      <c r="E48" s="66">
        <v>4</v>
      </c>
      <c r="F48" s="66">
        <v>5</v>
      </c>
      <c r="G48" s="66" t="s">
        <v>624</v>
      </c>
      <c r="H48" s="66" t="s">
        <v>625</v>
      </c>
      <c r="I48" s="94">
        <v>17</v>
      </c>
      <c r="J48" s="94" t="s">
        <v>624</v>
      </c>
      <c r="K48" s="66">
        <v>2184</v>
      </c>
      <c r="L48" s="66" t="s">
        <v>624</v>
      </c>
      <c r="M48" s="66">
        <v>4</v>
      </c>
      <c r="N48" s="66">
        <v>13</v>
      </c>
      <c r="O48" s="66" t="s">
        <v>170</v>
      </c>
      <c r="P48" s="66" t="s">
        <v>163</v>
      </c>
      <c r="Q48" s="90">
        <v>-88</v>
      </c>
      <c r="R48" s="66">
        <v>10</v>
      </c>
      <c r="S48" s="66" t="s">
        <v>164</v>
      </c>
      <c r="T48" s="66">
        <v>1358</v>
      </c>
      <c r="U48" s="66" t="s">
        <v>148</v>
      </c>
      <c r="V48" s="66">
        <v>60</v>
      </c>
      <c r="W48" s="66">
        <v>3</v>
      </c>
      <c r="X48" s="66" t="s">
        <v>150</v>
      </c>
      <c r="Y48" s="66">
        <v>1</v>
      </c>
      <c r="Z48" s="61">
        <v>1</v>
      </c>
      <c r="AA48" s="66">
        <v>1</v>
      </c>
      <c r="AB48" s="61">
        <v>1</v>
      </c>
      <c r="AC48" s="61">
        <v>10</v>
      </c>
      <c r="AD48" s="61"/>
      <c r="AE48" s="27" t="s">
        <v>149</v>
      </c>
      <c r="AF48" s="66" t="s">
        <v>624</v>
      </c>
      <c r="AG48" s="66" t="s">
        <v>626</v>
      </c>
      <c r="AH48" s="66" t="s">
        <v>627</v>
      </c>
    </row>
    <row r="49" spans="1:34" ht="15" customHeight="1">
      <c r="A49" s="650"/>
      <c r="B49" s="650" t="s">
        <v>628</v>
      </c>
      <c r="C49" s="144">
        <v>210.023</v>
      </c>
      <c r="D49" s="94"/>
      <c r="E49" s="66">
        <v>4</v>
      </c>
      <c r="F49" s="66">
        <v>20</v>
      </c>
      <c r="G49" s="66" t="s">
        <v>624</v>
      </c>
      <c r="H49" s="66" t="s">
        <v>625</v>
      </c>
      <c r="I49" s="94">
        <v>60</v>
      </c>
      <c r="J49" s="94" t="s">
        <v>624</v>
      </c>
      <c r="K49" s="66">
        <v>2194</v>
      </c>
      <c r="L49" s="66" t="s">
        <v>624</v>
      </c>
      <c r="M49" s="66">
        <v>4</v>
      </c>
      <c r="N49" s="66">
        <v>13</v>
      </c>
      <c r="O49" s="66" t="s">
        <v>145</v>
      </c>
      <c r="P49" s="66" t="s">
        <v>158</v>
      </c>
      <c r="Q49" s="90">
        <v>-85</v>
      </c>
      <c r="R49" s="66" t="s">
        <v>159</v>
      </c>
      <c r="S49" s="66" t="s">
        <v>160</v>
      </c>
      <c r="T49" s="66">
        <v>1358</v>
      </c>
      <c r="U49" s="66" t="s">
        <v>148</v>
      </c>
      <c r="V49" s="66">
        <v>60</v>
      </c>
      <c r="W49" s="66">
        <v>3</v>
      </c>
      <c r="X49" s="66" t="s">
        <v>150</v>
      </c>
      <c r="Y49" s="66">
        <v>1</v>
      </c>
      <c r="Z49" s="61">
        <v>1</v>
      </c>
      <c r="AA49" s="66">
        <v>1</v>
      </c>
      <c r="AB49" s="61">
        <v>1</v>
      </c>
      <c r="AC49" s="61">
        <v>10</v>
      </c>
      <c r="AD49" s="61"/>
      <c r="AE49" s="27" t="s">
        <v>149</v>
      </c>
      <c r="AF49" s="66" t="s">
        <v>624</v>
      </c>
      <c r="AG49" s="66" t="s">
        <v>626</v>
      </c>
      <c r="AH49" s="66" t="s">
        <v>627</v>
      </c>
    </row>
    <row r="50" spans="1:34" ht="15" customHeight="1">
      <c r="A50" s="651"/>
      <c r="B50" s="651"/>
      <c r="C50" s="144">
        <v>210.024</v>
      </c>
      <c r="D50" s="94"/>
      <c r="E50" s="66">
        <v>4</v>
      </c>
      <c r="F50" s="66">
        <v>10</v>
      </c>
      <c r="G50" s="66" t="s">
        <v>624</v>
      </c>
      <c r="H50" s="66" t="s">
        <v>625</v>
      </c>
      <c r="I50" s="94">
        <v>30</v>
      </c>
      <c r="J50" s="94" t="s">
        <v>624</v>
      </c>
      <c r="K50" s="66">
        <v>2185</v>
      </c>
      <c r="L50" s="66" t="s">
        <v>624</v>
      </c>
      <c r="M50" s="66">
        <v>4</v>
      </c>
      <c r="N50" s="66">
        <v>13</v>
      </c>
      <c r="O50" s="66" t="s">
        <v>145</v>
      </c>
      <c r="P50" s="66" t="s">
        <v>163</v>
      </c>
      <c r="Q50" s="90">
        <v>-78</v>
      </c>
      <c r="R50" s="66">
        <v>20</v>
      </c>
      <c r="S50" s="66" t="s">
        <v>166</v>
      </c>
      <c r="T50" s="66">
        <v>1358</v>
      </c>
      <c r="U50" s="66" t="s">
        <v>148</v>
      </c>
      <c r="V50" s="66">
        <v>60</v>
      </c>
      <c r="W50" s="66">
        <v>3</v>
      </c>
      <c r="X50" s="66" t="s">
        <v>150</v>
      </c>
      <c r="Y50" s="66">
        <v>1</v>
      </c>
      <c r="Z50" s="61">
        <v>1</v>
      </c>
      <c r="AA50" s="66">
        <v>1</v>
      </c>
      <c r="AB50" s="61">
        <v>1</v>
      </c>
      <c r="AC50" s="61">
        <v>10</v>
      </c>
      <c r="AD50" s="61"/>
      <c r="AE50" s="27" t="s">
        <v>149</v>
      </c>
      <c r="AF50" s="66" t="s">
        <v>624</v>
      </c>
      <c r="AG50" s="66" t="s">
        <v>626</v>
      </c>
      <c r="AH50" s="66" t="s">
        <v>627</v>
      </c>
    </row>
    <row r="51" spans="1:34" ht="15" customHeight="1">
      <c r="A51" s="651"/>
      <c r="B51" s="651"/>
      <c r="C51" s="144">
        <v>210.02500000000001</v>
      </c>
      <c r="D51" s="94"/>
      <c r="E51" s="66">
        <v>66</v>
      </c>
      <c r="F51" s="66">
        <v>20</v>
      </c>
      <c r="G51" s="66" t="s">
        <v>624</v>
      </c>
      <c r="H51" s="66" t="s">
        <v>625</v>
      </c>
      <c r="I51" s="94">
        <v>60</v>
      </c>
      <c r="J51" s="94" t="s">
        <v>624</v>
      </c>
      <c r="K51" s="66">
        <v>66805</v>
      </c>
      <c r="L51" s="66" t="s">
        <v>624</v>
      </c>
      <c r="M51" s="66">
        <v>4</v>
      </c>
      <c r="N51" s="66">
        <v>13</v>
      </c>
      <c r="O51" s="66" t="s">
        <v>145</v>
      </c>
      <c r="P51" s="66" t="s">
        <v>163</v>
      </c>
      <c r="Q51" s="90">
        <v>-88</v>
      </c>
      <c r="R51" s="66">
        <v>10</v>
      </c>
      <c r="S51" s="66" t="s">
        <v>164</v>
      </c>
      <c r="T51" s="66">
        <v>1358</v>
      </c>
      <c r="U51" s="66" t="s">
        <v>148</v>
      </c>
      <c r="V51" s="66">
        <v>60</v>
      </c>
      <c r="W51" s="66">
        <v>3</v>
      </c>
      <c r="X51" s="66" t="s">
        <v>150</v>
      </c>
      <c r="Y51" s="66">
        <v>1</v>
      </c>
      <c r="Z51" s="61">
        <v>1</v>
      </c>
      <c r="AA51" s="66">
        <v>1</v>
      </c>
      <c r="AB51" s="61">
        <v>1</v>
      </c>
      <c r="AC51" s="61"/>
      <c r="AD51" s="61"/>
      <c r="AE51" s="27" t="s">
        <v>149</v>
      </c>
      <c r="AF51" s="66" t="s">
        <v>624</v>
      </c>
      <c r="AG51" s="66" t="s">
        <v>626</v>
      </c>
      <c r="AH51" s="66" t="s">
        <v>627</v>
      </c>
    </row>
    <row r="52" spans="1:34" ht="15" customHeight="1">
      <c r="A52" s="650"/>
      <c r="B52" s="650" t="s">
        <v>629</v>
      </c>
      <c r="C52" s="144">
        <v>210.02600000000001</v>
      </c>
      <c r="D52" s="94"/>
      <c r="E52" s="66">
        <v>4</v>
      </c>
      <c r="F52" s="66">
        <v>20</v>
      </c>
      <c r="G52" s="66" t="s">
        <v>624</v>
      </c>
      <c r="H52" s="66" t="s">
        <v>625</v>
      </c>
      <c r="I52" s="94">
        <v>60</v>
      </c>
      <c r="J52" s="94" t="s">
        <v>624</v>
      </c>
      <c r="K52" s="66">
        <v>2194</v>
      </c>
      <c r="L52" s="66" t="s">
        <v>624</v>
      </c>
      <c r="M52" s="66">
        <v>4</v>
      </c>
      <c r="N52" s="66">
        <v>13</v>
      </c>
      <c r="O52" s="66" t="s">
        <v>170</v>
      </c>
      <c r="P52" s="66" t="s">
        <v>158</v>
      </c>
      <c r="Q52" s="90">
        <v>-85</v>
      </c>
      <c r="R52" s="66" t="s">
        <v>159</v>
      </c>
      <c r="S52" s="66" t="s">
        <v>160</v>
      </c>
      <c r="T52" s="66">
        <v>1358</v>
      </c>
      <c r="U52" s="66" t="s">
        <v>171</v>
      </c>
      <c r="V52" s="66">
        <v>60</v>
      </c>
      <c r="W52" s="66">
        <v>3</v>
      </c>
      <c r="X52" s="66" t="s">
        <v>150</v>
      </c>
      <c r="Y52" s="66">
        <v>1</v>
      </c>
      <c r="Z52" s="61">
        <v>1</v>
      </c>
      <c r="AA52" s="66">
        <v>1</v>
      </c>
      <c r="AB52" s="61">
        <v>1</v>
      </c>
      <c r="AC52" s="61">
        <v>17</v>
      </c>
      <c r="AD52" s="61"/>
      <c r="AE52" s="27" t="s">
        <v>149</v>
      </c>
      <c r="AF52" s="66" t="s">
        <v>624</v>
      </c>
      <c r="AG52" s="66" t="s">
        <v>626</v>
      </c>
      <c r="AH52" s="66" t="s">
        <v>627</v>
      </c>
    </row>
    <row r="53" spans="1:34" ht="15" customHeight="1">
      <c r="A53" s="651"/>
      <c r="B53" s="651"/>
      <c r="C53" s="144">
        <v>210.02700000000002</v>
      </c>
      <c r="D53" s="94"/>
      <c r="E53" s="66">
        <v>4</v>
      </c>
      <c r="F53" s="66">
        <v>15</v>
      </c>
      <c r="G53" s="66" t="s">
        <v>624</v>
      </c>
      <c r="H53" s="66" t="s">
        <v>625</v>
      </c>
      <c r="I53" s="94">
        <v>47</v>
      </c>
      <c r="J53" s="94" t="s">
        <v>624</v>
      </c>
      <c r="K53" s="66">
        <v>2193</v>
      </c>
      <c r="L53" s="66" t="s">
        <v>624</v>
      </c>
      <c r="M53" s="66">
        <v>4</v>
      </c>
      <c r="N53" s="66">
        <v>13</v>
      </c>
      <c r="O53" s="66" t="s">
        <v>170</v>
      </c>
      <c r="P53" s="66" t="s">
        <v>163</v>
      </c>
      <c r="Q53" s="90">
        <v>-78</v>
      </c>
      <c r="R53" s="66">
        <v>20</v>
      </c>
      <c r="S53" s="66" t="s">
        <v>166</v>
      </c>
      <c r="T53" s="66">
        <v>1358</v>
      </c>
      <c r="U53" s="66" t="s">
        <v>171</v>
      </c>
      <c r="V53" s="66">
        <v>60</v>
      </c>
      <c r="W53" s="66">
        <v>3</v>
      </c>
      <c r="X53" s="66" t="s">
        <v>150</v>
      </c>
      <c r="Y53" s="66">
        <v>1</v>
      </c>
      <c r="Z53" s="61">
        <v>1</v>
      </c>
      <c r="AA53" s="66">
        <v>1</v>
      </c>
      <c r="AB53" s="61">
        <v>1</v>
      </c>
      <c r="AC53" s="61">
        <v>18</v>
      </c>
      <c r="AD53" s="61"/>
      <c r="AE53" s="27" t="s">
        <v>149</v>
      </c>
      <c r="AF53" s="66" t="s">
        <v>624</v>
      </c>
      <c r="AG53" s="66" t="s">
        <v>626</v>
      </c>
      <c r="AH53" s="66" t="s">
        <v>627</v>
      </c>
    </row>
    <row r="54" spans="1:34" ht="15" customHeight="1">
      <c r="A54" s="651"/>
      <c r="B54" s="651"/>
      <c r="C54" s="144">
        <v>210.02800000000002</v>
      </c>
      <c r="D54" s="94"/>
      <c r="E54" s="66">
        <v>66</v>
      </c>
      <c r="F54" s="66">
        <v>5</v>
      </c>
      <c r="G54" s="66" t="s">
        <v>624</v>
      </c>
      <c r="H54" s="66" t="s">
        <v>625</v>
      </c>
      <c r="I54" s="94">
        <v>17</v>
      </c>
      <c r="J54" s="94" t="s">
        <v>624</v>
      </c>
      <c r="K54" s="66">
        <v>66795</v>
      </c>
      <c r="L54" s="66" t="s">
        <v>624</v>
      </c>
      <c r="M54" s="66">
        <v>4</v>
      </c>
      <c r="N54" s="66">
        <v>13</v>
      </c>
      <c r="O54" s="66" t="s">
        <v>170</v>
      </c>
      <c r="P54" s="66" t="s">
        <v>163</v>
      </c>
      <c r="Q54" s="90">
        <v>-88</v>
      </c>
      <c r="R54" s="66">
        <v>10</v>
      </c>
      <c r="S54" s="66" t="s">
        <v>164</v>
      </c>
      <c r="T54" s="66">
        <v>1358</v>
      </c>
      <c r="U54" s="66" t="s">
        <v>171</v>
      </c>
      <c r="V54" s="66">
        <v>60</v>
      </c>
      <c r="W54" s="66">
        <v>3</v>
      </c>
      <c r="X54" s="66" t="s">
        <v>150</v>
      </c>
      <c r="Y54" s="66">
        <v>1</v>
      </c>
      <c r="Z54" s="61">
        <v>1</v>
      </c>
      <c r="AA54" s="66">
        <v>1</v>
      </c>
      <c r="AB54" s="61">
        <v>1</v>
      </c>
      <c r="AC54" s="61"/>
      <c r="AD54" s="61"/>
      <c r="AE54" s="27" t="s">
        <v>149</v>
      </c>
      <c r="AF54" s="66" t="s">
        <v>624</v>
      </c>
      <c r="AG54" s="66" t="s">
        <v>626</v>
      </c>
      <c r="AH54" s="66" t="s">
        <v>627</v>
      </c>
    </row>
    <row r="55" spans="1:34" ht="15" customHeight="1">
      <c r="A55" s="650"/>
      <c r="B55" s="650" t="s">
        <v>630</v>
      </c>
      <c r="C55" s="144">
        <v>210.029</v>
      </c>
      <c r="D55" s="94"/>
      <c r="E55" s="66">
        <v>4</v>
      </c>
      <c r="F55" s="66">
        <v>5</v>
      </c>
      <c r="G55" s="66" t="s">
        <v>624</v>
      </c>
      <c r="H55" s="66" t="s">
        <v>625</v>
      </c>
      <c r="I55" s="94">
        <v>17</v>
      </c>
      <c r="J55" s="94" t="s">
        <v>624</v>
      </c>
      <c r="K55" s="66">
        <v>2184</v>
      </c>
      <c r="L55" s="66" t="s">
        <v>624</v>
      </c>
      <c r="M55" s="66">
        <v>4</v>
      </c>
      <c r="N55" s="66">
        <v>13</v>
      </c>
      <c r="O55" s="66" t="s">
        <v>145</v>
      </c>
      <c r="P55" s="66" t="s">
        <v>158</v>
      </c>
      <c r="Q55" s="90">
        <v>-85</v>
      </c>
      <c r="R55" s="66" t="s">
        <v>159</v>
      </c>
      <c r="S55" s="66" t="s">
        <v>160</v>
      </c>
      <c r="T55" s="66">
        <v>1358</v>
      </c>
      <c r="U55" s="66" t="s">
        <v>171</v>
      </c>
      <c r="V55" s="66">
        <v>60</v>
      </c>
      <c r="W55" s="66">
        <v>3</v>
      </c>
      <c r="X55" s="66" t="s">
        <v>150</v>
      </c>
      <c r="Y55" s="66">
        <v>1</v>
      </c>
      <c r="Z55" s="61">
        <v>1</v>
      </c>
      <c r="AA55" s="66">
        <v>1</v>
      </c>
      <c r="AB55" s="61">
        <v>1</v>
      </c>
      <c r="AC55" s="61">
        <v>18</v>
      </c>
      <c r="AD55" s="61"/>
      <c r="AE55" s="27" t="s">
        <v>149</v>
      </c>
      <c r="AF55" s="66" t="s">
        <v>624</v>
      </c>
      <c r="AG55" s="66" t="s">
        <v>626</v>
      </c>
      <c r="AH55" s="66" t="s">
        <v>627</v>
      </c>
    </row>
    <row r="56" spans="1:34" ht="15" customHeight="1">
      <c r="A56" s="651"/>
      <c r="B56" s="651"/>
      <c r="C56" s="144">
        <v>210.03</v>
      </c>
      <c r="D56" s="94"/>
      <c r="E56" s="66">
        <v>66</v>
      </c>
      <c r="F56" s="66">
        <v>20</v>
      </c>
      <c r="G56" s="66" t="s">
        <v>624</v>
      </c>
      <c r="H56" s="66" t="s">
        <v>625</v>
      </c>
      <c r="I56" s="94">
        <v>60</v>
      </c>
      <c r="J56" s="94" t="s">
        <v>624</v>
      </c>
      <c r="K56" s="66">
        <v>66805</v>
      </c>
      <c r="L56" s="66" t="s">
        <v>624</v>
      </c>
      <c r="M56" s="66">
        <v>4</v>
      </c>
      <c r="N56" s="66">
        <v>13</v>
      </c>
      <c r="O56" s="66" t="s">
        <v>145</v>
      </c>
      <c r="P56" s="66" t="s">
        <v>163</v>
      </c>
      <c r="Q56" s="90">
        <v>-78</v>
      </c>
      <c r="R56" s="66">
        <v>20</v>
      </c>
      <c r="S56" s="66" t="s">
        <v>166</v>
      </c>
      <c r="T56" s="66">
        <v>1358</v>
      </c>
      <c r="U56" s="66" t="s">
        <v>171</v>
      </c>
      <c r="V56" s="66">
        <v>60</v>
      </c>
      <c r="W56" s="66">
        <v>3</v>
      </c>
      <c r="X56" s="66" t="s">
        <v>150</v>
      </c>
      <c r="Y56" s="66">
        <v>1</v>
      </c>
      <c r="Z56" s="61">
        <v>1</v>
      </c>
      <c r="AA56" s="66">
        <v>1</v>
      </c>
      <c r="AB56" s="61">
        <v>1</v>
      </c>
      <c r="AC56" s="61"/>
      <c r="AD56" s="61"/>
      <c r="AE56" s="27" t="s">
        <v>149</v>
      </c>
      <c r="AF56" s="66" t="s">
        <v>624</v>
      </c>
      <c r="AG56" s="66" t="s">
        <v>626</v>
      </c>
      <c r="AH56" s="66" t="s">
        <v>627</v>
      </c>
    </row>
    <row r="57" spans="1:34" ht="15" customHeight="1">
      <c r="A57" s="651"/>
      <c r="B57" s="651"/>
      <c r="C57" s="144">
        <v>210.03100000000001</v>
      </c>
      <c r="D57" s="94"/>
      <c r="E57" s="66">
        <v>4</v>
      </c>
      <c r="F57" s="66">
        <v>20</v>
      </c>
      <c r="G57" s="66" t="s">
        <v>624</v>
      </c>
      <c r="H57" s="66" t="s">
        <v>625</v>
      </c>
      <c r="I57" s="94">
        <v>60</v>
      </c>
      <c r="J57" s="94" t="s">
        <v>624</v>
      </c>
      <c r="K57" s="66">
        <v>2194</v>
      </c>
      <c r="L57" s="66" t="s">
        <v>624</v>
      </c>
      <c r="M57" s="66">
        <v>4</v>
      </c>
      <c r="N57" s="66">
        <v>13</v>
      </c>
      <c r="O57" s="66" t="s">
        <v>145</v>
      </c>
      <c r="P57" s="66" t="s">
        <v>163</v>
      </c>
      <c r="Q57" s="90">
        <v>-88</v>
      </c>
      <c r="R57" s="66">
        <v>10</v>
      </c>
      <c r="S57" s="66" t="s">
        <v>164</v>
      </c>
      <c r="T57" s="66">
        <v>1358</v>
      </c>
      <c r="U57" s="66" t="s">
        <v>171</v>
      </c>
      <c r="V57" s="66">
        <v>60</v>
      </c>
      <c r="W57" s="66">
        <v>3</v>
      </c>
      <c r="X57" s="66" t="s">
        <v>150</v>
      </c>
      <c r="Y57" s="66">
        <v>1</v>
      </c>
      <c r="Z57" s="61">
        <v>1</v>
      </c>
      <c r="AA57" s="66">
        <v>1</v>
      </c>
      <c r="AB57" s="61">
        <v>1</v>
      </c>
      <c r="AC57" s="61">
        <v>17</v>
      </c>
      <c r="AD57" s="61"/>
      <c r="AE57" s="27" t="s">
        <v>149</v>
      </c>
      <c r="AF57" s="66" t="s">
        <v>624</v>
      </c>
      <c r="AG57" s="66" t="s">
        <v>626</v>
      </c>
      <c r="AH57" s="66" t="s">
        <v>627</v>
      </c>
    </row>
    <row r="58" spans="1:34" ht="15" customHeight="1">
      <c r="A58" s="2"/>
      <c r="B58" s="2" t="s">
        <v>631</v>
      </c>
      <c r="C58" s="144">
        <v>210.03200000000001</v>
      </c>
      <c r="D58" s="94"/>
      <c r="E58" s="66">
        <v>66</v>
      </c>
      <c r="F58" s="66">
        <v>15</v>
      </c>
      <c r="G58" s="66" t="s">
        <v>624</v>
      </c>
      <c r="H58" s="66" t="s">
        <v>625</v>
      </c>
      <c r="I58" s="94">
        <v>47</v>
      </c>
      <c r="J58" s="94" t="s">
        <v>624</v>
      </c>
      <c r="K58" s="66">
        <v>66804</v>
      </c>
      <c r="L58" s="66" t="s">
        <v>624</v>
      </c>
      <c r="M58" s="66">
        <v>4</v>
      </c>
      <c r="N58" s="66">
        <v>13</v>
      </c>
      <c r="O58" s="66" t="s">
        <v>170</v>
      </c>
      <c r="P58" s="66" t="s">
        <v>158</v>
      </c>
      <c r="Q58" s="90">
        <v>-85</v>
      </c>
      <c r="R58" s="66" t="s">
        <v>159</v>
      </c>
      <c r="S58" s="66" t="s">
        <v>160</v>
      </c>
      <c r="T58" s="66">
        <v>1358</v>
      </c>
      <c r="U58" s="66" t="s">
        <v>194</v>
      </c>
      <c r="V58" s="66">
        <v>60</v>
      </c>
      <c r="W58" s="66">
        <v>3</v>
      </c>
      <c r="X58" s="66" t="s">
        <v>150</v>
      </c>
      <c r="Y58" s="66">
        <v>1</v>
      </c>
      <c r="Z58" s="61">
        <v>1</v>
      </c>
      <c r="AA58" s="66">
        <v>1</v>
      </c>
      <c r="AB58" s="61">
        <v>1</v>
      </c>
      <c r="AC58" s="61"/>
      <c r="AD58" s="61"/>
      <c r="AE58" s="27" t="s">
        <v>149</v>
      </c>
      <c r="AF58" s="66" t="s">
        <v>624</v>
      </c>
      <c r="AG58" s="66" t="s">
        <v>626</v>
      </c>
      <c r="AH58" s="66" t="s">
        <v>627</v>
      </c>
    </row>
    <row r="59" spans="1:34" ht="15" customHeight="1">
      <c r="A59" s="2"/>
      <c r="B59" s="2" t="s">
        <v>632</v>
      </c>
      <c r="C59" s="144">
        <v>210.03300000000002</v>
      </c>
      <c r="D59" s="94"/>
      <c r="E59" s="66">
        <v>4</v>
      </c>
      <c r="F59" s="66">
        <v>15</v>
      </c>
      <c r="G59" s="66" t="s">
        <v>624</v>
      </c>
      <c r="H59" s="66" t="s">
        <v>625</v>
      </c>
      <c r="I59" s="94">
        <v>47</v>
      </c>
      <c r="J59" s="94" t="s">
        <v>624</v>
      </c>
      <c r="K59" s="66">
        <v>2193</v>
      </c>
      <c r="L59" s="66" t="s">
        <v>624</v>
      </c>
      <c r="M59" s="66">
        <v>4</v>
      </c>
      <c r="N59" s="66">
        <v>13</v>
      </c>
      <c r="O59" s="66" t="s">
        <v>170</v>
      </c>
      <c r="P59" s="66" t="s">
        <v>158</v>
      </c>
      <c r="Q59" s="90">
        <v>-85</v>
      </c>
      <c r="R59" s="66" t="s">
        <v>159</v>
      </c>
      <c r="S59" s="66" t="s">
        <v>160</v>
      </c>
      <c r="T59" s="66">
        <v>1358</v>
      </c>
      <c r="U59" s="66" t="s">
        <v>198</v>
      </c>
      <c r="V59" s="66">
        <v>60</v>
      </c>
      <c r="W59" s="66">
        <v>3</v>
      </c>
      <c r="X59" s="66" t="s">
        <v>150</v>
      </c>
      <c r="Y59" s="66">
        <v>1</v>
      </c>
      <c r="Z59" s="61">
        <v>1</v>
      </c>
      <c r="AA59" s="66">
        <v>1</v>
      </c>
      <c r="AB59" s="61">
        <v>1</v>
      </c>
      <c r="AC59" s="61"/>
      <c r="AD59" s="61">
        <v>9</v>
      </c>
      <c r="AE59" s="27" t="s">
        <v>149</v>
      </c>
      <c r="AF59" s="66" t="s">
        <v>624</v>
      </c>
      <c r="AG59" s="66" t="s">
        <v>626</v>
      </c>
      <c r="AH59" s="66" t="s">
        <v>627</v>
      </c>
    </row>
    <row r="60" spans="1:34" ht="15" customHeight="1">
      <c r="A60" s="2"/>
      <c r="B60" s="2" t="s">
        <v>633</v>
      </c>
      <c r="C60" s="144">
        <v>210.03400000000002</v>
      </c>
      <c r="D60" s="94"/>
      <c r="E60" s="66">
        <v>4</v>
      </c>
      <c r="F60" s="66">
        <v>15</v>
      </c>
      <c r="G60" s="66" t="s">
        <v>624</v>
      </c>
      <c r="H60" s="66" t="s">
        <v>625</v>
      </c>
      <c r="I60" s="94">
        <v>47</v>
      </c>
      <c r="J60" s="94" t="s">
        <v>624</v>
      </c>
      <c r="K60" s="66">
        <v>2193</v>
      </c>
      <c r="L60" s="66" t="s">
        <v>624</v>
      </c>
      <c r="M60" s="66">
        <v>4</v>
      </c>
      <c r="N60" s="66">
        <v>13</v>
      </c>
      <c r="O60" s="66" t="s">
        <v>145</v>
      </c>
      <c r="P60" s="66" t="s">
        <v>158</v>
      </c>
      <c r="Q60" s="90">
        <v>-85</v>
      </c>
      <c r="R60" s="66" t="s">
        <v>159</v>
      </c>
      <c r="S60" s="66" t="s">
        <v>160</v>
      </c>
      <c r="T60" s="66">
        <v>1358</v>
      </c>
      <c r="U60" s="66" t="s">
        <v>264</v>
      </c>
      <c r="V60" s="66">
        <v>60</v>
      </c>
      <c r="W60" s="66">
        <v>3</v>
      </c>
      <c r="X60" s="66" t="s">
        <v>150</v>
      </c>
      <c r="Y60" s="66">
        <v>1</v>
      </c>
      <c r="Z60" s="61">
        <v>1</v>
      </c>
      <c r="AA60" s="66">
        <v>1</v>
      </c>
      <c r="AB60" s="61">
        <v>1</v>
      </c>
      <c r="AC60" s="61">
        <v>8</v>
      </c>
      <c r="AD60" s="61">
        <v>9</v>
      </c>
      <c r="AE60" s="27" t="s">
        <v>149</v>
      </c>
      <c r="AF60" s="66" t="s">
        <v>624</v>
      </c>
      <c r="AG60" s="66" t="s">
        <v>626</v>
      </c>
      <c r="AH60" s="66" t="s">
        <v>627</v>
      </c>
    </row>
    <row r="61" spans="1:34" ht="15" customHeight="1">
      <c r="A61" s="2"/>
      <c r="B61" s="2" t="s">
        <v>634</v>
      </c>
      <c r="C61" s="144">
        <v>210.035</v>
      </c>
      <c r="D61" s="94"/>
      <c r="E61" s="66">
        <v>4</v>
      </c>
      <c r="F61" s="66">
        <v>15</v>
      </c>
      <c r="G61" s="66" t="s">
        <v>624</v>
      </c>
      <c r="H61" s="66" t="s">
        <v>635</v>
      </c>
      <c r="I61" s="94" t="s">
        <v>624</v>
      </c>
      <c r="J61" s="94" t="s">
        <v>624</v>
      </c>
      <c r="K61" s="66">
        <v>2103</v>
      </c>
      <c r="L61" s="66" t="s">
        <v>624</v>
      </c>
      <c r="M61" s="66">
        <v>4</v>
      </c>
      <c r="N61" s="66">
        <v>13</v>
      </c>
      <c r="O61" s="66" t="s">
        <v>170</v>
      </c>
      <c r="P61" s="66" t="s">
        <v>158</v>
      </c>
      <c r="Q61" s="90">
        <v>-85</v>
      </c>
      <c r="R61" s="66" t="s">
        <v>159</v>
      </c>
      <c r="S61" s="66" t="s">
        <v>160</v>
      </c>
      <c r="T61" s="66">
        <v>1358</v>
      </c>
      <c r="U61" s="66" t="s">
        <v>148</v>
      </c>
      <c r="V61" s="66">
        <v>60</v>
      </c>
      <c r="W61" s="66">
        <v>3</v>
      </c>
      <c r="X61" s="66" t="s">
        <v>150</v>
      </c>
      <c r="Y61" s="66">
        <v>1</v>
      </c>
      <c r="Z61" s="61">
        <v>1</v>
      </c>
      <c r="AA61" s="66">
        <v>1</v>
      </c>
      <c r="AB61" s="61">
        <v>1</v>
      </c>
      <c r="AC61" s="61">
        <v>10</v>
      </c>
      <c r="AD61" s="61"/>
      <c r="AE61" s="27" t="s">
        <v>149</v>
      </c>
      <c r="AF61" s="66" t="s">
        <v>624</v>
      </c>
      <c r="AG61" s="66" t="s">
        <v>626</v>
      </c>
      <c r="AH61" s="66" t="s">
        <v>627</v>
      </c>
    </row>
    <row r="62" spans="1:34" ht="15" customHeight="1">
      <c r="A62" s="2"/>
      <c r="B62" s="2" t="s">
        <v>631</v>
      </c>
      <c r="C62" s="144">
        <v>210.036</v>
      </c>
      <c r="D62" s="94"/>
      <c r="E62" s="66">
        <v>66</v>
      </c>
      <c r="F62" s="66">
        <v>10</v>
      </c>
      <c r="G62" s="66" t="s">
        <v>624</v>
      </c>
      <c r="H62" s="66" t="s">
        <v>625</v>
      </c>
      <c r="I62" s="94">
        <v>30</v>
      </c>
      <c r="J62" s="94" t="s">
        <v>624</v>
      </c>
      <c r="K62" s="66">
        <v>66796</v>
      </c>
      <c r="L62" s="66" t="s">
        <v>624</v>
      </c>
      <c r="M62" s="66">
        <v>4</v>
      </c>
      <c r="N62" s="66">
        <v>13</v>
      </c>
      <c r="O62" s="66" t="s">
        <v>170</v>
      </c>
      <c r="P62" s="66" t="s">
        <v>158</v>
      </c>
      <c r="Q62" s="90">
        <v>-85</v>
      </c>
      <c r="R62" s="66" t="s">
        <v>159</v>
      </c>
      <c r="S62" s="66" t="s">
        <v>160</v>
      </c>
      <c r="T62" s="66">
        <v>1358</v>
      </c>
      <c r="U62" s="66" t="s">
        <v>194</v>
      </c>
      <c r="V62" s="66">
        <v>60</v>
      </c>
      <c r="W62" s="66">
        <v>3</v>
      </c>
      <c r="X62" s="66" t="s">
        <v>150</v>
      </c>
      <c r="Y62" s="66">
        <v>1</v>
      </c>
      <c r="Z62" s="61">
        <v>1</v>
      </c>
      <c r="AA62" s="66">
        <v>1</v>
      </c>
      <c r="AB62" s="61">
        <v>1</v>
      </c>
      <c r="AC62" s="61"/>
      <c r="AD62" s="61"/>
      <c r="AE62" s="27" t="s">
        <v>149</v>
      </c>
      <c r="AF62" s="66" t="s">
        <v>624</v>
      </c>
      <c r="AG62" s="66" t="s">
        <v>626</v>
      </c>
      <c r="AH62" s="66" t="s">
        <v>627</v>
      </c>
    </row>
    <row r="63" spans="1:34" ht="15" customHeight="1">
      <c r="A63" s="2"/>
      <c r="B63" s="2" t="s">
        <v>632</v>
      </c>
      <c r="C63" s="144">
        <v>210.03700000000001</v>
      </c>
      <c r="D63" s="94"/>
      <c r="E63" s="66">
        <v>4</v>
      </c>
      <c r="F63" s="66">
        <v>10</v>
      </c>
      <c r="G63" s="66" t="s">
        <v>624</v>
      </c>
      <c r="H63" s="66" t="s">
        <v>625</v>
      </c>
      <c r="I63" s="94">
        <v>30</v>
      </c>
      <c r="J63" s="94" t="s">
        <v>624</v>
      </c>
      <c r="K63" s="66">
        <v>2185</v>
      </c>
      <c r="L63" s="66" t="s">
        <v>624</v>
      </c>
      <c r="M63" s="66">
        <v>4</v>
      </c>
      <c r="N63" s="66">
        <v>13</v>
      </c>
      <c r="O63" s="66" t="s">
        <v>170</v>
      </c>
      <c r="P63" s="66" t="s">
        <v>158</v>
      </c>
      <c r="Q63" s="90">
        <v>-85</v>
      </c>
      <c r="R63" s="66" t="s">
        <v>159</v>
      </c>
      <c r="S63" s="66" t="s">
        <v>160</v>
      </c>
      <c r="T63" s="66">
        <v>1358</v>
      </c>
      <c r="U63" s="66" t="s">
        <v>198</v>
      </c>
      <c r="V63" s="66">
        <v>60</v>
      </c>
      <c r="W63" s="66">
        <v>3</v>
      </c>
      <c r="X63" s="66" t="s">
        <v>150</v>
      </c>
      <c r="Y63" s="66">
        <v>1</v>
      </c>
      <c r="Z63" s="61">
        <v>1</v>
      </c>
      <c r="AA63" s="66">
        <v>1</v>
      </c>
      <c r="AB63" s="61">
        <v>1</v>
      </c>
      <c r="AC63" s="61"/>
      <c r="AD63" s="61">
        <v>9</v>
      </c>
      <c r="AE63" s="27" t="s">
        <v>149</v>
      </c>
      <c r="AF63" s="66" t="s">
        <v>624</v>
      </c>
      <c r="AG63" s="66" t="s">
        <v>626</v>
      </c>
      <c r="AH63" s="66" t="s">
        <v>627</v>
      </c>
    </row>
    <row r="64" spans="1:34" ht="15" customHeight="1">
      <c r="A64" s="2"/>
      <c r="B64" s="2" t="s">
        <v>634</v>
      </c>
      <c r="C64" s="144">
        <v>210.03800000000001</v>
      </c>
      <c r="D64" s="94"/>
      <c r="E64" s="66">
        <v>4</v>
      </c>
      <c r="F64" s="66">
        <v>10</v>
      </c>
      <c r="G64" s="66" t="s">
        <v>624</v>
      </c>
      <c r="H64" s="66" t="s">
        <v>625</v>
      </c>
      <c r="I64" s="94">
        <v>30</v>
      </c>
      <c r="J64" s="94" t="s">
        <v>624</v>
      </c>
      <c r="K64" s="66">
        <v>2185</v>
      </c>
      <c r="L64" s="66" t="s">
        <v>624</v>
      </c>
      <c r="M64" s="66">
        <v>4</v>
      </c>
      <c r="N64" s="66">
        <v>13</v>
      </c>
      <c r="O64" s="66" t="s">
        <v>170</v>
      </c>
      <c r="P64" s="66" t="s">
        <v>158</v>
      </c>
      <c r="Q64" s="90">
        <v>-85</v>
      </c>
      <c r="R64" s="66" t="s">
        <v>159</v>
      </c>
      <c r="S64" s="66" t="s">
        <v>160</v>
      </c>
      <c r="T64" s="66">
        <v>1358</v>
      </c>
      <c r="U64" s="66" t="s">
        <v>148</v>
      </c>
      <c r="V64" s="66">
        <v>60</v>
      </c>
      <c r="W64" s="66">
        <v>3</v>
      </c>
      <c r="X64" s="66" t="s">
        <v>150</v>
      </c>
      <c r="Y64" s="66">
        <v>1</v>
      </c>
      <c r="Z64" s="61">
        <v>1</v>
      </c>
      <c r="AA64" s="66">
        <v>1</v>
      </c>
      <c r="AB64" s="61">
        <v>1</v>
      </c>
      <c r="AC64" s="61">
        <v>10</v>
      </c>
      <c r="AD64" s="61"/>
      <c r="AE64" s="27" t="s">
        <v>149</v>
      </c>
      <c r="AF64" s="66" t="s">
        <v>624</v>
      </c>
      <c r="AG64" s="66" t="s">
        <v>626</v>
      </c>
      <c r="AH64" s="66" t="s">
        <v>627</v>
      </c>
    </row>
    <row r="65" spans="1:34" ht="15" customHeight="1">
      <c r="A65" s="2"/>
      <c r="B65" s="2" t="s">
        <v>631</v>
      </c>
      <c r="C65" s="144">
        <v>210.03900000000002</v>
      </c>
      <c r="D65" s="94"/>
      <c r="E65" s="66">
        <v>4</v>
      </c>
      <c r="F65" s="66">
        <v>10</v>
      </c>
      <c r="G65" s="66" t="s">
        <v>624</v>
      </c>
      <c r="H65" s="66" t="s">
        <v>635</v>
      </c>
      <c r="I65" s="94" t="s">
        <v>624</v>
      </c>
      <c r="J65" s="94" t="s">
        <v>624</v>
      </c>
      <c r="K65" s="66">
        <v>2129</v>
      </c>
      <c r="L65" s="66" t="s">
        <v>624</v>
      </c>
      <c r="M65" s="66">
        <v>4</v>
      </c>
      <c r="N65" s="66">
        <v>13</v>
      </c>
      <c r="O65" s="66" t="s">
        <v>170</v>
      </c>
      <c r="P65" s="66" t="s">
        <v>158</v>
      </c>
      <c r="Q65" s="90">
        <v>-85</v>
      </c>
      <c r="R65" s="66" t="s">
        <v>159</v>
      </c>
      <c r="S65" s="66" t="s">
        <v>160</v>
      </c>
      <c r="T65" s="66">
        <v>1358</v>
      </c>
      <c r="U65" s="66" t="s">
        <v>194</v>
      </c>
      <c r="V65" s="66">
        <v>60</v>
      </c>
      <c r="W65" s="66">
        <v>3</v>
      </c>
      <c r="X65" s="66" t="s">
        <v>150</v>
      </c>
      <c r="Y65" s="66">
        <v>1</v>
      </c>
      <c r="Z65" s="61">
        <v>1</v>
      </c>
      <c r="AA65" s="66">
        <v>1</v>
      </c>
      <c r="AB65" s="61">
        <v>1</v>
      </c>
      <c r="AC65" s="61"/>
      <c r="AD65" s="61">
        <v>9</v>
      </c>
      <c r="AE65" s="27" t="s">
        <v>149</v>
      </c>
      <c r="AF65" s="66" t="s">
        <v>624</v>
      </c>
      <c r="AG65" s="66" t="s">
        <v>626</v>
      </c>
      <c r="AH65" s="66" t="s">
        <v>627</v>
      </c>
    </row>
    <row r="66" spans="1:34" ht="15" customHeight="1">
      <c r="A66" s="2"/>
      <c r="B66" s="2" t="s">
        <v>632</v>
      </c>
      <c r="C66" s="144">
        <v>210.04000000000002</v>
      </c>
      <c r="D66" s="94"/>
      <c r="E66" s="66">
        <v>66</v>
      </c>
      <c r="F66" s="66">
        <v>15</v>
      </c>
      <c r="G66" s="66" t="s">
        <v>624</v>
      </c>
      <c r="H66" s="66" t="s">
        <v>625</v>
      </c>
      <c r="I66" s="94">
        <v>47</v>
      </c>
      <c r="J66" s="94" t="s">
        <v>624</v>
      </c>
      <c r="K66" s="66">
        <v>66804</v>
      </c>
      <c r="L66" s="66" t="s">
        <v>624</v>
      </c>
      <c r="M66" s="66">
        <v>4</v>
      </c>
      <c r="N66" s="66">
        <v>13</v>
      </c>
      <c r="O66" s="66" t="s">
        <v>170</v>
      </c>
      <c r="P66" s="66" t="s">
        <v>158</v>
      </c>
      <c r="Q66" s="90">
        <v>-85</v>
      </c>
      <c r="R66" s="66" t="s">
        <v>159</v>
      </c>
      <c r="S66" s="66" t="s">
        <v>160</v>
      </c>
      <c r="T66" s="66">
        <v>1358</v>
      </c>
      <c r="U66" s="66" t="s">
        <v>198</v>
      </c>
      <c r="V66" s="66">
        <v>60</v>
      </c>
      <c r="W66" s="66">
        <v>3</v>
      </c>
      <c r="X66" s="66" t="s">
        <v>150</v>
      </c>
      <c r="Y66" s="66">
        <v>1</v>
      </c>
      <c r="Z66" s="61">
        <v>1</v>
      </c>
      <c r="AA66" s="66">
        <v>1</v>
      </c>
      <c r="AB66" s="61">
        <v>1</v>
      </c>
      <c r="AC66" s="61"/>
      <c r="AD66" s="61"/>
      <c r="AE66" s="27" t="s">
        <v>149</v>
      </c>
      <c r="AF66" s="66" t="s">
        <v>624</v>
      </c>
      <c r="AG66" s="66" t="s">
        <v>626</v>
      </c>
      <c r="AH66" s="66" t="s">
        <v>627</v>
      </c>
    </row>
    <row r="67" spans="1:34" ht="15" customHeight="1">
      <c r="A67" s="2"/>
      <c r="B67" s="2" t="s">
        <v>634</v>
      </c>
      <c r="C67" s="144">
        <v>210.041</v>
      </c>
      <c r="D67" s="94"/>
      <c r="E67" s="66">
        <v>4</v>
      </c>
      <c r="F67" s="66">
        <v>15</v>
      </c>
      <c r="G67" s="66" t="s">
        <v>624</v>
      </c>
      <c r="H67" s="66" t="s">
        <v>625</v>
      </c>
      <c r="I67" s="94">
        <v>47</v>
      </c>
      <c r="J67" s="94" t="s">
        <v>624</v>
      </c>
      <c r="K67" s="66">
        <v>2193</v>
      </c>
      <c r="L67" s="66" t="s">
        <v>624</v>
      </c>
      <c r="M67" s="66">
        <v>4</v>
      </c>
      <c r="N67" s="66">
        <v>13</v>
      </c>
      <c r="O67" s="66" t="s">
        <v>170</v>
      </c>
      <c r="P67" s="66" t="s">
        <v>158</v>
      </c>
      <c r="Q67" s="90">
        <v>-85</v>
      </c>
      <c r="R67" s="66" t="s">
        <v>159</v>
      </c>
      <c r="S67" s="66" t="s">
        <v>160</v>
      </c>
      <c r="T67" s="66">
        <v>1358</v>
      </c>
      <c r="U67" s="66" t="s">
        <v>148</v>
      </c>
      <c r="V67" s="66">
        <v>60</v>
      </c>
      <c r="W67" s="66">
        <v>3</v>
      </c>
      <c r="X67" s="66" t="s">
        <v>150</v>
      </c>
      <c r="Y67" s="66">
        <v>1</v>
      </c>
      <c r="Z67" s="61">
        <v>1</v>
      </c>
      <c r="AA67" s="66">
        <v>1</v>
      </c>
      <c r="AB67" s="61">
        <v>1</v>
      </c>
      <c r="AC67" s="61">
        <v>10</v>
      </c>
      <c r="AD67" s="61"/>
      <c r="AE67" s="27" t="s">
        <v>149</v>
      </c>
      <c r="AF67" s="66" t="s">
        <v>624</v>
      </c>
      <c r="AG67" s="66" t="s">
        <v>626</v>
      </c>
      <c r="AH67" s="66" t="s">
        <v>627</v>
      </c>
    </row>
    <row r="68" spans="1:34" ht="15" customHeight="1">
      <c r="A68" s="2"/>
      <c r="B68" s="2" t="s">
        <v>631</v>
      </c>
      <c r="C68" s="144">
        <v>210.042</v>
      </c>
      <c r="D68" s="94"/>
      <c r="E68" s="66">
        <v>4</v>
      </c>
      <c r="F68" s="66">
        <v>20</v>
      </c>
      <c r="G68" s="66" t="s">
        <v>624</v>
      </c>
      <c r="H68" s="66" t="s">
        <v>635</v>
      </c>
      <c r="I68" s="94" t="s">
        <v>624</v>
      </c>
      <c r="J68" s="94" t="s">
        <v>624</v>
      </c>
      <c r="K68" s="66">
        <v>2084</v>
      </c>
      <c r="L68" s="66" t="s">
        <v>624</v>
      </c>
      <c r="M68" s="66">
        <v>4</v>
      </c>
      <c r="N68" s="66">
        <v>13</v>
      </c>
      <c r="O68" s="66" t="s">
        <v>170</v>
      </c>
      <c r="P68" s="66" t="s">
        <v>158</v>
      </c>
      <c r="Q68" s="90">
        <v>-85</v>
      </c>
      <c r="R68" s="66" t="s">
        <v>159</v>
      </c>
      <c r="S68" s="66" t="s">
        <v>160</v>
      </c>
      <c r="T68" s="66">
        <v>1358</v>
      </c>
      <c r="U68" s="66" t="s">
        <v>194</v>
      </c>
      <c r="V68" s="66">
        <v>60</v>
      </c>
      <c r="W68" s="66">
        <v>3</v>
      </c>
      <c r="X68" s="66" t="s">
        <v>150</v>
      </c>
      <c r="Y68" s="66">
        <v>1</v>
      </c>
      <c r="Z68" s="61">
        <v>1</v>
      </c>
      <c r="AA68" s="66">
        <v>1</v>
      </c>
      <c r="AB68" s="61">
        <v>1</v>
      </c>
      <c r="AC68" s="61"/>
      <c r="AD68" s="61">
        <v>6</v>
      </c>
      <c r="AE68" s="27" t="s">
        <v>149</v>
      </c>
      <c r="AF68" s="66" t="s">
        <v>624</v>
      </c>
      <c r="AG68" s="66" t="s">
        <v>626</v>
      </c>
      <c r="AH68" s="66" t="s">
        <v>627</v>
      </c>
    </row>
    <row r="69" spans="1:34" ht="15" customHeight="1">
      <c r="A69" s="2"/>
      <c r="B69" s="2" t="s">
        <v>632</v>
      </c>
      <c r="C69" s="144">
        <v>210.04300000000001</v>
      </c>
      <c r="D69" s="94"/>
      <c r="E69" s="66">
        <v>4</v>
      </c>
      <c r="F69" s="66">
        <v>20</v>
      </c>
      <c r="G69" s="66" t="s">
        <v>624</v>
      </c>
      <c r="H69" s="66" t="s">
        <v>635</v>
      </c>
      <c r="I69" s="94" t="s">
        <v>624</v>
      </c>
      <c r="J69" s="94" t="s">
        <v>624</v>
      </c>
      <c r="K69" s="66">
        <v>2084</v>
      </c>
      <c r="L69" s="66" t="s">
        <v>624</v>
      </c>
      <c r="M69" s="66">
        <v>4</v>
      </c>
      <c r="N69" s="66">
        <v>13</v>
      </c>
      <c r="O69" s="66" t="s">
        <v>170</v>
      </c>
      <c r="P69" s="66" t="s">
        <v>158</v>
      </c>
      <c r="Q69" s="90">
        <v>-85</v>
      </c>
      <c r="R69" s="66" t="s">
        <v>159</v>
      </c>
      <c r="S69" s="66" t="s">
        <v>160</v>
      </c>
      <c r="T69" s="66">
        <v>1358</v>
      </c>
      <c r="U69" s="66" t="s">
        <v>198</v>
      </c>
      <c r="V69" s="66">
        <v>60</v>
      </c>
      <c r="W69" s="66">
        <v>3</v>
      </c>
      <c r="X69" s="66" t="s">
        <v>150</v>
      </c>
      <c r="Y69" s="66">
        <v>1</v>
      </c>
      <c r="Z69" s="61">
        <v>1</v>
      </c>
      <c r="AA69" s="66">
        <v>1</v>
      </c>
      <c r="AB69" s="61">
        <v>1</v>
      </c>
      <c r="AC69" s="61"/>
      <c r="AD69" s="61">
        <v>9</v>
      </c>
      <c r="AE69" s="27" t="s">
        <v>149</v>
      </c>
      <c r="AF69" s="66" t="s">
        <v>624</v>
      </c>
      <c r="AG69" s="66" t="s">
        <v>626</v>
      </c>
      <c r="AH69" s="66" t="s">
        <v>627</v>
      </c>
    </row>
    <row r="70" spans="1:34" ht="15" customHeight="1">
      <c r="A70" s="2"/>
      <c r="B70" s="640" t="s">
        <v>636</v>
      </c>
      <c r="C70" s="664">
        <v>210.04400000000001</v>
      </c>
      <c r="D70" s="94">
        <v>1</v>
      </c>
      <c r="E70" s="639">
        <v>71</v>
      </c>
      <c r="F70" s="639">
        <v>10</v>
      </c>
      <c r="G70" s="639" t="s">
        <v>624</v>
      </c>
      <c r="H70" s="639" t="s">
        <v>625</v>
      </c>
      <c r="I70" s="642">
        <v>30</v>
      </c>
      <c r="J70" s="642" t="s">
        <v>624</v>
      </c>
      <c r="K70" s="639">
        <v>68771</v>
      </c>
      <c r="L70" s="639" t="s">
        <v>624</v>
      </c>
      <c r="M70" s="639">
        <v>4</v>
      </c>
      <c r="N70" s="639">
        <v>13</v>
      </c>
      <c r="O70" s="639" t="s">
        <v>170</v>
      </c>
      <c r="P70" s="639" t="s">
        <v>158</v>
      </c>
      <c r="Q70" s="66">
        <v>-100</v>
      </c>
      <c r="R70" s="639" t="s">
        <v>159</v>
      </c>
      <c r="S70" s="639" t="s">
        <v>160</v>
      </c>
      <c r="T70" s="639">
        <v>1358</v>
      </c>
      <c r="U70" s="639" t="s">
        <v>198</v>
      </c>
      <c r="V70" s="639">
        <v>60</v>
      </c>
      <c r="W70" s="639">
        <v>1</v>
      </c>
      <c r="X70" s="639" t="s">
        <v>150</v>
      </c>
      <c r="Y70" s="639">
        <v>1</v>
      </c>
      <c r="Z70" s="656">
        <v>1</v>
      </c>
      <c r="AA70" s="639">
        <v>1</v>
      </c>
      <c r="AB70" s="656">
        <v>1</v>
      </c>
      <c r="AC70" s="176"/>
      <c r="AD70" s="176">
        <v>1</v>
      </c>
      <c r="AE70" s="661" t="s">
        <v>182</v>
      </c>
      <c r="AF70" s="639" t="s">
        <v>624</v>
      </c>
      <c r="AG70" s="639" t="s">
        <v>626</v>
      </c>
      <c r="AH70" s="669" t="s">
        <v>627</v>
      </c>
    </row>
    <row r="71" spans="1:34" ht="15" customHeight="1">
      <c r="A71" s="2"/>
      <c r="B71" s="640"/>
      <c r="C71" s="665"/>
      <c r="D71" s="94">
        <v>2</v>
      </c>
      <c r="E71" s="640"/>
      <c r="F71" s="640"/>
      <c r="G71" s="640"/>
      <c r="H71" s="640"/>
      <c r="I71" s="643"/>
      <c r="J71" s="643"/>
      <c r="K71" s="640"/>
      <c r="L71" s="640"/>
      <c r="M71" s="640"/>
      <c r="N71" s="640"/>
      <c r="O71" s="640"/>
      <c r="P71" s="640"/>
      <c r="Q71" s="66">
        <v>-101</v>
      </c>
      <c r="R71" s="640"/>
      <c r="S71" s="640"/>
      <c r="T71" s="640"/>
      <c r="U71" s="640"/>
      <c r="V71" s="640"/>
      <c r="W71" s="640"/>
      <c r="X71" s="640"/>
      <c r="Y71" s="640"/>
      <c r="Z71" s="654"/>
      <c r="AA71" s="640"/>
      <c r="AB71" s="654"/>
      <c r="AC71" s="174"/>
      <c r="AD71" s="174">
        <v>1</v>
      </c>
      <c r="AE71" s="662"/>
      <c r="AF71" s="640"/>
      <c r="AG71" s="640"/>
      <c r="AH71" s="669"/>
    </row>
    <row r="72" spans="1:34" ht="15" customHeight="1">
      <c r="A72" s="2"/>
      <c r="B72" s="640"/>
      <c r="C72" s="665"/>
      <c r="D72" s="94">
        <v>3</v>
      </c>
      <c r="E72" s="640"/>
      <c r="F72" s="640"/>
      <c r="G72" s="640"/>
      <c r="H72" s="640"/>
      <c r="I72" s="643"/>
      <c r="J72" s="643"/>
      <c r="K72" s="640"/>
      <c r="L72" s="640"/>
      <c r="M72" s="640"/>
      <c r="N72" s="640"/>
      <c r="O72" s="640"/>
      <c r="P72" s="640"/>
      <c r="Q72" s="66">
        <v>-102</v>
      </c>
      <c r="R72" s="640"/>
      <c r="S72" s="640"/>
      <c r="T72" s="640"/>
      <c r="U72" s="640"/>
      <c r="V72" s="640"/>
      <c r="W72" s="640"/>
      <c r="X72" s="640"/>
      <c r="Y72" s="640"/>
      <c r="Z72" s="654"/>
      <c r="AA72" s="640"/>
      <c r="AB72" s="654"/>
      <c r="AC72" s="174"/>
      <c r="AD72" s="174">
        <v>1</v>
      </c>
      <c r="AE72" s="662"/>
      <c r="AF72" s="640"/>
      <c r="AG72" s="640"/>
      <c r="AH72" s="669"/>
    </row>
    <row r="73" spans="1:34" ht="15" customHeight="1">
      <c r="A73" s="2"/>
      <c r="B73" s="640"/>
      <c r="C73" s="665"/>
      <c r="D73" s="94">
        <v>4</v>
      </c>
      <c r="E73" s="640"/>
      <c r="F73" s="640"/>
      <c r="G73" s="640"/>
      <c r="H73" s="640"/>
      <c r="I73" s="643"/>
      <c r="J73" s="643"/>
      <c r="K73" s="640"/>
      <c r="L73" s="640"/>
      <c r="M73" s="640"/>
      <c r="N73" s="640"/>
      <c r="O73" s="640"/>
      <c r="P73" s="640"/>
      <c r="Q73" s="66">
        <v>-103</v>
      </c>
      <c r="R73" s="640"/>
      <c r="S73" s="640"/>
      <c r="T73" s="640"/>
      <c r="U73" s="640"/>
      <c r="V73" s="640"/>
      <c r="W73" s="640"/>
      <c r="X73" s="640"/>
      <c r="Y73" s="640"/>
      <c r="Z73" s="654"/>
      <c r="AA73" s="640"/>
      <c r="AB73" s="654"/>
      <c r="AC73" s="174"/>
      <c r="AD73" s="174">
        <v>1</v>
      </c>
      <c r="AE73" s="662"/>
      <c r="AF73" s="640"/>
      <c r="AG73" s="640"/>
      <c r="AH73" s="669"/>
    </row>
    <row r="74" spans="1:34" ht="15" customHeight="1">
      <c r="A74" s="2"/>
      <c r="B74" s="640"/>
      <c r="C74" s="665"/>
      <c r="D74" s="94">
        <v>5</v>
      </c>
      <c r="E74" s="640"/>
      <c r="F74" s="640"/>
      <c r="G74" s="640"/>
      <c r="H74" s="640"/>
      <c r="I74" s="643"/>
      <c r="J74" s="643"/>
      <c r="K74" s="640"/>
      <c r="L74" s="640"/>
      <c r="M74" s="640"/>
      <c r="N74" s="640"/>
      <c r="O74" s="640"/>
      <c r="P74" s="640"/>
      <c r="Q74" s="66">
        <v>-104</v>
      </c>
      <c r="R74" s="640"/>
      <c r="S74" s="640"/>
      <c r="T74" s="640"/>
      <c r="U74" s="640"/>
      <c r="V74" s="640"/>
      <c r="W74" s="640"/>
      <c r="X74" s="640"/>
      <c r="Y74" s="640"/>
      <c r="Z74" s="654"/>
      <c r="AA74" s="640"/>
      <c r="AB74" s="654"/>
      <c r="AC74" s="174"/>
      <c r="AD74" s="174">
        <v>1</v>
      </c>
      <c r="AE74" s="662"/>
      <c r="AF74" s="640"/>
      <c r="AG74" s="640"/>
      <c r="AH74" s="669"/>
    </row>
    <row r="75" spans="1:34" ht="15" customHeight="1">
      <c r="A75" s="2"/>
      <c r="B75" s="640"/>
      <c r="C75" s="665"/>
      <c r="D75" s="94">
        <v>6</v>
      </c>
      <c r="E75" s="640"/>
      <c r="F75" s="640"/>
      <c r="G75" s="640"/>
      <c r="H75" s="640"/>
      <c r="I75" s="643"/>
      <c r="J75" s="643"/>
      <c r="K75" s="640"/>
      <c r="L75" s="640"/>
      <c r="M75" s="640"/>
      <c r="N75" s="640"/>
      <c r="O75" s="640"/>
      <c r="P75" s="640"/>
      <c r="Q75" s="66">
        <v>-105</v>
      </c>
      <c r="R75" s="640"/>
      <c r="S75" s="640"/>
      <c r="T75" s="640"/>
      <c r="U75" s="640"/>
      <c r="V75" s="640"/>
      <c r="W75" s="640"/>
      <c r="X75" s="640"/>
      <c r="Y75" s="640"/>
      <c r="Z75" s="654"/>
      <c r="AA75" s="640"/>
      <c r="AB75" s="654"/>
      <c r="AC75" s="174"/>
      <c r="AD75" s="174">
        <v>1</v>
      </c>
      <c r="AE75" s="662"/>
      <c r="AF75" s="640"/>
      <c r="AG75" s="640"/>
      <c r="AH75" s="669"/>
    </row>
    <row r="76" spans="1:34" ht="15" customHeight="1">
      <c r="A76" s="2"/>
      <c r="B76" s="640"/>
      <c r="C76" s="665"/>
      <c r="D76" s="94">
        <v>7</v>
      </c>
      <c r="E76" s="640"/>
      <c r="F76" s="640"/>
      <c r="G76" s="640"/>
      <c r="H76" s="640"/>
      <c r="I76" s="643"/>
      <c r="J76" s="643"/>
      <c r="K76" s="640"/>
      <c r="L76" s="640"/>
      <c r="M76" s="640"/>
      <c r="N76" s="640"/>
      <c r="O76" s="640"/>
      <c r="P76" s="640"/>
      <c r="Q76" s="66">
        <v>-106</v>
      </c>
      <c r="R76" s="640"/>
      <c r="S76" s="640"/>
      <c r="T76" s="640"/>
      <c r="U76" s="640"/>
      <c r="V76" s="640"/>
      <c r="W76" s="640"/>
      <c r="X76" s="640"/>
      <c r="Y76" s="640"/>
      <c r="Z76" s="654"/>
      <c r="AA76" s="640"/>
      <c r="AB76" s="654"/>
      <c r="AC76" s="174"/>
      <c r="AD76" s="174">
        <v>1</v>
      </c>
      <c r="AE76" s="662"/>
      <c r="AF76" s="640"/>
      <c r="AG76" s="640"/>
      <c r="AH76" s="669"/>
    </row>
    <row r="77" spans="1:34" ht="15" customHeight="1">
      <c r="A77" s="2"/>
      <c r="B77" s="640"/>
      <c r="C77" s="665"/>
      <c r="D77" s="94">
        <v>8</v>
      </c>
      <c r="E77" s="640"/>
      <c r="F77" s="640"/>
      <c r="G77" s="640"/>
      <c r="H77" s="640"/>
      <c r="I77" s="643"/>
      <c r="J77" s="643"/>
      <c r="K77" s="640"/>
      <c r="L77" s="640"/>
      <c r="M77" s="640"/>
      <c r="N77" s="640"/>
      <c r="O77" s="640"/>
      <c r="P77" s="640"/>
      <c r="Q77" s="66">
        <v>-107</v>
      </c>
      <c r="R77" s="640"/>
      <c r="S77" s="640"/>
      <c r="T77" s="640"/>
      <c r="U77" s="640"/>
      <c r="V77" s="640"/>
      <c r="W77" s="640"/>
      <c r="X77" s="640"/>
      <c r="Y77" s="640"/>
      <c r="Z77" s="654"/>
      <c r="AA77" s="640"/>
      <c r="AB77" s="654"/>
      <c r="AC77" s="174"/>
      <c r="AD77" s="174">
        <v>1</v>
      </c>
      <c r="AE77" s="662"/>
      <c r="AF77" s="640"/>
      <c r="AG77" s="640"/>
      <c r="AH77" s="669"/>
    </row>
    <row r="78" spans="1:34" ht="15" customHeight="1">
      <c r="A78" s="2"/>
      <c r="B78" s="640"/>
      <c r="C78" s="665"/>
      <c r="D78" s="94">
        <v>9</v>
      </c>
      <c r="E78" s="640"/>
      <c r="F78" s="640"/>
      <c r="G78" s="640"/>
      <c r="H78" s="640"/>
      <c r="I78" s="643"/>
      <c r="J78" s="643"/>
      <c r="K78" s="640"/>
      <c r="L78" s="640"/>
      <c r="M78" s="640"/>
      <c r="N78" s="640"/>
      <c r="O78" s="640"/>
      <c r="P78" s="640"/>
      <c r="Q78" s="66">
        <v>-108</v>
      </c>
      <c r="R78" s="640"/>
      <c r="S78" s="640"/>
      <c r="T78" s="640"/>
      <c r="U78" s="640"/>
      <c r="V78" s="640"/>
      <c r="W78" s="640"/>
      <c r="X78" s="640"/>
      <c r="Y78" s="640"/>
      <c r="Z78" s="654"/>
      <c r="AA78" s="640"/>
      <c r="AB78" s="654"/>
      <c r="AC78" s="174"/>
      <c r="AD78" s="174">
        <v>1</v>
      </c>
      <c r="AE78" s="662"/>
      <c r="AF78" s="640"/>
      <c r="AG78" s="640"/>
      <c r="AH78" s="669"/>
    </row>
    <row r="79" spans="1:34" ht="15" customHeight="1">
      <c r="A79" s="2"/>
      <c r="B79" s="640"/>
      <c r="C79" s="665"/>
      <c r="D79" s="94">
        <v>10</v>
      </c>
      <c r="E79" s="640"/>
      <c r="F79" s="640"/>
      <c r="G79" s="640"/>
      <c r="H79" s="640"/>
      <c r="I79" s="643"/>
      <c r="J79" s="643"/>
      <c r="K79" s="640"/>
      <c r="L79" s="640"/>
      <c r="M79" s="640"/>
      <c r="N79" s="640"/>
      <c r="O79" s="640"/>
      <c r="P79" s="640"/>
      <c r="Q79" s="66">
        <v>-109</v>
      </c>
      <c r="R79" s="640"/>
      <c r="S79" s="640"/>
      <c r="T79" s="640"/>
      <c r="U79" s="640"/>
      <c r="V79" s="640"/>
      <c r="W79" s="640"/>
      <c r="X79" s="640"/>
      <c r="Y79" s="640"/>
      <c r="Z79" s="654"/>
      <c r="AA79" s="640"/>
      <c r="AB79" s="654"/>
      <c r="AC79" s="174"/>
      <c r="AD79" s="174">
        <v>1</v>
      </c>
      <c r="AE79" s="662"/>
      <c r="AF79" s="640"/>
      <c r="AG79" s="640"/>
      <c r="AH79" s="669"/>
    </row>
    <row r="80" spans="1:34" ht="15" customHeight="1">
      <c r="A80" s="2"/>
      <c r="B80" s="640"/>
      <c r="C80" s="665"/>
      <c r="D80" s="94">
        <v>11</v>
      </c>
      <c r="E80" s="640"/>
      <c r="F80" s="640"/>
      <c r="G80" s="640"/>
      <c r="H80" s="640"/>
      <c r="I80" s="643"/>
      <c r="J80" s="643"/>
      <c r="K80" s="640"/>
      <c r="L80" s="640"/>
      <c r="M80" s="640"/>
      <c r="N80" s="640"/>
      <c r="O80" s="640"/>
      <c r="P80" s="640"/>
      <c r="Q80" s="66">
        <v>-110</v>
      </c>
      <c r="R80" s="640"/>
      <c r="S80" s="640"/>
      <c r="T80" s="640"/>
      <c r="U80" s="640"/>
      <c r="V80" s="640"/>
      <c r="W80" s="640"/>
      <c r="X80" s="640"/>
      <c r="Y80" s="640"/>
      <c r="Z80" s="654"/>
      <c r="AA80" s="640"/>
      <c r="AB80" s="654"/>
      <c r="AC80" s="174"/>
      <c r="AD80" s="174">
        <v>1</v>
      </c>
      <c r="AE80" s="662"/>
      <c r="AF80" s="640"/>
      <c r="AG80" s="640"/>
      <c r="AH80" s="669"/>
    </row>
    <row r="81" spans="1:34" ht="15" customHeight="1">
      <c r="A81" s="2"/>
      <c r="B81" s="640"/>
      <c r="C81" s="665"/>
      <c r="D81" s="94">
        <v>12</v>
      </c>
      <c r="E81" s="640"/>
      <c r="F81" s="640"/>
      <c r="G81" s="640"/>
      <c r="H81" s="640"/>
      <c r="I81" s="643"/>
      <c r="J81" s="643"/>
      <c r="K81" s="640"/>
      <c r="L81" s="640"/>
      <c r="M81" s="640"/>
      <c r="N81" s="640"/>
      <c r="O81" s="640"/>
      <c r="P81" s="640"/>
      <c r="Q81" s="66">
        <v>-111</v>
      </c>
      <c r="R81" s="640"/>
      <c r="S81" s="640"/>
      <c r="T81" s="640"/>
      <c r="U81" s="640"/>
      <c r="V81" s="640"/>
      <c r="W81" s="640"/>
      <c r="X81" s="640"/>
      <c r="Y81" s="640"/>
      <c r="Z81" s="654"/>
      <c r="AA81" s="640"/>
      <c r="AB81" s="654"/>
      <c r="AC81" s="174"/>
      <c r="AD81" s="174">
        <v>1</v>
      </c>
      <c r="AE81" s="662"/>
      <c r="AF81" s="640"/>
      <c r="AG81" s="640"/>
      <c r="AH81" s="669"/>
    </row>
    <row r="82" spans="1:34" ht="15" customHeight="1">
      <c r="A82" s="2"/>
      <c r="B82" s="640"/>
      <c r="C82" s="665"/>
      <c r="D82" s="94">
        <v>13</v>
      </c>
      <c r="E82" s="640"/>
      <c r="F82" s="640"/>
      <c r="G82" s="640"/>
      <c r="H82" s="640"/>
      <c r="I82" s="643"/>
      <c r="J82" s="643"/>
      <c r="K82" s="640"/>
      <c r="L82" s="640"/>
      <c r="M82" s="640"/>
      <c r="N82" s="640"/>
      <c r="O82" s="640"/>
      <c r="P82" s="640"/>
      <c r="Q82" s="66">
        <v>-112</v>
      </c>
      <c r="R82" s="640"/>
      <c r="S82" s="640"/>
      <c r="T82" s="640"/>
      <c r="U82" s="640"/>
      <c r="V82" s="640"/>
      <c r="W82" s="640"/>
      <c r="X82" s="640"/>
      <c r="Y82" s="640"/>
      <c r="Z82" s="654"/>
      <c r="AA82" s="640"/>
      <c r="AB82" s="654"/>
      <c r="AC82" s="174"/>
      <c r="AD82" s="174">
        <v>1</v>
      </c>
      <c r="AE82" s="662"/>
      <c r="AF82" s="640"/>
      <c r="AG82" s="640"/>
      <c r="AH82" s="669"/>
    </row>
    <row r="83" spans="1:34" ht="15" customHeight="1">
      <c r="A83" s="2"/>
      <c r="B83" s="640"/>
      <c r="C83" s="665"/>
      <c r="D83" s="94">
        <v>14</v>
      </c>
      <c r="E83" s="640"/>
      <c r="F83" s="640"/>
      <c r="G83" s="640"/>
      <c r="H83" s="640"/>
      <c r="I83" s="643"/>
      <c r="J83" s="643"/>
      <c r="K83" s="640"/>
      <c r="L83" s="640"/>
      <c r="M83" s="640"/>
      <c r="N83" s="640"/>
      <c r="O83" s="640"/>
      <c r="P83" s="640"/>
      <c r="Q83" s="66">
        <v>-113</v>
      </c>
      <c r="R83" s="640"/>
      <c r="S83" s="640"/>
      <c r="T83" s="640"/>
      <c r="U83" s="640"/>
      <c r="V83" s="640"/>
      <c r="W83" s="640"/>
      <c r="X83" s="640"/>
      <c r="Y83" s="640"/>
      <c r="Z83" s="654"/>
      <c r="AA83" s="640"/>
      <c r="AB83" s="654"/>
      <c r="AC83" s="174"/>
      <c r="AD83" s="174">
        <v>1</v>
      </c>
      <c r="AE83" s="662"/>
      <c r="AF83" s="640"/>
      <c r="AG83" s="640"/>
      <c r="AH83" s="669"/>
    </row>
    <row r="84" spans="1:34" ht="15" customHeight="1">
      <c r="A84" s="2"/>
      <c r="B84" s="640"/>
      <c r="C84" s="665"/>
      <c r="D84" s="94">
        <v>15</v>
      </c>
      <c r="E84" s="640"/>
      <c r="F84" s="640"/>
      <c r="G84" s="640"/>
      <c r="H84" s="640"/>
      <c r="I84" s="643"/>
      <c r="J84" s="643"/>
      <c r="K84" s="640"/>
      <c r="L84" s="640"/>
      <c r="M84" s="640"/>
      <c r="N84" s="640"/>
      <c r="O84" s="640"/>
      <c r="P84" s="640"/>
      <c r="Q84" s="66">
        <v>-114</v>
      </c>
      <c r="R84" s="640"/>
      <c r="S84" s="640"/>
      <c r="T84" s="640"/>
      <c r="U84" s="640"/>
      <c r="V84" s="640"/>
      <c r="W84" s="640"/>
      <c r="X84" s="640"/>
      <c r="Y84" s="640"/>
      <c r="Z84" s="654"/>
      <c r="AA84" s="640"/>
      <c r="AB84" s="654"/>
      <c r="AC84" s="174"/>
      <c r="AD84" s="174">
        <v>1</v>
      </c>
      <c r="AE84" s="662"/>
      <c r="AF84" s="640"/>
      <c r="AG84" s="640"/>
      <c r="AH84" s="669"/>
    </row>
    <row r="85" spans="1:34" ht="15" customHeight="1">
      <c r="A85" s="2"/>
      <c r="B85" s="640"/>
      <c r="C85" s="665"/>
      <c r="D85" s="94">
        <v>16</v>
      </c>
      <c r="E85" s="640"/>
      <c r="F85" s="640"/>
      <c r="G85" s="640"/>
      <c r="H85" s="640"/>
      <c r="I85" s="643"/>
      <c r="J85" s="643"/>
      <c r="K85" s="640"/>
      <c r="L85" s="640"/>
      <c r="M85" s="640"/>
      <c r="N85" s="640"/>
      <c r="O85" s="640"/>
      <c r="P85" s="640"/>
      <c r="Q85" s="66">
        <v>-115</v>
      </c>
      <c r="R85" s="640"/>
      <c r="S85" s="640"/>
      <c r="T85" s="640"/>
      <c r="U85" s="640"/>
      <c r="V85" s="640"/>
      <c r="W85" s="640"/>
      <c r="X85" s="640"/>
      <c r="Y85" s="640"/>
      <c r="Z85" s="654"/>
      <c r="AA85" s="640"/>
      <c r="AB85" s="654"/>
      <c r="AC85" s="174"/>
      <c r="AD85" s="174">
        <v>1</v>
      </c>
      <c r="AE85" s="662"/>
      <c r="AF85" s="640"/>
      <c r="AG85" s="640"/>
      <c r="AH85" s="669"/>
    </row>
    <row r="86" spans="1:34" ht="15" customHeight="1">
      <c r="A86" s="2"/>
      <c r="B86" s="640"/>
      <c r="C86" s="665"/>
      <c r="D86" s="94">
        <v>17</v>
      </c>
      <c r="E86" s="640"/>
      <c r="F86" s="640"/>
      <c r="G86" s="640"/>
      <c r="H86" s="640"/>
      <c r="I86" s="643"/>
      <c r="J86" s="643"/>
      <c r="K86" s="640"/>
      <c r="L86" s="640"/>
      <c r="M86" s="640"/>
      <c r="N86" s="640"/>
      <c r="O86" s="640"/>
      <c r="P86" s="640"/>
      <c r="Q86" s="66">
        <v>-115.5</v>
      </c>
      <c r="R86" s="640"/>
      <c r="S86" s="640"/>
      <c r="T86" s="640"/>
      <c r="U86" s="640"/>
      <c r="V86" s="640"/>
      <c r="W86" s="640"/>
      <c r="X86" s="640"/>
      <c r="Y86" s="640"/>
      <c r="Z86" s="654"/>
      <c r="AA86" s="640"/>
      <c r="AB86" s="654"/>
      <c r="AC86" s="174"/>
      <c r="AD86" s="174">
        <v>1</v>
      </c>
      <c r="AE86" s="662"/>
      <c r="AF86" s="640"/>
      <c r="AG86" s="640"/>
      <c r="AH86" s="669"/>
    </row>
    <row r="87" spans="1:34" ht="15" customHeight="1">
      <c r="A87" s="2"/>
      <c r="B87" s="640"/>
      <c r="C87" s="665"/>
      <c r="D87" s="94">
        <v>18</v>
      </c>
      <c r="E87" s="640"/>
      <c r="F87" s="640"/>
      <c r="G87" s="640"/>
      <c r="H87" s="640"/>
      <c r="I87" s="643"/>
      <c r="J87" s="643"/>
      <c r="K87" s="640"/>
      <c r="L87" s="640"/>
      <c r="M87" s="640"/>
      <c r="N87" s="640"/>
      <c r="O87" s="640"/>
      <c r="P87" s="640"/>
      <c r="Q87" s="66">
        <v>-116</v>
      </c>
      <c r="R87" s="640"/>
      <c r="S87" s="640"/>
      <c r="T87" s="640"/>
      <c r="U87" s="640"/>
      <c r="V87" s="640"/>
      <c r="W87" s="640"/>
      <c r="X87" s="640"/>
      <c r="Y87" s="640"/>
      <c r="Z87" s="654"/>
      <c r="AA87" s="640"/>
      <c r="AB87" s="654"/>
      <c r="AC87" s="174"/>
      <c r="AD87" s="174">
        <v>1</v>
      </c>
      <c r="AE87" s="662"/>
      <c r="AF87" s="640"/>
      <c r="AG87" s="640"/>
      <c r="AH87" s="669"/>
    </row>
    <row r="88" spans="1:34" ht="15" customHeight="1">
      <c r="A88" s="2"/>
      <c r="B88" s="640"/>
      <c r="C88" s="665"/>
      <c r="D88" s="94">
        <v>19</v>
      </c>
      <c r="E88" s="640"/>
      <c r="F88" s="640"/>
      <c r="G88" s="640"/>
      <c r="H88" s="640"/>
      <c r="I88" s="643"/>
      <c r="J88" s="643"/>
      <c r="K88" s="640"/>
      <c r="L88" s="640"/>
      <c r="M88" s="640"/>
      <c r="N88" s="640"/>
      <c r="O88" s="640"/>
      <c r="P88" s="640"/>
      <c r="Q88" s="66">
        <v>-116.5</v>
      </c>
      <c r="R88" s="640"/>
      <c r="S88" s="640"/>
      <c r="T88" s="640"/>
      <c r="U88" s="640"/>
      <c r="V88" s="640"/>
      <c r="W88" s="640"/>
      <c r="X88" s="640"/>
      <c r="Y88" s="640"/>
      <c r="Z88" s="654"/>
      <c r="AA88" s="640"/>
      <c r="AB88" s="654"/>
      <c r="AC88" s="174"/>
      <c r="AD88" s="174">
        <v>1</v>
      </c>
      <c r="AE88" s="662"/>
      <c r="AF88" s="640"/>
      <c r="AG88" s="640"/>
      <c r="AH88" s="669"/>
    </row>
    <row r="89" spans="1:34" ht="15" customHeight="1">
      <c r="A89" s="2"/>
      <c r="B89" s="640"/>
      <c r="C89" s="665"/>
      <c r="D89" s="94">
        <v>20</v>
      </c>
      <c r="E89" s="640"/>
      <c r="F89" s="640"/>
      <c r="G89" s="640"/>
      <c r="H89" s="640"/>
      <c r="I89" s="643"/>
      <c r="J89" s="643"/>
      <c r="K89" s="640"/>
      <c r="L89" s="640"/>
      <c r="M89" s="640"/>
      <c r="N89" s="640"/>
      <c r="O89" s="640"/>
      <c r="P89" s="640"/>
      <c r="Q89" s="66">
        <v>-117</v>
      </c>
      <c r="R89" s="640"/>
      <c r="S89" s="640"/>
      <c r="T89" s="640"/>
      <c r="U89" s="640"/>
      <c r="V89" s="640"/>
      <c r="W89" s="640"/>
      <c r="X89" s="640"/>
      <c r="Y89" s="640"/>
      <c r="Z89" s="654"/>
      <c r="AA89" s="640"/>
      <c r="AB89" s="654"/>
      <c r="AC89" s="174"/>
      <c r="AD89" s="174">
        <v>1</v>
      </c>
      <c r="AE89" s="662"/>
      <c r="AF89" s="640"/>
      <c r="AG89" s="640"/>
      <c r="AH89" s="669"/>
    </row>
    <row r="90" spans="1:34" ht="15" customHeight="1">
      <c r="A90" s="2"/>
      <c r="B90" s="640"/>
      <c r="C90" s="665"/>
      <c r="D90" s="94">
        <v>21</v>
      </c>
      <c r="E90" s="640"/>
      <c r="F90" s="640"/>
      <c r="G90" s="640"/>
      <c r="H90" s="640"/>
      <c r="I90" s="643"/>
      <c r="J90" s="643"/>
      <c r="K90" s="640"/>
      <c r="L90" s="640"/>
      <c r="M90" s="640"/>
      <c r="N90" s="640"/>
      <c r="O90" s="640"/>
      <c r="P90" s="640"/>
      <c r="Q90" s="66">
        <v>-117.5</v>
      </c>
      <c r="R90" s="640"/>
      <c r="S90" s="640"/>
      <c r="T90" s="640"/>
      <c r="U90" s="640"/>
      <c r="V90" s="640"/>
      <c r="W90" s="640"/>
      <c r="X90" s="640"/>
      <c r="Y90" s="640"/>
      <c r="Z90" s="654"/>
      <c r="AA90" s="640"/>
      <c r="AB90" s="654"/>
      <c r="AC90" s="174"/>
      <c r="AD90" s="174">
        <v>1</v>
      </c>
      <c r="AE90" s="662"/>
      <c r="AF90" s="640"/>
      <c r="AG90" s="640"/>
      <c r="AH90" s="669"/>
    </row>
    <row r="91" spans="1:34" ht="15" customHeight="1">
      <c r="A91" s="2"/>
      <c r="B91" s="640"/>
      <c r="C91" s="665"/>
      <c r="D91" s="94">
        <v>22</v>
      </c>
      <c r="E91" s="640"/>
      <c r="F91" s="640"/>
      <c r="G91" s="640"/>
      <c r="H91" s="640"/>
      <c r="I91" s="643"/>
      <c r="J91" s="643"/>
      <c r="K91" s="640"/>
      <c r="L91" s="640"/>
      <c r="M91" s="640"/>
      <c r="N91" s="640"/>
      <c r="O91" s="640"/>
      <c r="P91" s="640"/>
      <c r="Q91" s="66">
        <v>-118</v>
      </c>
      <c r="R91" s="640"/>
      <c r="S91" s="640"/>
      <c r="T91" s="640"/>
      <c r="U91" s="640"/>
      <c r="V91" s="640"/>
      <c r="W91" s="640"/>
      <c r="X91" s="640"/>
      <c r="Y91" s="640"/>
      <c r="Z91" s="654"/>
      <c r="AA91" s="640"/>
      <c r="AB91" s="654"/>
      <c r="AC91" s="174"/>
      <c r="AD91" s="174">
        <v>1</v>
      </c>
      <c r="AE91" s="662"/>
      <c r="AF91" s="640"/>
      <c r="AG91" s="640"/>
      <c r="AH91" s="669"/>
    </row>
    <row r="92" spans="1:34" ht="15" customHeight="1">
      <c r="A92" s="2"/>
      <c r="B92" s="640"/>
      <c r="C92" s="665"/>
      <c r="D92" s="94">
        <v>23</v>
      </c>
      <c r="E92" s="640"/>
      <c r="F92" s="640"/>
      <c r="G92" s="640"/>
      <c r="H92" s="640"/>
      <c r="I92" s="643"/>
      <c r="J92" s="643"/>
      <c r="K92" s="640"/>
      <c r="L92" s="640"/>
      <c r="M92" s="640"/>
      <c r="N92" s="640"/>
      <c r="O92" s="640"/>
      <c r="P92" s="640"/>
      <c r="Q92" s="66">
        <v>-118.5</v>
      </c>
      <c r="R92" s="640"/>
      <c r="S92" s="640"/>
      <c r="T92" s="640"/>
      <c r="U92" s="640"/>
      <c r="V92" s="640"/>
      <c r="W92" s="640"/>
      <c r="X92" s="640"/>
      <c r="Y92" s="640"/>
      <c r="Z92" s="654"/>
      <c r="AA92" s="640"/>
      <c r="AB92" s="654"/>
      <c r="AC92" s="174"/>
      <c r="AD92" s="174">
        <v>1</v>
      </c>
      <c r="AE92" s="662"/>
      <c r="AF92" s="640"/>
      <c r="AG92" s="640"/>
      <c r="AH92" s="669"/>
    </row>
    <row r="93" spans="1:34" ht="15" customHeight="1">
      <c r="A93" s="2"/>
      <c r="B93" s="640"/>
      <c r="C93" s="665"/>
      <c r="D93" s="94">
        <v>24</v>
      </c>
      <c r="E93" s="640"/>
      <c r="F93" s="640"/>
      <c r="G93" s="640"/>
      <c r="H93" s="640"/>
      <c r="I93" s="643"/>
      <c r="J93" s="643"/>
      <c r="K93" s="640"/>
      <c r="L93" s="640"/>
      <c r="M93" s="640"/>
      <c r="N93" s="640"/>
      <c r="O93" s="640"/>
      <c r="P93" s="640"/>
      <c r="Q93" s="66">
        <v>-119</v>
      </c>
      <c r="R93" s="640"/>
      <c r="S93" s="640"/>
      <c r="T93" s="640"/>
      <c r="U93" s="640"/>
      <c r="V93" s="640"/>
      <c r="W93" s="640"/>
      <c r="X93" s="640"/>
      <c r="Y93" s="640"/>
      <c r="Z93" s="654"/>
      <c r="AA93" s="640"/>
      <c r="AB93" s="654"/>
      <c r="AC93" s="174"/>
      <c r="AD93" s="174">
        <v>1</v>
      </c>
      <c r="AE93" s="662"/>
      <c r="AF93" s="640"/>
      <c r="AG93" s="640"/>
      <c r="AH93" s="669"/>
    </row>
    <row r="94" spans="1:34" ht="15" customHeight="1">
      <c r="A94" s="2"/>
      <c r="B94" s="640"/>
      <c r="C94" s="665"/>
      <c r="D94" s="94">
        <v>25</v>
      </c>
      <c r="E94" s="640"/>
      <c r="F94" s="640"/>
      <c r="G94" s="640"/>
      <c r="H94" s="640"/>
      <c r="I94" s="643"/>
      <c r="J94" s="643"/>
      <c r="K94" s="640"/>
      <c r="L94" s="640"/>
      <c r="M94" s="640"/>
      <c r="N94" s="640"/>
      <c r="O94" s="640"/>
      <c r="P94" s="640"/>
      <c r="Q94" s="66">
        <v>-119.5</v>
      </c>
      <c r="R94" s="640"/>
      <c r="S94" s="640"/>
      <c r="T94" s="640"/>
      <c r="U94" s="640"/>
      <c r="V94" s="640"/>
      <c r="W94" s="640"/>
      <c r="X94" s="640"/>
      <c r="Y94" s="640"/>
      <c r="Z94" s="654"/>
      <c r="AA94" s="640"/>
      <c r="AB94" s="654"/>
      <c r="AC94" s="174"/>
      <c r="AD94" s="174">
        <v>1</v>
      </c>
      <c r="AE94" s="662"/>
      <c r="AF94" s="640"/>
      <c r="AG94" s="640"/>
      <c r="AH94" s="669"/>
    </row>
    <row r="95" spans="1:34" ht="15" customHeight="1">
      <c r="A95" s="2"/>
      <c r="B95" s="641"/>
      <c r="C95" s="666"/>
      <c r="D95" s="94">
        <v>26</v>
      </c>
      <c r="E95" s="641"/>
      <c r="F95" s="641"/>
      <c r="G95" s="641"/>
      <c r="H95" s="641"/>
      <c r="I95" s="644"/>
      <c r="J95" s="644"/>
      <c r="K95" s="641"/>
      <c r="L95" s="641"/>
      <c r="M95" s="641"/>
      <c r="N95" s="641"/>
      <c r="O95" s="641"/>
      <c r="P95" s="641"/>
      <c r="Q95" s="66">
        <v>-120</v>
      </c>
      <c r="R95" s="641"/>
      <c r="S95" s="641"/>
      <c r="T95" s="641"/>
      <c r="U95" s="641"/>
      <c r="V95" s="641"/>
      <c r="W95" s="641"/>
      <c r="X95" s="641"/>
      <c r="Y95" s="641"/>
      <c r="Z95" s="657"/>
      <c r="AA95" s="641"/>
      <c r="AB95" s="657"/>
      <c r="AC95" s="177"/>
      <c r="AD95" s="177">
        <v>1</v>
      </c>
      <c r="AE95" s="663"/>
      <c r="AF95" s="641"/>
      <c r="AG95" s="641"/>
      <c r="AH95" s="669"/>
    </row>
    <row r="96" spans="1:34" s="155" customFormat="1" ht="15" customHeight="1">
      <c r="A96" s="164"/>
      <c r="B96" s="164" t="s">
        <v>631</v>
      </c>
      <c r="C96" s="165">
        <v>210.04499999999999</v>
      </c>
      <c r="D96" s="162"/>
      <c r="E96" s="147">
        <v>71</v>
      </c>
      <c r="F96" s="147">
        <v>20</v>
      </c>
      <c r="G96" s="147" t="s">
        <v>624</v>
      </c>
      <c r="H96" s="147" t="s">
        <v>635</v>
      </c>
      <c r="I96" s="162" t="s">
        <v>624</v>
      </c>
      <c r="J96" s="162" t="s">
        <v>624</v>
      </c>
      <c r="K96" s="147">
        <v>68670</v>
      </c>
      <c r="L96" s="147" t="s">
        <v>624</v>
      </c>
      <c r="M96" s="147">
        <v>4</v>
      </c>
      <c r="N96" s="147">
        <v>13</v>
      </c>
      <c r="O96" s="147" t="s">
        <v>170</v>
      </c>
      <c r="P96" s="147" t="s">
        <v>158</v>
      </c>
      <c r="Q96" s="166">
        <v>-85</v>
      </c>
      <c r="R96" s="147" t="s">
        <v>159</v>
      </c>
      <c r="S96" s="147" t="s">
        <v>160</v>
      </c>
      <c r="T96" s="147">
        <v>1358</v>
      </c>
      <c r="U96" s="147" t="s">
        <v>194</v>
      </c>
      <c r="V96" s="147">
        <v>60</v>
      </c>
      <c r="W96" s="147">
        <v>3</v>
      </c>
      <c r="X96" s="147" t="s">
        <v>150</v>
      </c>
      <c r="Y96" s="147">
        <v>1</v>
      </c>
      <c r="Z96" s="153">
        <v>1</v>
      </c>
      <c r="AA96" s="147">
        <v>1</v>
      </c>
      <c r="AB96" s="153">
        <v>1</v>
      </c>
      <c r="AC96" s="153"/>
      <c r="AD96" s="153">
        <v>1</v>
      </c>
      <c r="AE96" s="154" t="s">
        <v>149</v>
      </c>
      <c r="AF96" s="147" t="s">
        <v>624</v>
      </c>
      <c r="AG96" s="147" t="s">
        <v>626</v>
      </c>
      <c r="AH96" s="147" t="s">
        <v>627</v>
      </c>
    </row>
    <row r="97" spans="1:34" ht="15" customHeight="1">
      <c r="B97" s="636" t="s">
        <v>637</v>
      </c>
      <c r="C97" s="636"/>
      <c r="D97" s="636"/>
      <c r="E97" s="636"/>
      <c r="F97" s="636"/>
      <c r="G97" s="636"/>
      <c r="H97" s="636"/>
      <c r="I97" s="636"/>
      <c r="J97" s="636"/>
      <c r="K97" s="636"/>
      <c r="L97" s="636"/>
      <c r="M97" s="636"/>
      <c r="N97" s="636"/>
      <c r="O97" s="636"/>
      <c r="P97" s="636"/>
      <c r="Q97" s="636"/>
      <c r="R97" s="636"/>
      <c r="S97" s="636"/>
      <c r="T97" s="636"/>
      <c r="U97" s="636"/>
      <c r="V97" s="636"/>
      <c r="W97" s="636"/>
      <c r="X97" s="636"/>
      <c r="Y97" s="636"/>
      <c r="Z97" s="636"/>
      <c r="AA97" s="636"/>
      <c r="AB97" s="636"/>
      <c r="AC97" s="636"/>
      <c r="AD97" s="636"/>
      <c r="AE97" s="636"/>
      <c r="AF97" s="636"/>
      <c r="AG97" s="636"/>
      <c r="AH97" s="636"/>
    </row>
    <row r="98" spans="1:34" ht="15" customHeight="1">
      <c r="B98" s="637"/>
      <c r="C98" s="637"/>
      <c r="D98" s="637"/>
      <c r="E98" s="637"/>
      <c r="F98" s="637"/>
      <c r="G98" s="637"/>
      <c r="H98" s="637"/>
      <c r="I98" s="637"/>
      <c r="J98" s="637"/>
      <c r="K98" s="637"/>
      <c r="L98" s="637"/>
      <c r="M98" s="637"/>
      <c r="N98" s="637"/>
      <c r="O98" s="637"/>
      <c r="P98" s="637"/>
      <c r="Q98" s="637"/>
      <c r="R98" s="637"/>
      <c r="S98" s="637"/>
      <c r="T98" s="637"/>
      <c r="U98" s="637"/>
      <c r="V98" s="637"/>
      <c r="W98" s="637"/>
      <c r="X98" s="637"/>
      <c r="Y98" s="637"/>
      <c r="Z98" s="637"/>
      <c r="AA98" s="637"/>
      <c r="AB98" s="637"/>
      <c r="AC98" s="637"/>
      <c r="AD98" s="637"/>
      <c r="AE98" s="637"/>
      <c r="AF98" s="637"/>
      <c r="AG98" s="637"/>
      <c r="AH98" s="637"/>
    </row>
    <row r="99" spans="1:34" ht="15" customHeight="1">
      <c r="B99" s="638"/>
      <c r="C99" s="637"/>
      <c r="D99" s="638"/>
      <c r="E99" s="638"/>
      <c r="F99" s="638"/>
      <c r="G99" s="638"/>
      <c r="H99" s="638"/>
      <c r="I99" s="638"/>
      <c r="J99" s="638"/>
      <c r="K99" s="638"/>
      <c r="L99" s="638"/>
      <c r="M99" s="638"/>
      <c r="N99" s="638"/>
      <c r="O99" s="638"/>
      <c r="P99" s="638"/>
      <c r="Q99" s="638"/>
      <c r="R99" s="638"/>
      <c r="S99" s="638"/>
      <c r="T99" s="638"/>
      <c r="U99" s="638"/>
      <c r="V99" s="638"/>
      <c r="W99" s="638"/>
      <c r="X99" s="638"/>
      <c r="Y99" s="638"/>
      <c r="Z99" s="638"/>
      <c r="AA99" s="638"/>
      <c r="AB99" s="638"/>
      <c r="AC99" s="638"/>
      <c r="AD99" s="638"/>
      <c r="AE99" s="638"/>
      <c r="AF99" s="638"/>
      <c r="AG99" s="638"/>
      <c r="AH99" s="638"/>
    </row>
    <row r="100" spans="1:34" ht="15" customHeight="1">
      <c r="B100" s="132" t="s">
        <v>623</v>
      </c>
      <c r="C100" s="199">
        <v>210.04599999999999</v>
      </c>
      <c r="E100" s="36">
        <v>71</v>
      </c>
      <c r="F100" s="36">
        <v>10</v>
      </c>
      <c r="G100" s="36">
        <v>0</v>
      </c>
      <c r="H100" s="149" t="s">
        <v>625</v>
      </c>
      <c r="I100" s="116">
        <v>30</v>
      </c>
      <c r="J100" s="116">
        <v>35</v>
      </c>
      <c r="K100" s="149">
        <v>68771</v>
      </c>
      <c r="L100" s="149">
        <v>68780</v>
      </c>
      <c r="M100" s="148">
        <v>4</v>
      </c>
      <c r="N100" s="149">
        <v>13</v>
      </c>
      <c r="O100" s="36" t="s">
        <v>170</v>
      </c>
      <c r="P100" s="36" t="s">
        <v>158</v>
      </c>
      <c r="Q100" s="36">
        <v>-85</v>
      </c>
      <c r="R100" s="36" t="s">
        <v>159</v>
      </c>
      <c r="S100" s="36" t="s">
        <v>638</v>
      </c>
      <c r="T100" s="149">
        <v>1358</v>
      </c>
      <c r="U100" s="36" t="s">
        <v>148</v>
      </c>
      <c r="V100" s="149">
        <v>60</v>
      </c>
      <c r="W100" s="149">
        <v>3</v>
      </c>
      <c r="X100" s="149" t="s">
        <v>150</v>
      </c>
      <c r="Y100" s="149">
        <v>1</v>
      </c>
      <c r="Z100" s="150">
        <v>1</v>
      </c>
      <c r="AA100" s="149">
        <v>1</v>
      </c>
      <c r="AB100" s="150">
        <v>1</v>
      </c>
      <c r="AC100" s="150">
        <v>1</v>
      </c>
      <c r="AD100" s="150"/>
      <c r="AE100" s="151" t="s">
        <v>149</v>
      </c>
      <c r="AF100" s="149" t="s">
        <v>624</v>
      </c>
      <c r="AG100" s="36" t="s">
        <v>626</v>
      </c>
      <c r="AH100" s="170" t="s">
        <v>627</v>
      </c>
    </row>
    <row r="101" spans="1:34" ht="15" customHeight="1">
      <c r="A101" s="18" t="s">
        <v>225</v>
      </c>
      <c r="B101" s="132" t="s">
        <v>639</v>
      </c>
      <c r="C101" s="199">
        <v>210.047</v>
      </c>
      <c r="E101" s="36">
        <v>71</v>
      </c>
      <c r="F101" s="36">
        <v>10</v>
      </c>
      <c r="G101" s="36">
        <v>0</v>
      </c>
      <c r="H101" s="66" t="s">
        <v>625</v>
      </c>
      <c r="I101" s="116">
        <v>30</v>
      </c>
      <c r="J101" s="116">
        <v>35</v>
      </c>
      <c r="K101" s="66">
        <v>68771</v>
      </c>
      <c r="L101" s="66">
        <v>68780</v>
      </c>
      <c r="M101" s="145">
        <v>4</v>
      </c>
      <c r="N101" s="66">
        <v>13</v>
      </c>
      <c r="O101" s="36" t="s">
        <v>170</v>
      </c>
      <c r="P101" s="36" t="s">
        <v>158</v>
      </c>
      <c r="Q101" s="36">
        <v>-85</v>
      </c>
      <c r="R101" s="36" t="s">
        <v>159</v>
      </c>
      <c r="S101" s="36" t="s">
        <v>638</v>
      </c>
      <c r="T101" s="66">
        <v>1358</v>
      </c>
      <c r="U101" s="36" t="s">
        <v>194</v>
      </c>
      <c r="V101" s="66">
        <v>60</v>
      </c>
      <c r="W101" s="66">
        <v>3</v>
      </c>
      <c r="X101" s="66" t="s">
        <v>150</v>
      </c>
      <c r="Y101" s="66">
        <v>1</v>
      </c>
      <c r="Z101" s="61">
        <v>1</v>
      </c>
      <c r="AA101" s="66">
        <v>1</v>
      </c>
      <c r="AB101" s="61">
        <v>1</v>
      </c>
      <c r="AC101" s="61"/>
      <c r="AD101" s="61">
        <v>1</v>
      </c>
      <c r="AE101" s="27" t="s">
        <v>149</v>
      </c>
      <c r="AF101" s="66" t="s">
        <v>624</v>
      </c>
      <c r="AG101" s="36" t="s">
        <v>626</v>
      </c>
      <c r="AH101" s="170" t="s">
        <v>627</v>
      </c>
    </row>
    <row r="102" spans="1:34" ht="15" customHeight="1">
      <c r="A102" s="2" t="s">
        <v>226</v>
      </c>
      <c r="B102" s="132" t="s">
        <v>629</v>
      </c>
      <c r="C102" s="199">
        <v>210.048</v>
      </c>
      <c r="E102" s="36">
        <v>71</v>
      </c>
      <c r="F102" s="36">
        <v>10</v>
      </c>
      <c r="G102" s="36">
        <v>0</v>
      </c>
      <c r="H102" s="66" t="s">
        <v>625</v>
      </c>
      <c r="I102" s="116">
        <v>30</v>
      </c>
      <c r="J102" s="116">
        <v>35</v>
      </c>
      <c r="K102" s="66">
        <v>68771</v>
      </c>
      <c r="L102" s="66">
        <v>68780</v>
      </c>
      <c r="M102" s="145">
        <v>4</v>
      </c>
      <c r="N102" s="66">
        <v>13</v>
      </c>
      <c r="O102" s="36" t="s">
        <v>170</v>
      </c>
      <c r="P102" s="36" t="s">
        <v>158</v>
      </c>
      <c r="Q102" s="36">
        <v>-85</v>
      </c>
      <c r="R102" s="36" t="s">
        <v>159</v>
      </c>
      <c r="S102" s="36" t="s">
        <v>638</v>
      </c>
      <c r="T102" s="66">
        <v>1358</v>
      </c>
      <c r="U102" s="36" t="s">
        <v>171</v>
      </c>
      <c r="V102" s="66">
        <v>60</v>
      </c>
      <c r="W102" s="66">
        <v>3</v>
      </c>
      <c r="X102" s="66" t="s">
        <v>150</v>
      </c>
      <c r="Y102" s="66">
        <v>1</v>
      </c>
      <c r="Z102" s="61">
        <v>1</v>
      </c>
      <c r="AA102" s="66">
        <v>1</v>
      </c>
      <c r="AB102" s="61">
        <v>1</v>
      </c>
      <c r="AC102" s="61">
        <v>1</v>
      </c>
      <c r="AD102" s="61"/>
      <c r="AE102" s="27" t="s">
        <v>149</v>
      </c>
      <c r="AF102" s="66" t="s">
        <v>624</v>
      </c>
      <c r="AG102" s="36" t="s">
        <v>626</v>
      </c>
      <c r="AH102" s="170" t="s">
        <v>627</v>
      </c>
    </row>
    <row r="103" spans="1:34" ht="15" customHeight="1">
      <c r="A103" s="2" t="s">
        <v>228</v>
      </c>
      <c r="B103" s="132" t="s">
        <v>640</v>
      </c>
      <c r="C103" s="199">
        <v>210.04900000000001</v>
      </c>
      <c r="E103" s="36">
        <v>71</v>
      </c>
      <c r="F103" s="36">
        <v>10</v>
      </c>
      <c r="G103" s="36">
        <v>0</v>
      </c>
      <c r="H103" s="66" t="s">
        <v>625</v>
      </c>
      <c r="I103" s="116">
        <v>30</v>
      </c>
      <c r="J103" s="116">
        <v>35</v>
      </c>
      <c r="K103" s="66">
        <v>68771</v>
      </c>
      <c r="L103" s="66">
        <v>68780</v>
      </c>
      <c r="M103" s="145">
        <v>4</v>
      </c>
      <c r="N103" s="66">
        <v>13</v>
      </c>
      <c r="O103" s="36" t="s">
        <v>170</v>
      </c>
      <c r="P103" s="36" t="s">
        <v>158</v>
      </c>
      <c r="Q103" s="36">
        <v>-85</v>
      </c>
      <c r="R103" s="36" t="s">
        <v>159</v>
      </c>
      <c r="S103" s="36" t="s">
        <v>638</v>
      </c>
      <c r="T103" s="66">
        <v>1358</v>
      </c>
      <c r="U103" s="36" t="s">
        <v>198</v>
      </c>
      <c r="V103" s="66">
        <v>60</v>
      </c>
      <c r="W103" s="66">
        <v>3</v>
      </c>
      <c r="X103" s="66" t="s">
        <v>150</v>
      </c>
      <c r="Y103" s="66">
        <v>1</v>
      </c>
      <c r="Z103" s="61">
        <v>1</v>
      </c>
      <c r="AA103" s="66">
        <v>1</v>
      </c>
      <c r="AB103" s="61">
        <v>1</v>
      </c>
      <c r="AC103" s="61"/>
      <c r="AD103" s="61">
        <v>1</v>
      </c>
      <c r="AE103" s="27" t="s">
        <v>149</v>
      </c>
      <c r="AF103" s="66" t="s">
        <v>624</v>
      </c>
      <c r="AG103" s="36" t="s">
        <v>626</v>
      </c>
      <c r="AH103" s="170" t="s">
        <v>627</v>
      </c>
    </row>
    <row r="104" spans="1:34" ht="15" customHeight="1">
      <c r="A104" s="2" t="s">
        <v>229</v>
      </c>
      <c r="B104" s="132" t="s">
        <v>623</v>
      </c>
      <c r="C104" s="200" t="s">
        <v>641</v>
      </c>
      <c r="E104" s="36">
        <v>71</v>
      </c>
      <c r="F104" s="36">
        <v>10</v>
      </c>
      <c r="G104" s="36">
        <v>0</v>
      </c>
      <c r="H104" s="66" t="s">
        <v>625</v>
      </c>
      <c r="I104" s="116">
        <v>30</v>
      </c>
      <c r="J104" s="116">
        <v>35</v>
      </c>
      <c r="K104" s="66">
        <v>68771</v>
      </c>
      <c r="L104" s="66">
        <v>68780</v>
      </c>
      <c r="M104" s="145">
        <v>4</v>
      </c>
      <c r="N104" s="66">
        <v>13</v>
      </c>
      <c r="O104" s="36" t="s">
        <v>170</v>
      </c>
      <c r="P104" s="36" t="s">
        <v>146</v>
      </c>
      <c r="Q104" s="36">
        <v>-85</v>
      </c>
      <c r="R104" s="36">
        <v>10</v>
      </c>
      <c r="S104" s="36" t="s">
        <v>642</v>
      </c>
      <c r="T104" s="66">
        <v>1358</v>
      </c>
      <c r="U104" s="36" t="s">
        <v>148</v>
      </c>
      <c r="V104" s="66">
        <v>60</v>
      </c>
      <c r="W104" s="66">
        <v>3</v>
      </c>
      <c r="X104" s="66" t="s">
        <v>150</v>
      </c>
      <c r="Y104" s="66">
        <v>1</v>
      </c>
      <c r="Z104" s="61">
        <v>1</v>
      </c>
      <c r="AA104" s="66">
        <v>1</v>
      </c>
      <c r="AB104" s="61">
        <v>1</v>
      </c>
      <c r="AC104" s="61">
        <v>1</v>
      </c>
      <c r="AD104" s="61"/>
      <c r="AE104" s="27" t="s">
        <v>149</v>
      </c>
      <c r="AF104" s="66" t="s">
        <v>624</v>
      </c>
      <c r="AG104" s="36" t="s">
        <v>626</v>
      </c>
      <c r="AH104" s="170" t="s">
        <v>627</v>
      </c>
    </row>
    <row r="105" spans="1:34" ht="15" customHeight="1">
      <c r="A105" s="2" t="s">
        <v>231</v>
      </c>
      <c r="B105" s="132" t="s">
        <v>639</v>
      </c>
      <c r="C105" s="199">
        <v>210.05099999999999</v>
      </c>
      <c r="E105" s="36">
        <v>71</v>
      </c>
      <c r="F105" s="36">
        <v>10</v>
      </c>
      <c r="G105" s="36">
        <v>0</v>
      </c>
      <c r="H105" s="66" t="s">
        <v>625</v>
      </c>
      <c r="I105" s="116">
        <v>30</v>
      </c>
      <c r="J105" s="116">
        <v>35</v>
      </c>
      <c r="K105" s="66">
        <v>68771</v>
      </c>
      <c r="L105" s="66">
        <v>68780</v>
      </c>
      <c r="M105" s="145">
        <v>4</v>
      </c>
      <c r="N105" s="66">
        <v>13</v>
      </c>
      <c r="O105" s="36" t="s">
        <v>170</v>
      </c>
      <c r="P105" s="36" t="s">
        <v>146</v>
      </c>
      <c r="Q105" s="36">
        <v>-85</v>
      </c>
      <c r="R105" s="36">
        <v>10</v>
      </c>
      <c r="S105" s="36" t="s">
        <v>642</v>
      </c>
      <c r="T105" s="66">
        <v>1358</v>
      </c>
      <c r="U105" s="36" t="s">
        <v>194</v>
      </c>
      <c r="V105" s="66">
        <v>60</v>
      </c>
      <c r="W105" s="66">
        <v>3</v>
      </c>
      <c r="X105" s="66" t="s">
        <v>150</v>
      </c>
      <c r="Y105" s="66">
        <v>1</v>
      </c>
      <c r="Z105" s="61">
        <v>1</v>
      </c>
      <c r="AA105" s="66">
        <v>1</v>
      </c>
      <c r="AB105" s="61">
        <v>1</v>
      </c>
      <c r="AC105" s="61"/>
      <c r="AD105" s="61">
        <v>1</v>
      </c>
      <c r="AE105" s="27" t="s">
        <v>149</v>
      </c>
      <c r="AF105" s="66" t="s">
        <v>624</v>
      </c>
      <c r="AG105" s="36" t="s">
        <v>626</v>
      </c>
      <c r="AH105" s="170" t="s">
        <v>627</v>
      </c>
    </row>
    <row r="106" spans="1:34" ht="15" customHeight="1">
      <c r="A106" s="2" t="s">
        <v>233</v>
      </c>
      <c r="B106" s="132" t="s">
        <v>629</v>
      </c>
      <c r="C106" s="199">
        <v>210.05199999999999</v>
      </c>
      <c r="E106" s="36">
        <v>71</v>
      </c>
      <c r="F106" s="36">
        <v>10</v>
      </c>
      <c r="G106" s="36">
        <v>0</v>
      </c>
      <c r="H106" s="66" t="s">
        <v>625</v>
      </c>
      <c r="I106" s="116">
        <v>30</v>
      </c>
      <c r="J106" s="116">
        <v>35</v>
      </c>
      <c r="K106" s="66">
        <v>68771</v>
      </c>
      <c r="L106" s="66">
        <v>68780</v>
      </c>
      <c r="M106" s="145">
        <v>4</v>
      </c>
      <c r="N106" s="66">
        <v>13</v>
      </c>
      <c r="O106" s="36" t="s">
        <v>170</v>
      </c>
      <c r="P106" s="36" t="s">
        <v>146</v>
      </c>
      <c r="Q106" s="36">
        <v>-85</v>
      </c>
      <c r="R106" s="36">
        <v>10</v>
      </c>
      <c r="S106" s="36" t="s">
        <v>642</v>
      </c>
      <c r="T106" s="66">
        <v>1358</v>
      </c>
      <c r="U106" s="36" t="s">
        <v>171</v>
      </c>
      <c r="V106" s="66">
        <v>60</v>
      </c>
      <c r="W106" s="66">
        <v>3</v>
      </c>
      <c r="X106" s="66" t="s">
        <v>150</v>
      </c>
      <c r="Y106" s="66">
        <v>1</v>
      </c>
      <c r="Z106" s="61">
        <v>1</v>
      </c>
      <c r="AA106" s="66">
        <v>1</v>
      </c>
      <c r="AB106" s="61">
        <v>1</v>
      </c>
      <c r="AC106" s="61">
        <v>1</v>
      </c>
      <c r="AD106" s="61"/>
      <c r="AE106" s="27" t="s">
        <v>149</v>
      </c>
      <c r="AF106" s="66" t="s">
        <v>624</v>
      </c>
      <c r="AG106" s="36" t="s">
        <v>626</v>
      </c>
      <c r="AH106" s="170" t="s">
        <v>627</v>
      </c>
    </row>
    <row r="107" spans="1:34" s="155" customFormat="1" ht="15" customHeight="1">
      <c r="A107" s="164" t="s">
        <v>235</v>
      </c>
      <c r="B107" s="201" t="s">
        <v>640</v>
      </c>
      <c r="C107" s="199">
        <v>210.053</v>
      </c>
      <c r="D107" s="202"/>
      <c r="E107" s="169">
        <v>71</v>
      </c>
      <c r="F107" s="169">
        <v>10</v>
      </c>
      <c r="G107" s="169">
        <v>0</v>
      </c>
      <c r="H107" s="147" t="s">
        <v>625</v>
      </c>
      <c r="I107" s="202">
        <v>30</v>
      </c>
      <c r="J107" s="202">
        <v>35</v>
      </c>
      <c r="K107" s="147">
        <v>68771</v>
      </c>
      <c r="L107" s="147">
        <v>68780</v>
      </c>
      <c r="M107" s="152">
        <v>4</v>
      </c>
      <c r="N107" s="147">
        <v>13</v>
      </c>
      <c r="O107" s="169" t="s">
        <v>170</v>
      </c>
      <c r="P107" s="169" t="s">
        <v>146</v>
      </c>
      <c r="Q107" s="169">
        <v>-85</v>
      </c>
      <c r="R107" s="169">
        <v>10</v>
      </c>
      <c r="S107" s="169" t="s">
        <v>642</v>
      </c>
      <c r="T107" s="147">
        <v>1358</v>
      </c>
      <c r="U107" s="169" t="s">
        <v>198</v>
      </c>
      <c r="V107" s="147">
        <v>60</v>
      </c>
      <c r="W107" s="147">
        <v>3</v>
      </c>
      <c r="X107" s="147" t="s">
        <v>150</v>
      </c>
      <c r="Y107" s="147">
        <v>1</v>
      </c>
      <c r="Z107" s="153">
        <v>1</v>
      </c>
      <c r="AA107" s="147">
        <v>1</v>
      </c>
      <c r="AB107" s="153">
        <v>1</v>
      </c>
      <c r="AC107" s="153"/>
      <c r="AD107" s="153">
        <v>1</v>
      </c>
      <c r="AE107" s="154" t="s">
        <v>149</v>
      </c>
      <c r="AF107" s="147" t="s">
        <v>624</v>
      </c>
      <c r="AG107" s="36" t="s">
        <v>626</v>
      </c>
      <c r="AH107" s="170" t="s">
        <v>627</v>
      </c>
    </row>
    <row r="108" spans="1:34" ht="15" customHeight="1">
      <c r="A108" s="117" t="s">
        <v>237</v>
      </c>
      <c r="B108" s="633" t="s">
        <v>643</v>
      </c>
      <c r="C108" s="652">
        <v>210.054</v>
      </c>
      <c r="D108" s="116">
        <v>1</v>
      </c>
      <c r="E108" s="633">
        <v>71</v>
      </c>
      <c r="F108" s="633">
        <v>10</v>
      </c>
      <c r="G108" s="36">
        <v>0</v>
      </c>
      <c r="H108" s="648" t="s">
        <v>635</v>
      </c>
      <c r="I108" s="676" t="s">
        <v>624</v>
      </c>
      <c r="J108" s="676" t="s">
        <v>624</v>
      </c>
      <c r="K108" s="648">
        <v>68715</v>
      </c>
      <c r="L108" s="648" t="s">
        <v>624</v>
      </c>
      <c r="M108" s="680">
        <v>4</v>
      </c>
      <c r="N108" s="648">
        <v>13</v>
      </c>
      <c r="O108" s="674" t="s">
        <v>170</v>
      </c>
      <c r="P108" s="633" t="s">
        <v>158</v>
      </c>
      <c r="Q108" s="633">
        <v>-85</v>
      </c>
      <c r="R108" s="633" t="s">
        <v>159</v>
      </c>
      <c r="S108" s="670" t="s">
        <v>638</v>
      </c>
      <c r="T108" s="648">
        <v>1358</v>
      </c>
      <c r="U108" s="648" t="s">
        <v>171</v>
      </c>
      <c r="V108" s="648">
        <v>60</v>
      </c>
      <c r="W108" s="648">
        <v>3</v>
      </c>
      <c r="X108" s="648" t="s">
        <v>150</v>
      </c>
      <c r="Y108" s="648">
        <v>1</v>
      </c>
      <c r="Z108" s="653">
        <v>1</v>
      </c>
      <c r="AA108" s="648">
        <v>1</v>
      </c>
      <c r="AB108" s="653">
        <v>1</v>
      </c>
      <c r="AC108" s="173">
        <v>1</v>
      </c>
      <c r="AD108" s="173"/>
      <c r="AE108" s="667" t="s">
        <v>182</v>
      </c>
      <c r="AF108" s="648" t="s">
        <v>624</v>
      </c>
      <c r="AG108" s="674" t="s">
        <v>626</v>
      </c>
      <c r="AH108" s="658" t="s">
        <v>627</v>
      </c>
    </row>
    <row r="109" spans="1:34" ht="15" customHeight="1">
      <c r="A109" s="18" t="s">
        <v>239</v>
      </c>
      <c r="B109" s="634"/>
      <c r="C109" s="652"/>
      <c r="D109" s="116">
        <v>2</v>
      </c>
      <c r="E109" s="634"/>
      <c r="F109" s="634"/>
      <c r="G109" s="36">
        <v>1</v>
      </c>
      <c r="H109" s="640"/>
      <c r="I109" s="643"/>
      <c r="J109" s="643"/>
      <c r="K109" s="640"/>
      <c r="L109" s="640"/>
      <c r="M109" s="681"/>
      <c r="N109" s="640"/>
      <c r="O109" s="669"/>
      <c r="P109" s="634"/>
      <c r="Q109" s="634"/>
      <c r="R109" s="634"/>
      <c r="S109" s="671"/>
      <c r="T109" s="640"/>
      <c r="U109" s="640"/>
      <c r="V109" s="640"/>
      <c r="W109" s="640"/>
      <c r="X109" s="640"/>
      <c r="Y109" s="640"/>
      <c r="Z109" s="654"/>
      <c r="AA109" s="640"/>
      <c r="AB109" s="654"/>
      <c r="AC109" s="174">
        <v>1</v>
      </c>
      <c r="AD109" s="174"/>
      <c r="AE109" s="662"/>
      <c r="AF109" s="640"/>
      <c r="AG109" s="669"/>
      <c r="AH109" s="659"/>
    </row>
    <row r="110" spans="1:34" ht="15" customHeight="1">
      <c r="A110" s="2" t="s">
        <v>240</v>
      </c>
      <c r="B110" s="634"/>
      <c r="C110" s="652"/>
      <c r="D110" s="116">
        <v>3</v>
      </c>
      <c r="E110" s="634"/>
      <c r="F110" s="634"/>
      <c r="G110" s="36">
        <v>2</v>
      </c>
      <c r="H110" s="640"/>
      <c r="I110" s="643"/>
      <c r="J110" s="643"/>
      <c r="K110" s="640"/>
      <c r="L110" s="640"/>
      <c r="M110" s="681"/>
      <c r="N110" s="640"/>
      <c r="O110" s="669"/>
      <c r="P110" s="634"/>
      <c r="Q110" s="634"/>
      <c r="R110" s="634"/>
      <c r="S110" s="671"/>
      <c r="T110" s="640"/>
      <c r="U110" s="640"/>
      <c r="V110" s="640"/>
      <c r="W110" s="640"/>
      <c r="X110" s="640"/>
      <c r="Y110" s="640"/>
      <c r="Z110" s="654"/>
      <c r="AA110" s="640"/>
      <c r="AB110" s="654"/>
      <c r="AC110" s="174">
        <v>1</v>
      </c>
      <c r="AD110" s="174"/>
      <c r="AE110" s="662"/>
      <c r="AF110" s="640"/>
      <c r="AG110" s="669"/>
      <c r="AH110" s="659"/>
    </row>
    <row r="111" spans="1:34" s="155" customFormat="1" ht="15" customHeight="1">
      <c r="A111" s="164" t="s">
        <v>242</v>
      </c>
      <c r="B111" s="635"/>
      <c r="C111" s="652"/>
      <c r="D111" s="202">
        <v>4</v>
      </c>
      <c r="E111" s="635"/>
      <c r="F111" s="635"/>
      <c r="G111" s="169">
        <v>3</v>
      </c>
      <c r="H111" s="649"/>
      <c r="I111" s="677"/>
      <c r="J111" s="677"/>
      <c r="K111" s="649"/>
      <c r="L111" s="649"/>
      <c r="M111" s="682"/>
      <c r="N111" s="649"/>
      <c r="O111" s="675"/>
      <c r="P111" s="635"/>
      <c r="Q111" s="635"/>
      <c r="R111" s="635"/>
      <c r="S111" s="672"/>
      <c r="T111" s="649"/>
      <c r="U111" s="649"/>
      <c r="V111" s="649"/>
      <c r="W111" s="649"/>
      <c r="X111" s="649"/>
      <c r="Y111" s="649"/>
      <c r="Z111" s="655"/>
      <c r="AA111" s="649"/>
      <c r="AB111" s="655"/>
      <c r="AC111" s="175">
        <v>1</v>
      </c>
      <c r="AD111" s="175"/>
      <c r="AE111" s="668"/>
      <c r="AF111" s="649"/>
      <c r="AG111" s="675"/>
      <c r="AH111" s="660"/>
    </row>
    <row r="112" spans="1:34" s="156" customFormat="1" ht="15" customHeight="1">
      <c r="B112" s="203" t="s">
        <v>644</v>
      </c>
      <c r="C112" s="199">
        <v>210.05500000000001</v>
      </c>
      <c r="D112" s="204"/>
      <c r="E112" s="205">
        <v>71</v>
      </c>
      <c r="F112" s="205">
        <v>10</v>
      </c>
      <c r="G112" s="205">
        <v>0</v>
      </c>
      <c r="H112" s="157" t="s">
        <v>625</v>
      </c>
      <c r="I112" s="204">
        <v>30</v>
      </c>
      <c r="J112" s="163" t="s">
        <v>624</v>
      </c>
      <c r="K112" s="157">
        <v>68771</v>
      </c>
      <c r="L112" s="157" t="s">
        <v>624</v>
      </c>
      <c r="M112" s="158">
        <v>4</v>
      </c>
      <c r="N112" s="157">
        <v>13</v>
      </c>
      <c r="O112" s="205" t="s">
        <v>170</v>
      </c>
      <c r="P112" s="205" t="s">
        <v>158</v>
      </c>
      <c r="Q112" s="205">
        <v>-85</v>
      </c>
      <c r="R112" s="205" t="s">
        <v>159</v>
      </c>
      <c r="S112" s="205" t="s">
        <v>638</v>
      </c>
      <c r="T112" s="157">
        <v>1358</v>
      </c>
      <c r="U112" s="205" t="s">
        <v>148</v>
      </c>
      <c r="V112" s="157">
        <v>60</v>
      </c>
      <c r="W112" s="157">
        <v>3</v>
      </c>
      <c r="X112" s="157" t="s">
        <v>150</v>
      </c>
      <c r="Y112" s="157">
        <v>1</v>
      </c>
      <c r="Z112" s="159">
        <v>1</v>
      </c>
      <c r="AA112" s="157">
        <v>1</v>
      </c>
      <c r="AB112" s="159">
        <v>1</v>
      </c>
      <c r="AC112" s="159">
        <v>1</v>
      </c>
      <c r="AD112" s="159"/>
      <c r="AE112" s="160" t="s">
        <v>149</v>
      </c>
      <c r="AF112" s="157" t="b">
        <v>1</v>
      </c>
      <c r="AG112" s="205" t="s">
        <v>626</v>
      </c>
      <c r="AH112" s="206" t="s">
        <v>627</v>
      </c>
    </row>
    <row r="113" spans="1:34" ht="15" customHeight="1">
      <c r="B113" s="132" t="s">
        <v>623</v>
      </c>
      <c r="C113" s="199">
        <v>210.05600000000001</v>
      </c>
      <c r="E113" s="36">
        <v>71</v>
      </c>
      <c r="F113" s="36">
        <v>10</v>
      </c>
      <c r="G113" s="36">
        <v>0</v>
      </c>
      <c r="H113" s="149" t="s">
        <v>625</v>
      </c>
      <c r="I113" s="116">
        <v>30</v>
      </c>
      <c r="J113" s="161" t="s">
        <v>624</v>
      </c>
      <c r="K113" s="149">
        <v>68771</v>
      </c>
      <c r="L113" s="149" t="s">
        <v>624</v>
      </c>
      <c r="M113" s="207">
        <v>16</v>
      </c>
      <c r="N113" s="149">
        <v>13</v>
      </c>
      <c r="O113" s="36" t="s">
        <v>170</v>
      </c>
      <c r="P113" s="36" t="s">
        <v>158</v>
      </c>
      <c r="Q113" s="208">
        <v>-122</v>
      </c>
      <c r="R113" s="36" t="s">
        <v>159</v>
      </c>
      <c r="S113" s="36" t="s">
        <v>638</v>
      </c>
      <c r="T113" s="149">
        <v>1358</v>
      </c>
      <c r="U113" s="36" t="s">
        <v>148</v>
      </c>
      <c r="V113" s="149">
        <v>60</v>
      </c>
      <c r="W113" s="149">
        <v>3</v>
      </c>
      <c r="X113" s="149" t="s">
        <v>150</v>
      </c>
      <c r="Y113" s="149">
        <v>1</v>
      </c>
      <c r="Z113" s="150">
        <v>1</v>
      </c>
      <c r="AA113" s="149">
        <v>1</v>
      </c>
      <c r="AB113" s="150">
        <v>1</v>
      </c>
      <c r="AC113" s="150">
        <v>1</v>
      </c>
      <c r="AD113" s="150"/>
      <c r="AE113" s="151" t="s">
        <v>149</v>
      </c>
      <c r="AF113" s="149" t="s">
        <v>624</v>
      </c>
      <c r="AG113" s="36" t="s">
        <v>645</v>
      </c>
      <c r="AH113" s="170" t="s">
        <v>646</v>
      </c>
    </row>
    <row r="114" spans="1:34" ht="15" customHeight="1">
      <c r="A114" s="30"/>
      <c r="B114" s="132" t="s">
        <v>639</v>
      </c>
      <c r="C114" s="199">
        <v>210.05699999999999</v>
      </c>
      <c r="E114" s="36">
        <v>71</v>
      </c>
      <c r="F114" s="36">
        <v>10</v>
      </c>
      <c r="G114" s="36">
        <v>0</v>
      </c>
      <c r="H114" s="66" t="s">
        <v>625</v>
      </c>
      <c r="I114" s="116">
        <v>30</v>
      </c>
      <c r="J114" s="94" t="s">
        <v>624</v>
      </c>
      <c r="K114" s="66">
        <v>68771</v>
      </c>
      <c r="L114" s="66" t="s">
        <v>624</v>
      </c>
      <c r="M114" s="207">
        <v>16</v>
      </c>
      <c r="N114" s="66">
        <v>13</v>
      </c>
      <c r="O114" s="36" t="s">
        <v>170</v>
      </c>
      <c r="P114" s="36" t="s">
        <v>158</v>
      </c>
      <c r="Q114" s="208">
        <v>-122</v>
      </c>
      <c r="R114" s="36" t="s">
        <v>159</v>
      </c>
      <c r="S114" s="36" t="s">
        <v>638</v>
      </c>
      <c r="T114" s="66">
        <v>1358</v>
      </c>
      <c r="U114" s="36" t="s">
        <v>194</v>
      </c>
      <c r="V114" s="66">
        <v>60</v>
      </c>
      <c r="W114" s="66">
        <v>3</v>
      </c>
      <c r="X114" s="66" t="s">
        <v>150</v>
      </c>
      <c r="Y114" s="66">
        <v>1</v>
      </c>
      <c r="Z114" s="61">
        <v>1</v>
      </c>
      <c r="AA114" s="66">
        <v>1</v>
      </c>
      <c r="AB114" s="61">
        <v>1</v>
      </c>
      <c r="AC114" s="61"/>
      <c r="AD114" s="61">
        <v>1</v>
      </c>
      <c r="AE114" s="27" t="s">
        <v>149</v>
      </c>
      <c r="AF114" s="66" t="s">
        <v>624</v>
      </c>
      <c r="AG114" s="36" t="s">
        <v>645</v>
      </c>
      <c r="AH114" s="170" t="s">
        <v>646</v>
      </c>
    </row>
    <row r="115" spans="1:34" ht="15" customHeight="1">
      <c r="B115" s="132" t="s">
        <v>629</v>
      </c>
      <c r="C115" s="199">
        <v>210.05799999999999</v>
      </c>
      <c r="E115" s="36">
        <v>71</v>
      </c>
      <c r="F115" s="36">
        <v>10</v>
      </c>
      <c r="G115" s="36">
        <v>0</v>
      </c>
      <c r="H115" s="66" t="s">
        <v>625</v>
      </c>
      <c r="I115" s="116">
        <v>30</v>
      </c>
      <c r="J115" s="94" t="s">
        <v>624</v>
      </c>
      <c r="K115" s="66">
        <v>68771</v>
      </c>
      <c r="L115" s="66" t="s">
        <v>624</v>
      </c>
      <c r="M115" s="207">
        <v>16</v>
      </c>
      <c r="N115" s="66">
        <v>13</v>
      </c>
      <c r="O115" s="36" t="s">
        <v>170</v>
      </c>
      <c r="P115" s="36" t="s">
        <v>158</v>
      </c>
      <c r="Q115" s="208">
        <v>-122</v>
      </c>
      <c r="R115" s="36" t="s">
        <v>159</v>
      </c>
      <c r="S115" s="36" t="s">
        <v>638</v>
      </c>
      <c r="T115" s="66">
        <v>1358</v>
      </c>
      <c r="U115" s="36" t="s">
        <v>171</v>
      </c>
      <c r="V115" s="66">
        <v>60</v>
      </c>
      <c r="W115" s="66">
        <v>3</v>
      </c>
      <c r="X115" s="66" t="s">
        <v>150</v>
      </c>
      <c r="Y115" s="66">
        <v>1</v>
      </c>
      <c r="Z115" s="61">
        <v>1</v>
      </c>
      <c r="AA115" s="66">
        <v>1</v>
      </c>
      <c r="AB115" s="61">
        <v>1</v>
      </c>
      <c r="AC115" s="61">
        <v>1</v>
      </c>
      <c r="AD115" s="61"/>
      <c r="AE115" s="27" t="s">
        <v>149</v>
      </c>
      <c r="AF115" s="66" t="s">
        <v>624</v>
      </c>
      <c r="AG115" s="36" t="s">
        <v>645</v>
      </c>
      <c r="AH115" s="170" t="s">
        <v>646</v>
      </c>
    </row>
    <row r="116" spans="1:34" s="155" customFormat="1" ht="15" customHeight="1">
      <c r="B116" s="201" t="s">
        <v>640</v>
      </c>
      <c r="C116" s="199">
        <v>210.059</v>
      </c>
      <c r="D116" s="202"/>
      <c r="E116" s="169">
        <v>71</v>
      </c>
      <c r="F116" s="169">
        <v>10</v>
      </c>
      <c r="G116" s="169">
        <v>0</v>
      </c>
      <c r="H116" s="147" t="s">
        <v>625</v>
      </c>
      <c r="I116" s="202">
        <v>30</v>
      </c>
      <c r="J116" s="162" t="s">
        <v>624</v>
      </c>
      <c r="K116" s="147">
        <v>68771</v>
      </c>
      <c r="L116" s="147" t="s">
        <v>624</v>
      </c>
      <c r="M116" s="207">
        <v>16</v>
      </c>
      <c r="N116" s="147">
        <v>13</v>
      </c>
      <c r="O116" s="169" t="s">
        <v>170</v>
      </c>
      <c r="P116" s="169" t="s">
        <v>158</v>
      </c>
      <c r="Q116" s="208">
        <v>-122</v>
      </c>
      <c r="R116" s="169" t="s">
        <v>159</v>
      </c>
      <c r="S116" s="169" t="s">
        <v>638</v>
      </c>
      <c r="T116" s="147">
        <v>1358</v>
      </c>
      <c r="U116" s="169" t="s">
        <v>198</v>
      </c>
      <c r="V116" s="147">
        <v>60</v>
      </c>
      <c r="W116" s="147">
        <v>3</v>
      </c>
      <c r="X116" s="147" t="s">
        <v>150</v>
      </c>
      <c r="Y116" s="147">
        <v>1</v>
      </c>
      <c r="Z116" s="153">
        <v>1</v>
      </c>
      <c r="AA116" s="147">
        <v>1</v>
      </c>
      <c r="AB116" s="153">
        <v>1</v>
      </c>
      <c r="AC116" s="153"/>
      <c r="AD116" s="153">
        <v>1</v>
      </c>
      <c r="AE116" s="154" t="s">
        <v>149</v>
      </c>
      <c r="AF116" s="147" t="s">
        <v>624</v>
      </c>
      <c r="AG116" s="169" t="s">
        <v>645</v>
      </c>
      <c r="AH116" s="209" t="s">
        <v>646</v>
      </c>
    </row>
    <row r="117" spans="1:34" ht="15" customHeight="1">
      <c r="B117" s="132" t="s">
        <v>639</v>
      </c>
      <c r="C117" s="200" t="s">
        <v>647</v>
      </c>
      <c r="E117" s="36">
        <v>71</v>
      </c>
      <c r="F117" s="36">
        <v>10</v>
      </c>
      <c r="G117" s="36">
        <v>0</v>
      </c>
      <c r="H117" s="149" t="s">
        <v>625</v>
      </c>
      <c r="I117" s="116">
        <v>30</v>
      </c>
      <c r="J117" s="161" t="s">
        <v>624</v>
      </c>
      <c r="K117" s="149">
        <v>68771</v>
      </c>
      <c r="L117" s="149" t="s">
        <v>624</v>
      </c>
      <c r="M117" s="148">
        <v>4</v>
      </c>
      <c r="N117" s="149">
        <v>13</v>
      </c>
      <c r="O117" s="36" t="s">
        <v>170</v>
      </c>
      <c r="P117" s="36" t="s">
        <v>158</v>
      </c>
      <c r="Q117" s="36">
        <v>-85</v>
      </c>
      <c r="R117" s="36" t="s">
        <v>159</v>
      </c>
      <c r="S117" s="36" t="s">
        <v>638</v>
      </c>
      <c r="T117" s="149">
        <v>1358</v>
      </c>
      <c r="U117" s="36" t="s">
        <v>194</v>
      </c>
      <c r="V117" s="149">
        <v>60</v>
      </c>
      <c r="W117" s="149">
        <v>3</v>
      </c>
      <c r="X117" s="149" t="s">
        <v>150</v>
      </c>
      <c r="Y117" s="149">
        <v>1</v>
      </c>
      <c r="Z117" s="150">
        <v>1</v>
      </c>
      <c r="AA117" s="149">
        <v>1</v>
      </c>
      <c r="AB117" s="150">
        <v>1</v>
      </c>
      <c r="AC117" s="150"/>
      <c r="AD117" s="150">
        <v>1</v>
      </c>
      <c r="AE117" s="151" t="s">
        <v>149</v>
      </c>
      <c r="AF117" s="149" t="s">
        <v>624</v>
      </c>
      <c r="AG117" s="36" t="s">
        <v>626</v>
      </c>
      <c r="AH117" s="170" t="s">
        <v>648</v>
      </c>
    </row>
    <row r="118" spans="1:34" s="155" customFormat="1" ht="15" customHeight="1">
      <c r="B118" s="201" t="s">
        <v>640</v>
      </c>
      <c r="C118" s="199">
        <v>210.06100000000001</v>
      </c>
      <c r="D118" s="202"/>
      <c r="E118" s="169">
        <v>71</v>
      </c>
      <c r="F118" s="169">
        <v>10</v>
      </c>
      <c r="G118" s="169">
        <v>0</v>
      </c>
      <c r="H118" s="147" t="s">
        <v>625</v>
      </c>
      <c r="I118" s="202">
        <v>30</v>
      </c>
      <c r="J118" s="162" t="s">
        <v>624</v>
      </c>
      <c r="K118" s="147">
        <v>68771</v>
      </c>
      <c r="L118" s="147" t="s">
        <v>624</v>
      </c>
      <c r="M118" s="152">
        <v>4</v>
      </c>
      <c r="N118" s="147">
        <v>13</v>
      </c>
      <c r="O118" s="169" t="s">
        <v>170</v>
      </c>
      <c r="P118" s="169" t="s">
        <v>158</v>
      </c>
      <c r="Q118" s="169">
        <v>-85</v>
      </c>
      <c r="R118" s="169" t="s">
        <v>159</v>
      </c>
      <c r="S118" s="169" t="s">
        <v>638</v>
      </c>
      <c r="T118" s="147">
        <v>1358</v>
      </c>
      <c r="U118" s="169" t="s">
        <v>198</v>
      </c>
      <c r="V118" s="147">
        <v>60</v>
      </c>
      <c r="W118" s="147">
        <v>3</v>
      </c>
      <c r="X118" s="147" t="s">
        <v>150</v>
      </c>
      <c r="Y118" s="147">
        <v>1</v>
      </c>
      <c r="Z118" s="153">
        <v>1</v>
      </c>
      <c r="AA118" s="147">
        <v>1</v>
      </c>
      <c r="AB118" s="153">
        <v>1</v>
      </c>
      <c r="AC118" s="153"/>
      <c r="AD118" s="153">
        <v>1</v>
      </c>
      <c r="AE118" s="154" t="s">
        <v>149</v>
      </c>
      <c r="AF118" s="147" t="s">
        <v>624</v>
      </c>
      <c r="AG118" s="169" t="s">
        <v>626</v>
      </c>
      <c r="AH118" s="209" t="s">
        <v>648</v>
      </c>
    </row>
    <row r="119" spans="1:34" ht="15" customHeight="1">
      <c r="B119" s="132" t="s">
        <v>623</v>
      </c>
      <c r="C119" s="199">
        <v>210.06200000000001</v>
      </c>
      <c r="E119" s="36">
        <v>4</v>
      </c>
      <c r="F119" s="36">
        <v>20</v>
      </c>
      <c r="G119" s="36">
        <v>0</v>
      </c>
      <c r="H119" s="149" t="s">
        <v>625</v>
      </c>
      <c r="I119" s="161">
        <v>60</v>
      </c>
      <c r="J119" s="161">
        <v>65</v>
      </c>
      <c r="K119" s="149">
        <v>2194</v>
      </c>
      <c r="L119" s="149">
        <v>2203</v>
      </c>
      <c r="M119" s="148">
        <v>4</v>
      </c>
      <c r="N119" s="149">
        <v>13</v>
      </c>
      <c r="O119" s="36" t="s">
        <v>170</v>
      </c>
      <c r="P119" s="36" t="s">
        <v>158</v>
      </c>
      <c r="Q119" s="36">
        <v>-85</v>
      </c>
      <c r="R119" s="36" t="s">
        <v>159</v>
      </c>
      <c r="S119" s="36" t="s">
        <v>638</v>
      </c>
      <c r="T119" s="149">
        <v>1358</v>
      </c>
      <c r="U119" s="36" t="s">
        <v>148</v>
      </c>
      <c r="V119" s="149">
        <v>60</v>
      </c>
      <c r="W119" s="149">
        <v>3</v>
      </c>
      <c r="X119" s="149" t="s">
        <v>150</v>
      </c>
      <c r="Y119" s="149">
        <v>1</v>
      </c>
      <c r="Z119" s="150">
        <v>1</v>
      </c>
      <c r="AA119" s="149">
        <v>1</v>
      </c>
      <c r="AB119" s="150">
        <v>1</v>
      </c>
      <c r="AC119" s="150">
        <v>10</v>
      </c>
      <c r="AD119" s="150"/>
      <c r="AE119" s="151" t="s">
        <v>149</v>
      </c>
      <c r="AF119" s="149" t="s">
        <v>624</v>
      </c>
      <c r="AG119" s="36" t="s">
        <v>626</v>
      </c>
      <c r="AH119" s="170" t="s">
        <v>627</v>
      </c>
    </row>
    <row r="120" spans="1:34" ht="15" customHeight="1">
      <c r="B120" s="132" t="s">
        <v>639</v>
      </c>
      <c r="C120" s="199">
        <v>210.06299999999999</v>
      </c>
      <c r="E120" s="36">
        <v>4</v>
      </c>
      <c r="F120" s="36">
        <v>20</v>
      </c>
      <c r="G120" s="36">
        <v>0</v>
      </c>
      <c r="H120" s="66" t="s">
        <v>625</v>
      </c>
      <c r="I120" s="94">
        <v>60</v>
      </c>
      <c r="J120" s="94">
        <v>65</v>
      </c>
      <c r="K120" s="66">
        <v>2194</v>
      </c>
      <c r="L120" s="66">
        <v>2203</v>
      </c>
      <c r="M120" s="145">
        <v>4</v>
      </c>
      <c r="N120" s="66">
        <v>13</v>
      </c>
      <c r="O120" s="36" t="s">
        <v>170</v>
      </c>
      <c r="P120" s="36" t="s">
        <v>158</v>
      </c>
      <c r="Q120" s="36">
        <v>-85</v>
      </c>
      <c r="R120" s="36" t="s">
        <v>159</v>
      </c>
      <c r="S120" s="36" t="s">
        <v>638</v>
      </c>
      <c r="T120" s="66">
        <v>1358</v>
      </c>
      <c r="U120" s="36" t="s">
        <v>194</v>
      </c>
      <c r="V120" s="66">
        <v>60</v>
      </c>
      <c r="W120" s="66">
        <v>3</v>
      </c>
      <c r="X120" s="66" t="s">
        <v>150</v>
      </c>
      <c r="Y120" s="66">
        <v>1</v>
      </c>
      <c r="Z120" s="61">
        <v>1</v>
      </c>
      <c r="AA120" s="66">
        <v>1</v>
      </c>
      <c r="AB120" s="61">
        <v>1</v>
      </c>
      <c r="AC120" s="61"/>
      <c r="AD120" s="61">
        <v>7</v>
      </c>
      <c r="AE120" s="27" t="s">
        <v>149</v>
      </c>
      <c r="AF120" s="66" t="s">
        <v>624</v>
      </c>
      <c r="AG120" s="36" t="s">
        <v>626</v>
      </c>
      <c r="AH120" s="170" t="s">
        <v>627</v>
      </c>
    </row>
    <row r="121" spans="1:34" ht="15" customHeight="1">
      <c r="B121" s="132" t="s">
        <v>629</v>
      </c>
      <c r="C121" s="199">
        <v>210.06399999999999</v>
      </c>
      <c r="E121" s="36">
        <v>4</v>
      </c>
      <c r="F121" s="36">
        <v>20</v>
      </c>
      <c r="G121" s="36">
        <v>0</v>
      </c>
      <c r="H121" s="66" t="s">
        <v>625</v>
      </c>
      <c r="I121" s="94">
        <v>60</v>
      </c>
      <c r="J121" s="94">
        <v>65</v>
      </c>
      <c r="K121" s="66">
        <v>2194</v>
      </c>
      <c r="L121" s="66">
        <v>2203</v>
      </c>
      <c r="M121" s="145">
        <v>4</v>
      </c>
      <c r="N121" s="66">
        <v>13</v>
      </c>
      <c r="O121" s="36" t="s">
        <v>170</v>
      </c>
      <c r="P121" s="36" t="s">
        <v>158</v>
      </c>
      <c r="Q121" s="36">
        <v>-85</v>
      </c>
      <c r="R121" s="36" t="s">
        <v>159</v>
      </c>
      <c r="S121" s="36" t="s">
        <v>638</v>
      </c>
      <c r="T121" s="66">
        <v>1358</v>
      </c>
      <c r="U121" s="36" t="s">
        <v>171</v>
      </c>
      <c r="V121" s="66">
        <v>60</v>
      </c>
      <c r="W121" s="66">
        <v>3</v>
      </c>
      <c r="X121" s="66" t="s">
        <v>150</v>
      </c>
      <c r="Y121" s="66">
        <v>1</v>
      </c>
      <c r="Z121" s="61">
        <v>1</v>
      </c>
      <c r="AA121" s="66">
        <v>1</v>
      </c>
      <c r="AB121" s="61">
        <v>1</v>
      </c>
      <c r="AC121" s="61">
        <v>16</v>
      </c>
      <c r="AD121" s="61"/>
      <c r="AE121" s="27" t="s">
        <v>149</v>
      </c>
      <c r="AF121" s="66" t="s">
        <v>624</v>
      </c>
      <c r="AG121" s="36" t="s">
        <v>626</v>
      </c>
      <c r="AH121" s="170" t="s">
        <v>627</v>
      </c>
    </row>
    <row r="122" spans="1:34" ht="15" customHeight="1">
      <c r="B122" s="132" t="s">
        <v>640</v>
      </c>
      <c r="C122" s="199">
        <v>210.065</v>
      </c>
      <c r="E122" s="36">
        <v>4</v>
      </c>
      <c r="F122" s="36">
        <v>20</v>
      </c>
      <c r="G122" s="36">
        <v>0</v>
      </c>
      <c r="H122" s="66" t="s">
        <v>625</v>
      </c>
      <c r="I122" s="94">
        <v>60</v>
      </c>
      <c r="J122" s="94">
        <v>65</v>
      </c>
      <c r="K122" s="66">
        <v>2194</v>
      </c>
      <c r="L122" s="66">
        <v>2203</v>
      </c>
      <c r="M122" s="145">
        <v>4</v>
      </c>
      <c r="N122" s="66">
        <v>13</v>
      </c>
      <c r="O122" s="36" t="s">
        <v>170</v>
      </c>
      <c r="P122" s="36" t="s">
        <v>158</v>
      </c>
      <c r="Q122" s="36">
        <v>-85</v>
      </c>
      <c r="R122" s="36" t="s">
        <v>159</v>
      </c>
      <c r="S122" s="36" t="s">
        <v>638</v>
      </c>
      <c r="T122" s="66">
        <v>1358</v>
      </c>
      <c r="U122" s="36" t="s">
        <v>198</v>
      </c>
      <c r="V122" s="66">
        <v>60</v>
      </c>
      <c r="W122" s="66">
        <v>3</v>
      </c>
      <c r="X122" s="66" t="s">
        <v>150</v>
      </c>
      <c r="Y122" s="66">
        <v>1</v>
      </c>
      <c r="Z122" s="61">
        <v>1</v>
      </c>
      <c r="AA122" s="66">
        <v>1</v>
      </c>
      <c r="AB122" s="61">
        <v>1</v>
      </c>
      <c r="AC122" s="61"/>
      <c r="AD122" s="61">
        <v>9</v>
      </c>
      <c r="AE122" s="27" t="s">
        <v>149</v>
      </c>
      <c r="AF122" s="66" t="s">
        <v>624</v>
      </c>
      <c r="AG122" s="36" t="s">
        <v>626</v>
      </c>
      <c r="AH122" s="170" t="s">
        <v>627</v>
      </c>
    </row>
    <row r="123" spans="1:34" ht="15" customHeight="1">
      <c r="B123" s="132" t="s">
        <v>623</v>
      </c>
      <c r="C123" s="199">
        <v>210.066</v>
      </c>
      <c r="E123" s="36">
        <v>4</v>
      </c>
      <c r="F123" s="36">
        <v>20</v>
      </c>
      <c r="G123" s="36">
        <v>0</v>
      </c>
      <c r="H123" s="66" t="s">
        <v>625</v>
      </c>
      <c r="I123" s="94">
        <v>60</v>
      </c>
      <c r="J123" s="94">
        <v>65</v>
      </c>
      <c r="K123" s="66">
        <v>2194</v>
      </c>
      <c r="L123" s="66">
        <v>2203</v>
      </c>
      <c r="M123" s="145">
        <v>4</v>
      </c>
      <c r="N123" s="66">
        <v>13</v>
      </c>
      <c r="O123" s="36" t="s">
        <v>170</v>
      </c>
      <c r="P123" s="36" t="s">
        <v>146</v>
      </c>
      <c r="Q123" s="36">
        <v>-85</v>
      </c>
      <c r="R123" s="36">
        <v>10</v>
      </c>
      <c r="S123" s="36" t="s">
        <v>642</v>
      </c>
      <c r="T123" s="66">
        <v>1358</v>
      </c>
      <c r="U123" s="36" t="s">
        <v>148</v>
      </c>
      <c r="V123" s="66">
        <v>60</v>
      </c>
      <c r="W123" s="66">
        <v>3</v>
      </c>
      <c r="X123" s="66" t="s">
        <v>150</v>
      </c>
      <c r="Y123" s="66">
        <v>1</v>
      </c>
      <c r="Z123" s="61">
        <v>1</v>
      </c>
      <c r="AA123" s="66">
        <v>1</v>
      </c>
      <c r="AB123" s="61">
        <v>1</v>
      </c>
      <c r="AC123" s="61">
        <v>10</v>
      </c>
      <c r="AD123" s="61"/>
      <c r="AE123" s="27" t="s">
        <v>149</v>
      </c>
      <c r="AF123" s="66" t="s">
        <v>624</v>
      </c>
      <c r="AG123" s="36" t="s">
        <v>626</v>
      </c>
      <c r="AH123" s="170" t="s">
        <v>627</v>
      </c>
    </row>
    <row r="124" spans="1:34" ht="15" customHeight="1">
      <c r="B124" s="132" t="s">
        <v>639</v>
      </c>
      <c r="C124" s="199">
        <v>210.06700000000001</v>
      </c>
      <c r="E124" s="36">
        <v>4</v>
      </c>
      <c r="F124" s="36">
        <v>20</v>
      </c>
      <c r="G124" s="36">
        <v>0</v>
      </c>
      <c r="H124" s="66" t="s">
        <v>625</v>
      </c>
      <c r="I124" s="94">
        <v>60</v>
      </c>
      <c r="J124" s="94">
        <v>65</v>
      </c>
      <c r="K124" s="66">
        <v>2194</v>
      </c>
      <c r="L124" s="66">
        <v>2203</v>
      </c>
      <c r="M124" s="145">
        <v>4</v>
      </c>
      <c r="N124" s="66">
        <v>13</v>
      </c>
      <c r="O124" s="36" t="s">
        <v>170</v>
      </c>
      <c r="P124" s="36" t="s">
        <v>146</v>
      </c>
      <c r="Q124" s="36">
        <v>-85</v>
      </c>
      <c r="R124" s="36">
        <v>10</v>
      </c>
      <c r="S124" s="36" t="s">
        <v>642</v>
      </c>
      <c r="T124" s="66">
        <v>1358</v>
      </c>
      <c r="U124" s="36" t="s">
        <v>194</v>
      </c>
      <c r="V124" s="66">
        <v>60</v>
      </c>
      <c r="W124" s="66">
        <v>3</v>
      </c>
      <c r="X124" s="66" t="s">
        <v>150</v>
      </c>
      <c r="Y124" s="66">
        <v>1</v>
      </c>
      <c r="Z124" s="61">
        <v>1</v>
      </c>
      <c r="AA124" s="66">
        <v>1</v>
      </c>
      <c r="AB124" s="61">
        <v>1</v>
      </c>
      <c r="AC124" s="61"/>
      <c r="AD124" s="61">
        <v>7</v>
      </c>
      <c r="AE124" s="27" t="s">
        <v>149</v>
      </c>
      <c r="AF124" s="66" t="s">
        <v>624</v>
      </c>
      <c r="AG124" s="36" t="s">
        <v>626</v>
      </c>
      <c r="AH124" s="170" t="s">
        <v>627</v>
      </c>
    </row>
    <row r="125" spans="1:34" ht="15" customHeight="1">
      <c r="B125" s="132" t="s">
        <v>629</v>
      </c>
      <c r="C125" s="199">
        <v>210.06800000000001</v>
      </c>
      <c r="E125" s="36">
        <v>4</v>
      </c>
      <c r="F125" s="36">
        <v>20</v>
      </c>
      <c r="G125" s="36">
        <v>0</v>
      </c>
      <c r="H125" s="66" t="s">
        <v>625</v>
      </c>
      <c r="I125" s="94">
        <v>60</v>
      </c>
      <c r="J125" s="94">
        <v>65</v>
      </c>
      <c r="K125" s="66">
        <v>2194</v>
      </c>
      <c r="L125" s="66">
        <v>2203</v>
      </c>
      <c r="M125" s="145">
        <v>4</v>
      </c>
      <c r="N125" s="66">
        <v>13</v>
      </c>
      <c r="O125" s="36" t="s">
        <v>170</v>
      </c>
      <c r="P125" s="36" t="s">
        <v>146</v>
      </c>
      <c r="Q125" s="36">
        <v>-85</v>
      </c>
      <c r="R125" s="36">
        <v>10</v>
      </c>
      <c r="S125" s="36" t="s">
        <v>642</v>
      </c>
      <c r="T125" s="66">
        <v>1358</v>
      </c>
      <c r="U125" s="36" t="s">
        <v>171</v>
      </c>
      <c r="V125" s="66">
        <v>60</v>
      </c>
      <c r="W125" s="66">
        <v>3</v>
      </c>
      <c r="X125" s="66" t="s">
        <v>150</v>
      </c>
      <c r="Y125" s="66">
        <v>1</v>
      </c>
      <c r="Z125" s="61">
        <v>1</v>
      </c>
      <c r="AA125" s="66">
        <v>1</v>
      </c>
      <c r="AB125" s="61">
        <v>1</v>
      </c>
      <c r="AC125" s="61">
        <v>16</v>
      </c>
      <c r="AD125" s="61"/>
      <c r="AE125" s="27" t="s">
        <v>149</v>
      </c>
      <c r="AF125" s="66" t="s">
        <v>624</v>
      </c>
      <c r="AG125" s="36" t="s">
        <v>626</v>
      </c>
      <c r="AH125" s="170" t="s">
        <v>627</v>
      </c>
    </row>
    <row r="126" spans="1:34" s="155" customFormat="1" ht="15" customHeight="1">
      <c r="B126" s="201" t="s">
        <v>640</v>
      </c>
      <c r="C126" s="199">
        <v>210.06899999999999</v>
      </c>
      <c r="D126" s="202"/>
      <c r="E126" s="169">
        <v>4</v>
      </c>
      <c r="F126" s="169">
        <v>20</v>
      </c>
      <c r="G126" s="169">
        <v>0</v>
      </c>
      <c r="H126" s="147" t="s">
        <v>625</v>
      </c>
      <c r="I126" s="162">
        <v>60</v>
      </c>
      <c r="J126" s="162">
        <v>65</v>
      </c>
      <c r="K126" s="147">
        <v>2194</v>
      </c>
      <c r="L126" s="147">
        <v>2203</v>
      </c>
      <c r="M126" s="152">
        <v>4</v>
      </c>
      <c r="N126" s="147">
        <v>13</v>
      </c>
      <c r="O126" s="169" t="s">
        <v>170</v>
      </c>
      <c r="P126" s="169" t="s">
        <v>146</v>
      </c>
      <c r="Q126" s="169">
        <v>-85</v>
      </c>
      <c r="R126" s="169">
        <v>10</v>
      </c>
      <c r="S126" s="169" t="s">
        <v>642</v>
      </c>
      <c r="T126" s="147">
        <v>1358</v>
      </c>
      <c r="U126" s="169" t="s">
        <v>198</v>
      </c>
      <c r="V126" s="147">
        <v>60</v>
      </c>
      <c r="W126" s="147">
        <v>3</v>
      </c>
      <c r="X126" s="147" t="s">
        <v>150</v>
      </c>
      <c r="Y126" s="147">
        <v>1</v>
      </c>
      <c r="Z126" s="153">
        <v>1</v>
      </c>
      <c r="AA126" s="147">
        <v>1</v>
      </c>
      <c r="AB126" s="153">
        <v>1</v>
      </c>
      <c r="AC126" s="153"/>
      <c r="AD126" s="153">
        <v>9</v>
      </c>
      <c r="AE126" s="154" t="s">
        <v>149</v>
      </c>
      <c r="AF126" s="147" t="s">
        <v>624</v>
      </c>
      <c r="AG126" s="36" t="s">
        <v>626</v>
      </c>
      <c r="AH126" s="170" t="s">
        <v>627</v>
      </c>
    </row>
    <row r="127" spans="1:34" ht="15" customHeight="1">
      <c r="B127" s="633" t="s">
        <v>643</v>
      </c>
      <c r="C127" s="683" t="s">
        <v>649</v>
      </c>
      <c r="D127" s="116">
        <v>1</v>
      </c>
      <c r="E127" s="633">
        <v>4</v>
      </c>
      <c r="F127" s="633">
        <v>20</v>
      </c>
      <c r="G127" s="36">
        <v>0</v>
      </c>
      <c r="H127" s="633" t="s">
        <v>635</v>
      </c>
      <c r="I127" s="645" t="s">
        <v>624</v>
      </c>
      <c r="J127" s="645" t="s">
        <v>624</v>
      </c>
      <c r="K127" s="633">
        <v>2084</v>
      </c>
      <c r="L127" s="633" t="s">
        <v>624</v>
      </c>
      <c r="M127" s="633">
        <v>4</v>
      </c>
      <c r="N127" s="633">
        <v>13</v>
      </c>
      <c r="O127" s="633" t="s">
        <v>170</v>
      </c>
      <c r="P127" s="633" t="s">
        <v>158</v>
      </c>
      <c r="Q127" s="633">
        <v>-85</v>
      </c>
      <c r="R127" s="633" t="s">
        <v>159</v>
      </c>
      <c r="S127" s="633" t="s">
        <v>638</v>
      </c>
      <c r="T127" s="633">
        <v>1358</v>
      </c>
      <c r="U127" s="633" t="s">
        <v>171</v>
      </c>
      <c r="V127" s="633">
        <v>60</v>
      </c>
      <c r="W127" s="633">
        <v>3</v>
      </c>
      <c r="X127" s="633" t="s">
        <v>150</v>
      </c>
      <c r="Y127" s="633">
        <v>1</v>
      </c>
      <c r="Z127" s="633">
        <v>1</v>
      </c>
      <c r="AA127" s="633">
        <v>1</v>
      </c>
      <c r="AB127" s="633">
        <v>1</v>
      </c>
      <c r="AC127" s="210">
        <v>16</v>
      </c>
      <c r="AD127" s="210"/>
      <c r="AE127" s="633" t="s">
        <v>182</v>
      </c>
      <c r="AF127" s="633" t="s">
        <v>624</v>
      </c>
      <c r="AG127" s="633" t="s">
        <v>626</v>
      </c>
      <c r="AH127" s="633" t="s">
        <v>627</v>
      </c>
    </row>
    <row r="128" spans="1:34" ht="15" customHeight="1">
      <c r="B128" s="634"/>
      <c r="C128" s="652">
        <v>25</v>
      </c>
      <c r="D128" s="116">
        <v>2</v>
      </c>
      <c r="E128" s="634">
        <v>4</v>
      </c>
      <c r="F128" s="634">
        <v>20</v>
      </c>
      <c r="G128" s="36">
        <v>1</v>
      </c>
      <c r="H128" s="634" t="s">
        <v>635</v>
      </c>
      <c r="I128" s="646" t="s">
        <v>624</v>
      </c>
      <c r="J128" s="646" t="s">
        <v>624</v>
      </c>
      <c r="K128" s="634">
        <v>2084</v>
      </c>
      <c r="L128" s="634" t="s">
        <v>624</v>
      </c>
      <c r="M128" s="634">
        <v>4</v>
      </c>
      <c r="N128" s="634">
        <v>13</v>
      </c>
      <c r="O128" s="634" t="s">
        <v>170</v>
      </c>
      <c r="P128" s="634" t="s">
        <v>158</v>
      </c>
      <c r="Q128" s="634">
        <v>-85</v>
      </c>
      <c r="R128" s="634" t="s">
        <v>159</v>
      </c>
      <c r="S128" s="634" t="s">
        <v>638</v>
      </c>
      <c r="T128" s="634">
        <v>1358</v>
      </c>
      <c r="U128" s="634" t="s">
        <v>171</v>
      </c>
      <c r="V128" s="634">
        <v>60</v>
      </c>
      <c r="W128" s="634">
        <v>3</v>
      </c>
      <c r="X128" s="634" t="s">
        <v>150</v>
      </c>
      <c r="Y128" s="634">
        <v>1</v>
      </c>
      <c r="Z128" s="634">
        <v>1</v>
      </c>
      <c r="AA128" s="634">
        <v>1</v>
      </c>
      <c r="AB128" s="634">
        <v>1</v>
      </c>
      <c r="AC128" s="132">
        <v>13</v>
      </c>
      <c r="AD128" s="132"/>
      <c r="AE128" s="634" t="s">
        <v>182</v>
      </c>
      <c r="AF128" s="634" t="s">
        <v>624</v>
      </c>
      <c r="AG128" s="634" t="s">
        <v>626</v>
      </c>
      <c r="AH128" s="634" t="s">
        <v>646</v>
      </c>
    </row>
    <row r="129" spans="2:34" ht="15" customHeight="1">
      <c r="B129" s="634"/>
      <c r="C129" s="652">
        <v>25</v>
      </c>
      <c r="D129" s="116">
        <v>3</v>
      </c>
      <c r="E129" s="634">
        <v>4</v>
      </c>
      <c r="F129" s="634">
        <v>20</v>
      </c>
      <c r="G129" s="36">
        <v>2</v>
      </c>
      <c r="H129" s="634" t="s">
        <v>635</v>
      </c>
      <c r="I129" s="646" t="s">
        <v>624</v>
      </c>
      <c r="J129" s="646" t="s">
        <v>624</v>
      </c>
      <c r="K129" s="634">
        <v>2084</v>
      </c>
      <c r="L129" s="634" t="s">
        <v>624</v>
      </c>
      <c r="M129" s="634">
        <v>4</v>
      </c>
      <c r="N129" s="634">
        <v>13</v>
      </c>
      <c r="O129" s="634" t="s">
        <v>170</v>
      </c>
      <c r="P129" s="634" t="s">
        <v>158</v>
      </c>
      <c r="Q129" s="634">
        <v>-85</v>
      </c>
      <c r="R129" s="634" t="s">
        <v>159</v>
      </c>
      <c r="S129" s="634" t="s">
        <v>638</v>
      </c>
      <c r="T129" s="634">
        <v>1358</v>
      </c>
      <c r="U129" s="634" t="s">
        <v>171</v>
      </c>
      <c r="V129" s="634">
        <v>60</v>
      </c>
      <c r="W129" s="634">
        <v>3</v>
      </c>
      <c r="X129" s="634" t="s">
        <v>150</v>
      </c>
      <c r="Y129" s="634">
        <v>1</v>
      </c>
      <c r="Z129" s="634">
        <v>1</v>
      </c>
      <c r="AA129" s="634">
        <v>1</v>
      </c>
      <c r="AB129" s="634">
        <v>1</v>
      </c>
      <c r="AC129" s="132">
        <v>11</v>
      </c>
      <c r="AD129" s="132"/>
      <c r="AE129" s="634" t="s">
        <v>182</v>
      </c>
      <c r="AF129" s="634" t="s">
        <v>624</v>
      </c>
      <c r="AG129" s="634" t="s">
        <v>626</v>
      </c>
      <c r="AH129" s="634" t="s">
        <v>646</v>
      </c>
    </row>
    <row r="130" spans="2:34" s="155" customFormat="1" ht="15" customHeight="1">
      <c r="B130" s="635"/>
      <c r="C130" s="652">
        <v>25</v>
      </c>
      <c r="D130" s="202">
        <v>4</v>
      </c>
      <c r="E130" s="635">
        <v>4</v>
      </c>
      <c r="F130" s="635">
        <v>20</v>
      </c>
      <c r="G130" s="169">
        <v>3</v>
      </c>
      <c r="H130" s="635" t="s">
        <v>635</v>
      </c>
      <c r="I130" s="647" t="s">
        <v>624</v>
      </c>
      <c r="J130" s="647" t="s">
        <v>624</v>
      </c>
      <c r="K130" s="635">
        <v>2084</v>
      </c>
      <c r="L130" s="635" t="s">
        <v>624</v>
      </c>
      <c r="M130" s="635">
        <v>4</v>
      </c>
      <c r="N130" s="635">
        <v>13</v>
      </c>
      <c r="O130" s="635" t="s">
        <v>170</v>
      </c>
      <c r="P130" s="635" t="s">
        <v>158</v>
      </c>
      <c r="Q130" s="635">
        <v>-85</v>
      </c>
      <c r="R130" s="635" t="s">
        <v>159</v>
      </c>
      <c r="S130" s="635" t="s">
        <v>638</v>
      </c>
      <c r="T130" s="635">
        <v>1358</v>
      </c>
      <c r="U130" s="635" t="s">
        <v>171</v>
      </c>
      <c r="V130" s="635">
        <v>60</v>
      </c>
      <c r="W130" s="635">
        <v>3</v>
      </c>
      <c r="X130" s="635" t="s">
        <v>150</v>
      </c>
      <c r="Y130" s="635">
        <v>1</v>
      </c>
      <c r="Z130" s="635">
        <v>1</v>
      </c>
      <c r="AA130" s="635">
        <v>1</v>
      </c>
      <c r="AB130" s="635">
        <v>1</v>
      </c>
      <c r="AC130" s="201">
        <v>9</v>
      </c>
      <c r="AD130" s="201"/>
      <c r="AE130" s="635" t="s">
        <v>182</v>
      </c>
      <c r="AF130" s="635" t="s">
        <v>624</v>
      </c>
      <c r="AG130" s="635" t="s">
        <v>626</v>
      </c>
      <c r="AH130" s="635" t="s">
        <v>646</v>
      </c>
    </row>
    <row r="131" spans="2:34" s="156" customFormat="1" ht="15" customHeight="1">
      <c r="B131" s="203" t="s">
        <v>644</v>
      </c>
      <c r="C131" s="199">
        <v>210.071</v>
      </c>
      <c r="D131" s="204"/>
      <c r="E131" s="205">
        <v>4</v>
      </c>
      <c r="F131" s="205">
        <v>20</v>
      </c>
      <c r="G131" s="205">
        <v>0</v>
      </c>
      <c r="H131" s="157" t="s">
        <v>625</v>
      </c>
      <c r="I131" s="163">
        <v>60</v>
      </c>
      <c r="J131" s="163" t="s">
        <v>624</v>
      </c>
      <c r="K131" s="157">
        <v>2194</v>
      </c>
      <c r="L131" s="157" t="s">
        <v>624</v>
      </c>
      <c r="M131" s="158">
        <v>4</v>
      </c>
      <c r="N131" s="157">
        <v>13</v>
      </c>
      <c r="O131" s="205" t="s">
        <v>170</v>
      </c>
      <c r="P131" s="205" t="s">
        <v>158</v>
      </c>
      <c r="Q131" s="205">
        <v>-85</v>
      </c>
      <c r="R131" s="205" t="s">
        <v>159</v>
      </c>
      <c r="S131" s="205" t="s">
        <v>638</v>
      </c>
      <c r="T131" s="157">
        <v>1358</v>
      </c>
      <c r="U131" s="205" t="s">
        <v>148</v>
      </c>
      <c r="V131" s="157">
        <v>60</v>
      </c>
      <c r="W131" s="157">
        <v>3</v>
      </c>
      <c r="X131" s="157" t="s">
        <v>150</v>
      </c>
      <c r="Y131" s="157">
        <v>1</v>
      </c>
      <c r="Z131" s="159">
        <v>1</v>
      </c>
      <c r="AA131" s="157">
        <v>1</v>
      </c>
      <c r="AB131" s="159">
        <v>1</v>
      </c>
      <c r="AC131" s="159">
        <v>10</v>
      </c>
      <c r="AD131" s="159"/>
      <c r="AE131" s="160" t="s">
        <v>149</v>
      </c>
      <c r="AF131" s="157" t="b">
        <v>1</v>
      </c>
      <c r="AG131" s="205" t="s">
        <v>626</v>
      </c>
      <c r="AH131" s="206" t="s">
        <v>627</v>
      </c>
    </row>
    <row r="132" spans="2:34" ht="15" customHeight="1">
      <c r="B132" s="132" t="s">
        <v>623</v>
      </c>
      <c r="C132" s="199">
        <v>210.072</v>
      </c>
      <c r="E132" s="36">
        <v>4</v>
      </c>
      <c r="F132" s="36">
        <v>20</v>
      </c>
      <c r="G132" s="36">
        <v>0</v>
      </c>
      <c r="H132" s="149" t="s">
        <v>625</v>
      </c>
      <c r="I132" s="161">
        <v>60</v>
      </c>
      <c r="J132" s="161" t="s">
        <v>624</v>
      </c>
      <c r="K132" s="149">
        <v>2194</v>
      </c>
      <c r="L132" s="149" t="s">
        <v>624</v>
      </c>
      <c r="M132" s="211">
        <v>16</v>
      </c>
      <c r="N132" s="149">
        <v>13</v>
      </c>
      <c r="O132" s="36" t="s">
        <v>170</v>
      </c>
      <c r="P132" s="36" t="s">
        <v>158</v>
      </c>
      <c r="Q132" s="208">
        <v>-122</v>
      </c>
      <c r="R132" s="36" t="s">
        <v>159</v>
      </c>
      <c r="S132" s="36" t="s">
        <v>638</v>
      </c>
      <c r="T132" s="149">
        <v>1358</v>
      </c>
      <c r="U132" s="36" t="s">
        <v>148</v>
      </c>
      <c r="V132" s="149">
        <v>60</v>
      </c>
      <c r="W132" s="149">
        <v>3</v>
      </c>
      <c r="X132" s="149" t="s">
        <v>150</v>
      </c>
      <c r="Y132" s="149">
        <v>1</v>
      </c>
      <c r="Z132" s="150">
        <v>1</v>
      </c>
      <c r="AA132" s="149">
        <v>1</v>
      </c>
      <c r="AB132" s="150">
        <v>1</v>
      </c>
      <c r="AC132" s="150"/>
      <c r="AD132" s="150"/>
      <c r="AE132" s="151" t="s">
        <v>149</v>
      </c>
      <c r="AF132" s="149" t="s">
        <v>624</v>
      </c>
      <c r="AG132" s="36" t="s">
        <v>645</v>
      </c>
      <c r="AH132" s="170" t="s">
        <v>646</v>
      </c>
    </row>
    <row r="133" spans="2:34" ht="15" customHeight="1">
      <c r="B133" s="132" t="s">
        <v>639</v>
      </c>
      <c r="C133" s="199">
        <v>210.07300000000001</v>
      </c>
      <c r="E133" s="36">
        <v>4</v>
      </c>
      <c r="F133" s="36">
        <v>20</v>
      </c>
      <c r="G133" s="36">
        <v>0</v>
      </c>
      <c r="H133" s="66" t="s">
        <v>625</v>
      </c>
      <c r="I133" s="94">
        <v>60</v>
      </c>
      <c r="J133" s="94" t="s">
        <v>624</v>
      </c>
      <c r="K133" s="66">
        <v>2194</v>
      </c>
      <c r="L133" s="66" t="s">
        <v>624</v>
      </c>
      <c r="M133" s="211">
        <v>16</v>
      </c>
      <c r="N133" s="66">
        <v>13</v>
      </c>
      <c r="O133" s="36" t="s">
        <v>170</v>
      </c>
      <c r="P133" s="36" t="s">
        <v>158</v>
      </c>
      <c r="Q133" s="208">
        <v>-122</v>
      </c>
      <c r="R133" s="36" t="s">
        <v>159</v>
      </c>
      <c r="S133" s="36" t="s">
        <v>638</v>
      </c>
      <c r="T133" s="66">
        <v>1358</v>
      </c>
      <c r="U133" s="36" t="s">
        <v>194</v>
      </c>
      <c r="V133" s="66">
        <v>60</v>
      </c>
      <c r="W133" s="66">
        <v>3</v>
      </c>
      <c r="X133" s="66" t="s">
        <v>150</v>
      </c>
      <c r="Y133" s="66">
        <v>1</v>
      </c>
      <c r="Z133" s="61">
        <v>1</v>
      </c>
      <c r="AA133" s="66">
        <v>1</v>
      </c>
      <c r="AB133" s="61">
        <v>1</v>
      </c>
      <c r="AC133" s="61"/>
      <c r="AD133" s="61"/>
      <c r="AE133" s="27" t="s">
        <v>149</v>
      </c>
      <c r="AF133" s="66" t="s">
        <v>624</v>
      </c>
      <c r="AG133" s="36" t="s">
        <v>645</v>
      </c>
      <c r="AH133" s="170" t="s">
        <v>646</v>
      </c>
    </row>
    <row r="134" spans="2:34" ht="15" customHeight="1">
      <c r="B134" s="132" t="s">
        <v>629</v>
      </c>
      <c r="C134" s="199">
        <v>210.07400000000001</v>
      </c>
      <c r="E134" s="36">
        <v>4</v>
      </c>
      <c r="F134" s="36">
        <v>20</v>
      </c>
      <c r="G134" s="36">
        <v>0</v>
      </c>
      <c r="H134" s="66" t="s">
        <v>625</v>
      </c>
      <c r="I134" s="94">
        <v>60</v>
      </c>
      <c r="J134" s="94" t="s">
        <v>624</v>
      </c>
      <c r="K134" s="66">
        <v>2194</v>
      </c>
      <c r="L134" s="66" t="s">
        <v>624</v>
      </c>
      <c r="M134" s="211">
        <v>16</v>
      </c>
      <c r="N134" s="66">
        <v>13</v>
      </c>
      <c r="O134" s="36" t="s">
        <v>170</v>
      </c>
      <c r="P134" s="36" t="s">
        <v>158</v>
      </c>
      <c r="Q134" s="208">
        <v>-122</v>
      </c>
      <c r="R134" s="36" t="s">
        <v>159</v>
      </c>
      <c r="S134" s="36" t="s">
        <v>638</v>
      </c>
      <c r="T134" s="66">
        <v>1358</v>
      </c>
      <c r="U134" s="36" t="s">
        <v>171</v>
      </c>
      <c r="V134" s="66">
        <v>60</v>
      </c>
      <c r="W134" s="66">
        <v>3</v>
      </c>
      <c r="X134" s="66" t="s">
        <v>150</v>
      </c>
      <c r="Y134" s="66">
        <v>1</v>
      </c>
      <c r="Z134" s="61">
        <v>1</v>
      </c>
      <c r="AA134" s="66">
        <v>1</v>
      </c>
      <c r="AB134" s="61">
        <v>1</v>
      </c>
      <c r="AC134" s="61"/>
      <c r="AD134" s="61"/>
      <c r="AE134" s="27" t="s">
        <v>149</v>
      </c>
      <c r="AF134" s="66" t="s">
        <v>624</v>
      </c>
      <c r="AG134" s="36" t="s">
        <v>645</v>
      </c>
      <c r="AH134" s="170" t="s">
        <v>646</v>
      </c>
    </row>
    <row r="135" spans="2:34" s="155" customFormat="1" ht="15" customHeight="1">
      <c r="B135" s="201" t="s">
        <v>640</v>
      </c>
      <c r="C135" s="199">
        <v>210.07499999999999</v>
      </c>
      <c r="D135" s="202"/>
      <c r="E135" s="169">
        <v>4</v>
      </c>
      <c r="F135" s="169">
        <v>20</v>
      </c>
      <c r="G135" s="169">
        <v>0</v>
      </c>
      <c r="H135" s="147" t="s">
        <v>625</v>
      </c>
      <c r="I135" s="162">
        <v>60</v>
      </c>
      <c r="J135" s="162" t="s">
        <v>624</v>
      </c>
      <c r="K135" s="147">
        <v>2194</v>
      </c>
      <c r="L135" s="147" t="s">
        <v>624</v>
      </c>
      <c r="M135" s="211">
        <v>16</v>
      </c>
      <c r="N135" s="147">
        <v>13</v>
      </c>
      <c r="O135" s="169" t="s">
        <v>170</v>
      </c>
      <c r="P135" s="169" t="s">
        <v>158</v>
      </c>
      <c r="Q135" s="208">
        <v>-122</v>
      </c>
      <c r="R135" s="169" t="s">
        <v>159</v>
      </c>
      <c r="S135" s="169" t="s">
        <v>638</v>
      </c>
      <c r="T135" s="147">
        <v>1358</v>
      </c>
      <c r="U135" s="169" t="s">
        <v>198</v>
      </c>
      <c r="V135" s="147">
        <v>60</v>
      </c>
      <c r="W135" s="147">
        <v>3</v>
      </c>
      <c r="X135" s="147" t="s">
        <v>150</v>
      </c>
      <c r="Y135" s="147">
        <v>1</v>
      </c>
      <c r="Z135" s="153">
        <v>1</v>
      </c>
      <c r="AA135" s="147">
        <v>1</v>
      </c>
      <c r="AB135" s="153">
        <v>1</v>
      </c>
      <c r="AC135" s="153"/>
      <c r="AD135" s="153"/>
      <c r="AE135" s="154" t="s">
        <v>149</v>
      </c>
      <c r="AF135" s="147" t="s">
        <v>624</v>
      </c>
      <c r="AG135" s="169" t="s">
        <v>645</v>
      </c>
      <c r="AH135" s="209" t="s">
        <v>646</v>
      </c>
    </row>
    <row r="136" spans="2:34" ht="15" customHeight="1">
      <c r="B136" s="132" t="s">
        <v>639</v>
      </c>
      <c r="C136" s="199">
        <v>210.07599999999999</v>
      </c>
      <c r="E136" s="36">
        <v>4</v>
      </c>
      <c r="F136" s="36">
        <v>20</v>
      </c>
      <c r="G136" s="36">
        <v>0</v>
      </c>
      <c r="H136" s="149" t="s">
        <v>625</v>
      </c>
      <c r="I136" s="161">
        <v>60</v>
      </c>
      <c r="J136" s="161" t="s">
        <v>624</v>
      </c>
      <c r="K136" s="149">
        <v>2194</v>
      </c>
      <c r="L136" s="149" t="s">
        <v>624</v>
      </c>
      <c r="M136" s="148">
        <v>4</v>
      </c>
      <c r="N136" s="149">
        <v>13</v>
      </c>
      <c r="O136" s="36" t="s">
        <v>170</v>
      </c>
      <c r="P136" s="36" t="s">
        <v>158</v>
      </c>
      <c r="Q136" s="36">
        <v>-85</v>
      </c>
      <c r="R136" s="36" t="s">
        <v>159</v>
      </c>
      <c r="S136" s="36" t="s">
        <v>638</v>
      </c>
      <c r="T136" s="149">
        <v>1358</v>
      </c>
      <c r="U136" s="36" t="s">
        <v>194</v>
      </c>
      <c r="V136" s="149">
        <v>60</v>
      </c>
      <c r="W136" s="149">
        <v>3</v>
      </c>
      <c r="X136" s="149" t="s">
        <v>150</v>
      </c>
      <c r="Y136" s="149">
        <v>1</v>
      </c>
      <c r="Z136" s="150">
        <v>1</v>
      </c>
      <c r="AA136" s="149">
        <v>1</v>
      </c>
      <c r="AB136" s="150">
        <v>1</v>
      </c>
      <c r="AC136" s="150"/>
      <c r="AD136" s="150">
        <v>21</v>
      </c>
      <c r="AE136" s="151" t="s">
        <v>149</v>
      </c>
      <c r="AF136" s="149" t="s">
        <v>624</v>
      </c>
      <c r="AG136" s="36" t="s">
        <v>626</v>
      </c>
      <c r="AH136" s="170" t="s">
        <v>648</v>
      </c>
    </row>
    <row r="137" spans="2:34" s="155" customFormat="1" ht="15" customHeight="1">
      <c r="B137" s="201" t="s">
        <v>640</v>
      </c>
      <c r="C137" s="199">
        <v>210.077</v>
      </c>
      <c r="D137" s="202"/>
      <c r="E137" s="169">
        <v>4</v>
      </c>
      <c r="F137" s="169">
        <v>20</v>
      </c>
      <c r="G137" s="169">
        <v>0</v>
      </c>
      <c r="H137" s="147" t="s">
        <v>625</v>
      </c>
      <c r="I137" s="162">
        <v>60</v>
      </c>
      <c r="J137" s="162" t="s">
        <v>624</v>
      </c>
      <c r="K137" s="147">
        <v>2194</v>
      </c>
      <c r="L137" s="147" t="s">
        <v>624</v>
      </c>
      <c r="M137" s="152">
        <v>4</v>
      </c>
      <c r="N137" s="147">
        <v>13</v>
      </c>
      <c r="O137" s="169" t="s">
        <v>170</v>
      </c>
      <c r="P137" s="169" t="s">
        <v>158</v>
      </c>
      <c r="Q137" s="169">
        <v>-85</v>
      </c>
      <c r="R137" s="169" t="s">
        <v>159</v>
      </c>
      <c r="S137" s="169" t="s">
        <v>638</v>
      </c>
      <c r="T137" s="147">
        <v>1358</v>
      </c>
      <c r="U137" s="169" t="s">
        <v>198</v>
      </c>
      <c r="V137" s="147">
        <v>60</v>
      </c>
      <c r="W137" s="147">
        <v>3</v>
      </c>
      <c r="X137" s="147" t="s">
        <v>150</v>
      </c>
      <c r="Y137" s="147">
        <v>1</v>
      </c>
      <c r="Z137" s="153">
        <v>1</v>
      </c>
      <c r="AA137" s="147">
        <v>1</v>
      </c>
      <c r="AB137" s="153">
        <v>1</v>
      </c>
      <c r="AC137" s="153"/>
      <c r="AD137" s="153">
        <v>32</v>
      </c>
      <c r="AE137" s="154" t="s">
        <v>149</v>
      </c>
      <c r="AF137" s="147" t="s">
        <v>624</v>
      </c>
      <c r="AG137" s="36" t="s">
        <v>626</v>
      </c>
      <c r="AH137" s="209" t="s">
        <v>648</v>
      </c>
    </row>
    <row r="138" spans="2:34" ht="15" customHeight="1">
      <c r="B138" s="132" t="s">
        <v>623</v>
      </c>
      <c r="C138" s="199">
        <v>210.078</v>
      </c>
      <c r="E138" s="36">
        <v>2</v>
      </c>
      <c r="F138" s="36">
        <v>15</v>
      </c>
      <c r="G138" s="36">
        <v>0</v>
      </c>
      <c r="H138" s="149" t="s">
        <v>625</v>
      </c>
      <c r="I138" s="161">
        <v>47</v>
      </c>
      <c r="J138" s="161">
        <v>52</v>
      </c>
      <c r="K138" s="149">
        <v>918</v>
      </c>
      <c r="L138" s="149">
        <v>927</v>
      </c>
      <c r="M138" s="148">
        <v>4</v>
      </c>
      <c r="N138" s="149">
        <v>13</v>
      </c>
      <c r="O138" s="36" t="s">
        <v>170</v>
      </c>
      <c r="P138" s="36" t="s">
        <v>158</v>
      </c>
      <c r="Q138" s="36">
        <v>-85</v>
      </c>
      <c r="R138" s="36" t="s">
        <v>159</v>
      </c>
      <c r="S138" s="36" t="s">
        <v>638</v>
      </c>
      <c r="T138" s="149">
        <v>1358</v>
      </c>
      <c r="U138" s="36" t="s">
        <v>148</v>
      </c>
      <c r="V138" s="149">
        <v>60</v>
      </c>
      <c r="W138" s="149">
        <v>3</v>
      </c>
      <c r="X138" s="149" t="s">
        <v>150</v>
      </c>
      <c r="Y138" s="149">
        <v>1</v>
      </c>
      <c r="Z138" s="150">
        <v>1</v>
      </c>
      <c r="AA138" s="149">
        <v>1</v>
      </c>
      <c r="AB138" s="150">
        <v>1</v>
      </c>
      <c r="AC138" s="150">
        <v>10</v>
      </c>
      <c r="AD138" s="150"/>
      <c r="AE138" s="151" t="s">
        <v>149</v>
      </c>
      <c r="AF138" s="149" t="s">
        <v>624</v>
      </c>
      <c r="AG138" s="36" t="s">
        <v>626</v>
      </c>
      <c r="AH138" s="170" t="s">
        <v>627</v>
      </c>
    </row>
    <row r="139" spans="2:34" ht="15" customHeight="1">
      <c r="B139" s="132" t="s">
        <v>639</v>
      </c>
      <c r="C139" s="199">
        <v>210.07900000000001</v>
      </c>
      <c r="E139" s="36">
        <v>2</v>
      </c>
      <c r="F139" s="36">
        <v>15</v>
      </c>
      <c r="G139" s="36">
        <v>0</v>
      </c>
      <c r="H139" s="66" t="s">
        <v>625</v>
      </c>
      <c r="I139" s="94">
        <v>47</v>
      </c>
      <c r="J139" s="94">
        <v>52</v>
      </c>
      <c r="K139" s="66">
        <v>918</v>
      </c>
      <c r="L139" s="66">
        <v>927</v>
      </c>
      <c r="M139" s="145">
        <v>4</v>
      </c>
      <c r="N139" s="66">
        <v>13</v>
      </c>
      <c r="O139" s="36" t="s">
        <v>170</v>
      </c>
      <c r="P139" s="36" t="s">
        <v>158</v>
      </c>
      <c r="Q139" s="36">
        <v>-85</v>
      </c>
      <c r="R139" s="36" t="s">
        <v>159</v>
      </c>
      <c r="S139" s="36" t="s">
        <v>638</v>
      </c>
      <c r="T139" s="66">
        <v>1358</v>
      </c>
      <c r="U139" s="36" t="s">
        <v>194</v>
      </c>
      <c r="V139" s="66">
        <v>60</v>
      </c>
      <c r="W139" s="66">
        <v>3</v>
      </c>
      <c r="X139" s="66" t="s">
        <v>150</v>
      </c>
      <c r="Y139" s="66">
        <v>1</v>
      </c>
      <c r="Z139" s="61">
        <v>1</v>
      </c>
      <c r="AA139" s="66">
        <v>1</v>
      </c>
      <c r="AB139" s="61">
        <v>1</v>
      </c>
      <c r="AC139" s="61"/>
      <c r="AD139" s="61">
        <v>7</v>
      </c>
      <c r="AE139" s="27" t="s">
        <v>149</v>
      </c>
      <c r="AF139" s="66" t="s">
        <v>624</v>
      </c>
      <c r="AG139" s="36" t="s">
        <v>626</v>
      </c>
      <c r="AH139" s="170" t="s">
        <v>627</v>
      </c>
    </row>
    <row r="140" spans="2:34" ht="15" customHeight="1">
      <c r="B140" s="132" t="s">
        <v>629</v>
      </c>
      <c r="C140" s="200" t="s">
        <v>650</v>
      </c>
      <c r="E140" s="36">
        <v>2</v>
      </c>
      <c r="F140" s="36">
        <v>15</v>
      </c>
      <c r="G140" s="36">
        <v>0</v>
      </c>
      <c r="H140" s="66" t="s">
        <v>625</v>
      </c>
      <c r="I140" s="94">
        <v>47</v>
      </c>
      <c r="J140" s="94">
        <v>52</v>
      </c>
      <c r="K140" s="66">
        <v>918</v>
      </c>
      <c r="L140" s="66">
        <v>927</v>
      </c>
      <c r="M140" s="145">
        <v>4</v>
      </c>
      <c r="N140" s="66">
        <v>13</v>
      </c>
      <c r="O140" s="36" t="s">
        <v>170</v>
      </c>
      <c r="P140" s="36" t="s">
        <v>158</v>
      </c>
      <c r="Q140" s="36">
        <v>-85</v>
      </c>
      <c r="R140" s="36" t="s">
        <v>159</v>
      </c>
      <c r="S140" s="36" t="s">
        <v>638</v>
      </c>
      <c r="T140" s="66">
        <v>1358</v>
      </c>
      <c r="U140" s="36" t="s">
        <v>171</v>
      </c>
      <c r="V140" s="66">
        <v>60</v>
      </c>
      <c r="W140" s="66">
        <v>3</v>
      </c>
      <c r="X140" s="66" t="s">
        <v>150</v>
      </c>
      <c r="Y140" s="66">
        <v>1</v>
      </c>
      <c r="Z140" s="61">
        <v>1</v>
      </c>
      <c r="AA140" s="66">
        <v>1</v>
      </c>
      <c r="AB140" s="61">
        <v>1</v>
      </c>
      <c r="AC140" s="61">
        <v>16</v>
      </c>
      <c r="AD140" s="61"/>
      <c r="AE140" s="27" t="s">
        <v>149</v>
      </c>
      <c r="AF140" s="66" t="s">
        <v>624</v>
      </c>
      <c r="AG140" s="36" t="s">
        <v>626</v>
      </c>
      <c r="AH140" s="170" t="s">
        <v>627</v>
      </c>
    </row>
    <row r="141" spans="2:34" ht="15" customHeight="1">
      <c r="B141" s="132" t="s">
        <v>640</v>
      </c>
      <c r="C141" s="199">
        <v>210.08099999999999</v>
      </c>
      <c r="E141" s="36">
        <v>2</v>
      </c>
      <c r="F141" s="36">
        <v>15</v>
      </c>
      <c r="G141" s="36">
        <v>0</v>
      </c>
      <c r="H141" s="66" t="s">
        <v>625</v>
      </c>
      <c r="I141" s="94">
        <v>47</v>
      </c>
      <c r="J141" s="94">
        <v>52</v>
      </c>
      <c r="K141" s="66">
        <v>918</v>
      </c>
      <c r="L141" s="66">
        <v>927</v>
      </c>
      <c r="M141" s="145">
        <v>4</v>
      </c>
      <c r="N141" s="66">
        <v>13</v>
      </c>
      <c r="O141" s="36" t="s">
        <v>170</v>
      </c>
      <c r="P141" s="36" t="s">
        <v>158</v>
      </c>
      <c r="Q141" s="36">
        <v>-85</v>
      </c>
      <c r="R141" s="36" t="s">
        <v>159</v>
      </c>
      <c r="S141" s="36" t="s">
        <v>638</v>
      </c>
      <c r="T141" s="66">
        <v>1358</v>
      </c>
      <c r="U141" s="36" t="s">
        <v>198</v>
      </c>
      <c r="V141" s="66">
        <v>60</v>
      </c>
      <c r="W141" s="66">
        <v>3</v>
      </c>
      <c r="X141" s="66" t="s">
        <v>150</v>
      </c>
      <c r="Y141" s="66">
        <v>1</v>
      </c>
      <c r="Z141" s="61">
        <v>1</v>
      </c>
      <c r="AA141" s="66">
        <v>1</v>
      </c>
      <c r="AB141" s="61">
        <v>1</v>
      </c>
      <c r="AC141" s="61"/>
      <c r="AD141" s="61">
        <v>9</v>
      </c>
      <c r="AE141" s="27" t="s">
        <v>149</v>
      </c>
      <c r="AF141" s="66" t="s">
        <v>624</v>
      </c>
      <c r="AG141" s="36" t="s">
        <v>626</v>
      </c>
      <c r="AH141" s="170" t="s">
        <v>627</v>
      </c>
    </row>
    <row r="142" spans="2:34" ht="15" customHeight="1">
      <c r="B142" s="132" t="s">
        <v>623</v>
      </c>
      <c r="C142" s="199">
        <v>210.08199999999999</v>
      </c>
      <c r="E142" s="36">
        <v>2</v>
      </c>
      <c r="F142" s="36">
        <v>15</v>
      </c>
      <c r="G142" s="36">
        <v>0</v>
      </c>
      <c r="H142" s="66" t="s">
        <v>625</v>
      </c>
      <c r="I142" s="94">
        <v>47</v>
      </c>
      <c r="J142" s="94">
        <v>52</v>
      </c>
      <c r="K142" s="66">
        <v>918</v>
      </c>
      <c r="L142" s="66">
        <v>927</v>
      </c>
      <c r="M142" s="145">
        <v>4</v>
      </c>
      <c r="N142" s="66">
        <v>13</v>
      </c>
      <c r="O142" s="36" t="s">
        <v>170</v>
      </c>
      <c r="P142" s="36" t="s">
        <v>146</v>
      </c>
      <c r="Q142" s="36">
        <v>-85</v>
      </c>
      <c r="R142" s="36">
        <v>10</v>
      </c>
      <c r="S142" s="36" t="s">
        <v>642</v>
      </c>
      <c r="T142" s="66">
        <v>1358</v>
      </c>
      <c r="U142" s="36" t="s">
        <v>148</v>
      </c>
      <c r="V142" s="66">
        <v>60</v>
      </c>
      <c r="W142" s="66">
        <v>3</v>
      </c>
      <c r="X142" s="66" t="s">
        <v>150</v>
      </c>
      <c r="Y142" s="66">
        <v>1</v>
      </c>
      <c r="Z142" s="61">
        <v>1</v>
      </c>
      <c r="AA142" s="66">
        <v>1</v>
      </c>
      <c r="AB142" s="61">
        <v>1</v>
      </c>
      <c r="AC142" s="61">
        <v>10</v>
      </c>
      <c r="AD142" s="61"/>
      <c r="AE142" s="27" t="s">
        <v>149</v>
      </c>
      <c r="AF142" s="66" t="s">
        <v>624</v>
      </c>
      <c r="AG142" s="36" t="s">
        <v>626</v>
      </c>
      <c r="AH142" s="170" t="s">
        <v>627</v>
      </c>
    </row>
    <row r="143" spans="2:34" ht="15" customHeight="1">
      <c r="B143" s="132" t="s">
        <v>639</v>
      </c>
      <c r="C143" s="199">
        <v>210.083</v>
      </c>
      <c r="E143" s="36">
        <v>2</v>
      </c>
      <c r="F143" s="36">
        <v>15</v>
      </c>
      <c r="G143" s="36">
        <v>0</v>
      </c>
      <c r="H143" s="66" t="s">
        <v>625</v>
      </c>
      <c r="I143" s="94">
        <v>47</v>
      </c>
      <c r="J143" s="94">
        <v>52</v>
      </c>
      <c r="K143" s="66">
        <v>918</v>
      </c>
      <c r="L143" s="66">
        <v>927</v>
      </c>
      <c r="M143" s="145">
        <v>4</v>
      </c>
      <c r="N143" s="66">
        <v>13</v>
      </c>
      <c r="O143" s="36" t="s">
        <v>170</v>
      </c>
      <c r="P143" s="36" t="s">
        <v>146</v>
      </c>
      <c r="Q143" s="36">
        <v>-85</v>
      </c>
      <c r="R143" s="36">
        <v>10</v>
      </c>
      <c r="S143" s="36" t="s">
        <v>642</v>
      </c>
      <c r="T143" s="66">
        <v>1358</v>
      </c>
      <c r="U143" s="36" t="s">
        <v>194</v>
      </c>
      <c r="V143" s="66">
        <v>60</v>
      </c>
      <c r="W143" s="66">
        <v>3</v>
      </c>
      <c r="X143" s="66" t="s">
        <v>150</v>
      </c>
      <c r="Y143" s="66">
        <v>1</v>
      </c>
      <c r="Z143" s="61">
        <v>1</v>
      </c>
      <c r="AA143" s="66">
        <v>1</v>
      </c>
      <c r="AB143" s="61">
        <v>1</v>
      </c>
      <c r="AC143" s="61"/>
      <c r="AD143" s="61">
        <v>7</v>
      </c>
      <c r="AE143" s="27" t="s">
        <v>149</v>
      </c>
      <c r="AF143" s="66" t="s">
        <v>624</v>
      </c>
      <c r="AG143" s="36" t="s">
        <v>626</v>
      </c>
      <c r="AH143" s="170" t="s">
        <v>627</v>
      </c>
    </row>
    <row r="144" spans="2:34" ht="15" customHeight="1">
      <c r="B144" s="132" t="s">
        <v>629</v>
      </c>
      <c r="C144" s="199">
        <v>210.084</v>
      </c>
      <c r="E144" s="36">
        <v>2</v>
      </c>
      <c r="F144" s="36">
        <v>15</v>
      </c>
      <c r="G144" s="36">
        <v>0</v>
      </c>
      <c r="H144" s="66" t="s">
        <v>625</v>
      </c>
      <c r="I144" s="94">
        <v>47</v>
      </c>
      <c r="J144" s="94">
        <v>52</v>
      </c>
      <c r="K144" s="66">
        <v>918</v>
      </c>
      <c r="L144" s="66">
        <v>927</v>
      </c>
      <c r="M144" s="145">
        <v>4</v>
      </c>
      <c r="N144" s="66">
        <v>13</v>
      </c>
      <c r="O144" s="36" t="s">
        <v>170</v>
      </c>
      <c r="P144" s="36" t="s">
        <v>146</v>
      </c>
      <c r="Q144" s="36">
        <v>-85</v>
      </c>
      <c r="R144" s="36">
        <v>10</v>
      </c>
      <c r="S144" s="36" t="s">
        <v>642</v>
      </c>
      <c r="T144" s="66">
        <v>1358</v>
      </c>
      <c r="U144" s="36" t="s">
        <v>171</v>
      </c>
      <c r="V144" s="66">
        <v>60</v>
      </c>
      <c r="W144" s="66">
        <v>3</v>
      </c>
      <c r="X144" s="66" t="s">
        <v>150</v>
      </c>
      <c r="Y144" s="66">
        <v>1</v>
      </c>
      <c r="Z144" s="61">
        <v>1</v>
      </c>
      <c r="AA144" s="66">
        <v>1</v>
      </c>
      <c r="AB144" s="61">
        <v>1</v>
      </c>
      <c r="AC144" s="61">
        <v>16</v>
      </c>
      <c r="AD144" s="61"/>
      <c r="AE144" s="27" t="s">
        <v>149</v>
      </c>
      <c r="AF144" s="66" t="s">
        <v>624</v>
      </c>
      <c r="AG144" s="36" t="s">
        <v>626</v>
      </c>
      <c r="AH144" s="170" t="s">
        <v>627</v>
      </c>
    </row>
    <row r="145" spans="2:34" s="155" customFormat="1" ht="15" customHeight="1">
      <c r="B145" s="201" t="s">
        <v>640</v>
      </c>
      <c r="C145" s="199">
        <v>210.08500000000001</v>
      </c>
      <c r="D145" s="202"/>
      <c r="E145" s="169">
        <v>2</v>
      </c>
      <c r="F145" s="169">
        <v>15</v>
      </c>
      <c r="G145" s="169">
        <v>0</v>
      </c>
      <c r="H145" s="147" t="s">
        <v>625</v>
      </c>
      <c r="I145" s="162">
        <v>47</v>
      </c>
      <c r="J145" s="162">
        <v>52</v>
      </c>
      <c r="K145" s="147">
        <v>918</v>
      </c>
      <c r="L145" s="147">
        <v>927</v>
      </c>
      <c r="M145" s="152">
        <v>4</v>
      </c>
      <c r="N145" s="147">
        <v>13</v>
      </c>
      <c r="O145" s="169" t="s">
        <v>170</v>
      </c>
      <c r="P145" s="169" t="s">
        <v>146</v>
      </c>
      <c r="Q145" s="169">
        <v>-85</v>
      </c>
      <c r="R145" s="169">
        <v>10</v>
      </c>
      <c r="S145" s="169" t="s">
        <v>642</v>
      </c>
      <c r="T145" s="147">
        <v>1358</v>
      </c>
      <c r="U145" s="169" t="s">
        <v>198</v>
      </c>
      <c r="V145" s="147">
        <v>60</v>
      </c>
      <c r="W145" s="147">
        <v>3</v>
      </c>
      <c r="X145" s="147" t="s">
        <v>150</v>
      </c>
      <c r="Y145" s="147">
        <v>1</v>
      </c>
      <c r="Z145" s="153">
        <v>1</v>
      </c>
      <c r="AA145" s="147">
        <v>1</v>
      </c>
      <c r="AB145" s="153">
        <v>1</v>
      </c>
      <c r="AC145" s="153"/>
      <c r="AD145" s="153">
        <v>9</v>
      </c>
      <c r="AE145" s="154" t="s">
        <v>149</v>
      </c>
      <c r="AF145" s="147" t="s">
        <v>624</v>
      </c>
      <c r="AG145" s="36" t="s">
        <v>626</v>
      </c>
      <c r="AH145" s="170" t="s">
        <v>627</v>
      </c>
    </row>
    <row r="146" spans="2:34" ht="15" customHeight="1">
      <c r="B146" s="633" t="s">
        <v>643</v>
      </c>
      <c r="C146" s="652">
        <v>210.08600000000001</v>
      </c>
      <c r="D146" s="116">
        <v>1</v>
      </c>
      <c r="E146" s="633">
        <v>2</v>
      </c>
      <c r="F146" s="633">
        <v>15</v>
      </c>
      <c r="G146" s="36">
        <v>0</v>
      </c>
      <c r="H146" s="633" t="s">
        <v>635</v>
      </c>
      <c r="I146" s="645" t="s">
        <v>624</v>
      </c>
      <c r="J146" s="645" t="s">
        <v>624</v>
      </c>
      <c r="K146" s="633">
        <v>828</v>
      </c>
      <c r="L146" s="633" t="s">
        <v>624</v>
      </c>
      <c r="M146" s="633">
        <v>4</v>
      </c>
      <c r="N146" s="633">
        <v>13</v>
      </c>
      <c r="O146" s="633" t="s">
        <v>170</v>
      </c>
      <c r="P146" s="633" t="s">
        <v>158</v>
      </c>
      <c r="Q146" s="633">
        <v>-85</v>
      </c>
      <c r="R146" s="633" t="s">
        <v>159</v>
      </c>
      <c r="S146" s="633" t="s">
        <v>638</v>
      </c>
      <c r="T146" s="633">
        <v>1358</v>
      </c>
      <c r="U146" s="633" t="s">
        <v>171</v>
      </c>
      <c r="V146" s="633">
        <v>60</v>
      </c>
      <c r="W146" s="633">
        <v>3</v>
      </c>
      <c r="X146" s="633" t="s">
        <v>150</v>
      </c>
      <c r="Y146" s="633">
        <v>1</v>
      </c>
      <c r="Z146" s="633">
        <v>1</v>
      </c>
      <c r="AA146" s="633">
        <v>1</v>
      </c>
      <c r="AB146" s="633">
        <v>1</v>
      </c>
      <c r="AC146" s="210">
        <v>16</v>
      </c>
      <c r="AD146" s="210"/>
      <c r="AE146" s="633" t="s">
        <v>182</v>
      </c>
      <c r="AF146" s="633" t="s">
        <v>624</v>
      </c>
      <c r="AG146" s="633" t="s">
        <v>626</v>
      </c>
      <c r="AH146" s="633" t="s">
        <v>627</v>
      </c>
    </row>
    <row r="147" spans="2:34" ht="15" customHeight="1">
      <c r="B147" s="634"/>
      <c r="C147" s="652">
        <v>40</v>
      </c>
      <c r="D147" s="116">
        <v>2</v>
      </c>
      <c r="E147" s="634">
        <v>2</v>
      </c>
      <c r="F147" s="634">
        <v>15</v>
      </c>
      <c r="G147" s="36">
        <v>1</v>
      </c>
      <c r="H147" s="634" t="s">
        <v>635</v>
      </c>
      <c r="I147" s="646" t="s">
        <v>624</v>
      </c>
      <c r="J147" s="646" t="s">
        <v>624</v>
      </c>
      <c r="K147" s="634">
        <v>828</v>
      </c>
      <c r="L147" s="634" t="s">
        <v>624</v>
      </c>
      <c r="M147" s="634">
        <v>4</v>
      </c>
      <c r="N147" s="634">
        <v>13</v>
      </c>
      <c r="O147" s="634" t="s">
        <v>170</v>
      </c>
      <c r="P147" s="634" t="s">
        <v>158</v>
      </c>
      <c r="Q147" s="634">
        <v>-85</v>
      </c>
      <c r="R147" s="634" t="s">
        <v>159</v>
      </c>
      <c r="S147" s="634" t="s">
        <v>638</v>
      </c>
      <c r="T147" s="634">
        <v>1358</v>
      </c>
      <c r="U147" s="634" t="s">
        <v>171</v>
      </c>
      <c r="V147" s="634">
        <v>60</v>
      </c>
      <c r="W147" s="634">
        <v>3</v>
      </c>
      <c r="X147" s="634" t="s">
        <v>150</v>
      </c>
      <c r="Y147" s="634">
        <v>1</v>
      </c>
      <c r="Z147" s="634">
        <v>1</v>
      </c>
      <c r="AA147" s="634">
        <v>1</v>
      </c>
      <c r="AB147" s="634">
        <v>1</v>
      </c>
      <c r="AC147" s="132">
        <v>13</v>
      </c>
      <c r="AD147" s="132"/>
      <c r="AE147" s="634" t="s">
        <v>182</v>
      </c>
      <c r="AF147" s="634" t="s">
        <v>624</v>
      </c>
      <c r="AG147" s="634" t="s">
        <v>626</v>
      </c>
      <c r="AH147" s="634" t="s">
        <v>646</v>
      </c>
    </row>
    <row r="148" spans="2:34" ht="15" customHeight="1">
      <c r="B148" s="634"/>
      <c r="C148" s="652">
        <v>40</v>
      </c>
      <c r="D148" s="116">
        <v>3</v>
      </c>
      <c r="E148" s="634">
        <v>2</v>
      </c>
      <c r="F148" s="634">
        <v>15</v>
      </c>
      <c r="G148" s="36">
        <v>2</v>
      </c>
      <c r="H148" s="634" t="s">
        <v>635</v>
      </c>
      <c r="I148" s="646" t="s">
        <v>624</v>
      </c>
      <c r="J148" s="646" t="s">
        <v>624</v>
      </c>
      <c r="K148" s="634">
        <v>828</v>
      </c>
      <c r="L148" s="634" t="s">
        <v>624</v>
      </c>
      <c r="M148" s="634">
        <v>4</v>
      </c>
      <c r="N148" s="634">
        <v>13</v>
      </c>
      <c r="O148" s="634" t="s">
        <v>170</v>
      </c>
      <c r="P148" s="634" t="s">
        <v>158</v>
      </c>
      <c r="Q148" s="634">
        <v>-85</v>
      </c>
      <c r="R148" s="634" t="s">
        <v>159</v>
      </c>
      <c r="S148" s="634" t="s">
        <v>638</v>
      </c>
      <c r="T148" s="634">
        <v>1358</v>
      </c>
      <c r="U148" s="634" t="s">
        <v>171</v>
      </c>
      <c r="V148" s="634">
        <v>60</v>
      </c>
      <c r="W148" s="634">
        <v>3</v>
      </c>
      <c r="X148" s="634" t="s">
        <v>150</v>
      </c>
      <c r="Y148" s="634">
        <v>1</v>
      </c>
      <c r="Z148" s="634">
        <v>1</v>
      </c>
      <c r="AA148" s="634">
        <v>1</v>
      </c>
      <c r="AB148" s="634">
        <v>1</v>
      </c>
      <c r="AC148" s="132">
        <v>11</v>
      </c>
      <c r="AD148" s="132"/>
      <c r="AE148" s="634" t="s">
        <v>182</v>
      </c>
      <c r="AF148" s="634" t="s">
        <v>624</v>
      </c>
      <c r="AG148" s="634" t="s">
        <v>626</v>
      </c>
      <c r="AH148" s="634" t="s">
        <v>646</v>
      </c>
    </row>
    <row r="149" spans="2:34" s="155" customFormat="1" ht="15" customHeight="1">
      <c r="B149" s="635"/>
      <c r="C149" s="652">
        <v>40</v>
      </c>
      <c r="D149" s="202">
        <v>4</v>
      </c>
      <c r="E149" s="635">
        <v>2</v>
      </c>
      <c r="F149" s="635">
        <v>15</v>
      </c>
      <c r="G149" s="169">
        <v>3</v>
      </c>
      <c r="H149" s="635" t="s">
        <v>635</v>
      </c>
      <c r="I149" s="647" t="s">
        <v>624</v>
      </c>
      <c r="J149" s="647" t="s">
        <v>624</v>
      </c>
      <c r="K149" s="635">
        <v>828</v>
      </c>
      <c r="L149" s="635" t="s">
        <v>624</v>
      </c>
      <c r="M149" s="635">
        <v>4</v>
      </c>
      <c r="N149" s="635">
        <v>13</v>
      </c>
      <c r="O149" s="635" t="s">
        <v>170</v>
      </c>
      <c r="P149" s="635" t="s">
        <v>158</v>
      </c>
      <c r="Q149" s="635">
        <v>-85</v>
      </c>
      <c r="R149" s="635" t="s">
        <v>159</v>
      </c>
      <c r="S149" s="635" t="s">
        <v>638</v>
      </c>
      <c r="T149" s="635">
        <v>1358</v>
      </c>
      <c r="U149" s="635" t="s">
        <v>171</v>
      </c>
      <c r="V149" s="635">
        <v>60</v>
      </c>
      <c r="W149" s="635">
        <v>3</v>
      </c>
      <c r="X149" s="635" t="s">
        <v>150</v>
      </c>
      <c r="Y149" s="635">
        <v>1</v>
      </c>
      <c r="Z149" s="635">
        <v>1</v>
      </c>
      <c r="AA149" s="635">
        <v>1</v>
      </c>
      <c r="AB149" s="635">
        <v>1</v>
      </c>
      <c r="AC149" s="201">
        <v>9</v>
      </c>
      <c r="AD149" s="201"/>
      <c r="AE149" s="635" t="s">
        <v>182</v>
      </c>
      <c r="AF149" s="635" t="s">
        <v>624</v>
      </c>
      <c r="AG149" s="635" t="s">
        <v>626</v>
      </c>
      <c r="AH149" s="635" t="s">
        <v>646</v>
      </c>
    </row>
    <row r="150" spans="2:34" s="156" customFormat="1" ht="15" customHeight="1">
      <c r="B150" s="203" t="s">
        <v>644</v>
      </c>
      <c r="C150" s="199">
        <v>210.08699999999999</v>
      </c>
      <c r="D150" s="204"/>
      <c r="E150" s="205">
        <v>2</v>
      </c>
      <c r="F150" s="205">
        <v>15</v>
      </c>
      <c r="G150" s="205">
        <v>0</v>
      </c>
      <c r="H150" s="157" t="s">
        <v>625</v>
      </c>
      <c r="I150" s="163">
        <v>47</v>
      </c>
      <c r="J150" s="163" t="s">
        <v>624</v>
      </c>
      <c r="K150" s="157">
        <v>918</v>
      </c>
      <c r="L150" s="157" t="s">
        <v>624</v>
      </c>
      <c r="M150" s="158">
        <v>4</v>
      </c>
      <c r="N150" s="157">
        <v>13</v>
      </c>
      <c r="O150" s="205" t="s">
        <v>170</v>
      </c>
      <c r="P150" s="205" t="s">
        <v>158</v>
      </c>
      <c r="Q150" s="205">
        <v>-85</v>
      </c>
      <c r="R150" s="205" t="s">
        <v>159</v>
      </c>
      <c r="S150" s="205" t="s">
        <v>638</v>
      </c>
      <c r="T150" s="157">
        <v>1358</v>
      </c>
      <c r="U150" s="205" t="s">
        <v>148</v>
      </c>
      <c r="V150" s="157">
        <v>60</v>
      </c>
      <c r="W150" s="157">
        <v>3</v>
      </c>
      <c r="X150" s="157" t="s">
        <v>150</v>
      </c>
      <c r="Y150" s="157">
        <v>1</v>
      </c>
      <c r="Z150" s="159">
        <v>1</v>
      </c>
      <c r="AA150" s="157">
        <v>1</v>
      </c>
      <c r="AB150" s="159">
        <v>1</v>
      </c>
      <c r="AC150" s="159">
        <v>10</v>
      </c>
      <c r="AD150" s="159"/>
      <c r="AE150" s="160" t="s">
        <v>149</v>
      </c>
      <c r="AF150" s="157" t="b">
        <v>1</v>
      </c>
      <c r="AG150" s="205" t="s">
        <v>626</v>
      </c>
      <c r="AH150" s="206" t="s">
        <v>627</v>
      </c>
    </row>
    <row r="151" spans="2:34" ht="15" customHeight="1">
      <c r="B151" s="132" t="s">
        <v>623</v>
      </c>
      <c r="C151" s="199">
        <v>210.08799999999999</v>
      </c>
      <c r="E151" s="36">
        <v>2</v>
      </c>
      <c r="F151" s="36">
        <v>15</v>
      </c>
      <c r="G151" s="36">
        <v>0</v>
      </c>
      <c r="H151" s="149" t="s">
        <v>625</v>
      </c>
      <c r="I151" s="161">
        <v>47</v>
      </c>
      <c r="J151" s="161" t="s">
        <v>624</v>
      </c>
      <c r="K151" s="149">
        <v>918</v>
      </c>
      <c r="L151" s="149" t="s">
        <v>624</v>
      </c>
      <c r="M151" s="211">
        <v>16</v>
      </c>
      <c r="N151" s="149">
        <v>13</v>
      </c>
      <c r="O151" s="36" t="s">
        <v>170</v>
      </c>
      <c r="P151" s="36" t="s">
        <v>158</v>
      </c>
      <c r="Q151" s="208">
        <v>-122</v>
      </c>
      <c r="R151" s="36" t="s">
        <v>159</v>
      </c>
      <c r="S151" s="36" t="s">
        <v>638</v>
      </c>
      <c r="T151" s="149">
        <v>1358</v>
      </c>
      <c r="U151" s="36" t="s">
        <v>148</v>
      </c>
      <c r="V151" s="149">
        <v>60</v>
      </c>
      <c r="W151" s="149">
        <v>3</v>
      </c>
      <c r="X151" s="149" t="s">
        <v>150</v>
      </c>
      <c r="Y151" s="149">
        <v>1</v>
      </c>
      <c r="Z151" s="150">
        <v>1</v>
      </c>
      <c r="AA151" s="149">
        <v>1</v>
      </c>
      <c r="AB151" s="150">
        <v>1</v>
      </c>
      <c r="AC151" s="150">
        <v>7</v>
      </c>
      <c r="AD151" s="150"/>
      <c r="AE151" s="151" t="s">
        <v>149</v>
      </c>
      <c r="AF151" s="149" t="s">
        <v>624</v>
      </c>
      <c r="AG151" s="36" t="s">
        <v>645</v>
      </c>
      <c r="AH151" s="170" t="s">
        <v>646</v>
      </c>
    </row>
    <row r="152" spans="2:34" ht="15" customHeight="1">
      <c r="B152" s="132" t="s">
        <v>639</v>
      </c>
      <c r="C152" s="199">
        <v>210.089</v>
      </c>
      <c r="E152" s="36">
        <v>2</v>
      </c>
      <c r="F152" s="36">
        <v>15</v>
      </c>
      <c r="G152" s="36">
        <v>0</v>
      </c>
      <c r="H152" s="66" t="s">
        <v>625</v>
      </c>
      <c r="I152" s="94">
        <v>47</v>
      </c>
      <c r="J152" s="94" t="s">
        <v>624</v>
      </c>
      <c r="K152" s="66">
        <v>918</v>
      </c>
      <c r="L152" s="66" t="s">
        <v>624</v>
      </c>
      <c r="M152" s="211">
        <v>16</v>
      </c>
      <c r="N152" s="66">
        <v>13</v>
      </c>
      <c r="O152" s="36" t="s">
        <v>170</v>
      </c>
      <c r="P152" s="36" t="s">
        <v>158</v>
      </c>
      <c r="Q152" s="208">
        <v>-122</v>
      </c>
      <c r="R152" s="36" t="s">
        <v>159</v>
      </c>
      <c r="S152" s="36" t="s">
        <v>638</v>
      </c>
      <c r="T152" s="66">
        <v>1358</v>
      </c>
      <c r="U152" s="36" t="s">
        <v>194</v>
      </c>
      <c r="V152" s="66">
        <v>60</v>
      </c>
      <c r="W152" s="66">
        <v>3</v>
      </c>
      <c r="X152" s="66" t="s">
        <v>150</v>
      </c>
      <c r="Y152" s="66">
        <v>1</v>
      </c>
      <c r="Z152" s="61">
        <v>1</v>
      </c>
      <c r="AA152" s="66">
        <v>1</v>
      </c>
      <c r="AB152" s="61">
        <v>1</v>
      </c>
      <c r="AC152" s="61"/>
      <c r="AD152" s="61">
        <v>1</v>
      </c>
      <c r="AE152" s="27" t="s">
        <v>149</v>
      </c>
      <c r="AF152" s="66" t="s">
        <v>624</v>
      </c>
      <c r="AG152" s="36" t="s">
        <v>645</v>
      </c>
      <c r="AH152" s="170" t="s">
        <v>646</v>
      </c>
    </row>
    <row r="153" spans="2:34" ht="15" customHeight="1">
      <c r="B153" s="132" t="s">
        <v>629</v>
      </c>
      <c r="C153" s="200" t="s">
        <v>651</v>
      </c>
      <c r="E153" s="36">
        <v>2</v>
      </c>
      <c r="F153" s="36">
        <v>15</v>
      </c>
      <c r="G153" s="36">
        <v>0</v>
      </c>
      <c r="H153" s="66" t="s">
        <v>625</v>
      </c>
      <c r="I153" s="94">
        <v>47</v>
      </c>
      <c r="J153" s="94" t="s">
        <v>624</v>
      </c>
      <c r="K153" s="66">
        <v>918</v>
      </c>
      <c r="L153" s="66" t="s">
        <v>624</v>
      </c>
      <c r="M153" s="211">
        <v>16</v>
      </c>
      <c r="N153" s="66">
        <v>13</v>
      </c>
      <c r="O153" s="36" t="s">
        <v>170</v>
      </c>
      <c r="P153" s="36" t="s">
        <v>158</v>
      </c>
      <c r="Q153" s="208">
        <v>-122</v>
      </c>
      <c r="R153" s="36" t="s">
        <v>159</v>
      </c>
      <c r="S153" s="36" t="s">
        <v>638</v>
      </c>
      <c r="T153" s="66">
        <v>1358</v>
      </c>
      <c r="U153" s="36" t="s">
        <v>171</v>
      </c>
      <c r="V153" s="66">
        <v>60</v>
      </c>
      <c r="W153" s="66">
        <v>3</v>
      </c>
      <c r="X153" s="66" t="s">
        <v>150</v>
      </c>
      <c r="Y153" s="66">
        <v>1</v>
      </c>
      <c r="Z153" s="61">
        <v>1</v>
      </c>
      <c r="AA153" s="66">
        <v>1</v>
      </c>
      <c r="AB153" s="61">
        <v>1</v>
      </c>
      <c r="AC153" s="61">
        <v>7</v>
      </c>
      <c r="AD153" s="61"/>
      <c r="AE153" s="27" t="s">
        <v>149</v>
      </c>
      <c r="AF153" s="66" t="s">
        <v>624</v>
      </c>
      <c r="AG153" s="36" t="s">
        <v>645</v>
      </c>
      <c r="AH153" s="170" t="s">
        <v>646</v>
      </c>
    </row>
    <row r="154" spans="2:34" s="155" customFormat="1" ht="15" customHeight="1">
      <c r="B154" s="201" t="s">
        <v>640</v>
      </c>
      <c r="C154" s="199">
        <v>210.09100000000001</v>
      </c>
      <c r="D154" s="202"/>
      <c r="E154" s="169">
        <v>2</v>
      </c>
      <c r="F154" s="169">
        <v>15</v>
      </c>
      <c r="G154" s="169">
        <v>0</v>
      </c>
      <c r="H154" s="147" t="s">
        <v>625</v>
      </c>
      <c r="I154" s="162">
        <v>47</v>
      </c>
      <c r="J154" s="162" t="s">
        <v>624</v>
      </c>
      <c r="K154" s="147">
        <v>918</v>
      </c>
      <c r="L154" s="147" t="s">
        <v>624</v>
      </c>
      <c r="M154" s="211">
        <v>16</v>
      </c>
      <c r="N154" s="147">
        <v>13</v>
      </c>
      <c r="O154" s="169" t="s">
        <v>170</v>
      </c>
      <c r="P154" s="169" t="s">
        <v>158</v>
      </c>
      <c r="Q154" s="208">
        <v>-122</v>
      </c>
      <c r="R154" s="169" t="s">
        <v>159</v>
      </c>
      <c r="S154" s="169" t="s">
        <v>638</v>
      </c>
      <c r="T154" s="147">
        <v>1358</v>
      </c>
      <c r="U154" s="169" t="s">
        <v>198</v>
      </c>
      <c r="V154" s="147">
        <v>60</v>
      </c>
      <c r="W154" s="147">
        <v>3</v>
      </c>
      <c r="X154" s="147" t="s">
        <v>150</v>
      </c>
      <c r="Y154" s="147">
        <v>1</v>
      </c>
      <c r="Z154" s="153">
        <v>1</v>
      </c>
      <c r="AA154" s="147">
        <v>1</v>
      </c>
      <c r="AB154" s="153">
        <v>1</v>
      </c>
      <c r="AC154" s="153"/>
      <c r="AD154" s="153">
        <v>9</v>
      </c>
      <c r="AE154" s="154" t="s">
        <v>149</v>
      </c>
      <c r="AF154" s="147" t="s">
        <v>624</v>
      </c>
      <c r="AG154" s="169" t="s">
        <v>645</v>
      </c>
      <c r="AH154" s="209" t="s">
        <v>646</v>
      </c>
    </row>
    <row r="155" spans="2:34" ht="15" customHeight="1">
      <c r="B155" s="132" t="s">
        <v>639</v>
      </c>
      <c r="C155" s="199">
        <v>210.09200000000001</v>
      </c>
      <c r="E155" s="36">
        <v>2</v>
      </c>
      <c r="F155" s="36">
        <v>15</v>
      </c>
      <c r="G155" s="36">
        <v>0</v>
      </c>
      <c r="H155" s="149" t="s">
        <v>625</v>
      </c>
      <c r="I155" s="161">
        <v>47</v>
      </c>
      <c r="J155" s="161" t="s">
        <v>624</v>
      </c>
      <c r="K155" s="149">
        <v>918</v>
      </c>
      <c r="L155" s="149" t="s">
        <v>624</v>
      </c>
      <c r="M155" s="148">
        <v>4</v>
      </c>
      <c r="N155" s="149">
        <v>13</v>
      </c>
      <c r="O155" s="36" t="s">
        <v>170</v>
      </c>
      <c r="P155" s="36" t="s">
        <v>158</v>
      </c>
      <c r="Q155" s="36">
        <v>-85</v>
      </c>
      <c r="R155" s="36" t="s">
        <v>159</v>
      </c>
      <c r="S155" s="36" t="s">
        <v>638</v>
      </c>
      <c r="T155" s="149">
        <v>1358</v>
      </c>
      <c r="U155" s="36" t="s">
        <v>194</v>
      </c>
      <c r="V155" s="149">
        <v>60</v>
      </c>
      <c r="W155" s="149">
        <v>3</v>
      </c>
      <c r="X155" s="149" t="s">
        <v>150</v>
      </c>
      <c r="Y155" s="149">
        <v>1</v>
      </c>
      <c r="Z155" s="150">
        <v>1</v>
      </c>
      <c r="AA155" s="149">
        <v>1</v>
      </c>
      <c r="AB155" s="150">
        <v>1</v>
      </c>
      <c r="AC155" s="150"/>
      <c r="AD155" s="150">
        <v>21</v>
      </c>
      <c r="AE155" s="151" t="s">
        <v>149</v>
      </c>
      <c r="AF155" s="149" t="s">
        <v>624</v>
      </c>
      <c r="AG155" s="36" t="s">
        <v>626</v>
      </c>
      <c r="AH155" s="170" t="s">
        <v>648</v>
      </c>
    </row>
    <row r="156" spans="2:34" s="155" customFormat="1" ht="15" customHeight="1">
      <c r="B156" s="201" t="s">
        <v>640</v>
      </c>
      <c r="C156" s="199">
        <v>210.09299999999999</v>
      </c>
      <c r="D156" s="202"/>
      <c r="E156" s="169">
        <v>2</v>
      </c>
      <c r="F156" s="169">
        <v>15</v>
      </c>
      <c r="G156" s="169">
        <v>0</v>
      </c>
      <c r="H156" s="147" t="s">
        <v>625</v>
      </c>
      <c r="I156" s="162">
        <v>47</v>
      </c>
      <c r="J156" s="162" t="s">
        <v>624</v>
      </c>
      <c r="K156" s="147">
        <v>918</v>
      </c>
      <c r="L156" s="147" t="s">
        <v>624</v>
      </c>
      <c r="M156" s="152">
        <v>4</v>
      </c>
      <c r="N156" s="147">
        <v>13</v>
      </c>
      <c r="O156" s="169" t="s">
        <v>170</v>
      </c>
      <c r="P156" s="169" t="s">
        <v>158</v>
      </c>
      <c r="Q156" s="169">
        <v>-85</v>
      </c>
      <c r="R156" s="169" t="s">
        <v>159</v>
      </c>
      <c r="S156" s="169" t="s">
        <v>638</v>
      </c>
      <c r="T156" s="147">
        <v>1358</v>
      </c>
      <c r="U156" s="169" t="s">
        <v>198</v>
      </c>
      <c r="V156" s="147">
        <v>60</v>
      </c>
      <c r="W156" s="147">
        <v>3</v>
      </c>
      <c r="X156" s="147" t="s">
        <v>150</v>
      </c>
      <c r="Y156" s="147">
        <v>1</v>
      </c>
      <c r="Z156" s="153">
        <v>1</v>
      </c>
      <c r="AA156" s="147">
        <v>1</v>
      </c>
      <c r="AB156" s="153">
        <v>1</v>
      </c>
      <c r="AC156" s="153"/>
      <c r="AD156" s="153">
        <v>32</v>
      </c>
      <c r="AE156" s="154" t="s">
        <v>149</v>
      </c>
      <c r="AF156" s="147" t="s">
        <v>624</v>
      </c>
      <c r="AG156" s="36" t="s">
        <v>626</v>
      </c>
      <c r="AH156" s="209" t="s">
        <v>648</v>
      </c>
    </row>
    <row r="157" spans="2:34" ht="15" customHeight="1">
      <c r="B157" s="132" t="s">
        <v>623</v>
      </c>
      <c r="C157" s="199">
        <v>210.09399999999999</v>
      </c>
      <c r="E157" s="36">
        <v>12</v>
      </c>
      <c r="F157" s="36">
        <v>5</v>
      </c>
      <c r="G157" s="36">
        <v>0</v>
      </c>
      <c r="H157" s="149" t="s">
        <v>625</v>
      </c>
      <c r="I157" s="161">
        <v>17</v>
      </c>
      <c r="J157" s="161">
        <v>22</v>
      </c>
      <c r="K157" s="149">
        <v>5104</v>
      </c>
      <c r="L157" s="149">
        <v>5113</v>
      </c>
      <c r="M157" s="148">
        <v>4</v>
      </c>
      <c r="N157" s="149">
        <v>13</v>
      </c>
      <c r="O157" s="36" t="s">
        <v>170</v>
      </c>
      <c r="P157" s="36" t="s">
        <v>158</v>
      </c>
      <c r="Q157" s="36">
        <v>-85</v>
      </c>
      <c r="R157" s="36" t="s">
        <v>159</v>
      </c>
      <c r="S157" s="36" t="s">
        <v>638</v>
      </c>
      <c r="T157" s="149">
        <v>1358</v>
      </c>
      <c r="U157" s="36" t="s">
        <v>148</v>
      </c>
      <c r="V157" s="149">
        <v>60</v>
      </c>
      <c r="W157" s="149">
        <v>3</v>
      </c>
      <c r="X157" s="149" t="s">
        <v>150</v>
      </c>
      <c r="Y157" s="149">
        <v>1</v>
      </c>
      <c r="Z157" s="150">
        <v>1</v>
      </c>
      <c r="AA157" s="149">
        <v>1</v>
      </c>
      <c r="AB157" s="150">
        <v>1</v>
      </c>
      <c r="AC157" s="150">
        <v>10</v>
      </c>
      <c r="AD157" s="150"/>
      <c r="AE157" s="151" t="s">
        <v>149</v>
      </c>
      <c r="AF157" s="149" t="s">
        <v>624</v>
      </c>
      <c r="AG157" s="36" t="s">
        <v>626</v>
      </c>
      <c r="AH157" s="170" t="s">
        <v>627</v>
      </c>
    </row>
    <row r="158" spans="2:34" ht="15" customHeight="1">
      <c r="B158" s="132" t="s">
        <v>639</v>
      </c>
      <c r="C158" s="199">
        <v>210.095</v>
      </c>
      <c r="E158" s="36">
        <v>12</v>
      </c>
      <c r="F158" s="36">
        <v>5</v>
      </c>
      <c r="G158" s="36">
        <v>0</v>
      </c>
      <c r="H158" s="66" t="s">
        <v>625</v>
      </c>
      <c r="I158" s="94">
        <v>17</v>
      </c>
      <c r="J158" s="94">
        <v>22</v>
      </c>
      <c r="K158" s="66">
        <v>5104</v>
      </c>
      <c r="L158" s="66">
        <v>5113</v>
      </c>
      <c r="M158" s="145">
        <v>4</v>
      </c>
      <c r="N158" s="66">
        <v>13</v>
      </c>
      <c r="O158" s="36" t="s">
        <v>170</v>
      </c>
      <c r="P158" s="36" t="s">
        <v>158</v>
      </c>
      <c r="Q158" s="36">
        <v>-85</v>
      </c>
      <c r="R158" s="36" t="s">
        <v>159</v>
      </c>
      <c r="S158" s="36" t="s">
        <v>638</v>
      </c>
      <c r="T158" s="66">
        <v>1358</v>
      </c>
      <c r="U158" s="36" t="s">
        <v>194</v>
      </c>
      <c r="V158" s="66">
        <v>60</v>
      </c>
      <c r="W158" s="66">
        <v>3</v>
      </c>
      <c r="X158" s="66" t="s">
        <v>150</v>
      </c>
      <c r="Y158" s="66">
        <v>1</v>
      </c>
      <c r="Z158" s="61">
        <v>1</v>
      </c>
      <c r="AA158" s="66">
        <v>1</v>
      </c>
      <c r="AB158" s="61">
        <v>1</v>
      </c>
      <c r="AC158" s="61"/>
      <c r="AD158" s="61">
        <v>7</v>
      </c>
      <c r="AE158" s="27" t="s">
        <v>149</v>
      </c>
      <c r="AF158" s="66" t="s">
        <v>624</v>
      </c>
      <c r="AG158" s="36" t="s">
        <v>626</v>
      </c>
      <c r="AH158" s="170" t="s">
        <v>627</v>
      </c>
    </row>
    <row r="159" spans="2:34" ht="15" customHeight="1">
      <c r="B159" s="132" t="s">
        <v>629</v>
      </c>
      <c r="C159" s="199">
        <v>210.096</v>
      </c>
      <c r="E159" s="36">
        <v>12</v>
      </c>
      <c r="F159" s="36">
        <v>5</v>
      </c>
      <c r="G159" s="36">
        <v>0</v>
      </c>
      <c r="H159" s="66" t="s">
        <v>625</v>
      </c>
      <c r="I159" s="94">
        <v>17</v>
      </c>
      <c r="J159" s="94">
        <v>22</v>
      </c>
      <c r="K159" s="66">
        <v>5104</v>
      </c>
      <c r="L159" s="66">
        <v>5113</v>
      </c>
      <c r="M159" s="145">
        <v>4</v>
      </c>
      <c r="N159" s="66">
        <v>13</v>
      </c>
      <c r="O159" s="36" t="s">
        <v>170</v>
      </c>
      <c r="P159" s="36" t="s">
        <v>158</v>
      </c>
      <c r="Q159" s="36">
        <v>-85</v>
      </c>
      <c r="R159" s="36" t="s">
        <v>159</v>
      </c>
      <c r="S159" s="36" t="s">
        <v>638</v>
      </c>
      <c r="T159" s="66">
        <v>1358</v>
      </c>
      <c r="U159" s="36" t="s">
        <v>171</v>
      </c>
      <c r="V159" s="66">
        <v>60</v>
      </c>
      <c r="W159" s="66">
        <v>3</v>
      </c>
      <c r="X159" s="66" t="s">
        <v>150</v>
      </c>
      <c r="Y159" s="66">
        <v>1</v>
      </c>
      <c r="Z159" s="61">
        <v>1</v>
      </c>
      <c r="AA159" s="66">
        <v>1</v>
      </c>
      <c r="AB159" s="61">
        <v>1</v>
      </c>
      <c r="AC159" s="61">
        <v>16</v>
      </c>
      <c r="AD159" s="61"/>
      <c r="AE159" s="27" t="s">
        <v>149</v>
      </c>
      <c r="AF159" s="66" t="s">
        <v>624</v>
      </c>
      <c r="AG159" s="36" t="s">
        <v>626</v>
      </c>
      <c r="AH159" s="170" t="s">
        <v>627</v>
      </c>
    </row>
    <row r="160" spans="2:34" ht="15" customHeight="1">
      <c r="B160" s="132" t="s">
        <v>640</v>
      </c>
      <c r="C160" s="199">
        <v>210.09700000000001</v>
      </c>
      <c r="E160" s="36">
        <v>12</v>
      </c>
      <c r="F160" s="36">
        <v>5</v>
      </c>
      <c r="G160" s="36">
        <v>0</v>
      </c>
      <c r="H160" s="66" t="s">
        <v>625</v>
      </c>
      <c r="I160" s="94">
        <v>17</v>
      </c>
      <c r="J160" s="94">
        <v>22</v>
      </c>
      <c r="K160" s="66">
        <v>5104</v>
      </c>
      <c r="L160" s="66">
        <v>5113</v>
      </c>
      <c r="M160" s="145">
        <v>4</v>
      </c>
      <c r="N160" s="66">
        <v>13</v>
      </c>
      <c r="O160" s="36" t="s">
        <v>170</v>
      </c>
      <c r="P160" s="36" t="s">
        <v>158</v>
      </c>
      <c r="Q160" s="36">
        <v>-85</v>
      </c>
      <c r="R160" s="36" t="s">
        <v>159</v>
      </c>
      <c r="S160" s="36" t="s">
        <v>638</v>
      </c>
      <c r="T160" s="66">
        <v>1358</v>
      </c>
      <c r="U160" s="36" t="s">
        <v>198</v>
      </c>
      <c r="V160" s="66">
        <v>60</v>
      </c>
      <c r="W160" s="66">
        <v>3</v>
      </c>
      <c r="X160" s="66" t="s">
        <v>150</v>
      </c>
      <c r="Y160" s="66">
        <v>1</v>
      </c>
      <c r="Z160" s="61">
        <v>1</v>
      </c>
      <c r="AA160" s="66">
        <v>1</v>
      </c>
      <c r="AB160" s="61">
        <v>1</v>
      </c>
      <c r="AC160" s="61"/>
      <c r="AD160" s="61">
        <v>9</v>
      </c>
      <c r="AE160" s="27" t="s">
        <v>149</v>
      </c>
      <c r="AF160" s="66" t="s">
        <v>624</v>
      </c>
      <c r="AG160" s="36" t="s">
        <v>626</v>
      </c>
      <c r="AH160" s="170" t="s">
        <v>627</v>
      </c>
    </row>
    <row r="161" spans="2:35" ht="15" customHeight="1">
      <c r="B161" s="132" t="s">
        <v>623</v>
      </c>
      <c r="C161" s="199">
        <v>210.09800000000001</v>
      </c>
      <c r="E161" s="36">
        <v>12</v>
      </c>
      <c r="F161" s="36">
        <v>5</v>
      </c>
      <c r="G161" s="36">
        <v>0</v>
      </c>
      <c r="H161" s="66" t="s">
        <v>625</v>
      </c>
      <c r="I161" s="94">
        <v>17</v>
      </c>
      <c r="J161" s="94">
        <v>22</v>
      </c>
      <c r="K161" s="66">
        <v>5104</v>
      </c>
      <c r="L161" s="66">
        <v>5113</v>
      </c>
      <c r="M161" s="145">
        <v>4</v>
      </c>
      <c r="N161" s="66">
        <v>13</v>
      </c>
      <c r="O161" s="36" t="s">
        <v>170</v>
      </c>
      <c r="P161" s="36" t="s">
        <v>146</v>
      </c>
      <c r="Q161" s="36">
        <v>-85</v>
      </c>
      <c r="R161" s="36">
        <v>10</v>
      </c>
      <c r="S161" s="36" t="s">
        <v>642</v>
      </c>
      <c r="T161" s="66">
        <v>1358</v>
      </c>
      <c r="U161" s="36" t="s">
        <v>148</v>
      </c>
      <c r="V161" s="66">
        <v>60</v>
      </c>
      <c r="W161" s="66">
        <v>3</v>
      </c>
      <c r="X161" s="66" t="s">
        <v>150</v>
      </c>
      <c r="Y161" s="66">
        <v>1</v>
      </c>
      <c r="Z161" s="61">
        <v>1</v>
      </c>
      <c r="AA161" s="66">
        <v>1</v>
      </c>
      <c r="AB161" s="61">
        <v>1</v>
      </c>
      <c r="AC161" s="61">
        <v>10</v>
      </c>
      <c r="AD161" s="61"/>
      <c r="AE161" s="27" t="s">
        <v>149</v>
      </c>
      <c r="AF161" s="66" t="s">
        <v>624</v>
      </c>
      <c r="AG161" s="36" t="s">
        <v>626</v>
      </c>
      <c r="AH161" s="170" t="s">
        <v>627</v>
      </c>
    </row>
    <row r="162" spans="2:35" ht="15" customHeight="1">
      <c r="B162" s="132" t="s">
        <v>639</v>
      </c>
      <c r="C162" s="199">
        <v>210.09899999999999</v>
      </c>
      <c r="E162" s="36">
        <v>12</v>
      </c>
      <c r="F162" s="36">
        <v>5</v>
      </c>
      <c r="G162" s="36">
        <v>0</v>
      </c>
      <c r="H162" s="66" t="s">
        <v>625</v>
      </c>
      <c r="I162" s="94">
        <v>17</v>
      </c>
      <c r="J162" s="94">
        <v>22</v>
      </c>
      <c r="K162" s="66">
        <v>5104</v>
      </c>
      <c r="L162" s="66">
        <v>5113</v>
      </c>
      <c r="M162" s="145">
        <v>4</v>
      </c>
      <c r="N162" s="66">
        <v>13</v>
      </c>
      <c r="O162" s="36" t="s">
        <v>170</v>
      </c>
      <c r="P162" s="36" t="s">
        <v>146</v>
      </c>
      <c r="Q162" s="36">
        <v>-85</v>
      </c>
      <c r="R162" s="36">
        <v>10</v>
      </c>
      <c r="S162" s="36" t="s">
        <v>642</v>
      </c>
      <c r="T162" s="66">
        <v>1358</v>
      </c>
      <c r="U162" s="36" t="s">
        <v>194</v>
      </c>
      <c r="V162" s="66">
        <v>60</v>
      </c>
      <c r="W162" s="66">
        <v>3</v>
      </c>
      <c r="X162" s="66" t="s">
        <v>150</v>
      </c>
      <c r="Y162" s="66">
        <v>1</v>
      </c>
      <c r="Z162" s="61">
        <v>1</v>
      </c>
      <c r="AA162" s="66">
        <v>1</v>
      </c>
      <c r="AB162" s="61">
        <v>1</v>
      </c>
      <c r="AC162" s="61"/>
      <c r="AD162" s="61">
        <v>7</v>
      </c>
      <c r="AE162" s="27" t="s">
        <v>149</v>
      </c>
      <c r="AF162" s="66" t="s">
        <v>624</v>
      </c>
      <c r="AG162" s="36" t="s">
        <v>626</v>
      </c>
      <c r="AH162" s="170" t="s">
        <v>627</v>
      </c>
    </row>
    <row r="163" spans="2:35" ht="15" customHeight="1">
      <c r="B163" s="132" t="s">
        <v>629</v>
      </c>
      <c r="C163" s="200" t="s">
        <v>652</v>
      </c>
      <c r="E163" s="36">
        <v>12</v>
      </c>
      <c r="F163" s="36">
        <v>5</v>
      </c>
      <c r="G163" s="36">
        <v>0</v>
      </c>
      <c r="H163" s="66" t="s">
        <v>625</v>
      </c>
      <c r="I163" s="94">
        <v>17</v>
      </c>
      <c r="J163" s="94">
        <v>22</v>
      </c>
      <c r="K163" s="66">
        <v>5104</v>
      </c>
      <c r="L163" s="66">
        <v>5113</v>
      </c>
      <c r="M163" s="145">
        <v>4</v>
      </c>
      <c r="N163" s="66">
        <v>13</v>
      </c>
      <c r="O163" s="36" t="s">
        <v>170</v>
      </c>
      <c r="P163" s="36" t="s">
        <v>146</v>
      </c>
      <c r="Q163" s="36">
        <v>-85</v>
      </c>
      <c r="R163" s="36">
        <v>10</v>
      </c>
      <c r="S163" s="36" t="s">
        <v>642</v>
      </c>
      <c r="T163" s="66">
        <v>1358</v>
      </c>
      <c r="U163" s="36" t="s">
        <v>171</v>
      </c>
      <c r="V163" s="66">
        <v>60</v>
      </c>
      <c r="W163" s="66">
        <v>3</v>
      </c>
      <c r="X163" s="66" t="s">
        <v>150</v>
      </c>
      <c r="Y163" s="66">
        <v>1</v>
      </c>
      <c r="Z163" s="61">
        <v>1</v>
      </c>
      <c r="AA163" s="66">
        <v>1</v>
      </c>
      <c r="AB163" s="61">
        <v>1</v>
      </c>
      <c r="AC163" s="61">
        <v>16</v>
      </c>
      <c r="AD163" s="61"/>
      <c r="AE163" s="27" t="s">
        <v>149</v>
      </c>
      <c r="AF163" s="66" t="s">
        <v>624</v>
      </c>
      <c r="AG163" s="36" t="s">
        <v>626</v>
      </c>
      <c r="AH163" s="170" t="s">
        <v>627</v>
      </c>
    </row>
    <row r="164" spans="2:35" s="155" customFormat="1" ht="15" customHeight="1">
      <c r="B164" s="201" t="s">
        <v>640</v>
      </c>
      <c r="C164" s="199">
        <v>210.101</v>
      </c>
      <c r="D164" s="202"/>
      <c r="E164" s="169">
        <v>12</v>
      </c>
      <c r="F164" s="169">
        <v>5</v>
      </c>
      <c r="G164" s="169">
        <v>0</v>
      </c>
      <c r="H164" s="147" t="s">
        <v>625</v>
      </c>
      <c r="I164" s="162">
        <v>17</v>
      </c>
      <c r="J164" s="162">
        <v>22</v>
      </c>
      <c r="K164" s="147">
        <v>5104</v>
      </c>
      <c r="L164" s="147">
        <v>5113</v>
      </c>
      <c r="M164" s="152">
        <v>4</v>
      </c>
      <c r="N164" s="147">
        <v>13</v>
      </c>
      <c r="O164" s="169" t="s">
        <v>170</v>
      </c>
      <c r="P164" s="169" t="s">
        <v>146</v>
      </c>
      <c r="Q164" s="169">
        <v>-85</v>
      </c>
      <c r="R164" s="169">
        <v>10</v>
      </c>
      <c r="S164" s="169" t="s">
        <v>642</v>
      </c>
      <c r="T164" s="147">
        <v>1358</v>
      </c>
      <c r="U164" s="169" t="s">
        <v>198</v>
      </c>
      <c r="V164" s="147">
        <v>60</v>
      </c>
      <c r="W164" s="147">
        <v>3</v>
      </c>
      <c r="X164" s="147" t="s">
        <v>150</v>
      </c>
      <c r="Y164" s="147">
        <v>1</v>
      </c>
      <c r="Z164" s="153">
        <v>1</v>
      </c>
      <c r="AA164" s="147">
        <v>1</v>
      </c>
      <c r="AB164" s="153">
        <v>1</v>
      </c>
      <c r="AC164" s="153"/>
      <c r="AD164" s="153">
        <v>9</v>
      </c>
      <c r="AE164" s="154" t="s">
        <v>149</v>
      </c>
      <c r="AF164" s="147" t="s">
        <v>624</v>
      </c>
      <c r="AG164" s="36" t="s">
        <v>626</v>
      </c>
      <c r="AH164" s="170" t="s">
        <v>627</v>
      </c>
    </row>
    <row r="165" spans="2:35" s="156" customFormat="1" ht="15" customHeight="1">
      <c r="B165" s="203" t="s">
        <v>644</v>
      </c>
      <c r="C165" s="199">
        <v>210.102</v>
      </c>
      <c r="D165" s="204"/>
      <c r="E165" s="205">
        <v>12</v>
      </c>
      <c r="F165" s="205">
        <v>5</v>
      </c>
      <c r="G165" s="205">
        <v>0</v>
      </c>
      <c r="H165" s="157" t="s">
        <v>625</v>
      </c>
      <c r="I165" s="163">
        <v>17</v>
      </c>
      <c r="J165" s="163" t="s">
        <v>624</v>
      </c>
      <c r="K165" s="157">
        <v>5104</v>
      </c>
      <c r="L165" s="157" t="s">
        <v>624</v>
      </c>
      <c r="M165" s="158">
        <v>4</v>
      </c>
      <c r="N165" s="157">
        <v>13</v>
      </c>
      <c r="O165" s="205" t="s">
        <v>170</v>
      </c>
      <c r="P165" s="205" t="s">
        <v>158</v>
      </c>
      <c r="Q165" s="205">
        <v>-85</v>
      </c>
      <c r="R165" s="205" t="s">
        <v>159</v>
      </c>
      <c r="S165" s="205" t="s">
        <v>638</v>
      </c>
      <c r="T165" s="157">
        <v>1358</v>
      </c>
      <c r="U165" s="205" t="s">
        <v>148</v>
      </c>
      <c r="V165" s="157">
        <v>60</v>
      </c>
      <c r="W165" s="157">
        <v>3</v>
      </c>
      <c r="X165" s="157" t="s">
        <v>150</v>
      </c>
      <c r="Y165" s="157">
        <v>1</v>
      </c>
      <c r="Z165" s="159">
        <v>1</v>
      </c>
      <c r="AA165" s="157">
        <v>1</v>
      </c>
      <c r="AB165" s="159">
        <v>1</v>
      </c>
      <c r="AC165" s="159">
        <v>10</v>
      </c>
      <c r="AD165" s="159"/>
      <c r="AE165" s="160" t="s">
        <v>149</v>
      </c>
      <c r="AF165" s="157" t="b">
        <v>1</v>
      </c>
      <c r="AG165" s="36" t="s">
        <v>626</v>
      </c>
      <c r="AH165" s="170" t="s">
        <v>627</v>
      </c>
    </row>
    <row r="166" spans="2:35" ht="15" customHeight="1">
      <c r="B166" s="132" t="s">
        <v>623</v>
      </c>
      <c r="C166" s="199">
        <v>210.10300000000001</v>
      </c>
      <c r="E166" s="36">
        <v>12</v>
      </c>
      <c r="F166" s="36">
        <v>5</v>
      </c>
      <c r="G166" s="36">
        <v>0</v>
      </c>
      <c r="H166" s="149" t="s">
        <v>625</v>
      </c>
      <c r="I166" s="161">
        <v>17</v>
      </c>
      <c r="J166" s="161" t="s">
        <v>624</v>
      </c>
      <c r="K166" s="149">
        <v>5104</v>
      </c>
      <c r="L166" s="149" t="s">
        <v>624</v>
      </c>
      <c r="M166" s="211">
        <v>16</v>
      </c>
      <c r="N166" s="149">
        <v>13</v>
      </c>
      <c r="O166" s="36" t="s">
        <v>170</v>
      </c>
      <c r="P166" s="36" t="s">
        <v>158</v>
      </c>
      <c r="Q166" s="208">
        <v>-122</v>
      </c>
      <c r="R166" s="36" t="s">
        <v>159</v>
      </c>
      <c r="S166" s="36" t="s">
        <v>638</v>
      </c>
      <c r="T166" s="149">
        <v>1358</v>
      </c>
      <c r="U166" s="36" t="s">
        <v>148</v>
      </c>
      <c r="V166" s="149">
        <v>60</v>
      </c>
      <c r="W166" s="149">
        <v>3</v>
      </c>
      <c r="X166" s="149" t="s">
        <v>150</v>
      </c>
      <c r="Y166" s="149">
        <v>1</v>
      </c>
      <c r="Z166" s="150">
        <v>1</v>
      </c>
      <c r="AA166" s="149">
        <v>1</v>
      </c>
      <c r="AB166" s="150">
        <v>1</v>
      </c>
      <c r="AC166" s="150">
        <v>7</v>
      </c>
      <c r="AD166" s="150"/>
      <c r="AE166" s="151" t="s">
        <v>149</v>
      </c>
      <c r="AF166" s="149" t="s">
        <v>624</v>
      </c>
      <c r="AG166" s="36" t="s">
        <v>645</v>
      </c>
      <c r="AH166" s="170" t="s">
        <v>646</v>
      </c>
    </row>
    <row r="167" spans="2:35" ht="15" customHeight="1">
      <c r="B167" s="132" t="s">
        <v>639</v>
      </c>
      <c r="C167" s="199">
        <v>210.10400000000001</v>
      </c>
      <c r="E167" s="36">
        <v>12</v>
      </c>
      <c r="F167" s="36">
        <v>5</v>
      </c>
      <c r="G167" s="36">
        <v>0</v>
      </c>
      <c r="H167" s="66" t="s">
        <v>625</v>
      </c>
      <c r="I167" s="94">
        <v>17</v>
      </c>
      <c r="J167" s="94" t="s">
        <v>624</v>
      </c>
      <c r="K167" s="66">
        <v>5104</v>
      </c>
      <c r="L167" s="66" t="s">
        <v>624</v>
      </c>
      <c r="M167" s="211">
        <v>16</v>
      </c>
      <c r="N167" s="66">
        <v>13</v>
      </c>
      <c r="O167" s="36" t="s">
        <v>170</v>
      </c>
      <c r="P167" s="36" t="s">
        <v>158</v>
      </c>
      <c r="Q167" s="208">
        <v>-122</v>
      </c>
      <c r="R167" s="36" t="s">
        <v>159</v>
      </c>
      <c r="S167" s="36" t="s">
        <v>638</v>
      </c>
      <c r="T167" s="66">
        <v>1358</v>
      </c>
      <c r="U167" s="36" t="s">
        <v>194</v>
      </c>
      <c r="V167" s="66">
        <v>60</v>
      </c>
      <c r="W167" s="66">
        <v>3</v>
      </c>
      <c r="X167" s="66" t="s">
        <v>150</v>
      </c>
      <c r="Y167" s="66">
        <v>1</v>
      </c>
      <c r="Z167" s="61">
        <v>1</v>
      </c>
      <c r="AA167" s="66">
        <v>1</v>
      </c>
      <c r="AB167" s="61">
        <v>1</v>
      </c>
      <c r="AC167" s="61"/>
      <c r="AD167" s="61">
        <v>1</v>
      </c>
      <c r="AE167" s="27" t="s">
        <v>149</v>
      </c>
      <c r="AF167" s="66" t="s">
        <v>624</v>
      </c>
      <c r="AG167" s="36" t="s">
        <v>645</v>
      </c>
      <c r="AH167" s="170" t="s">
        <v>646</v>
      </c>
    </row>
    <row r="168" spans="2:35" ht="15" customHeight="1">
      <c r="B168" s="132" t="s">
        <v>629</v>
      </c>
      <c r="C168" s="199">
        <v>210.10499999999999</v>
      </c>
      <c r="E168" s="36">
        <v>12</v>
      </c>
      <c r="F168" s="36">
        <v>5</v>
      </c>
      <c r="G168" s="36">
        <v>0</v>
      </c>
      <c r="H168" s="66" t="s">
        <v>625</v>
      </c>
      <c r="I168" s="94">
        <v>17</v>
      </c>
      <c r="J168" s="94" t="s">
        <v>624</v>
      </c>
      <c r="K168" s="66">
        <v>5104</v>
      </c>
      <c r="L168" s="66" t="s">
        <v>624</v>
      </c>
      <c r="M168" s="211">
        <v>16</v>
      </c>
      <c r="N168" s="66">
        <v>13</v>
      </c>
      <c r="O168" s="36" t="s">
        <v>170</v>
      </c>
      <c r="P168" s="36" t="s">
        <v>158</v>
      </c>
      <c r="Q168" s="208">
        <v>-122</v>
      </c>
      <c r="R168" s="36" t="s">
        <v>159</v>
      </c>
      <c r="S168" s="36" t="s">
        <v>638</v>
      </c>
      <c r="T168" s="66">
        <v>1358</v>
      </c>
      <c r="U168" s="36" t="s">
        <v>171</v>
      </c>
      <c r="V168" s="66">
        <v>60</v>
      </c>
      <c r="W168" s="66">
        <v>3</v>
      </c>
      <c r="X168" s="66" t="s">
        <v>150</v>
      </c>
      <c r="Y168" s="66">
        <v>1</v>
      </c>
      <c r="Z168" s="61">
        <v>1</v>
      </c>
      <c r="AA168" s="66">
        <v>1</v>
      </c>
      <c r="AB168" s="61">
        <v>1</v>
      </c>
      <c r="AC168" s="61">
        <v>7</v>
      </c>
      <c r="AD168" s="61"/>
      <c r="AE168" s="27" t="s">
        <v>149</v>
      </c>
      <c r="AF168" s="66" t="s">
        <v>624</v>
      </c>
      <c r="AG168" s="36" t="s">
        <v>645</v>
      </c>
      <c r="AH168" s="170" t="s">
        <v>646</v>
      </c>
    </row>
    <row r="169" spans="2:35" s="155" customFormat="1" ht="15" customHeight="1">
      <c r="B169" s="201" t="s">
        <v>640</v>
      </c>
      <c r="C169" s="199">
        <v>210.10599999999999</v>
      </c>
      <c r="D169" s="202"/>
      <c r="E169" s="169">
        <v>12</v>
      </c>
      <c r="F169" s="169">
        <v>5</v>
      </c>
      <c r="G169" s="169">
        <v>0</v>
      </c>
      <c r="H169" s="147" t="s">
        <v>625</v>
      </c>
      <c r="I169" s="162">
        <v>17</v>
      </c>
      <c r="J169" s="162" t="s">
        <v>624</v>
      </c>
      <c r="K169" s="147">
        <v>5104</v>
      </c>
      <c r="L169" s="147" t="s">
        <v>624</v>
      </c>
      <c r="M169" s="211">
        <v>16</v>
      </c>
      <c r="N169" s="147">
        <v>13</v>
      </c>
      <c r="O169" s="169" t="s">
        <v>170</v>
      </c>
      <c r="P169" s="169" t="s">
        <v>158</v>
      </c>
      <c r="Q169" s="208">
        <v>-122</v>
      </c>
      <c r="R169" s="169" t="s">
        <v>159</v>
      </c>
      <c r="S169" s="169" t="s">
        <v>638</v>
      </c>
      <c r="T169" s="147">
        <v>1358</v>
      </c>
      <c r="U169" s="169" t="s">
        <v>198</v>
      </c>
      <c r="V169" s="147">
        <v>60</v>
      </c>
      <c r="W169" s="147">
        <v>3</v>
      </c>
      <c r="X169" s="147" t="s">
        <v>150</v>
      </c>
      <c r="Y169" s="147">
        <v>1</v>
      </c>
      <c r="Z169" s="153">
        <v>1</v>
      </c>
      <c r="AA169" s="147">
        <v>1</v>
      </c>
      <c r="AB169" s="153">
        <v>1</v>
      </c>
      <c r="AC169" s="153"/>
      <c r="AD169" s="153">
        <v>9</v>
      </c>
      <c r="AE169" s="154" t="s">
        <v>149</v>
      </c>
      <c r="AF169" s="147" t="s">
        <v>624</v>
      </c>
      <c r="AG169" s="169" t="s">
        <v>645</v>
      </c>
      <c r="AH169" s="209" t="s">
        <v>646</v>
      </c>
    </row>
    <row r="170" spans="2:35" ht="15" customHeight="1">
      <c r="B170" s="132" t="s">
        <v>639</v>
      </c>
      <c r="C170" s="199">
        <v>210.107</v>
      </c>
      <c r="E170" s="36">
        <v>12</v>
      </c>
      <c r="F170" s="36">
        <v>5</v>
      </c>
      <c r="G170" s="36">
        <v>0</v>
      </c>
      <c r="H170" s="149" t="s">
        <v>625</v>
      </c>
      <c r="I170" s="161">
        <v>17</v>
      </c>
      <c r="J170" s="161" t="s">
        <v>624</v>
      </c>
      <c r="K170" s="149">
        <v>5104</v>
      </c>
      <c r="L170" s="149" t="s">
        <v>624</v>
      </c>
      <c r="M170" s="148">
        <v>4</v>
      </c>
      <c r="N170" s="149">
        <v>13</v>
      </c>
      <c r="O170" s="36" t="s">
        <v>170</v>
      </c>
      <c r="P170" s="36" t="s">
        <v>158</v>
      </c>
      <c r="Q170" s="36">
        <v>-85</v>
      </c>
      <c r="R170" s="36" t="s">
        <v>159</v>
      </c>
      <c r="S170" s="36" t="s">
        <v>638</v>
      </c>
      <c r="T170" s="149">
        <v>1358</v>
      </c>
      <c r="U170" s="36" t="s">
        <v>194</v>
      </c>
      <c r="V170" s="149">
        <v>60</v>
      </c>
      <c r="W170" s="149">
        <v>3</v>
      </c>
      <c r="X170" s="149" t="s">
        <v>150</v>
      </c>
      <c r="Y170" s="149">
        <v>1</v>
      </c>
      <c r="Z170" s="150">
        <v>1</v>
      </c>
      <c r="AA170" s="149">
        <v>1</v>
      </c>
      <c r="AB170" s="150">
        <v>1</v>
      </c>
      <c r="AC170" s="150"/>
      <c r="AD170" s="150">
        <v>21</v>
      </c>
      <c r="AE170" s="151" t="s">
        <v>149</v>
      </c>
      <c r="AF170" s="149" t="s">
        <v>624</v>
      </c>
      <c r="AG170" s="36" t="s">
        <v>626</v>
      </c>
      <c r="AH170" s="170" t="s">
        <v>648</v>
      </c>
    </row>
    <row r="171" spans="2:35" s="155" customFormat="1" ht="15" customHeight="1">
      <c r="B171" s="201" t="s">
        <v>640</v>
      </c>
      <c r="C171" s="199">
        <v>210.108</v>
      </c>
      <c r="D171" s="202"/>
      <c r="E171" s="169">
        <v>12</v>
      </c>
      <c r="F171" s="169">
        <v>5</v>
      </c>
      <c r="G171" s="169">
        <v>0</v>
      </c>
      <c r="H171" s="147" t="s">
        <v>625</v>
      </c>
      <c r="I171" s="162">
        <v>17</v>
      </c>
      <c r="J171" s="162" t="s">
        <v>624</v>
      </c>
      <c r="K171" s="147">
        <v>5104</v>
      </c>
      <c r="L171" s="147" t="s">
        <v>624</v>
      </c>
      <c r="M171" s="152">
        <v>4</v>
      </c>
      <c r="N171" s="147">
        <v>13</v>
      </c>
      <c r="O171" s="169" t="s">
        <v>170</v>
      </c>
      <c r="P171" s="169" t="s">
        <v>158</v>
      </c>
      <c r="Q171" s="169">
        <v>-85</v>
      </c>
      <c r="R171" s="169" t="s">
        <v>159</v>
      </c>
      <c r="S171" s="169" t="s">
        <v>638</v>
      </c>
      <c r="T171" s="147">
        <v>1358</v>
      </c>
      <c r="U171" s="169" t="s">
        <v>198</v>
      </c>
      <c r="V171" s="147">
        <v>60</v>
      </c>
      <c r="W171" s="147">
        <v>3</v>
      </c>
      <c r="X171" s="147" t="s">
        <v>150</v>
      </c>
      <c r="Y171" s="147">
        <v>1</v>
      </c>
      <c r="Z171" s="153">
        <v>1</v>
      </c>
      <c r="AA171" s="147">
        <v>1</v>
      </c>
      <c r="AB171" s="153">
        <v>1</v>
      </c>
      <c r="AC171" s="153"/>
      <c r="AD171" s="153">
        <v>32</v>
      </c>
      <c r="AE171" s="154" t="s">
        <v>149</v>
      </c>
      <c r="AF171" s="147" t="s">
        <v>624</v>
      </c>
      <c r="AG171" s="169" t="s">
        <v>626</v>
      </c>
      <c r="AH171" s="209" t="s">
        <v>648</v>
      </c>
    </row>
    <row r="172" spans="2:35" ht="15" customHeight="1">
      <c r="Z172" s="31"/>
      <c r="AA172" s="31"/>
      <c r="AB172" s="31"/>
      <c r="AC172" s="31"/>
      <c r="AD172" s="31"/>
      <c r="AF172" s="31"/>
    </row>
    <row r="173" spans="2:35" ht="15" customHeight="1">
      <c r="Z173" s="31"/>
      <c r="AA173" s="31"/>
      <c r="AB173" s="31"/>
      <c r="AC173" s="31"/>
      <c r="AD173" s="31"/>
      <c r="AF173" s="31"/>
    </row>
    <row r="174" spans="2:35" ht="15" customHeight="1">
      <c r="C174" s="679" t="s">
        <v>653</v>
      </c>
      <c r="D174" s="679"/>
      <c r="E174" s="679"/>
      <c r="F174" s="679"/>
      <c r="G174" s="679"/>
      <c r="H174" s="679"/>
      <c r="I174" s="679"/>
      <c r="J174" s="679"/>
      <c r="K174" s="679"/>
      <c r="L174" s="679"/>
      <c r="M174" s="679"/>
      <c r="N174" s="679"/>
      <c r="O174" s="679"/>
      <c r="P174" s="679"/>
      <c r="Q174" s="679"/>
      <c r="R174" s="679"/>
      <c r="S174" s="679"/>
      <c r="T174" s="679"/>
      <c r="U174" s="679"/>
      <c r="V174" s="679"/>
      <c r="W174" s="679"/>
      <c r="X174" s="679"/>
      <c r="Y174" s="679"/>
      <c r="Z174" s="679"/>
      <c r="AA174" s="679"/>
      <c r="AB174" s="679"/>
      <c r="AC174" s="679"/>
      <c r="AD174" s="679"/>
      <c r="AE174" s="679"/>
      <c r="AF174" s="679"/>
      <c r="AG174" s="35"/>
      <c r="AH174" s="35"/>
    </row>
    <row r="175" spans="2:35" ht="42" customHeight="1">
      <c r="B175" s="42" t="s">
        <v>118</v>
      </c>
      <c r="C175" s="42" t="s">
        <v>57</v>
      </c>
      <c r="D175" s="239" t="s">
        <v>120</v>
      </c>
      <c r="E175" s="241" t="s">
        <v>123</v>
      </c>
      <c r="F175" s="241" t="s">
        <v>605</v>
      </c>
      <c r="G175" s="241" t="s">
        <v>606</v>
      </c>
      <c r="H175" s="241" t="s">
        <v>607</v>
      </c>
      <c r="I175" s="241" t="s">
        <v>608</v>
      </c>
      <c r="J175" s="241" t="s">
        <v>609</v>
      </c>
      <c r="K175" s="241" t="s">
        <v>612</v>
      </c>
      <c r="L175" s="241" t="s">
        <v>125</v>
      </c>
      <c r="M175" s="241" t="s">
        <v>126</v>
      </c>
      <c r="N175" s="241" t="s">
        <v>127</v>
      </c>
      <c r="O175" s="523" t="s">
        <v>128</v>
      </c>
      <c r="P175" s="241" t="s">
        <v>129</v>
      </c>
      <c r="Q175" s="242" t="s">
        <v>130</v>
      </c>
      <c r="R175" s="242" t="s">
        <v>613</v>
      </c>
      <c r="S175" s="241" t="s">
        <v>132</v>
      </c>
      <c r="T175" s="241" t="s">
        <v>134</v>
      </c>
      <c r="U175" s="241" t="s">
        <v>135</v>
      </c>
      <c r="V175" s="240" t="s">
        <v>136</v>
      </c>
      <c r="W175" s="240" t="s">
        <v>614</v>
      </c>
      <c r="X175" s="240" t="s">
        <v>615</v>
      </c>
      <c r="Y175" s="240" t="s">
        <v>616</v>
      </c>
      <c r="Z175" s="240" t="s">
        <v>617</v>
      </c>
      <c r="AA175" s="240" t="s">
        <v>618</v>
      </c>
      <c r="AB175" s="240" t="s">
        <v>619</v>
      </c>
      <c r="AC175" s="243" t="s">
        <v>133</v>
      </c>
      <c r="AD175" s="242" t="s">
        <v>620</v>
      </c>
      <c r="AE175" s="244" t="s">
        <v>621</v>
      </c>
      <c r="AF175" s="244" t="s">
        <v>622</v>
      </c>
      <c r="AG175" s="42"/>
      <c r="AH175" s="42"/>
      <c r="AI175" s="42"/>
    </row>
    <row r="176" spans="2:35" ht="15" customHeight="1">
      <c r="B176" s="678"/>
      <c r="C176" s="673" t="s">
        <v>623</v>
      </c>
      <c r="D176" s="232">
        <v>210.10900000000001</v>
      </c>
      <c r="E176" s="234">
        <v>85</v>
      </c>
      <c r="F176" s="234">
        <v>10</v>
      </c>
      <c r="G176" s="234">
        <v>0</v>
      </c>
      <c r="H176" s="234" t="s">
        <v>625</v>
      </c>
      <c r="I176" s="233">
        <v>30</v>
      </c>
      <c r="J176" s="233" t="s">
        <v>624</v>
      </c>
      <c r="K176" s="234">
        <v>4</v>
      </c>
      <c r="L176" s="234">
        <v>13</v>
      </c>
      <c r="M176" s="234" t="s">
        <v>170</v>
      </c>
      <c r="N176" s="234" t="s">
        <v>158</v>
      </c>
      <c r="O176" s="235">
        <v>-85</v>
      </c>
      <c r="P176" s="234" t="s">
        <v>159</v>
      </c>
      <c r="Q176" s="234" t="s">
        <v>160</v>
      </c>
      <c r="R176" s="234">
        <v>1358</v>
      </c>
      <c r="S176" s="234" t="s">
        <v>148</v>
      </c>
      <c r="T176" s="234">
        <v>60</v>
      </c>
      <c r="U176" s="234">
        <v>3</v>
      </c>
      <c r="V176" s="234" t="s">
        <v>150</v>
      </c>
      <c r="W176" s="234">
        <v>1</v>
      </c>
      <c r="X176" s="236">
        <v>1</v>
      </c>
      <c r="Y176" s="234">
        <v>1</v>
      </c>
      <c r="Z176" s="236">
        <v>1</v>
      </c>
      <c r="AA176" s="236">
        <v>10</v>
      </c>
      <c r="AB176" s="236"/>
      <c r="AC176" s="237" t="s">
        <v>149</v>
      </c>
      <c r="AD176" s="234" t="s">
        <v>624</v>
      </c>
      <c r="AE176" s="234" t="s">
        <v>626</v>
      </c>
      <c r="AF176" s="234" t="s">
        <v>627</v>
      </c>
      <c r="AG176" s="35"/>
      <c r="AH176" s="35"/>
    </row>
    <row r="177" spans="2:34" ht="15" customHeight="1">
      <c r="B177" s="678"/>
      <c r="C177" s="673"/>
      <c r="D177" s="232">
        <v>210.11</v>
      </c>
      <c r="E177" s="234">
        <v>85</v>
      </c>
      <c r="F177" s="234">
        <v>15</v>
      </c>
      <c r="G177" s="234">
        <v>0</v>
      </c>
      <c r="H177" s="234" t="s">
        <v>625</v>
      </c>
      <c r="I177" s="233">
        <v>47</v>
      </c>
      <c r="J177" s="233" t="s">
        <v>624</v>
      </c>
      <c r="K177" s="234">
        <v>4</v>
      </c>
      <c r="L177" s="234">
        <v>13</v>
      </c>
      <c r="M177" s="234" t="s">
        <v>170</v>
      </c>
      <c r="N177" s="234" t="s">
        <v>163</v>
      </c>
      <c r="O177" s="235">
        <v>-78</v>
      </c>
      <c r="P177" s="234">
        <v>20</v>
      </c>
      <c r="Q177" s="234" t="s">
        <v>166</v>
      </c>
      <c r="R177" s="234">
        <v>1358</v>
      </c>
      <c r="S177" s="234" t="s">
        <v>148</v>
      </c>
      <c r="T177" s="234">
        <v>60</v>
      </c>
      <c r="U177" s="234">
        <v>3</v>
      </c>
      <c r="V177" s="234" t="s">
        <v>150</v>
      </c>
      <c r="W177" s="234">
        <v>1</v>
      </c>
      <c r="X177" s="236">
        <v>1</v>
      </c>
      <c r="Y177" s="234">
        <v>1</v>
      </c>
      <c r="Z177" s="236">
        <v>1</v>
      </c>
      <c r="AA177" s="236">
        <v>10</v>
      </c>
      <c r="AB177" s="236"/>
      <c r="AC177" s="237" t="s">
        <v>149</v>
      </c>
      <c r="AD177" s="234" t="s">
        <v>624</v>
      </c>
      <c r="AE177" s="234" t="s">
        <v>626</v>
      </c>
      <c r="AF177" s="234" t="s">
        <v>627</v>
      </c>
      <c r="AG177" s="35"/>
      <c r="AH177" s="35"/>
    </row>
    <row r="178" spans="2:34" ht="15" customHeight="1">
      <c r="B178" s="678"/>
      <c r="C178" s="673"/>
      <c r="D178" s="232">
        <v>210.11100000000002</v>
      </c>
      <c r="E178" s="234">
        <v>85</v>
      </c>
      <c r="F178" s="234">
        <v>5</v>
      </c>
      <c r="G178" s="234">
        <v>0</v>
      </c>
      <c r="H178" s="234" t="s">
        <v>625</v>
      </c>
      <c r="I178" s="233">
        <v>17</v>
      </c>
      <c r="J178" s="233" t="s">
        <v>624</v>
      </c>
      <c r="K178" s="234">
        <v>4</v>
      </c>
      <c r="L178" s="234">
        <v>13</v>
      </c>
      <c r="M178" s="234" t="s">
        <v>170</v>
      </c>
      <c r="N178" s="234" t="s">
        <v>163</v>
      </c>
      <c r="O178" s="235">
        <v>-88</v>
      </c>
      <c r="P178" s="234">
        <v>10</v>
      </c>
      <c r="Q178" s="234" t="s">
        <v>164</v>
      </c>
      <c r="R178" s="234">
        <v>1358</v>
      </c>
      <c r="S178" s="234" t="s">
        <v>148</v>
      </c>
      <c r="T178" s="234">
        <v>60</v>
      </c>
      <c r="U178" s="234">
        <v>3</v>
      </c>
      <c r="V178" s="234" t="s">
        <v>150</v>
      </c>
      <c r="W178" s="234">
        <v>1</v>
      </c>
      <c r="X178" s="236">
        <v>1</v>
      </c>
      <c r="Y178" s="234">
        <v>1</v>
      </c>
      <c r="Z178" s="236">
        <v>1</v>
      </c>
      <c r="AA178" s="236">
        <v>10</v>
      </c>
      <c r="AB178" s="236"/>
      <c r="AC178" s="237" t="s">
        <v>149</v>
      </c>
      <c r="AD178" s="234" t="s">
        <v>624</v>
      </c>
      <c r="AE178" s="234" t="s">
        <v>626</v>
      </c>
      <c r="AF178" s="234" t="s">
        <v>627</v>
      </c>
      <c r="AG178" s="35"/>
      <c r="AH178" s="35"/>
    </row>
    <row r="179" spans="2:34" ht="15" customHeight="1">
      <c r="B179" s="678"/>
      <c r="C179" s="673" t="s">
        <v>628</v>
      </c>
      <c r="D179" s="232">
        <v>210.11199999999999</v>
      </c>
      <c r="E179" s="234">
        <v>85</v>
      </c>
      <c r="F179" s="234">
        <v>5</v>
      </c>
      <c r="G179" s="234">
        <v>0</v>
      </c>
      <c r="H179" s="234" t="s">
        <v>625</v>
      </c>
      <c r="I179" s="233">
        <v>17</v>
      </c>
      <c r="J179" s="233" t="s">
        <v>624</v>
      </c>
      <c r="K179" s="234">
        <v>4</v>
      </c>
      <c r="L179" s="234">
        <v>13</v>
      </c>
      <c r="M179" s="234" t="s">
        <v>145</v>
      </c>
      <c r="N179" s="234" t="s">
        <v>163</v>
      </c>
      <c r="O179" s="235">
        <v>-78</v>
      </c>
      <c r="P179" s="234">
        <v>20</v>
      </c>
      <c r="Q179" s="234" t="s">
        <v>166</v>
      </c>
      <c r="R179" s="234">
        <v>1358</v>
      </c>
      <c r="S179" s="234" t="s">
        <v>148</v>
      </c>
      <c r="T179" s="234">
        <v>60</v>
      </c>
      <c r="U179" s="234">
        <v>3</v>
      </c>
      <c r="V179" s="234" t="s">
        <v>150</v>
      </c>
      <c r="W179" s="234">
        <v>1</v>
      </c>
      <c r="X179" s="236">
        <v>1</v>
      </c>
      <c r="Y179" s="234">
        <v>1</v>
      </c>
      <c r="Z179" s="236">
        <v>1</v>
      </c>
      <c r="AA179" s="236">
        <v>10</v>
      </c>
      <c r="AB179" s="236"/>
      <c r="AC179" s="237" t="s">
        <v>149</v>
      </c>
      <c r="AD179" s="234" t="s">
        <v>624</v>
      </c>
      <c r="AE179" s="234" t="s">
        <v>626</v>
      </c>
      <c r="AF179" s="234" t="s">
        <v>627</v>
      </c>
      <c r="AG179" s="35"/>
      <c r="AH179" s="35"/>
    </row>
    <row r="180" spans="2:34" ht="15" customHeight="1">
      <c r="B180" s="678"/>
      <c r="C180" s="673"/>
      <c r="D180" s="232">
        <v>210.113</v>
      </c>
      <c r="E180" s="234">
        <v>85</v>
      </c>
      <c r="F180" s="234">
        <v>10</v>
      </c>
      <c r="G180" s="234">
        <v>0</v>
      </c>
      <c r="H180" s="234" t="s">
        <v>625</v>
      </c>
      <c r="I180" s="233">
        <v>30</v>
      </c>
      <c r="J180" s="233" t="s">
        <v>624</v>
      </c>
      <c r="K180" s="234">
        <v>4</v>
      </c>
      <c r="L180" s="234">
        <v>13</v>
      </c>
      <c r="M180" s="234" t="s">
        <v>145</v>
      </c>
      <c r="N180" s="234" t="s">
        <v>163</v>
      </c>
      <c r="O180" s="235">
        <v>-88</v>
      </c>
      <c r="P180" s="234">
        <v>10</v>
      </c>
      <c r="Q180" s="234" t="s">
        <v>164</v>
      </c>
      <c r="R180" s="234">
        <v>1358</v>
      </c>
      <c r="S180" s="234" t="s">
        <v>148</v>
      </c>
      <c r="T180" s="234">
        <v>60</v>
      </c>
      <c r="U180" s="234">
        <v>3</v>
      </c>
      <c r="V180" s="234" t="s">
        <v>150</v>
      </c>
      <c r="W180" s="234">
        <v>1</v>
      </c>
      <c r="X180" s="236">
        <v>1</v>
      </c>
      <c r="Y180" s="234">
        <v>1</v>
      </c>
      <c r="Z180" s="236">
        <v>1</v>
      </c>
      <c r="AA180" s="236">
        <v>10</v>
      </c>
      <c r="AB180" s="236"/>
      <c r="AC180" s="237" t="s">
        <v>149</v>
      </c>
      <c r="AD180" s="234" t="s">
        <v>624</v>
      </c>
      <c r="AE180" s="234" t="s">
        <v>626</v>
      </c>
      <c r="AF180" s="234" t="s">
        <v>627</v>
      </c>
      <c r="AG180" s="35"/>
      <c r="AH180" s="35"/>
    </row>
    <row r="181" spans="2:34" ht="15" customHeight="1">
      <c r="B181" s="678"/>
      <c r="C181" s="673" t="s">
        <v>629</v>
      </c>
      <c r="D181" s="232">
        <v>210.114</v>
      </c>
      <c r="E181" s="234">
        <v>85</v>
      </c>
      <c r="F181" s="234">
        <v>5</v>
      </c>
      <c r="G181" s="234">
        <v>0</v>
      </c>
      <c r="H181" s="234" t="s">
        <v>625</v>
      </c>
      <c r="I181" s="233">
        <v>17</v>
      </c>
      <c r="J181" s="233" t="s">
        <v>624</v>
      </c>
      <c r="K181" s="234">
        <v>4</v>
      </c>
      <c r="L181" s="234">
        <v>13</v>
      </c>
      <c r="M181" s="234" t="s">
        <v>170</v>
      </c>
      <c r="N181" s="234" t="s">
        <v>163</v>
      </c>
      <c r="O181" s="235">
        <v>-78</v>
      </c>
      <c r="P181" s="234">
        <v>20</v>
      </c>
      <c r="Q181" s="234" t="s">
        <v>166</v>
      </c>
      <c r="R181" s="234">
        <v>1358</v>
      </c>
      <c r="S181" s="234" t="s">
        <v>171</v>
      </c>
      <c r="T181" s="234">
        <v>60</v>
      </c>
      <c r="U181" s="234">
        <v>3</v>
      </c>
      <c r="V181" s="234" t="s">
        <v>150</v>
      </c>
      <c r="W181" s="234">
        <v>1</v>
      </c>
      <c r="X181" s="236">
        <v>1</v>
      </c>
      <c r="Y181" s="234">
        <v>1</v>
      </c>
      <c r="Z181" s="236">
        <v>1</v>
      </c>
      <c r="AA181" s="236">
        <v>16</v>
      </c>
      <c r="AB181" s="236"/>
      <c r="AC181" s="237" t="s">
        <v>149</v>
      </c>
      <c r="AD181" s="234" t="s">
        <v>624</v>
      </c>
      <c r="AE181" s="234" t="s">
        <v>626</v>
      </c>
      <c r="AF181" s="234" t="s">
        <v>627</v>
      </c>
      <c r="AG181" s="35"/>
      <c r="AH181" s="35"/>
    </row>
    <row r="182" spans="2:34" ht="15" customHeight="1">
      <c r="B182" s="678"/>
      <c r="C182" s="673"/>
      <c r="D182" s="232">
        <v>210.11500000000001</v>
      </c>
      <c r="E182" s="234">
        <v>85</v>
      </c>
      <c r="F182" s="234">
        <v>15</v>
      </c>
      <c r="G182" s="234">
        <v>0</v>
      </c>
      <c r="H182" s="234" t="s">
        <v>625</v>
      </c>
      <c r="I182" s="233">
        <v>47</v>
      </c>
      <c r="J182" s="233" t="s">
        <v>624</v>
      </c>
      <c r="K182" s="234">
        <v>4</v>
      </c>
      <c r="L182" s="234">
        <v>13</v>
      </c>
      <c r="M182" s="234" t="s">
        <v>170</v>
      </c>
      <c r="N182" s="234" t="s">
        <v>163</v>
      </c>
      <c r="O182" s="235">
        <v>-88</v>
      </c>
      <c r="P182" s="234">
        <v>10</v>
      </c>
      <c r="Q182" s="234" t="s">
        <v>164</v>
      </c>
      <c r="R182" s="234">
        <v>1358</v>
      </c>
      <c r="S182" s="234" t="s">
        <v>171</v>
      </c>
      <c r="T182" s="234">
        <v>60</v>
      </c>
      <c r="U182" s="234">
        <v>3</v>
      </c>
      <c r="V182" s="234" t="s">
        <v>150</v>
      </c>
      <c r="W182" s="234">
        <v>1</v>
      </c>
      <c r="X182" s="236">
        <v>1</v>
      </c>
      <c r="Y182" s="234">
        <v>1</v>
      </c>
      <c r="Z182" s="236">
        <v>1</v>
      </c>
      <c r="AA182" s="236">
        <v>16</v>
      </c>
      <c r="AB182" s="236"/>
      <c r="AC182" s="237" t="s">
        <v>149</v>
      </c>
      <c r="AD182" s="234" t="s">
        <v>624</v>
      </c>
      <c r="AE182" s="234" t="s">
        <v>626</v>
      </c>
      <c r="AF182" s="234" t="s">
        <v>627</v>
      </c>
      <c r="AG182" s="35"/>
      <c r="AH182" s="35"/>
    </row>
    <row r="183" spans="2:34" ht="15" customHeight="1">
      <c r="B183" s="678"/>
      <c r="C183" s="673" t="s">
        <v>630</v>
      </c>
      <c r="D183" s="232">
        <v>210.11600000000001</v>
      </c>
      <c r="E183" s="234">
        <v>85</v>
      </c>
      <c r="F183" s="234">
        <v>10</v>
      </c>
      <c r="G183" s="234">
        <v>0</v>
      </c>
      <c r="H183" s="234" t="s">
        <v>625</v>
      </c>
      <c r="I183" s="233">
        <v>30</v>
      </c>
      <c r="J183" s="233" t="s">
        <v>624</v>
      </c>
      <c r="K183" s="234">
        <v>4</v>
      </c>
      <c r="L183" s="234">
        <v>13</v>
      </c>
      <c r="M183" s="234" t="s">
        <v>145</v>
      </c>
      <c r="N183" s="234" t="s">
        <v>158</v>
      </c>
      <c r="O183" s="235">
        <v>-85</v>
      </c>
      <c r="P183" s="234" t="s">
        <v>159</v>
      </c>
      <c r="Q183" s="234" t="s">
        <v>160</v>
      </c>
      <c r="R183" s="234">
        <v>1358</v>
      </c>
      <c r="S183" s="234" t="s">
        <v>171</v>
      </c>
      <c r="T183" s="234">
        <v>60</v>
      </c>
      <c r="U183" s="234">
        <v>3</v>
      </c>
      <c r="V183" s="234" t="s">
        <v>150</v>
      </c>
      <c r="W183" s="234">
        <v>1</v>
      </c>
      <c r="X183" s="236">
        <v>1</v>
      </c>
      <c r="Y183" s="234">
        <v>1</v>
      </c>
      <c r="Z183" s="236">
        <v>1</v>
      </c>
      <c r="AA183" s="236">
        <v>16</v>
      </c>
      <c r="AB183" s="236"/>
      <c r="AC183" s="237" t="s">
        <v>149</v>
      </c>
      <c r="AD183" s="234" t="s">
        <v>624</v>
      </c>
      <c r="AE183" s="234" t="s">
        <v>626</v>
      </c>
      <c r="AF183" s="234" t="s">
        <v>627</v>
      </c>
      <c r="AG183" s="35"/>
      <c r="AH183" s="35"/>
    </row>
    <row r="184" spans="2:34" ht="15" customHeight="1">
      <c r="B184" s="678"/>
      <c r="C184" s="673"/>
      <c r="D184" s="232">
        <v>210.11700000000002</v>
      </c>
      <c r="E184" s="234">
        <v>85</v>
      </c>
      <c r="F184" s="234">
        <v>5</v>
      </c>
      <c r="G184" s="234">
        <v>0</v>
      </c>
      <c r="H184" s="234" t="s">
        <v>625</v>
      </c>
      <c r="I184" s="233">
        <v>17</v>
      </c>
      <c r="J184" s="233" t="s">
        <v>624</v>
      </c>
      <c r="K184" s="234">
        <v>4</v>
      </c>
      <c r="L184" s="234">
        <v>13</v>
      </c>
      <c r="M184" s="234" t="s">
        <v>145</v>
      </c>
      <c r="N184" s="234" t="s">
        <v>163</v>
      </c>
      <c r="O184" s="235">
        <v>-78</v>
      </c>
      <c r="P184" s="234">
        <v>20</v>
      </c>
      <c r="Q184" s="234" t="s">
        <v>166</v>
      </c>
      <c r="R184" s="234">
        <v>1358</v>
      </c>
      <c r="S184" s="234" t="s">
        <v>171</v>
      </c>
      <c r="T184" s="234">
        <v>60</v>
      </c>
      <c r="U184" s="234">
        <v>3</v>
      </c>
      <c r="V184" s="234" t="s">
        <v>150</v>
      </c>
      <c r="W184" s="234">
        <v>1</v>
      </c>
      <c r="X184" s="236">
        <v>1</v>
      </c>
      <c r="Y184" s="234">
        <v>1</v>
      </c>
      <c r="Z184" s="236">
        <v>1</v>
      </c>
      <c r="AA184" s="236">
        <v>16</v>
      </c>
      <c r="AB184" s="236"/>
      <c r="AC184" s="237" t="s">
        <v>149</v>
      </c>
      <c r="AD184" s="234" t="s">
        <v>624</v>
      </c>
      <c r="AE184" s="234" t="s">
        <v>626</v>
      </c>
      <c r="AF184" s="234" t="s">
        <v>627</v>
      </c>
      <c r="AG184" s="35"/>
      <c r="AH184" s="35"/>
    </row>
    <row r="185" spans="2:34" ht="15" customHeight="1">
      <c r="C185" s="20" t="s">
        <v>631</v>
      </c>
      <c r="D185" s="232">
        <v>210.11799999999999</v>
      </c>
      <c r="E185" s="234">
        <v>85</v>
      </c>
      <c r="F185" s="234">
        <v>10</v>
      </c>
      <c r="G185" s="234">
        <v>0</v>
      </c>
      <c r="H185" s="234" t="s">
        <v>625</v>
      </c>
      <c r="I185" s="233">
        <v>30</v>
      </c>
      <c r="J185" s="233" t="s">
        <v>624</v>
      </c>
      <c r="K185" s="234">
        <v>4</v>
      </c>
      <c r="L185" s="234">
        <v>13</v>
      </c>
      <c r="M185" s="234" t="s">
        <v>170</v>
      </c>
      <c r="N185" s="234" t="s">
        <v>158</v>
      </c>
      <c r="O185" s="235">
        <v>-85</v>
      </c>
      <c r="P185" s="234" t="s">
        <v>159</v>
      </c>
      <c r="Q185" s="234" t="s">
        <v>160</v>
      </c>
      <c r="R185" s="234">
        <v>1358</v>
      </c>
      <c r="S185" s="234" t="s">
        <v>194</v>
      </c>
      <c r="T185" s="234">
        <v>60</v>
      </c>
      <c r="U185" s="234">
        <v>3</v>
      </c>
      <c r="V185" s="234" t="s">
        <v>150</v>
      </c>
      <c r="W185" s="234">
        <v>1</v>
      </c>
      <c r="X185" s="236">
        <v>1</v>
      </c>
      <c r="Y185" s="234">
        <v>1</v>
      </c>
      <c r="Z185" s="236">
        <v>1</v>
      </c>
      <c r="AA185" s="236"/>
      <c r="AB185" s="236">
        <v>9</v>
      </c>
      <c r="AC185" s="237" t="s">
        <v>149</v>
      </c>
      <c r="AD185" s="234" t="s">
        <v>624</v>
      </c>
      <c r="AE185" s="234" t="s">
        <v>626</v>
      </c>
      <c r="AF185" s="234" t="s">
        <v>627</v>
      </c>
      <c r="AG185" s="35"/>
      <c r="AH185" s="35"/>
    </row>
    <row r="186" spans="2:34" ht="15" customHeight="1">
      <c r="C186" s="20" t="s">
        <v>632</v>
      </c>
      <c r="D186" s="232">
        <v>210.119</v>
      </c>
      <c r="E186" s="234">
        <v>85</v>
      </c>
      <c r="F186" s="234">
        <v>5</v>
      </c>
      <c r="G186" s="234">
        <v>0</v>
      </c>
      <c r="H186" s="234" t="s">
        <v>625</v>
      </c>
      <c r="I186" s="233">
        <v>17</v>
      </c>
      <c r="J186" s="233" t="s">
        <v>624</v>
      </c>
      <c r="K186" s="234">
        <v>4</v>
      </c>
      <c r="L186" s="234">
        <v>13</v>
      </c>
      <c r="M186" s="234" t="s">
        <v>170</v>
      </c>
      <c r="N186" s="234" t="s">
        <v>158</v>
      </c>
      <c r="O186" s="235">
        <v>-85</v>
      </c>
      <c r="P186" s="234" t="s">
        <v>159</v>
      </c>
      <c r="Q186" s="234" t="s">
        <v>160</v>
      </c>
      <c r="R186" s="234">
        <v>1358</v>
      </c>
      <c r="S186" s="234" t="s">
        <v>198</v>
      </c>
      <c r="T186" s="234">
        <v>60</v>
      </c>
      <c r="U186" s="234">
        <v>3</v>
      </c>
      <c r="V186" s="234" t="s">
        <v>150</v>
      </c>
      <c r="W186" s="234">
        <v>1</v>
      </c>
      <c r="X186" s="236">
        <v>1</v>
      </c>
      <c r="Y186" s="234">
        <v>1</v>
      </c>
      <c r="Z186" s="236">
        <v>1</v>
      </c>
      <c r="AA186" s="236"/>
      <c r="AB186" s="236">
        <v>9</v>
      </c>
      <c r="AC186" s="237" t="s">
        <v>149</v>
      </c>
      <c r="AD186" s="234" t="s">
        <v>624</v>
      </c>
      <c r="AE186" s="234" t="s">
        <v>626</v>
      </c>
      <c r="AF186" s="234" t="s">
        <v>627</v>
      </c>
      <c r="AG186" s="35"/>
      <c r="AH186" s="35"/>
    </row>
    <row r="187" spans="2:34" ht="15" customHeight="1">
      <c r="C187" s="20" t="s">
        <v>633</v>
      </c>
      <c r="D187" s="232">
        <v>210.12</v>
      </c>
      <c r="E187" s="234">
        <v>85</v>
      </c>
      <c r="F187" s="234">
        <v>10</v>
      </c>
      <c r="G187" s="234">
        <v>0</v>
      </c>
      <c r="H187" s="234" t="s">
        <v>625</v>
      </c>
      <c r="I187" s="233">
        <v>30</v>
      </c>
      <c r="J187" s="233" t="s">
        <v>624</v>
      </c>
      <c r="K187" s="234">
        <v>4</v>
      </c>
      <c r="L187" s="234">
        <v>13</v>
      </c>
      <c r="M187" s="234" t="s">
        <v>145</v>
      </c>
      <c r="N187" s="234" t="s">
        <v>158</v>
      </c>
      <c r="O187" s="235">
        <v>-85</v>
      </c>
      <c r="P187" s="234" t="s">
        <v>159</v>
      </c>
      <c r="Q187" s="234" t="s">
        <v>160</v>
      </c>
      <c r="R187" s="234">
        <v>1358</v>
      </c>
      <c r="S187" s="234" t="s">
        <v>264</v>
      </c>
      <c r="T187" s="234">
        <v>60</v>
      </c>
      <c r="U187" s="234">
        <v>3</v>
      </c>
      <c r="V187" s="234" t="s">
        <v>150</v>
      </c>
      <c r="W187" s="234">
        <v>1</v>
      </c>
      <c r="X187" s="236">
        <v>1</v>
      </c>
      <c r="Y187" s="234">
        <v>1</v>
      </c>
      <c r="Z187" s="236">
        <v>1</v>
      </c>
      <c r="AA187" s="236">
        <v>8</v>
      </c>
      <c r="AB187" s="236">
        <v>9</v>
      </c>
      <c r="AC187" s="237" t="s">
        <v>149</v>
      </c>
      <c r="AD187" s="234" t="s">
        <v>624</v>
      </c>
      <c r="AE187" s="234" t="s">
        <v>626</v>
      </c>
      <c r="AF187" s="234" t="s">
        <v>627</v>
      </c>
      <c r="AG187" s="35"/>
      <c r="AH187" s="35"/>
    </row>
    <row r="188" spans="2:34" ht="15" customHeight="1">
      <c r="C188" s="245" t="s">
        <v>623</v>
      </c>
      <c r="D188" s="232">
        <v>210.12100000000001</v>
      </c>
      <c r="E188" s="234">
        <v>85</v>
      </c>
      <c r="F188" s="234">
        <v>15</v>
      </c>
      <c r="G188" s="234">
        <v>0</v>
      </c>
      <c r="H188" s="234" t="s">
        <v>625</v>
      </c>
      <c r="I188" s="233">
        <v>47</v>
      </c>
      <c r="J188" s="247">
        <v>52</v>
      </c>
      <c r="K188" s="238">
        <v>4</v>
      </c>
      <c r="L188" s="234">
        <v>13</v>
      </c>
      <c r="M188" s="234" t="s">
        <v>170</v>
      </c>
      <c r="N188" s="234" t="s">
        <v>158</v>
      </c>
      <c r="O188" s="234">
        <v>-85</v>
      </c>
      <c r="P188" s="234" t="s">
        <v>159</v>
      </c>
      <c r="Q188" s="234" t="s">
        <v>638</v>
      </c>
      <c r="R188" s="234">
        <v>1358</v>
      </c>
      <c r="S188" s="234" t="s">
        <v>148</v>
      </c>
      <c r="T188" s="234">
        <v>60</v>
      </c>
      <c r="U188" s="234">
        <v>3</v>
      </c>
      <c r="V188" s="234" t="s">
        <v>150</v>
      </c>
      <c r="W188" s="234">
        <v>1</v>
      </c>
      <c r="X188" s="236">
        <v>1</v>
      </c>
      <c r="Y188" s="234">
        <v>1</v>
      </c>
      <c r="Z188" s="236">
        <v>1</v>
      </c>
      <c r="AA188" s="236">
        <v>10</v>
      </c>
      <c r="AB188" s="236"/>
      <c r="AC188" s="237" t="s">
        <v>149</v>
      </c>
      <c r="AD188" s="234" t="s">
        <v>624</v>
      </c>
      <c r="AE188" s="234" t="s">
        <v>626</v>
      </c>
      <c r="AF188" s="234" t="s">
        <v>627</v>
      </c>
      <c r="AG188" s="35"/>
      <c r="AH188" s="35"/>
    </row>
    <row r="189" spans="2:34" ht="15" customHeight="1">
      <c r="C189" s="245" t="s">
        <v>639</v>
      </c>
      <c r="D189" s="232">
        <v>210.12200000000001</v>
      </c>
      <c r="E189" s="234">
        <v>85</v>
      </c>
      <c r="F189" s="234">
        <v>15</v>
      </c>
      <c r="G189" s="234">
        <v>0</v>
      </c>
      <c r="H189" s="234" t="s">
        <v>625</v>
      </c>
      <c r="I189" s="233">
        <v>47</v>
      </c>
      <c r="J189" s="247">
        <v>52</v>
      </c>
      <c r="K189" s="238">
        <v>4</v>
      </c>
      <c r="L189" s="234">
        <v>13</v>
      </c>
      <c r="M189" s="234" t="s">
        <v>170</v>
      </c>
      <c r="N189" s="234" t="s">
        <v>158</v>
      </c>
      <c r="O189" s="234">
        <v>-85</v>
      </c>
      <c r="P189" s="234" t="s">
        <v>159</v>
      </c>
      <c r="Q189" s="234" t="s">
        <v>638</v>
      </c>
      <c r="R189" s="234">
        <v>1358</v>
      </c>
      <c r="S189" s="234" t="s">
        <v>194</v>
      </c>
      <c r="T189" s="234">
        <v>60</v>
      </c>
      <c r="U189" s="234">
        <v>3</v>
      </c>
      <c r="V189" s="234" t="s">
        <v>150</v>
      </c>
      <c r="W189" s="234">
        <v>1</v>
      </c>
      <c r="X189" s="236">
        <v>1</v>
      </c>
      <c r="Y189" s="234">
        <v>1</v>
      </c>
      <c r="Z189" s="236">
        <v>1</v>
      </c>
      <c r="AA189" s="236"/>
      <c r="AB189" s="236">
        <v>7</v>
      </c>
      <c r="AC189" s="237" t="s">
        <v>149</v>
      </c>
      <c r="AD189" s="234" t="s">
        <v>624</v>
      </c>
      <c r="AE189" s="234" t="s">
        <v>626</v>
      </c>
      <c r="AF189" s="234" t="s">
        <v>627</v>
      </c>
      <c r="AG189" s="35"/>
      <c r="AH189" s="35"/>
    </row>
    <row r="190" spans="2:34" ht="15" customHeight="1">
      <c r="C190" s="245" t="s">
        <v>629</v>
      </c>
      <c r="D190" s="232">
        <v>210.12300000000002</v>
      </c>
      <c r="E190" s="234">
        <v>85</v>
      </c>
      <c r="F190" s="234">
        <v>15</v>
      </c>
      <c r="G190" s="234">
        <v>0</v>
      </c>
      <c r="H190" s="234" t="s">
        <v>625</v>
      </c>
      <c r="I190" s="233">
        <v>47</v>
      </c>
      <c r="J190" s="247">
        <v>52</v>
      </c>
      <c r="K190" s="238">
        <v>4</v>
      </c>
      <c r="L190" s="234">
        <v>13</v>
      </c>
      <c r="M190" s="234" t="s">
        <v>170</v>
      </c>
      <c r="N190" s="234" t="s">
        <v>158</v>
      </c>
      <c r="O190" s="234">
        <v>-85</v>
      </c>
      <c r="P190" s="234" t="s">
        <v>159</v>
      </c>
      <c r="Q190" s="234" t="s">
        <v>638</v>
      </c>
      <c r="R190" s="234">
        <v>1358</v>
      </c>
      <c r="S190" s="234" t="s">
        <v>171</v>
      </c>
      <c r="T190" s="234">
        <v>60</v>
      </c>
      <c r="U190" s="234">
        <v>3</v>
      </c>
      <c r="V190" s="234" t="s">
        <v>150</v>
      </c>
      <c r="W190" s="234">
        <v>1</v>
      </c>
      <c r="X190" s="236">
        <v>1</v>
      </c>
      <c r="Y190" s="234">
        <v>1</v>
      </c>
      <c r="Z190" s="236">
        <v>1</v>
      </c>
      <c r="AA190" s="236">
        <v>16</v>
      </c>
      <c r="AB190" s="236"/>
      <c r="AC190" s="237" t="s">
        <v>149</v>
      </c>
      <c r="AD190" s="234" t="s">
        <v>624</v>
      </c>
      <c r="AE190" s="234" t="s">
        <v>626</v>
      </c>
      <c r="AF190" s="234" t="s">
        <v>627</v>
      </c>
      <c r="AG190" s="35"/>
      <c r="AH190" s="35"/>
    </row>
    <row r="191" spans="2:34" ht="15" customHeight="1">
      <c r="C191" s="245" t="s">
        <v>640</v>
      </c>
      <c r="D191" s="232">
        <v>210.124</v>
      </c>
      <c r="E191" s="234">
        <v>85</v>
      </c>
      <c r="F191" s="234">
        <v>15</v>
      </c>
      <c r="G191" s="234">
        <v>0</v>
      </c>
      <c r="H191" s="234" t="s">
        <v>625</v>
      </c>
      <c r="I191" s="233">
        <v>47</v>
      </c>
      <c r="J191" s="247">
        <v>52</v>
      </c>
      <c r="K191" s="238">
        <v>4</v>
      </c>
      <c r="L191" s="234">
        <v>13</v>
      </c>
      <c r="M191" s="234" t="s">
        <v>170</v>
      </c>
      <c r="N191" s="234" t="s">
        <v>158</v>
      </c>
      <c r="O191" s="234">
        <v>-85</v>
      </c>
      <c r="P191" s="234" t="s">
        <v>159</v>
      </c>
      <c r="Q191" s="234" t="s">
        <v>638</v>
      </c>
      <c r="R191" s="234">
        <v>1358</v>
      </c>
      <c r="S191" s="234" t="s">
        <v>198</v>
      </c>
      <c r="T191" s="234">
        <v>60</v>
      </c>
      <c r="U191" s="234">
        <v>3</v>
      </c>
      <c r="V191" s="234" t="s">
        <v>150</v>
      </c>
      <c r="W191" s="234">
        <v>1</v>
      </c>
      <c r="X191" s="236">
        <v>1</v>
      </c>
      <c r="Y191" s="234">
        <v>1</v>
      </c>
      <c r="Z191" s="236">
        <v>1</v>
      </c>
      <c r="AA191" s="236"/>
      <c r="AB191" s="236">
        <v>9</v>
      </c>
      <c r="AC191" s="237" t="s">
        <v>149</v>
      </c>
      <c r="AD191" s="234" t="s">
        <v>624</v>
      </c>
      <c r="AE191" s="234" t="s">
        <v>626</v>
      </c>
      <c r="AF191" s="234" t="s">
        <v>627</v>
      </c>
      <c r="AG191" s="35"/>
      <c r="AH191" s="35"/>
    </row>
    <row r="192" spans="2:34" ht="15" customHeight="1">
      <c r="C192" s="245" t="s">
        <v>623</v>
      </c>
      <c r="D192" s="232">
        <v>210.125</v>
      </c>
      <c r="E192" s="234">
        <v>85</v>
      </c>
      <c r="F192" s="234">
        <v>15</v>
      </c>
      <c r="G192" s="234">
        <v>0</v>
      </c>
      <c r="H192" s="234" t="s">
        <v>625</v>
      </c>
      <c r="I192" s="233">
        <v>47</v>
      </c>
      <c r="J192" s="247">
        <v>52</v>
      </c>
      <c r="K192" s="238">
        <v>4</v>
      </c>
      <c r="L192" s="234">
        <v>13</v>
      </c>
      <c r="M192" s="234" t="s">
        <v>170</v>
      </c>
      <c r="N192" s="234" t="s">
        <v>146</v>
      </c>
      <c r="O192" s="234">
        <v>-85</v>
      </c>
      <c r="P192" s="234">
        <v>10</v>
      </c>
      <c r="Q192" s="234" t="s">
        <v>642</v>
      </c>
      <c r="R192" s="234">
        <v>1358</v>
      </c>
      <c r="S192" s="234" t="s">
        <v>148</v>
      </c>
      <c r="T192" s="234">
        <v>60</v>
      </c>
      <c r="U192" s="234">
        <v>3</v>
      </c>
      <c r="V192" s="234" t="s">
        <v>150</v>
      </c>
      <c r="W192" s="234">
        <v>1</v>
      </c>
      <c r="X192" s="236">
        <v>1</v>
      </c>
      <c r="Y192" s="234">
        <v>1</v>
      </c>
      <c r="Z192" s="236">
        <v>1</v>
      </c>
      <c r="AA192" s="236">
        <v>10</v>
      </c>
      <c r="AB192" s="236"/>
      <c r="AC192" s="237" t="s">
        <v>149</v>
      </c>
      <c r="AD192" s="234" t="s">
        <v>624</v>
      </c>
      <c r="AE192" s="234" t="s">
        <v>626</v>
      </c>
      <c r="AF192" s="234" t="s">
        <v>627</v>
      </c>
      <c r="AG192" s="35"/>
      <c r="AH192" s="35"/>
    </row>
    <row r="193" spans="3:34" ht="15" customHeight="1">
      <c r="C193" s="245" t="s">
        <v>639</v>
      </c>
      <c r="D193" s="232">
        <v>210.126</v>
      </c>
      <c r="E193" s="234">
        <v>85</v>
      </c>
      <c r="F193" s="234">
        <v>15</v>
      </c>
      <c r="G193" s="234">
        <v>0</v>
      </c>
      <c r="H193" s="234" t="s">
        <v>625</v>
      </c>
      <c r="I193" s="233">
        <v>47</v>
      </c>
      <c r="J193" s="247">
        <v>52</v>
      </c>
      <c r="K193" s="238">
        <v>4</v>
      </c>
      <c r="L193" s="234">
        <v>13</v>
      </c>
      <c r="M193" s="234" t="s">
        <v>170</v>
      </c>
      <c r="N193" s="234" t="s">
        <v>146</v>
      </c>
      <c r="O193" s="234">
        <v>-85</v>
      </c>
      <c r="P193" s="234">
        <v>10</v>
      </c>
      <c r="Q193" s="234" t="s">
        <v>642</v>
      </c>
      <c r="R193" s="234">
        <v>1358</v>
      </c>
      <c r="S193" s="234" t="s">
        <v>194</v>
      </c>
      <c r="T193" s="234">
        <v>60</v>
      </c>
      <c r="U193" s="234">
        <v>3</v>
      </c>
      <c r="V193" s="234" t="s">
        <v>150</v>
      </c>
      <c r="W193" s="234">
        <v>1</v>
      </c>
      <c r="X193" s="236">
        <v>1</v>
      </c>
      <c r="Y193" s="234">
        <v>1</v>
      </c>
      <c r="Z193" s="236">
        <v>1</v>
      </c>
      <c r="AA193" s="236"/>
      <c r="AB193" s="236">
        <v>7</v>
      </c>
      <c r="AC193" s="237" t="s">
        <v>149</v>
      </c>
      <c r="AD193" s="234" t="s">
        <v>624</v>
      </c>
      <c r="AE193" s="234" t="s">
        <v>626</v>
      </c>
      <c r="AF193" s="234" t="s">
        <v>627</v>
      </c>
      <c r="AG193" s="35"/>
      <c r="AH193" s="35"/>
    </row>
    <row r="194" spans="3:34" ht="15" customHeight="1">
      <c r="C194" s="245" t="s">
        <v>629</v>
      </c>
      <c r="D194" s="232">
        <v>210.12700000000001</v>
      </c>
      <c r="E194" s="234">
        <v>85</v>
      </c>
      <c r="F194" s="234">
        <v>15</v>
      </c>
      <c r="G194" s="234">
        <v>0</v>
      </c>
      <c r="H194" s="234" t="s">
        <v>625</v>
      </c>
      <c r="I194" s="233">
        <v>47</v>
      </c>
      <c r="J194" s="247">
        <v>52</v>
      </c>
      <c r="K194" s="238">
        <v>4</v>
      </c>
      <c r="L194" s="234">
        <v>13</v>
      </c>
      <c r="M194" s="234" t="s">
        <v>170</v>
      </c>
      <c r="N194" s="234" t="s">
        <v>146</v>
      </c>
      <c r="O194" s="234">
        <v>-85</v>
      </c>
      <c r="P194" s="234">
        <v>10</v>
      </c>
      <c r="Q194" s="234" t="s">
        <v>642</v>
      </c>
      <c r="R194" s="234">
        <v>1358</v>
      </c>
      <c r="S194" s="234" t="s">
        <v>171</v>
      </c>
      <c r="T194" s="234">
        <v>60</v>
      </c>
      <c r="U194" s="234">
        <v>3</v>
      </c>
      <c r="V194" s="234" t="s">
        <v>150</v>
      </c>
      <c r="W194" s="234">
        <v>1</v>
      </c>
      <c r="X194" s="236">
        <v>1</v>
      </c>
      <c r="Y194" s="234">
        <v>1</v>
      </c>
      <c r="Z194" s="236">
        <v>1</v>
      </c>
      <c r="AA194" s="236">
        <v>16</v>
      </c>
      <c r="AB194" s="236"/>
      <c r="AC194" s="237" t="s">
        <v>149</v>
      </c>
      <c r="AD194" s="234" t="s">
        <v>624</v>
      </c>
      <c r="AE194" s="234" t="s">
        <v>626</v>
      </c>
      <c r="AF194" s="234" t="s">
        <v>627</v>
      </c>
      <c r="AG194" s="35"/>
      <c r="AH194" s="35"/>
    </row>
    <row r="195" spans="3:34" ht="15" customHeight="1">
      <c r="C195" s="245" t="s">
        <v>640</v>
      </c>
      <c r="D195" s="232">
        <v>210.12800000000001</v>
      </c>
      <c r="E195" s="234">
        <v>85</v>
      </c>
      <c r="F195" s="234">
        <v>15</v>
      </c>
      <c r="G195" s="234">
        <v>0</v>
      </c>
      <c r="H195" s="234" t="s">
        <v>625</v>
      </c>
      <c r="I195" s="233">
        <v>47</v>
      </c>
      <c r="J195" s="247">
        <v>52</v>
      </c>
      <c r="K195" s="238">
        <v>4</v>
      </c>
      <c r="L195" s="234">
        <v>13</v>
      </c>
      <c r="M195" s="234" t="s">
        <v>170</v>
      </c>
      <c r="N195" s="234" t="s">
        <v>146</v>
      </c>
      <c r="O195" s="234">
        <v>-85</v>
      </c>
      <c r="P195" s="234">
        <v>10</v>
      </c>
      <c r="Q195" s="234" t="s">
        <v>642</v>
      </c>
      <c r="R195" s="234">
        <v>1358</v>
      </c>
      <c r="S195" s="234" t="s">
        <v>198</v>
      </c>
      <c r="T195" s="234">
        <v>60</v>
      </c>
      <c r="U195" s="234">
        <v>3</v>
      </c>
      <c r="V195" s="234" t="s">
        <v>150</v>
      </c>
      <c r="W195" s="234">
        <v>1</v>
      </c>
      <c r="X195" s="236">
        <v>1</v>
      </c>
      <c r="Y195" s="234">
        <v>1</v>
      </c>
      <c r="Z195" s="236">
        <v>1</v>
      </c>
      <c r="AA195" s="236"/>
      <c r="AB195" s="236">
        <v>9</v>
      </c>
      <c r="AC195" s="237" t="s">
        <v>149</v>
      </c>
      <c r="AD195" s="234" t="s">
        <v>624</v>
      </c>
      <c r="AE195" s="234" t="s">
        <v>626</v>
      </c>
      <c r="AF195" s="234" t="s">
        <v>627</v>
      </c>
      <c r="AG195" s="35"/>
      <c r="AH195" s="35"/>
    </row>
    <row r="196" spans="3:34" ht="15" customHeight="1">
      <c r="C196" s="245" t="s">
        <v>644</v>
      </c>
      <c r="D196" s="232">
        <v>210.12900000000002</v>
      </c>
      <c r="E196" s="234">
        <v>85</v>
      </c>
      <c r="F196" s="234">
        <v>15</v>
      </c>
      <c r="G196" s="234">
        <v>0</v>
      </c>
      <c r="H196" s="234" t="s">
        <v>625</v>
      </c>
      <c r="I196" s="233">
        <v>47</v>
      </c>
      <c r="J196" s="233" t="s">
        <v>624</v>
      </c>
      <c r="K196" s="238">
        <v>4</v>
      </c>
      <c r="L196" s="234">
        <v>13</v>
      </c>
      <c r="M196" s="234" t="s">
        <v>170</v>
      </c>
      <c r="N196" s="234" t="s">
        <v>158</v>
      </c>
      <c r="O196" s="234">
        <v>-85</v>
      </c>
      <c r="P196" s="234" t="s">
        <v>159</v>
      </c>
      <c r="Q196" s="234" t="s">
        <v>638</v>
      </c>
      <c r="R196" s="234">
        <v>1358</v>
      </c>
      <c r="S196" s="234" t="s">
        <v>148</v>
      </c>
      <c r="T196" s="234">
        <v>60</v>
      </c>
      <c r="U196" s="234">
        <v>3</v>
      </c>
      <c r="V196" s="234" t="s">
        <v>150</v>
      </c>
      <c r="W196" s="234">
        <v>1</v>
      </c>
      <c r="X196" s="236">
        <v>1</v>
      </c>
      <c r="Y196" s="234">
        <v>1</v>
      </c>
      <c r="Z196" s="236">
        <v>1</v>
      </c>
      <c r="AA196" s="236">
        <v>10</v>
      </c>
      <c r="AB196" s="236"/>
      <c r="AC196" s="237" t="s">
        <v>149</v>
      </c>
      <c r="AD196" s="234" t="b">
        <v>1</v>
      </c>
      <c r="AE196" s="234" t="s">
        <v>626</v>
      </c>
      <c r="AF196" s="234" t="s">
        <v>627</v>
      </c>
      <c r="AG196" s="35"/>
      <c r="AH196" s="35"/>
    </row>
    <row r="197" spans="3:34" ht="15" customHeight="1">
      <c r="C197" s="245" t="s">
        <v>623</v>
      </c>
      <c r="D197" s="232">
        <v>210.13</v>
      </c>
      <c r="E197" s="234">
        <v>85</v>
      </c>
      <c r="F197" s="234">
        <v>15</v>
      </c>
      <c r="G197" s="234">
        <v>0</v>
      </c>
      <c r="H197" s="234" t="s">
        <v>625</v>
      </c>
      <c r="I197" s="233">
        <v>47</v>
      </c>
      <c r="J197" s="233" t="s">
        <v>624</v>
      </c>
      <c r="K197" s="246">
        <v>16</v>
      </c>
      <c r="L197" s="234">
        <v>13</v>
      </c>
      <c r="M197" s="234" t="s">
        <v>170</v>
      </c>
      <c r="N197" s="234" t="s">
        <v>158</v>
      </c>
      <c r="O197" s="246">
        <v>-122</v>
      </c>
      <c r="P197" s="234" t="s">
        <v>159</v>
      </c>
      <c r="Q197" s="234" t="s">
        <v>638</v>
      </c>
      <c r="R197" s="234">
        <v>1358</v>
      </c>
      <c r="S197" s="234" t="s">
        <v>148</v>
      </c>
      <c r="T197" s="234">
        <v>60</v>
      </c>
      <c r="U197" s="234">
        <v>3</v>
      </c>
      <c r="V197" s="234" t="s">
        <v>150</v>
      </c>
      <c r="W197" s="234">
        <v>1</v>
      </c>
      <c r="X197" s="236">
        <v>1</v>
      </c>
      <c r="Y197" s="234">
        <v>1</v>
      </c>
      <c r="Z197" s="236">
        <v>1</v>
      </c>
      <c r="AA197" s="236">
        <v>7</v>
      </c>
      <c r="AB197" s="236"/>
      <c r="AC197" s="237" t="s">
        <v>149</v>
      </c>
      <c r="AD197" s="234" t="s">
        <v>624</v>
      </c>
      <c r="AE197" s="234" t="s">
        <v>645</v>
      </c>
      <c r="AF197" s="234" t="s">
        <v>646</v>
      </c>
      <c r="AG197" s="35"/>
      <c r="AH197" s="35"/>
    </row>
    <row r="198" spans="3:34" ht="15" customHeight="1">
      <c r="C198" s="245" t="s">
        <v>639</v>
      </c>
      <c r="D198" s="232">
        <v>210.131</v>
      </c>
      <c r="E198" s="234">
        <v>85</v>
      </c>
      <c r="F198" s="234">
        <v>15</v>
      </c>
      <c r="G198" s="234">
        <v>0</v>
      </c>
      <c r="H198" s="234" t="s">
        <v>625</v>
      </c>
      <c r="I198" s="233">
        <v>47</v>
      </c>
      <c r="J198" s="233" t="s">
        <v>624</v>
      </c>
      <c r="K198" s="246">
        <v>16</v>
      </c>
      <c r="L198" s="234">
        <v>13</v>
      </c>
      <c r="M198" s="234" t="s">
        <v>170</v>
      </c>
      <c r="N198" s="234" t="s">
        <v>158</v>
      </c>
      <c r="O198" s="246">
        <v>-122</v>
      </c>
      <c r="P198" s="234" t="s">
        <v>159</v>
      </c>
      <c r="Q198" s="234" t="s">
        <v>638</v>
      </c>
      <c r="R198" s="234">
        <v>1358</v>
      </c>
      <c r="S198" s="234" t="s">
        <v>194</v>
      </c>
      <c r="T198" s="234">
        <v>60</v>
      </c>
      <c r="U198" s="234">
        <v>3</v>
      </c>
      <c r="V198" s="234" t="s">
        <v>150</v>
      </c>
      <c r="W198" s="234">
        <v>1</v>
      </c>
      <c r="X198" s="236">
        <v>1</v>
      </c>
      <c r="Y198" s="234">
        <v>1</v>
      </c>
      <c r="Z198" s="236">
        <v>1</v>
      </c>
      <c r="AA198" s="236"/>
      <c r="AB198" s="236">
        <v>1</v>
      </c>
      <c r="AC198" s="237" t="s">
        <v>149</v>
      </c>
      <c r="AD198" s="234" t="s">
        <v>624</v>
      </c>
      <c r="AE198" s="234" t="s">
        <v>645</v>
      </c>
      <c r="AF198" s="234" t="s">
        <v>646</v>
      </c>
      <c r="AG198" s="35"/>
      <c r="AH198" s="35"/>
    </row>
    <row r="199" spans="3:34" ht="15" customHeight="1">
      <c r="C199" s="245" t="s">
        <v>629</v>
      </c>
      <c r="D199" s="232">
        <v>210.13200000000001</v>
      </c>
      <c r="E199" s="234">
        <v>85</v>
      </c>
      <c r="F199" s="234">
        <v>15</v>
      </c>
      <c r="G199" s="234">
        <v>0</v>
      </c>
      <c r="H199" s="234" t="s">
        <v>625</v>
      </c>
      <c r="I199" s="233">
        <v>47</v>
      </c>
      <c r="J199" s="233" t="s">
        <v>624</v>
      </c>
      <c r="K199" s="246">
        <v>16</v>
      </c>
      <c r="L199" s="234">
        <v>13</v>
      </c>
      <c r="M199" s="234" t="s">
        <v>170</v>
      </c>
      <c r="N199" s="234" t="s">
        <v>158</v>
      </c>
      <c r="O199" s="246">
        <v>-122</v>
      </c>
      <c r="P199" s="234" t="s">
        <v>159</v>
      </c>
      <c r="Q199" s="234" t="s">
        <v>638</v>
      </c>
      <c r="R199" s="234">
        <v>1358</v>
      </c>
      <c r="S199" s="234" t="s">
        <v>171</v>
      </c>
      <c r="T199" s="234">
        <v>60</v>
      </c>
      <c r="U199" s="234">
        <v>3</v>
      </c>
      <c r="V199" s="234" t="s">
        <v>150</v>
      </c>
      <c r="W199" s="234">
        <v>1</v>
      </c>
      <c r="X199" s="236">
        <v>1</v>
      </c>
      <c r="Y199" s="234">
        <v>1</v>
      </c>
      <c r="Z199" s="236">
        <v>1</v>
      </c>
      <c r="AA199" s="236">
        <v>7</v>
      </c>
      <c r="AB199" s="236"/>
      <c r="AC199" s="237" t="s">
        <v>149</v>
      </c>
      <c r="AD199" s="234" t="s">
        <v>624</v>
      </c>
      <c r="AE199" s="234" t="s">
        <v>645</v>
      </c>
      <c r="AF199" s="234" t="s">
        <v>646</v>
      </c>
      <c r="AG199" s="35"/>
      <c r="AH199" s="35"/>
    </row>
    <row r="200" spans="3:34" ht="15" customHeight="1">
      <c r="C200" s="245" t="s">
        <v>640</v>
      </c>
      <c r="D200" s="232">
        <v>210.13300000000001</v>
      </c>
      <c r="E200" s="234">
        <v>85</v>
      </c>
      <c r="F200" s="234">
        <v>15</v>
      </c>
      <c r="G200" s="234">
        <v>0</v>
      </c>
      <c r="H200" s="234" t="s">
        <v>625</v>
      </c>
      <c r="I200" s="233">
        <v>47</v>
      </c>
      <c r="J200" s="233" t="s">
        <v>624</v>
      </c>
      <c r="K200" s="246">
        <v>16</v>
      </c>
      <c r="L200" s="234">
        <v>13</v>
      </c>
      <c r="M200" s="234" t="s">
        <v>170</v>
      </c>
      <c r="N200" s="234" t="s">
        <v>158</v>
      </c>
      <c r="O200" s="246">
        <v>-122</v>
      </c>
      <c r="P200" s="234" t="s">
        <v>159</v>
      </c>
      <c r="Q200" s="234" t="s">
        <v>638</v>
      </c>
      <c r="R200" s="234">
        <v>1358</v>
      </c>
      <c r="S200" s="234" t="s">
        <v>198</v>
      </c>
      <c r="T200" s="234">
        <v>60</v>
      </c>
      <c r="U200" s="234">
        <v>3</v>
      </c>
      <c r="V200" s="234" t="s">
        <v>150</v>
      </c>
      <c r="W200" s="234">
        <v>1</v>
      </c>
      <c r="X200" s="236">
        <v>1</v>
      </c>
      <c r="Y200" s="234">
        <v>1</v>
      </c>
      <c r="Z200" s="236">
        <v>1</v>
      </c>
      <c r="AA200" s="236"/>
      <c r="AB200" s="236">
        <v>9</v>
      </c>
      <c r="AC200" s="237" t="s">
        <v>149</v>
      </c>
      <c r="AD200" s="234" t="s">
        <v>624</v>
      </c>
      <c r="AE200" s="234" t="s">
        <v>645</v>
      </c>
      <c r="AF200" s="234" t="s">
        <v>646</v>
      </c>
      <c r="AG200" s="35"/>
      <c r="AH200" s="35"/>
    </row>
    <row r="201" spans="3:34" ht="15" customHeight="1">
      <c r="C201" s="245" t="s">
        <v>639</v>
      </c>
      <c r="D201" s="232">
        <v>210.13400000000001</v>
      </c>
      <c r="E201" s="234">
        <v>85</v>
      </c>
      <c r="F201" s="234">
        <v>15</v>
      </c>
      <c r="G201" s="234">
        <v>0</v>
      </c>
      <c r="H201" s="234" t="s">
        <v>625</v>
      </c>
      <c r="I201" s="233">
        <v>47</v>
      </c>
      <c r="J201" s="233" t="s">
        <v>624</v>
      </c>
      <c r="K201" s="238">
        <v>4</v>
      </c>
      <c r="L201" s="234">
        <v>13</v>
      </c>
      <c r="M201" s="234" t="s">
        <v>170</v>
      </c>
      <c r="N201" s="234" t="s">
        <v>158</v>
      </c>
      <c r="O201" s="234">
        <v>-85</v>
      </c>
      <c r="P201" s="234" t="s">
        <v>159</v>
      </c>
      <c r="Q201" s="234" t="s">
        <v>638</v>
      </c>
      <c r="R201" s="234">
        <v>1358</v>
      </c>
      <c r="S201" s="234" t="s">
        <v>194</v>
      </c>
      <c r="T201" s="234">
        <v>60</v>
      </c>
      <c r="U201" s="234">
        <v>3</v>
      </c>
      <c r="V201" s="234" t="s">
        <v>150</v>
      </c>
      <c r="W201" s="234">
        <v>1</v>
      </c>
      <c r="X201" s="236">
        <v>1</v>
      </c>
      <c r="Y201" s="234">
        <v>1</v>
      </c>
      <c r="Z201" s="236">
        <v>1</v>
      </c>
      <c r="AA201" s="236"/>
      <c r="AB201" s="236">
        <v>21</v>
      </c>
      <c r="AC201" s="237" t="s">
        <v>149</v>
      </c>
      <c r="AD201" s="234" t="s">
        <v>624</v>
      </c>
      <c r="AE201" s="234" t="s">
        <v>626</v>
      </c>
      <c r="AF201" s="248" t="s">
        <v>648</v>
      </c>
      <c r="AG201" s="35"/>
      <c r="AH201" s="35"/>
    </row>
    <row r="202" spans="3:34" ht="15" customHeight="1">
      <c r="C202" s="245" t="s">
        <v>640</v>
      </c>
      <c r="D202" s="232">
        <v>210.13500000000002</v>
      </c>
      <c r="E202" s="234">
        <v>85</v>
      </c>
      <c r="F202" s="234">
        <v>15</v>
      </c>
      <c r="G202" s="234">
        <v>0</v>
      </c>
      <c r="H202" s="234" t="s">
        <v>625</v>
      </c>
      <c r="I202" s="233">
        <v>47</v>
      </c>
      <c r="J202" s="233" t="s">
        <v>624</v>
      </c>
      <c r="K202" s="238">
        <v>4</v>
      </c>
      <c r="L202" s="234">
        <v>13</v>
      </c>
      <c r="M202" s="234" t="s">
        <v>170</v>
      </c>
      <c r="N202" s="234" t="s">
        <v>158</v>
      </c>
      <c r="O202" s="234">
        <v>-85</v>
      </c>
      <c r="P202" s="234" t="s">
        <v>159</v>
      </c>
      <c r="Q202" s="234" t="s">
        <v>638</v>
      </c>
      <c r="R202" s="234">
        <v>1358</v>
      </c>
      <c r="S202" s="234" t="s">
        <v>198</v>
      </c>
      <c r="T202" s="234">
        <v>60</v>
      </c>
      <c r="U202" s="234">
        <v>3</v>
      </c>
      <c r="V202" s="234" t="s">
        <v>150</v>
      </c>
      <c r="W202" s="234">
        <v>1</v>
      </c>
      <c r="X202" s="236">
        <v>1</v>
      </c>
      <c r="Y202" s="234">
        <v>1</v>
      </c>
      <c r="Z202" s="236">
        <v>1</v>
      </c>
      <c r="AA202" s="236"/>
      <c r="AB202" s="236">
        <v>32</v>
      </c>
      <c r="AC202" s="237" t="s">
        <v>149</v>
      </c>
      <c r="AD202" s="234" t="s">
        <v>624</v>
      </c>
      <c r="AE202" s="234" t="s">
        <v>626</v>
      </c>
      <c r="AF202" s="248" t="s">
        <v>648</v>
      </c>
      <c r="AG202" s="35"/>
      <c r="AH202" s="35"/>
    </row>
  </sheetData>
  <autoFilter ref="A1:AE171"/>
  <mergeCells count="171">
    <mergeCell ref="B183:B184"/>
    <mergeCell ref="AF146:AF149"/>
    <mergeCell ref="B176:B178"/>
    <mergeCell ref="U127:U130"/>
    <mergeCell ref="AB70:AB95"/>
    <mergeCell ref="Y108:Y111"/>
    <mergeCell ref="E146:E149"/>
    <mergeCell ref="E20:E45"/>
    <mergeCell ref="O20:O45"/>
    <mergeCell ref="Q127:Q130"/>
    <mergeCell ref="R70:R95"/>
    <mergeCell ref="F20:F45"/>
    <mergeCell ref="B52:B54"/>
    <mergeCell ref="K108:K111"/>
    <mergeCell ref="P108:P111"/>
    <mergeCell ref="J127:J130"/>
    <mergeCell ref="Z108:Z111"/>
    <mergeCell ref="O108:O111"/>
    <mergeCell ref="K20:K45"/>
    <mergeCell ref="Z20:Z45"/>
    <mergeCell ref="H146:H149"/>
    <mergeCell ref="J20:J45"/>
    <mergeCell ref="H20:H45"/>
    <mergeCell ref="G20:G45"/>
    <mergeCell ref="A2:A4"/>
    <mergeCell ref="AF20:AF45"/>
    <mergeCell ref="AE146:AE149"/>
    <mergeCell ref="M127:M130"/>
    <mergeCell ref="E127:E130"/>
    <mergeCell ref="H70:H95"/>
    <mergeCell ref="A52:A54"/>
    <mergeCell ref="AB146:AB149"/>
    <mergeCell ref="C127:C130"/>
    <mergeCell ref="N127:N130"/>
    <mergeCell ref="F127:F130"/>
    <mergeCell ref="Q146:Q149"/>
    <mergeCell ref="L146:L149"/>
    <mergeCell ref="U108:U111"/>
    <mergeCell ref="L70:L95"/>
    <mergeCell ref="P70:P95"/>
    <mergeCell ref="M146:M149"/>
    <mergeCell ref="AA20:AA45"/>
    <mergeCell ref="L108:L111"/>
    <mergeCell ref="T70:T95"/>
    <mergeCell ref="Y70:Y95"/>
    <mergeCell ref="N20:N45"/>
    <mergeCell ref="A49:A51"/>
    <mergeCell ref="AE20:AE45"/>
    <mergeCell ref="A11:A13"/>
    <mergeCell ref="X108:X111"/>
    <mergeCell ref="M108:M111"/>
    <mergeCell ref="U20:U45"/>
    <mergeCell ref="B55:B57"/>
    <mergeCell ref="O146:O149"/>
    <mergeCell ref="Z146:Z149"/>
    <mergeCell ref="A46:A48"/>
    <mergeCell ref="W20:W45"/>
    <mergeCell ref="B70:B95"/>
    <mergeCell ref="X70:X95"/>
    <mergeCell ref="V20:V45"/>
    <mergeCell ref="J108:J111"/>
    <mergeCell ref="L20:L45"/>
    <mergeCell ref="V108:V111"/>
    <mergeCell ref="B146:B149"/>
    <mergeCell ref="T146:T149"/>
    <mergeCell ref="Y20:Y45"/>
    <mergeCell ref="L127:L130"/>
    <mergeCell ref="J70:J95"/>
    <mergeCell ref="C70:C95"/>
    <mergeCell ref="B11:B13"/>
    <mergeCell ref="W146:W149"/>
    <mergeCell ref="V127:V130"/>
    <mergeCell ref="A55:A57"/>
    <mergeCell ref="B127:B130"/>
    <mergeCell ref="B181:B182"/>
    <mergeCell ref="Z127:Z130"/>
    <mergeCell ref="K146:K149"/>
    <mergeCell ref="I127:I130"/>
    <mergeCell ref="G70:G95"/>
    <mergeCell ref="AA127:AA130"/>
    <mergeCell ref="Q108:Q111"/>
    <mergeCell ref="F70:F95"/>
    <mergeCell ref="U146:U149"/>
    <mergeCell ref="P127:P130"/>
    <mergeCell ref="E70:E95"/>
    <mergeCell ref="R146:R149"/>
    <mergeCell ref="S146:S149"/>
    <mergeCell ref="S127:S130"/>
    <mergeCell ref="C179:C180"/>
    <mergeCell ref="B179:B180"/>
    <mergeCell ref="C176:C178"/>
    <mergeCell ref="C174:AF174"/>
    <mergeCell ref="C181:C182"/>
    <mergeCell ref="R108:R111"/>
    <mergeCell ref="S70:S95"/>
    <mergeCell ref="N146:N149"/>
    <mergeCell ref="A5:A7"/>
    <mergeCell ref="T20:T45"/>
    <mergeCell ref="AA146:AA149"/>
    <mergeCell ref="M20:M45"/>
    <mergeCell ref="AH70:AH95"/>
    <mergeCell ref="S108:S111"/>
    <mergeCell ref="B108:B111"/>
    <mergeCell ref="K127:K130"/>
    <mergeCell ref="C183:C184"/>
    <mergeCell ref="O70:O95"/>
    <mergeCell ref="E108:E111"/>
    <mergeCell ref="H127:H130"/>
    <mergeCell ref="AF70:AF95"/>
    <mergeCell ref="AF108:AF111"/>
    <mergeCell ref="K70:K95"/>
    <mergeCell ref="AH127:AH130"/>
    <mergeCell ref="AG108:AG111"/>
    <mergeCell ref="I108:I111"/>
    <mergeCell ref="X20:X45"/>
    <mergeCell ref="C146:C149"/>
    <mergeCell ref="Y127:Y130"/>
    <mergeCell ref="J146:J149"/>
    <mergeCell ref="O127:O130"/>
    <mergeCell ref="A8:A10"/>
    <mergeCell ref="B2:B4"/>
    <mergeCell ref="N70:N95"/>
    <mergeCell ref="Z70:Z95"/>
    <mergeCell ref="AH108:AH111"/>
    <mergeCell ref="R127:R130"/>
    <mergeCell ref="X146:X149"/>
    <mergeCell ref="AE70:AE95"/>
    <mergeCell ref="AE127:AE130"/>
    <mergeCell ref="S20:S45"/>
    <mergeCell ref="W108:W111"/>
    <mergeCell ref="F146:F149"/>
    <mergeCell ref="R20:R45"/>
    <mergeCell ref="P146:P149"/>
    <mergeCell ref="I20:I45"/>
    <mergeCell ref="C20:C45"/>
    <mergeCell ref="AG146:AG149"/>
    <mergeCell ref="AE108:AE111"/>
    <mergeCell ref="AF127:AF130"/>
    <mergeCell ref="B8:B10"/>
    <mergeCell ref="B5:B7"/>
    <mergeCell ref="P20:P45"/>
    <mergeCell ref="AG70:AG95"/>
    <mergeCell ref="T127:T130"/>
    <mergeCell ref="AB20:AB45"/>
    <mergeCell ref="B20:B45"/>
    <mergeCell ref="AH20:AH45"/>
    <mergeCell ref="N108:N111"/>
    <mergeCell ref="T108:T111"/>
    <mergeCell ref="B46:B48"/>
    <mergeCell ref="C108:C111"/>
    <mergeCell ref="U70:U95"/>
    <mergeCell ref="H108:H111"/>
    <mergeCell ref="AB127:AB130"/>
    <mergeCell ref="AG20:AG45"/>
    <mergeCell ref="B49:B51"/>
    <mergeCell ref="AB108:AB111"/>
    <mergeCell ref="F108:F111"/>
    <mergeCell ref="V70:V95"/>
    <mergeCell ref="W70:W95"/>
    <mergeCell ref="AA108:AA111"/>
    <mergeCell ref="AH146:AH149"/>
    <mergeCell ref="B97:AH99"/>
    <mergeCell ref="X127:X130"/>
    <mergeCell ref="M70:M95"/>
    <mergeCell ref="I70:I95"/>
    <mergeCell ref="W127:W130"/>
    <mergeCell ref="AA70:AA95"/>
    <mergeCell ref="I146:I149"/>
    <mergeCell ref="V146:V149"/>
    <mergeCell ref="AG127:AG130"/>
    <mergeCell ref="Y146:Y149"/>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CC"/>
    <outlinePr summaryBelow="0" summaryRight="0"/>
  </sheetPr>
  <dimension ref="A1:AN158"/>
  <sheetViews>
    <sheetView topLeftCell="U1" workbookViewId="0"/>
  </sheetViews>
  <sheetFormatPr defaultColWidth="9.5" defaultRowHeight="15" customHeight="1"/>
  <cols>
    <col min="1" max="1" width="142" style="35" customWidth="1"/>
    <col min="2" max="2" width="16.5" style="35" customWidth="1"/>
    <col min="3" max="3" width="11.5" style="35" customWidth="1"/>
    <col min="4" max="5" width="9.5" style="35" customWidth="1"/>
    <col min="6" max="6" width="7.5" style="35" customWidth="1"/>
    <col min="7" max="7" width="9.5" style="35" customWidth="1"/>
    <col min="8" max="8" width="11.5" style="35" customWidth="1"/>
    <col min="9" max="9" width="9.5" style="35" customWidth="1"/>
    <col min="10" max="10" width="13.5" style="35" customWidth="1"/>
    <col min="11" max="11" width="5.5" style="35" customWidth="1"/>
    <col min="12" max="12" width="11.5" style="35" customWidth="1"/>
    <col min="13" max="14" width="13.5" style="35" customWidth="1"/>
    <col min="15" max="15" width="11.5" style="35" customWidth="1"/>
    <col min="16" max="16" width="10" style="35" customWidth="1"/>
    <col min="17" max="17" width="11.5" style="35" customWidth="1"/>
    <col min="18" max="18" width="10.5" style="35" customWidth="1"/>
    <col min="19" max="20" width="14.5" style="51" customWidth="1"/>
    <col min="21" max="21" width="23.5" style="36" customWidth="1"/>
    <col min="22" max="22" width="19.5" style="36" customWidth="1"/>
    <col min="23" max="40" width="9.5" style="35"/>
  </cols>
  <sheetData>
    <row r="1" spans="1:25" s="42" customFormat="1" ht="48" customHeight="1">
      <c r="A1" s="47" t="s">
        <v>57</v>
      </c>
      <c r="B1" s="282" t="s">
        <v>120</v>
      </c>
      <c r="C1" s="282" t="s">
        <v>122</v>
      </c>
      <c r="D1" s="283" t="s">
        <v>123</v>
      </c>
      <c r="E1" s="524" t="s">
        <v>654</v>
      </c>
      <c r="F1" s="525" t="s">
        <v>655</v>
      </c>
      <c r="G1" s="526" t="s">
        <v>656</v>
      </c>
      <c r="H1" s="527" t="s">
        <v>657</v>
      </c>
      <c r="I1" s="528" t="s">
        <v>658</v>
      </c>
      <c r="J1" s="529" t="s">
        <v>128</v>
      </c>
      <c r="K1" s="283" t="s">
        <v>129</v>
      </c>
      <c r="L1" s="283" t="s">
        <v>127</v>
      </c>
      <c r="M1" s="284" t="s">
        <v>130</v>
      </c>
      <c r="N1" s="283" t="s">
        <v>132</v>
      </c>
      <c r="O1" s="283" t="s">
        <v>659</v>
      </c>
      <c r="P1" s="283" t="s">
        <v>133</v>
      </c>
      <c r="Q1" s="283" t="s">
        <v>134</v>
      </c>
      <c r="R1" s="283" t="s">
        <v>135</v>
      </c>
      <c r="S1" s="530" t="s">
        <v>660</v>
      </c>
      <c r="T1" s="531" t="s">
        <v>661</v>
      </c>
      <c r="U1" s="285" t="s">
        <v>139</v>
      </c>
      <c r="V1" s="286" t="s">
        <v>140</v>
      </c>
      <c r="W1" s="37" t="s">
        <v>141</v>
      </c>
      <c r="X1" s="37" t="s">
        <v>142</v>
      </c>
      <c r="Y1" s="37" t="s">
        <v>143</v>
      </c>
    </row>
    <row r="2" spans="1:25" ht="15" customHeight="1">
      <c r="A2" s="178" t="s">
        <v>662</v>
      </c>
      <c r="B2" s="179">
        <v>220001</v>
      </c>
      <c r="C2" s="180" t="s">
        <v>106</v>
      </c>
      <c r="D2" s="181">
        <v>12</v>
      </c>
      <c r="E2" s="181">
        <v>5</v>
      </c>
      <c r="F2" s="181" t="s">
        <v>145</v>
      </c>
      <c r="G2" s="181" t="s">
        <v>663</v>
      </c>
      <c r="H2" s="181">
        <v>7</v>
      </c>
      <c r="I2" s="181">
        <v>1</v>
      </c>
      <c r="J2" s="182">
        <v>-87.8</v>
      </c>
      <c r="K2" s="181" t="s">
        <v>624</v>
      </c>
      <c r="L2" s="181" t="s">
        <v>624</v>
      </c>
      <c r="M2" s="181" t="s">
        <v>624</v>
      </c>
      <c r="N2" s="183" t="s">
        <v>664</v>
      </c>
      <c r="O2" s="183" t="s">
        <v>665</v>
      </c>
      <c r="P2" s="181" t="s">
        <v>182</v>
      </c>
      <c r="Q2" s="181">
        <v>180</v>
      </c>
      <c r="R2" s="181">
        <v>3</v>
      </c>
      <c r="S2" s="183">
        <v>1</v>
      </c>
      <c r="T2" s="183"/>
      <c r="U2" s="181" t="s">
        <v>666</v>
      </c>
      <c r="V2" s="184" t="s">
        <v>667</v>
      </c>
    </row>
    <row r="3" spans="1:25" ht="15" customHeight="1">
      <c r="A3" s="185" t="s">
        <v>668</v>
      </c>
      <c r="B3" s="186">
        <v>220002</v>
      </c>
      <c r="C3" s="45" t="s">
        <v>106</v>
      </c>
      <c r="D3" s="36">
        <v>2</v>
      </c>
      <c r="E3" s="36">
        <v>20</v>
      </c>
      <c r="F3" s="36" t="s">
        <v>145</v>
      </c>
      <c r="G3" s="36" t="s">
        <v>663</v>
      </c>
      <c r="H3" s="36">
        <v>7</v>
      </c>
      <c r="I3" s="36">
        <v>1</v>
      </c>
      <c r="J3" s="96">
        <v>-78</v>
      </c>
      <c r="K3" s="36">
        <v>20</v>
      </c>
      <c r="L3" s="36" t="s">
        <v>146</v>
      </c>
      <c r="M3" s="36" t="s">
        <v>166</v>
      </c>
      <c r="N3" s="132" t="s">
        <v>664</v>
      </c>
      <c r="O3" s="132" t="s">
        <v>665</v>
      </c>
      <c r="P3" s="36" t="s">
        <v>182</v>
      </c>
      <c r="Q3" s="36">
        <v>180</v>
      </c>
      <c r="R3" s="36">
        <v>3</v>
      </c>
      <c r="S3" s="132">
        <v>1</v>
      </c>
      <c r="T3" s="132"/>
      <c r="U3" s="36" t="s">
        <v>666</v>
      </c>
      <c r="V3" s="187" t="s">
        <v>667</v>
      </c>
    </row>
    <row r="4" spans="1:25" ht="15" customHeight="1">
      <c r="A4" s="185" t="s">
        <v>669</v>
      </c>
      <c r="B4" s="186">
        <v>220003</v>
      </c>
      <c r="C4" s="45" t="s">
        <v>106</v>
      </c>
      <c r="D4" s="36">
        <v>12</v>
      </c>
      <c r="E4" s="36">
        <v>5</v>
      </c>
      <c r="F4" s="36" t="s">
        <v>145</v>
      </c>
      <c r="G4" s="36" t="s">
        <v>663</v>
      </c>
      <c r="H4" s="36">
        <v>7</v>
      </c>
      <c r="I4" s="36">
        <v>1</v>
      </c>
      <c r="J4" s="96">
        <v>-88</v>
      </c>
      <c r="K4" s="36">
        <v>10</v>
      </c>
      <c r="L4" s="36" t="s">
        <v>146</v>
      </c>
      <c r="M4" s="36" t="s">
        <v>164</v>
      </c>
      <c r="N4" s="132" t="s">
        <v>664</v>
      </c>
      <c r="O4" s="132" t="s">
        <v>665</v>
      </c>
      <c r="P4" s="36" t="s">
        <v>182</v>
      </c>
      <c r="Q4" s="36">
        <v>180</v>
      </c>
      <c r="R4" s="36">
        <v>3</v>
      </c>
      <c r="S4" s="132">
        <v>1</v>
      </c>
      <c r="T4" s="132"/>
      <c r="U4" s="36" t="s">
        <v>666</v>
      </c>
      <c r="V4" s="187" t="s">
        <v>667</v>
      </c>
    </row>
    <row r="5" spans="1:25" ht="15" customHeight="1">
      <c r="A5" s="185" t="s">
        <v>670</v>
      </c>
      <c r="B5" s="186">
        <v>220004</v>
      </c>
      <c r="C5" s="45" t="s">
        <v>106</v>
      </c>
      <c r="D5" s="36">
        <v>2</v>
      </c>
      <c r="E5" s="36">
        <v>20</v>
      </c>
      <c r="F5" s="36" t="s">
        <v>145</v>
      </c>
      <c r="G5" s="36" t="s">
        <v>671</v>
      </c>
      <c r="H5" s="36">
        <v>3</v>
      </c>
      <c r="I5" s="36">
        <v>1</v>
      </c>
      <c r="J5" s="96">
        <v>-98</v>
      </c>
      <c r="K5" s="36">
        <v>0</v>
      </c>
      <c r="L5" s="36" t="s">
        <v>146</v>
      </c>
      <c r="M5" s="36" t="s">
        <v>164</v>
      </c>
      <c r="N5" s="132" t="s">
        <v>664</v>
      </c>
      <c r="O5" s="132" t="s">
        <v>665</v>
      </c>
      <c r="P5" s="36" t="s">
        <v>182</v>
      </c>
      <c r="Q5" s="36">
        <v>180</v>
      </c>
      <c r="R5" s="36">
        <v>3</v>
      </c>
      <c r="S5" s="132">
        <v>1</v>
      </c>
      <c r="T5" s="132"/>
      <c r="U5" s="36" t="s">
        <v>672</v>
      </c>
      <c r="V5" s="187" t="s">
        <v>667</v>
      </c>
    </row>
    <row r="6" spans="1:25" ht="15" customHeight="1">
      <c r="A6" s="185" t="s">
        <v>662</v>
      </c>
      <c r="B6" s="186">
        <v>220005</v>
      </c>
      <c r="C6" s="45" t="s">
        <v>106</v>
      </c>
      <c r="D6" s="36">
        <v>12</v>
      </c>
      <c r="E6" s="36">
        <v>5</v>
      </c>
      <c r="F6" s="36" t="s">
        <v>673</v>
      </c>
      <c r="G6" s="36" t="s">
        <v>663</v>
      </c>
      <c r="H6" s="36">
        <v>7</v>
      </c>
      <c r="I6" s="36">
        <v>1</v>
      </c>
      <c r="J6" s="96">
        <v>-87.8</v>
      </c>
      <c r="K6" s="36" t="s">
        <v>624</v>
      </c>
      <c r="L6" s="36" t="s">
        <v>624</v>
      </c>
      <c r="M6" s="36" t="s">
        <v>624</v>
      </c>
      <c r="N6" s="132" t="s">
        <v>664</v>
      </c>
      <c r="O6" s="132" t="s">
        <v>665</v>
      </c>
      <c r="P6" s="36" t="s">
        <v>182</v>
      </c>
      <c r="Q6" s="36">
        <v>180</v>
      </c>
      <c r="R6" s="36">
        <v>3</v>
      </c>
      <c r="S6" s="132">
        <v>1</v>
      </c>
      <c r="T6" s="132"/>
      <c r="U6" s="36" t="s">
        <v>666</v>
      </c>
      <c r="V6" s="187" t="s">
        <v>667</v>
      </c>
    </row>
    <row r="7" spans="1:25" ht="15" customHeight="1">
      <c r="A7" s="185" t="s">
        <v>668</v>
      </c>
      <c r="B7" s="186">
        <v>220006</v>
      </c>
      <c r="C7" s="45" t="s">
        <v>106</v>
      </c>
      <c r="D7" s="36">
        <v>2</v>
      </c>
      <c r="E7" s="36">
        <v>20</v>
      </c>
      <c r="F7" s="36" t="s">
        <v>673</v>
      </c>
      <c r="G7" s="36" t="s">
        <v>663</v>
      </c>
      <c r="H7" s="36">
        <v>7</v>
      </c>
      <c r="I7" s="36">
        <v>1</v>
      </c>
      <c r="J7" s="96">
        <v>-78</v>
      </c>
      <c r="K7" s="36">
        <v>20</v>
      </c>
      <c r="L7" s="36" t="s">
        <v>146</v>
      </c>
      <c r="M7" s="36" t="s">
        <v>166</v>
      </c>
      <c r="N7" s="132" t="s">
        <v>664</v>
      </c>
      <c r="O7" s="132" t="s">
        <v>665</v>
      </c>
      <c r="P7" s="36" t="s">
        <v>182</v>
      </c>
      <c r="Q7" s="36">
        <v>180</v>
      </c>
      <c r="R7" s="36">
        <v>3</v>
      </c>
      <c r="S7" s="132">
        <v>1</v>
      </c>
      <c r="T7" s="132"/>
      <c r="U7" s="36" t="s">
        <v>666</v>
      </c>
      <c r="V7" s="187" t="s">
        <v>667</v>
      </c>
    </row>
    <row r="8" spans="1:25" ht="15" customHeight="1">
      <c r="A8" s="185" t="s">
        <v>669</v>
      </c>
      <c r="B8" s="186">
        <v>220007</v>
      </c>
      <c r="C8" s="45" t="s">
        <v>106</v>
      </c>
      <c r="D8" s="36">
        <v>12</v>
      </c>
      <c r="E8" s="36">
        <v>5</v>
      </c>
      <c r="F8" s="36" t="s">
        <v>673</v>
      </c>
      <c r="G8" s="36" t="s">
        <v>663</v>
      </c>
      <c r="H8" s="36">
        <v>7</v>
      </c>
      <c r="I8" s="36">
        <v>1</v>
      </c>
      <c r="J8" s="96">
        <v>-88</v>
      </c>
      <c r="K8" s="36">
        <v>10</v>
      </c>
      <c r="L8" s="36" t="s">
        <v>146</v>
      </c>
      <c r="M8" s="36" t="s">
        <v>164</v>
      </c>
      <c r="N8" s="132" t="s">
        <v>664</v>
      </c>
      <c r="O8" s="132" t="s">
        <v>665</v>
      </c>
      <c r="P8" s="36" t="s">
        <v>182</v>
      </c>
      <c r="Q8" s="36">
        <v>180</v>
      </c>
      <c r="R8" s="36">
        <v>3</v>
      </c>
      <c r="S8" s="132">
        <v>1</v>
      </c>
      <c r="T8" s="132"/>
      <c r="U8" s="36" t="s">
        <v>666</v>
      </c>
      <c r="V8" s="187" t="s">
        <v>667</v>
      </c>
    </row>
    <row r="9" spans="1:25" ht="15" customHeight="1">
      <c r="A9" s="106" t="s">
        <v>670</v>
      </c>
      <c r="B9" s="188">
        <v>220008</v>
      </c>
      <c r="C9" s="189" t="s">
        <v>106</v>
      </c>
      <c r="D9" s="190">
        <v>2</v>
      </c>
      <c r="E9" s="190">
        <v>20</v>
      </c>
      <c r="F9" s="190" t="s">
        <v>673</v>
      </c>
      <c r="G9" s="190" t="s">
        <v>671</v>
      </c>
      <c r="H9" s="190">
        <v>3</v>
      </c>
      <c r="I9" s="190">
        <v>1</v>
      </c>
      <c r="J9" s="191">
        <v>-98</v>
      </c>
      <c r="K9" s="190">
        <v>0</v>
      </c>
      <c r="L9" s="190" t="s">
        <v>146</v>
      </c>
      <c r="M9" s="190" t="s">
        <v>164</v>
      </c>
      <c r="N9" s="192" t="s">
        <v>664</v>
      </c>
      <c r="O9" s="192" t="s">
        <v>665</v>
      </c>
      <c r="P9" s="190" t="s">
        <v>182</v>
      </c>
      <c r="Q9" s="190">
        <v>180</v>
      </c>
      <c r="R9" s="190">
        <v>3</v>
      </c>
      <c r="S9" s="192">
        <v>1</v>
      </c>
      <c r="T9" s="192"/>
      <c r="U9" s="190" t="s">
        <v>672</v>
      </c>
      <c r="V9" s="193" t="s">
        <v>667</v>
      </c>
    </row>
    <row r="10" spans="1:25" ht="15" customHeight="1">
      <c r="B10" s="186"/>
      <c r="C10" s="45"/>
      <c r="D10" s="36"/>
      <c r="E10" s="36"/>
      <c r="F10" s="36"/>
      <c r="G10" s="36"/>
      <c r="H10" s="36"/>
      <c r="I10" s="36"/>
      <c r="J10" s="96"/>
      <c r="K10" s="36"/>
      <c r="L10" s="36"/>
      <c r="M10" s="36"/>
      <c r="N10" s="132"/>
      <c r="O10" s="132"/>
      <c r="P10" s="36"/>
      <c r="Q10" s="36"/>
      <c r="R10" s="36"/>
      <c r="S10" s="132"/>
      <c r="T10" s="132"/>
      <c r="V10" s="187"/>
    </row>
    <row r="11" spans="1:25" ht="15" customHeight="1">
      <c r="A11" s="178" t="s">
        <v>674</v>
      </c>
      <c r="B11" s="179">
        <v>220009</v>
      </c>
      <c r="C11" s="180" t="s">
        <v>106</v>
      </c>
      <c r="D11" s="181">
        <v>66</v>
      </c>
      <c r="E11" s="181">
        <v>20</v>
      </c>
      <c r="F11" s="181" t="s">
        <v>145</v>
      </c>
      <c r="G11" s="181" t="s">
        <v>663</v>
      </c>
      <c r="H11" s="181">
        <v>3</v>
      </c>
      <c r="I11" s="181">
        <v>1</v>
      </c>
      <c r="J11" s="182">
        <v>-84.8</v>
      </c>
      <c r="K11" s="181" t="s">
        <v>624</v>
      </c>
      <c r="L11" s="181" t="s">
        <v>624</v>
      </c>
      <c r="M11" s="181" t="s">
        <v>624</v>
      </c>
      <c r="N11" s="183" t="s">
        <v>675</v>
      </c>
      <c r="O11" s="183" t="s">
        <v>665</v>
      </c>
      <c r="P11" s="181" t="s">
        <v>182</v>
      </c>
      <c r="Q11" s="181">
        <v>180</v>
      </c>
      <c r="R11" s="181">
        <v>3</v>
      </c>
      <c r="S11" s="430">
        <v>296</v>
      </c>
      <c r="T11" s="183"/>
      <c r="U11" s="374" t="s">
        <v>676</v>
      </c>
      <c r="V11" s="375" t="s">
        <v>677</v>
      </c>
    </row>
    <row r="12" spans="1:25" ht="15" customHeight="1">
      <c r="A12" s="185" t="s">
        <v>678</v>
      </c>
      <c r="B12" s="186">
        <v>220010</v>
      </c>
      <c r="C12" s="45" t="s">
        <v>106</v>
      </c>
      <c r="D12" s="36">
        <v>2</v>
      </c>
      <c r="E12" s="36">
        <v>15</v>
      </c>
      <c r="F12" s="36" t="s">
        <v>145</v>
      </c>
      <c r="G12" s="36" t="s">
        <v>663</v>
      </c>
      <c r="H12" s="36">
        <v>7</v>
      </c>
      <c r="I12" s="36">
        <v>1</v>
      </c>
      <c r="J12" s="96">
        <v>-78</v>
      </c>
      <c r="K12" s="36">
        <v>20</v>
      </c>
      <c r="L12" s="36" t="s">
        <v>146</v>
      </c>
      <c r="M12" s="36" t="s">
        <v>166</v>
      </c>
      <c r="N12" s="132" t="s">
        <v>679</v>
      </c>
      <c r="O12" s="132" t="s">
        <v>665</v>
      </c>
      <c r="P12" s="36" t="s">
        <v>182</v>
      </c>
      <c r="Q12" s="36">
        <v>180</v>
      </c>
      <c r="R12" s="36">
        <v>3</v>
      </c>
      <c r="S12" s="422">
        <v>261</v>
      </c>
      <c r="T12" s="132"/>
      <c r="U12" s="36" t="s">
        <v>666</v>
      </c>
      <c r="V12" s="187" t="s">
        <v>667</v>
      </c>
    </row>
    <row r="13" spans="1:25" ht="15" customHeight="1">
      <c r="A13" s="185" t="s">
        <v>680</v>
      </c>
      <c r="B13" s="186">
        <v>220011</v>
      </c>
      <c r="C13" s="45" t="s">
        <v>106</v>
      </c>
      <c r="D13" s="36">
        <v>66</v>
      </c>
      <c r="E13" s="36">
        <v>15</v>
      </c>
      <c r="F13" s="36" t="s">
        <v>145</v>
      </c>
      <c r="G13" s="36" t="s">
        <v>663</v>
      </c>
      <c r="H13" s="36">
        <v>7</v>
      </c>
      <c r="I13" s="36">
        <v>1</v>
      </c>
      <c r="J13" s="96">
        <v>-88</v>
      </c>
      <c r="K13" s="36">
        <v>10</v>
      </c>
      <c r="L13" s="36" t="s">
        <v>146</v>
      </c>
      <c r="M13" s="36" t="s">
        <v>164</v>
      </c>
      <c r="N13" s="132" t="s">
        <v>675</v>
      </c>
      <c r="O13" s="132" t="s">
        <v>665</v>
      </c>
      <c r="P13" s="36" t="s">
        <v>182</v>
      </c>
      <c r="Q13" s="36">
        <v>180</v>
      </c>
      <c r="R13" s="36">
        <v>3</v>
      </c>
      <c r="S13" s="422">
        <v>231</v>
      </c>
      <c r="T13" s="132"/>
      <c r="U13" s="36" t="s">
        <v>666</v>
      </c>
      <c r="V13" s="187" t="s">
        <v>667</v>
      </c>
    </row>
    <row r="14" spans="1:25" ht="15" customHeight="1">
      <c r="A14" s="185" t="s">
        <v>681</v>
      </c>
      <c r="B14" s="186">
        <v>220012</v>
      </c>
      <c r="C14" s="45" t="s">
        <v>106</v>
      </c>
      <c r="D14" s="36">
        <v>2</v>
      </c>
      <c r="E14" s="36">
        <v>10</v>
      </c>
      <c r="F14" s="36" t="s">
        <v>145</v>
      </c>
      <c r="G14" s="36" t="s">
        <v>671</v>
      </c>
      <c r="H14" s="36">
        <v>7</v>
      </c>
      <c r="I14" s="36">
        <v>1</v>
      </c>
      <c r="J14" s="96">
        <v>-98</v>
      </c>
      <c r="K14" s="36">
        <v>0</v>
      </c>
      <c r="L14" s="36" t="s">
        <v>146</v>
      </c>
      <c r="M14" s="36" t="s">
        <v>164</v>
      </c>
      <c r="N14" s="132" t="s">
        <v>679</v>
      </c>
      <c r="O14" s="132" t="s">
        <v>665</v>
      </c>
      <c r="P14" s="36" t="s">
        <v>182</v>
      </c>
      <c r="Q14" s="36">
        <v>180</v>
      </c>
      <c r="R14" s="36">
        <v>3</v>
      </c>
      <c r="S14" s="422">
        <v>28</v>
      </c>
      <c r="T14" s="132"/>
      <c r="U14" s="36" t="s">
        <v>672</v>
      </c>
      <c r="V14" s="187" t="s">
        <v>667</v>
      </c>
    </row>
    <row r="15" spans="1:25" ht="15" customHeight="1">
      <c r="A15" s="185" t="s">
        <v>682</v>
      </c>
      <c r="B15" s="186">
        <v>220013</v>
      </c>
      <c r="C15" s="45" t="s">
        <v>106</v>
      </c>
      <c r="D15" s="36">
        <v>2</v>
      </c>
      <c r="E15" s="36">
        <v>20</v>
      </c>
      <c r="F15" s="36" t="s">
        <v>673</v>
      </c>
      <c r="G15" s="36" t="s">
        <v>663</v>
      </c>
      <c r="H15" s="36">
        <v>3</v>
      </c>
      <c r="I15" s="36">
        <v>1</v>
      </c>
      <c r="J15" s="96">
        <v>-84.8</v>
      </c>
      <c r="K15" s="36" t="s">
        <v>624</v>
      </c>
      <c r="L15" s="36" t="s">
        <v>624</v>
      </c>
      <c r="M15" s="36" t="s">
        <v>624</v>
      </c>
      <c r="N15" s="132" t="s">
        <v>675</v>
      </c>
      <c r="O15" s="132" t="s">
        <v>665</v>
      </c>
      <c r="P15" s="36" t="s">
        <v>182</v>
      </c>
      <c r="Q15" s="36">
        <v>180</v>
      </c>
      <c r="R15" s="36">
        <v>3</v>
      </c>
      <c r="S15" s="422">
        <v>296</v>
      </c>
      <c r="T15" s="132"/>
      <c r="U15" s="341" t="s">
        <v>676</v>
      </c>
      <c r="V15" s="376" t="s">
        <v>677</v>
      </c>
    </row>
    <row r="16" spans="1:25" ht="15" customHeight="1">
      <c r="A16" s="185" t="s">
        <v>683</v>
      </c>
      <c r="B16" s="186">
        <v>220014</v>
      </c>
      <c r="C16" s="45" t="s">
        <v>106</v>
      </c>
      <c r="D16" s="36">
        <v>2</v>
      </c>
      <c r="E16" s="36">
        <v>20</v>
      </c>
      <c r="F16" s="36" t="s">
        <v>673</v>
      </c>
      <c r="G16" s="36" t="s">
        <v>663</v>
      </c>
      <c r="H16" s="36">
        <v>7</v>
      </c>
      <c r="I16" s="36">
        <v>1</v>
      </c>
      <c r="J16" s="96">
        <v>-78</v>
      </c>
      <c r="K16" s="36">
        <v>20</v>
      </c>
      <c r="L16" s="36" t="s">
        <v>146</v>
      </c>
      <c r="M16" s="36" t="s">
        <v>166</v>
      </c>
      <c r="N16" s="132" t="s">
        <v>679</v>
      </c>
      <c r="O16" s="132" t="s">
        <v>665</v>
      </c>
      <c r="P16" s="36" t="s">
        <v>182</v>
      </c>
      <c r="Q16" s="36">
        <v>180</v>
      </c>
      <c r="R16" s="36">
        <v>3</v>
      </c>
      <c r="S16" s="422">
        <v>291</v>
      </c>
      <c r="T16" s="132"/>
      <c r="U16" s="36" t="s">
        <v>666</v>
      </c>
      <c r="V16" s="187" t="s">
        <v>667</v>
      </c>
    </row>
    <row r="17" spans="1:22" ht="15" customHeight="1">
      <c r="A17" s="185" t="s">
        <v>680</v>
      </c>
      <c r="B17" s="186">
        <v>220015</v>
      </c>
      <c r="C17" s="45" t="s">
        <v>106</v>
      </c>
      <c r="D17" s="36">
        <v>71</v>
      </c>
      <c r="E17" s="36">
        <v>15</v>
      </c>
      <c r="F17" s="36" t="s">
        <v>673</v>
      </c>
      <c r="G17" s="36" t="s">
        <v>663</v>
      </c>
      <c r="H17" s="36">
        <v>7</v>
      </c>
      <c r="I17" s="36">
        <v>1</v>
      </c>
      <c r="J17" s="96">
        <v>-88</v>
      </c>
      <c r="K17" s="36">
        <v>10</v>
      </c>
      <c r="L17" s="36" t="s">
        <v>146</v>
      </c>
      <c r="M17" s="36" t="s">
        <v>164</v>
      </c>
      <c r="N17" s="132" t="s">
        <v>675</v>
      </c>
      <c r="O17" s="132" t="s">
        <v>665</v>
      </c>
      <c r="P17" s="36" t="s">
        <v>182</v>
      </c>
      <c r="Q17" s="36">
        <v>180</v>
      </c>
      <c r="R17" s="36">
        <v>3</v>
      </c>
      <c r="S17" s="429">
        <v>190</v>
      </c>
      <c r="T17" s="132"/>
      <c r="U17" s="36" t="s">
        <v>666</v>
      </c>
      <c r="V17" s="187" t="s">
        <v>667</v>
      </c>
    </row>
    <row r="18" spans="1:22" ht="15" customHeight="1">
      <c r="A18" s="106" t="s">
        <v>681</v>
      </c>
      <c r="B18" s="188">
        <v>220016</v>
      </c>
      <c r="C18" s="189" t="s">
        <v>106</v>
      </c>
      <c r="D18" s="190">
        <v>12</v>
      </c>
      <c r="E18" s="190">
        <v>5</v>
      </c>
      <c r="F18" s="190" t="s">
        <v>673</v>
      </c>
      <c r="G18" s="190" t="s">
        <v>671</v>
      </c>
      <c r="H18" s="190">
        <v>7</v>
      </c>
      <c r="I18" s="190">
        <v>1</v>
      </c>
      <c r="J18" s="191">
        <v>-98</v>
      </c>
      <c r="K18" s="190">
        <v>0</v>
      </c>
      <c r="L18" s="190" t="s">
        <v>146</v>
      </c>
      <c r="M18" s="190" t="s">
        <v>164</v>
      </c>
      <c r="N18" s="192" t="s">
        <v>679</v>
      </c>
      <c r="O18" s="192" t="s">
        <v>665</v>
      </c>
      <c r="P18" s="190" t="s">
        <v>182</v>
      </c>
      <c r="Q18" s="190">
        <v>180</v>
      </c>
      <c r="R18" s="190">
        <v>3</v>
      </c>
      <c r="S18" s="423">
        <v>25</v>
      </c>
      <c r="T18" s="192"/>
      <c r="U18" s="377" t="s">
        <v>684</v>
      </c>
      <c r="V18" s="378" t="s">
        <v>677</v>
      </c>
    </row>
    <row r="19" spans="1:22" ht="15" customHeight="1">
      <c r="B19" s="186"/>
      <c r="C19" s="45"/>
      <c r="D19" s="36"/>
      <c r="E19" s="36"/>
      <c r="F19" s="36"/>
      <c r="G19" s="36"/>
      <c r="H19" s="36"/>
      <c r="I19" s="36"/>
      <c r="J19" s="96"/>
      <c r="K19" s="36"/>
      <c r="L19" s="36"/>
      <c r="M19" s="36"/>
      <c r="N19" s="132"/>
      <c r="O19" s="132"/>
      <c r="P19" s="36"/>
      <c r="Q19" s="36"/>
      <c r="R19" s="36"/>
      <c r="S19" s="132"/>
      <c r="T19" s="132"/>
      <c r="V19" s="187"/>
    </row>
    <row r="20" spans="1:22" ht="15" customHeight="1">
      <c r="A20" s="178" t="s">
        <v>685</v>
      </c>
      <c r="B20" s="179">
        <v>220017</v>
      </c>
      <c r="C20" s="180" t="s">
        <v>106</v>
      </c>
      <c r="D20" s="181">
        <v>12</v>
      </c>
      <c r="E20" s="181">
        <v>5</v>
      </c>
      <c r="F20" s="181" t="s">
        <v>145</v>
      </c>
      <c r="G20" s="181" t="s">
        <v>663</v>
      </c>
      <c r="H20" s="181">
        <v>7</v>
      </c>
      <c r="I20" s="181">
        <v>1</v>
      </c>
      <c r="J20" s="182">
        <v>-87.8</v>
      </c>
      <c r="K20" s="181" t="s">
        <v>624</v>
      </c>
      <c r="L20" s="181" t="s">
        <v>624</v>
      </c>
      <c r="M20" s="181" t="s">
        <v>624</v>
      </c>
      <c r="N20" s="183" t="s">
        <v>664</v>
      </c>
      <c r="O20" s="183" t="s">
        <v>686</v>
      </c>
      <c r="P20" s="181" t="s">
        <v>182</v>
      </c>
      <c r="Q20" s="181">
        <v>180</v>
      </c>
      <c r="R20" s="181">
        <v>3</v>
      </c>
      <c r="S20" s="183"/>
      <c r="T20" s="183">
        <v>1</v>
      </c>
      <c r="U20" s="181" t="s">
        <v>687</v>
      </c>
      <c r="V20" s="184" t="s">
        <v>677</v>
      </c>
    </row>
    <row r="21" spans="1:22" ht="15" customHeight="1">
      <c r="A21" s="185" t="s">
        <v>688</v>
      </c>
      <c r="B21" s="186">
        <v>220018</v>
      </c>
      <c r="C21" s="45" t="s">
        <v>106</v>
      </c>
      <c r="D21" s="36">
        <v>2</v>
      </c>
      <c r="E21" s="36">
        <v>20</v>
      </c>
      <c r="F21" s="36" t="s">
        <v>145</v>
      </c>
      <c r="G21" s="36" t="s">
        <v>663</v>
      </c>
      <c r="H21" s="36">
        <v>7</v>
      </c>
      <c r="I21" s="36">
        <v>1</v>
      </c>
      <c r="J21" s="96">
        <v>-78</v>
      </c>
      <c r="K21" s="36">
        <v>20</v>
      </c>
      <c r="L21" s="36" t="s">
        <v>146</v>
      </c>
      <c r="M21" s="36" t="s">
        <v>166</v>
      </c>
      <c r="N21" s="132" t="s">
        <v>664</v>
      </c>
      <c r="O21" s="132" t="s">
        <v>686</v>
      </c>
      <c r="P21" s="36" t="s">
        <v>182</v>
      </c>
      <c r="Q21" s="36">
        <v>180</v>
      </c>
      <c r="R21" s="36">
        <v>3</v>
      </c>
      <c r="S21" s="132"/>
      <c r="T21" s="132">
        <v>1</v>
      </c>
      <c r="U21" s="36" t="s">
        <v>687</v>
      </c>
      <c r="V21" s="187" t="s">
        <v>677</v>
      </c>
    </row>
    <row r="22" spans="1:22" ht="15" customHeight="1">
      <c r="A22" s="185" t="s">
        <v>689</v>
      </c>
      <c r="B22" s="186">
        <v>220019</v>
      </c>
      <c r="C22" s="45" t="s">
        <v>106</v>
      </c>
      <c r="D22" s="36">
        <v>12</v>
      </c>
      <c r="E22" s="36">
        <v>5</v>
      </c>
      <c r="F22" s="36" t="s">
        <v>145</v>
      </c>
      <c r="G22" s="36" t="s">
        <v>663</v>
      </c>
      <c r="H22" s="36">
        <v>7</v>
      </c>
      <c r="I22" s="36">
        <v>1</v>
      </c>
      <c r="J22" s="96">
        <v>-88</v>
      </c>
      <c r="K22" s="36">
        <v>10</v>
      </c>
      <c r="L22" s="36" t="s">
        <v>146</v>
      </c>
      <c r="M22" s="36" t="s">
        <v>164</v>
      </c>
      <c r="N22" s="132" t="s">
        <v>664</v>
      </c>
      <c r="O22" s="132" t="s">
        <v>686</v>
      </c>
      <c r="P22" s="36" t="s">
        <v>182</v>
      </c>
      <c r="Q22" s="36">
        <v>180</v>
      </c>
      <c r="R22" s="36">
        <v>3</v>
      </c>
      <c r="S22" s="132"/>
      <c r="T22" s="132">
        <v>1</v>
      </c>
      <c r="U22" s="36" t="s">
        <v>687</v>
      </c>
      <c r="V22" s="187" t="s">
        <v>677</v>
      </c>
    </row>
    <row r="23" spans="1:22" ht="15" customHeight="1">
      <c r="A23" s="185" t="s">
        <v>690</v>
      </c>
      <c r="B23" s="186">
        <v>220020</v>
      </c>
      <c r="C23" s="45" t="s">
        <v>106</v>
      </c>
      <c r="D23" s="36">
        <v>2</v>
      </c>
      <c r="E23" s="36">
        <v>20</v>
      </c>
      <c r="F23" s="36" t="s">
        <v>145</v>
      </c>
      <c r="G23" s="36" t="s">
        <v>671</v>
      </c>
      <c r="H23" s="36">
        <v>3</v>
      </c>
      <c r="I23" s="36">
        <v>1</v>
      </c>
      <c r="J23" s="96">
        <v>-98</v>
      </c>
      <c r="K23" s="36">
        <v>0</v>
      </c>
      <c r="L23" s="36" t="s">
        <v>146</v>
      </c>
      <c r="M23" s="36" t="s">
        <v>164</v>
      </c>
      <c r="N23" s="132" t="s">
        <v>664</v>
      </c>
      <c r="O23" s="132" t="s">
        <v>686</v>
      </c>
      <c r="P23" s="36" t="s">
        <v>182</v>
      </c>
      <c r="Q23" s="36">
        <v>180</v>
      </c>
      <c r="R23" s="36">
        <v>3</v>
      </c>
      <c r="S23" s="132"/>
      <c r="T23" s="132">
        <v>1</v>
      </c>
      <c r="U23" s="36" t="s">
        <v>687</v>
      </c>
      <c r="V23" s="187" t="s">
        <v>677</v>
      </c>
    </row>
    <row r="24" spans="1:22" ht="15" customHeight="1">
      <c r="A24" s="185" t="s">
        <v>685</v>
      </c>
      <c r="B24" s="186">
        <v>220021</v>
      </c>
      <c r="C24" s="45" t="s">
        <v>106</v>
      </c>
      <c r="D24" s="36">
        <v>12</v>
      </c>
      <c r="E24" s="36">
        <v>5</v>
      </c>
      <c r="F24" s="36" t="s">
        <v>673</v>
      </c>
      <c r="G24" s="36" t="s">
        <v>663</v>
      </c>
      <c r="H24" s="36">
        <v>7</v>
      </c>
      <c r="I24" s="36">
        <v>1</v>
      </c>
      <c r="J24" s="96">
        <v>-87.8</v>
      </c>
      <c r="K24" s="36" t="s">
        <v>624</v>
      </c>
      <c r="L24" s="36" t="s">
        <v>624</v>
      </c>
      <c r="M24" s="36" t="s">
        <v>624</v>
      </c>
      <c r="N24" s="132" t="s">
        <v>664</v>
      </c>
      <c r="O24" s="132" t="s">
        <v>686</v>
      </c>
      <c r="P24" s="36" t="s">
        <v>182</v>
      </c>
      <c r="Q24" s="36">
        <v>180</v>
      </c>
      <c r="R24" s="36">
        <v>3</v>
      </c>
      <c r="S24" s="132"/>
      <c r="T24" s="132">
        <v>1</v>
      </c>
      <c r="U24" s="36" t="s">
        <v>687</v>
      </c>
      <c r="V24" s="187" t="s">
        <v>677</v>
      </c>
    </row>
    <row r="25" spans="1:22" ht="15" customHeight="1">
      <c r="A25" s="185" t="s">
        <v>688</v>
      </c>
      <c r="B25" s="186">
        <v>220022</v>
      </c>
      <c r="C25" s="45" t="s">
        <v>106</v>
      </c>
      <c r="D25" s="36">
        <v>2</v>
      </c>
      <c r="E25" s="36">
        <v>20</v>
      </c>
      <c r="F25" s="36" t="s">
        <v>673</v>
      </c>
      <c r="G25" s="36" t="s">
        <v>663</v>
      </c>
      <c r="H25" s="36">
        <v>7</v>
      </c>
      <c r="I25" s="36">
        <v>1</v>
      </c>
      <c r="J25" s="96">
        <v>-78</v>
      </c>
      <c r="K25" s="36">
        <v>20</v>
      </c>
      <c r="L25" s="36" t="s">
        <v>146</v>
      </c>
      <c r="M25" s="36" t="s">
        <v>166</v>
      </c>
      <c r="N25" s="132" t="s">
        <v>664</v>
      </c>
      <c r="O25" s="132" t="s">
        <v>686</v>
      </c>
      <c r="P25" s="36" t="s">
        <v>182</v>
      </c>
      <c r="Q25" s="36">
        <v>180</v>
      </c>
      <c r="R25" s="36">
        <v>3</v>
      </c>
      <c r="S25" s="132"/>
      <c r="T25" s="132">
        <v>1</v>
      </c>
      <c r="U25" s="36" t="s">
        <v>687</v>
      </c>
      <c r="V25" s="187" t="s">
        <v>677</v>
      </c>
    </row>
    <row r="26" spans="1:22" ht="15" customHeight="1">
      <c r="A26" s="185" t="s">
        <v>689</v>
      </c>
      <c r="B26" s="186">
        <v>220023</v>
      </c>
      <c r="C26" s="45" t="s">
        <v>106</v>
      </c>
      <c r="D26" s="36">
        <v>12</v>
      </c>
      <c r="E26" s="36">
        <v>5</v>
      </c>
      <c r="F26" s="36" t="s">
        <v>673</v>
      </c>
      <c r="G26" s="36" t="s">
        <v>663</v>
      </c>
      <c r="H26" s="36">
        <v>7</v>
      </c>
      <c r="I26" s="36">
        <v>1</v>
      </c>
      <c r="J26" s="96">
        <v>-88</v>
      </c>
      <c r="K26" s="36">
        <v>10</v>
      </c>
      <c r="L26" s="36" t="s">
        <v>146</v>
      </c>
      <c r="M26" s="36" t="s">
        <v>164</v>
      </c>
      <c r="N26" s="132" t="s">
        <v>664</v>
      </c>
      <c r="O26" s="132" t="s">
        <v>686</v>
      </c>
      <c r="P26" s="36" t="s">
        <v>182</v>
      </c>
      <c r="Q26" s="36">
        <v>180</v>
      </c>
      <c r="R26" s="36">
        <v>3</v>
      </c>
      <c r="S26" s="132"/>
      <c r="T26" s="132">
        <v>1</v>
      </c>
      <c r="U26" s="36" t="s">
        <v>687</v>
      </c>
      <c r="V26" s="187" t="s">
        <v>677</v>
      </c>
    </row>
    <row r="27" spans="1:22" ht="15" customHeight="1">
      <c r="A27" s="106" t="s">
        <v>690</v>
      </c>
      <c r="B27" s="188">
        <v>220024</v>
      </c>
      <c r="C27" s="189" t="s">
        <v>106</v>
      </c>
      <c r="D27" s="190">
        <v>2</v>
      </c>
      <c r="E27" s="190">
        <v>20</v>
      </c>
      <c r="F27" s="190" t="s">
        <v>673</v>
      </c>
      <c r="G27" s="190" t="s">
        <v>671</v>
      </c>
      <c r="H27" s="190">
        <v>3</v>
      </c>
      <c r="I27" s="190">
        <v>1</v>
      </c>
      <c r="J27" s="191">
        <v>-98</v>
      </c>
      <c r="K27" s="190">
        <v>0</v>
      </c>
      <c r="L27" s="190" t="s">
        <v>146</v>
      </c>
      <c r="M27" s="190" t="s">
        <v>164</v>
      </c>
      <c r="N27" s="192" t="s">
        <v>664</v>
      </c>
      <c r="O27" s="192" t="s">
        <v>686</v>
      </c>
      <c r="P27" s="190" t="s">
        <v>182</v>
      </c>
      <c r="Q27" s="190">
        <v>180</v>
      </c>
      <c r="R27" s="190">
        <v>3</v>
      </c>
      <c r="S27" s="194"/>
      <c r="T27" s="192">
        <v>1</v>
      </c>
      <c r="U27" s="190" t="s">
        <v>687</v>
      </c>
      <c r="V27" s="193" t="s">
        <v>677</v>
      </c>
    </row>
    <row r="28" spans="1:22" ht="15" customHeight="1">
      <c r="B28" s="186"/>
      <c r="C28" s="45"/>
      <c r="D28" s="36"/>
      <c r="E28" s="36"/>
      <c r="F28" s="36"/>
      <c r="G28" s="36"/>
      <c r="H28" s="36"/>
      <c r="I28" s="36"/>
      <c r="J28" s="96"/>
      <c r="K28" s="36"/>
      <c r="L28" s="36"/>
      <c r="M28" s="36"/>
      <c r="N28" s="132"/>
      <c r="O28" s="132"/>
      <c r="P28" s="36"/>
      <c r="Q28" s="36"/>
      <c r="R28" s="36"/>
      <c r="S28" s="132"/>
      <c r="T28" s="132"/>
      <c r="V28" s="187"/>
    </row>
    <row r="29" spans="1:22" ht="15" customHeight="1">
      <c r="A29" s="287" t="s">
        <v>691</v>
      </c>
      <c r="B29" s="179">
        <v>220025</v>
      </c>
      <c r="C29" s="180" t="s">
        <v>106</v>
      </c>
      <c r="D29" s="181">
        <v>66</v>
      </c>
      <c r="E29" s="181">
        <v>20</v>
      </c>
      <c r="F29" s="181" t="s">
        <v>145</v>
      </c>
      <c r="G29" s="181" t="s">
        <v>663</v>
      </c>
      <c r="H29" s="181">
        <v>3</v>
      </c>
      <c r="I29" s="181">
        <v>1</v>
      </c>
      <c r="J29" s="181">
        <v>-84.8</v>
      </c>
      <c r="K29" s="181" t="s">
        <v>624</v>
      </c>
      <c r="L29" s="181" t="s">
        <v>624</v>
      </c>
      <c r="M29" s="181" t="s">
        <v>624</v>
      </c>
      <c r="N29" s="183" t="s">
        <v>679</v>
      </c>
      <c r="O29" s="183" t="s">
        <v>686</v>
      </c>
      <c r="P29" s="181" t="s">
        <v>182</v>
      </c>
      <c r="Q29" s="181">
        <v>180</v>
      </c>
      <c r="R29" s="181">
        <v>3</v>
      </c>
      <c r="S29" s="195"/>
      <c r="T29" s="431">
        <v>300</v>
      </c>
      <c r="U29" s="374" t="s">
        <v>692</v>
      </c>
      <c r="V29" s="375" t="s">
        <v>693</v>
      </c>
    </row>
    <row r="30" spans="1:22" ht="15" customHeight="1">
      <c r="A30" s="288" t="s">
        <v>694</v>
      </c>
      <c r="B30" s="186">
        <v>220026</v>
      </c>
      <c r="C30" s="45" t="s">
        <v>106</v>
      </c>
      <c r="D30" s="36">
        <v>71</v>
      </c>
      <c r="E30" s="36">
        <v>20</v>
      </c>
      <c r="F30" s="36" t="s">
        <v>145</v>
      </c>
      <c r="G30" s="36" t="s">
        <v>663</v>
      </c>
      <c r="H30" s="36">
        <v>7</v>
      </c>
      <c r="I30" s="36">
        <v>1</v>
      </c>
      <c r="J30" s="36">
        <v>-78</v>
      </c>
      <c r="K30" s="36">
        <v>20</v>
      </c>
      <c r="L30" s="36" t="s">
        <v>146</v>
      </c>
      <c r="M30" s="36" t="s">
        <v>166</v>
      </c>
      <c r="N30" s="132" t="s">
        <v>675</v>
      </c>
      <c r="O30" s="132" t="s">
        <v>686</v>
      </c>
      <c r="P30" s="36" t="s">
        <v>182</v>
      </c>
      <c r="Q30" s="36">
        <v>180</v>
      </c>
      <c r="R30" s="36">
        <v>3</v>
      </c>
      <c r="S30" s="35"/>
      <c r="T30" s="429">
        <v>300</v>
      </c>
      <c r="U30" s="36" t="s">
        <v>687</v>
      </c>
      <c r="V30" s="376" t="s">
        <v>695</v>
      </c>
    </row>
    <row r="31" spans="1:22" ht="15" customHeight="1">
      <c r="A31" s="288" t="s">
        <v>696</v>
      </c>
      <c r="B31" s="186">
        <v>220027</v>
      </c>
      <c r="C31" s="45" t="s">
        <v>106</v>
      </c>
      <c r="D31" s="36">
        <v>2</v>
      </c>
      <c r="E31" s="36">
        <v>20</v>
      </c>
      <c r="F31" s="36" t="s">
        <v>145</v>
      </c>
      <c r="G31" s="36" t="s">
        <v>663</v>
      </c>
      <c r="H31" s="36">
        <v>7</v>
      </c>
      <c r="I31" s="36">
        <v>1</v>
      </c>
      <c r="J31" s="36">
        <v>-88</v>
      </c>
      <c r="K31" s="36">
        <v>10</v>
      </c>
      <c r="L31" s="36" t="s">
        <v>146</v>
      </c>
      <c r="M31" s="36" t="s">
        <v>164</v>
      </c>
      <c r="N31" s="132" t="s">
        <v>679</v>
      </c>
      <c r="O31" s="132" t="s">
        <v>686</v>
      </c>
      <c r="P31" s="36" t="s">
        <v>182</v>
      </c>
      <c r="Q31" s="36">
        <v>180</v>
      </c>
      <c r="R31" s="36">
        <v>3</v>
      </c>
      <c r="S31" s="35"/>
      <c r="T31" s="422">
        <v>290</v>
      </c>
      <c r="U31" s="36" t="s">
        <v>687</v>
      </c>
      <c r="V31" s="376" t="s">
        <v>695</v>
      </c>
    </row>
    <row r="32" spans="1:22" ht="15" customHeight="1">
      <c r="A32" s="289" t="s">
        <v>697</v>
      </c>
      <c r="B32" s="188">
        <v>220028</v>
      </c>
      <c r="C32" s="189" t="s">
        <v>106</v>
      </c>
      <c r="D32" s="190">
        <v>12</v>
      </c>
      <c r="E32" s="190">
        <v>5</v>
      </c>
      <c r="F32" s="190" t="s">
        <v>145</v>
      </c>
      <c r="G32" s="190" t="s">
        <v>671</v>
      </c>
      <c r="H32" s="190">
        <v>7</v>
      </c>
      <c r="I32" s="190">
        <v>1</v>
      </c>
      <c r="J32" s="190">
        <v>-98</v>
      </c>
      <c r="K32" s="190">
        <v>0</v>
      </c>
      <c r="L32" s="190" t="s">
        <v>146</v>
      </c>
      <c r="M32" s="190" t="s">
        <v>164</v>
      </c>
      <c r="N32" s="192" t="s">
        <v>675</v>
      </c>
      <c r="O32" s="192" t="s">
        <v>686</v>
      </c>
      <c r="P32" s="190" t="s">
        <v>182</v>
      </c>
      <c r="Q32" s="190">
        <v>180</v>
      </c>
      <c r="R32" s="190">
        <v>3</v>
      </c>
      <c r="S32" s="194"/>
      <c r="T32" s="423">
        <v>19</v>
      </c>
      <c r="U32" s="377" t="s">
        <v>684</v>
      </c>
      <c r="V32" s="193" t="s">
        <v>677</v>
      </c>
    </row>
    <row r="33" spans="1:22" ht="15" customHeight="1">
      <c r="A33" s="197"/>
      <c r="B33" s="186"/>
      <c r="C33" s="45"/>
      <c r="D33" s="36"/>
      <c r="E33" s="36"/>
      <c r="F33" s="36"/>
      <c r="G33" s="36"/>
      <c r="H33" s="36"/>
      <c r="I33" s="36"/>
      <c r="J33" s="36"/>
      <c r="K33" s="36"/>
      <c r="L33" s="36"/>
      <c r="M33" s="36"/>
      <c r="N33" s="132"/>
      <c r="O33" s="132"/>
      <c r="P33" s="36"/>
      <c r="Q33" s="36"/>
      <c r="R33" s="36"/>
      <c r="S33" s="35"/>
      <c r="T33" s="50"/>
      <c r="V33" s="187"/>
    </row>
    <row r="34" spans="1:22" ht="15" customHeight="1">
      <c r="A34" s="287" t="s">
        <v>698</v>
      </c>
      <c r="B34" s="179">
        <v>220029</v>
      </c>
      <c r="C34" s="180" t="s">
        <v>106</v>
      </c>
      <c r="D34" s="181">
        <v>12</v>
      </c>
      <c r="E34" s="181">
        <v>5</v>
      </c>
      <c r="F34" s="181" t="s">
        <v>145</v>
      </c>
      <c r="G34" s="181" t="s">
        <v>699</v>
      </c>
      <c r="H34" s="181">
        <v>7</v>
      </c>
      <c r="I34" s="181" t="s">
        <v>700</v>
      </c>
      <c r="J34" s="181">
        <v>-101</v>
      </c>
      <c r="K34" s="181" t="s">
        <v>624</v>
      </c>
      <c r="L34" s="181" t="s">
        <v>624</v>
      </c>
      <c r="M34" s="181" t="s">
        <v>624</v>
      </c>
      <c r="N34" s="183" t="s">
        <v>664</v>
      </c>
      <c r="O34" s="183" t="s">
        <v>665</v>
      </c>
      <c r="P34" s="181" t="s">
        <v>182</v>
      </c>
      <c r="Q34" s="181">
        <v>180</v>
      </c>
      <c r="R34" s="181">
        <v>3</v>
      </c>
      <c r="S34" s="196">
        <v>1</v>
      </c>
      <c r="T34" s="196"/>
      <c r="U34" s="181" t="s">
        <v>672</v>
      </c>
      <c r="V34" s="184" t="s">
        <v>667</v>
      </c>
    </row>
    <row r="35" spans="1:22" ht="15" customHeight="1">
      <c r="A35" s="288" t="s">
        <v>701</v>
      </c>
      <c r="B35" s="186">
        <v>220030</v>
      </c>
      <c r="C35" s="45" t="s">
        <v>106</v>
      </c>
      <c r="D35" s="36">
        <v>2</v>
      </c>
      <c r="E35" s="36">
        <v>20</v>
      </c>
      <c r="F35" s="36" t="s">
        <v>145</v>
      </c>
      <c r="G35" s="36" t="s">
        <v>699</v>
      </c>
      <c r="H35" s="36">
        <v>7</v>
      </c>
      <c r="I35" s="36" t="s">
        <v>700</v>
      </c>
      <c r="J35" s="36">
        <v>-101</v>
      </c>
      <c r="K35" s="36" t="s">
        <v>624</v>
      </c>
      <c r="L35" s="36" t="s">
        <v>624</v>
      </c>
      <c r="M35" s="36" t="s">
        <v>624</v>
      </c>
      <c r="N35" s="132" t="s">
        <v>664</v>
      </c>
      <c r="O35" s="132" t="s">
        <v>665</v>
      </c>
      <c r="P35" s="36" t="s">
        <v>182</v>
      </c>
      <c r="Q35" s="36">
        <v>180</v>
      </c>
      <c r="R35" s="36">
        <v>3</v>
      </c>
      <c r="S35" s="50">
        <v>1</v>
      </c>
      <c r="T35" s="50"/>
      <c r="U35" s="36" t="s">
        <v>672</v>
      </c>
      <c r="V35" s="187" t="s">
        <v>667</v>
      </c>
    </row>
    <row r="36" spans="1:22" ht="15" customHeight="1">
      <c r="A36" s="288" t="s">
        <v>702</v>
      </c>
      <c r="B36" s="186">
        <v>220031</v>
      </c>
      <c r="C36" s="45" t="s">
        <v>106</v>
      </c>
      <c r="D36" s="36">
        <v>12</v>
      </c>
      <c r="E36" s="36">
        <v>5</v>
      </c>
      <c r="F36" s="36" t="s">
        <v>145</v>
      </c>
      <c r="G36" s="36" t="s">
        <v>699</v>
      </c>
      <c r="H36" s="36">
        <v>7</v>
      </c>
      <c r="I36" s="36" t="s">
        <v>703</v>
      </c>
      <c r="J36" s="36">
        <v>-101</v>
      </c>
      <c r="K36" s="36" t="s">
        <v>624</v>
      </c>
      <c r="L36" s="36" t="s">
        <v>624</v>
      </c>
      <c r="M36" s="36" t="s">
        <v>624</v>
      </c>
      <c r="N36" s="132" t="s">
        <v>664</v>
      </c>
      <c r="O36" s="132" t="s">
        <v>686</v>
      </c>
      <c r="P36" s="36" t="s">
        <v>182</v>
      </c>
      <c r="Q36" s="36">
        <v>180</v>
      </c>
      <c r="R36" s="36">
        <v>3</v>
      </c>
      <c r="S36" s="50"/>
      <c r="T36" s="50">
        <v>1</v>
      </c>
      <c r="U36" s="36" t="s">
        <v>687</v>
      </c>
      <c r="V36" s="187" t="s">
        <v>677</v>
      </c>
    </row>
    <row r="37" spans="1:22" ht="15" customHeight="1">
      <c r="A37" s="289" t="s">
        <v>704</v>
      </c>
      <c r="B37" s="188">
        <v>220032</v>
      </c>
      <c r="C37" s="189" t="s">
        <v>106</v>
      </c>
      <c r="D37" s="190">
        <v>2</v>
      </c>
      <c r="E37" s="190">
        <v>20</v>
      </c>
      <c r="F37" s="190" t="s">
        <v>145</v>
      </c>
      <c r="G37" s="190" t="s">
        <v>699</v>
      </c>
      <c r="H37" s="190">
        <v>7</v>
      </c>
      <c r="I37" s="190" t="s">
        <v>703</v>
      </c>
      <c r="J37" s="190">
        <v>-101</v>
      </c>
      <c r="K37" s="190" t="s">
        <v>624</v>
      </c>
      <c r="L37" s="190" t="s">
        <v>624</v>
      </c>
      <c r="M37" s="190" t="s">
        <v>624</v>
      </c>
      <c r="N37" s="192" t="s">
        <v>664</v>
      </c>
      <c r="O37" s="192" t="s">
        <v>686</v>
      </c>
      <c r="P37" s="190" t="s">
        <v>182</v>
      </c>
      <c r="Q37" s="190">
        <v>180</v>
      </c>
      <c r="R37" s="190">
        <v>3</v>
      </c>
      <c r="S37" s="198"/>
      <c r="T37" s="198">
        <v>1</v>
      </c>
      <c r="U37" s="190" t="s">
        <v>687</v>
      </c>
      <c r="V37" s="193" t="s">
        <v>677</v>
      </c>
    </row>
    <row r="38" spans="1:22" ht="15" customHeight="1">
      <c r="A38" s="197"/>
      <c r="B38" s="186"/>
      <c r="C38" s="45"/>
      <c r="D38" s="36"/>
      <c r="E38" s="36"/>
      <c r="F38" s="36"/>
      <c r="G38" s="36"/>
      <c r="H38" s="36"/>
      <c r="I38" s="36"/>
      <c r="J38" s="36"/>
      <c r="K38" s="36"/>
      <c r="L38" s="36"/>
      <c r="M38" s="36"/>
      <c r="N38" s="132"/>
      <c r="O38" s="132"/>
      <c r="P38" s="36"/>
      <c r="Q38" s="36"/>
      <c r="R38" s="36"/>
      <c r="S38" s="35"/>
      <c r="T38" s="50"/>
      <c r="V38" s="187"/>
    </row>
    <row r="39" spans="1:22" ht="15" customHeight="1">
      <c r="A39" s="287" t="s">
        <v>705</v>
      </c>
      <c r="B39" s="179">
        <v>220033</v>
      </c>
      <c r="C39" s="180" t="s">
        <v>106</v>
      </c>
      <c r="D39" s="181">
        <v>12</v>
      </c>
      <c r="E39" s="181">
        <v>5</v>
      </c>
      <c r="F39" s="181" t="s">
        <v>145</v>
      </c>
      <c r="G39" s="181" t="s">
        <v>699</v>
      </c>
      <c r="H39" s="181">
        <v>7</v>
      </c>
      <c r="I39" s="181" t="s">
        <v>700</v>
      </c>
      <c r="J39" s="181">
        <v>-120</v>
      </c>
      <c r="K39" s="181" t="s">
        <v>624</v>
      </c>
      <c r="L39" s="181" t="s">
        <v>624</v>
      </c>
      <c r="M39" s="181" t="s">
        <v>624</v>
      </c>
      <c r="N39" s="183" t="s">
        <v>664</v>
      </c>
      <c r="O39" s="183" t="s">
        <v>665</v>
      </c>
      <c r="P39" s="181" t="s">
        <v>182</v>
      </c>
      <c r="Q39" s="181">
        <v>60</v>
      </c>
      <c r="R39" s="181">
        <v>3</v>
      </c>
      <c r="S39" s="196">
        <v>1</v>
      </c>
      <c r="T39" s="196"/>
      <c r="U39" s="181" t="s">
        <v>672</v>
      </c>
      <c r="V39" s="184" t="s">
        <v>667</v>
      </c>
    </row>
    <row r="40" spans="1:22" ht="15" customHeight="1">
      <c r="A40" s="288" t="s">
        <v>705</v>
      </c>
      <c r="B40" s="186">
        <v>220034</v>
      </c>
      <c r="C40" s="45" t="s">
        <v>106</v>
      </c>
      <c r="D40" s="36">
        <v>2</v>
      </c>
      <c r="E40" s="36">
        <v>20</v>
      </c>
      <c r="F40" s="36" t="s">
        <v>145</v>
      </c>
      <c r="G40" s="36" t="s">
        <v>699</v>
      </c>
      <c r="H40" s="36">
        <v>7</v>
      </c>
      <c r="I40" s="36" t="s">
        <v>700</v>
      </c>
      <c r="J40" s="36">
        <v>-120</v>
      </c>
      <c r="K40" s="36" t="s">
        <v>624</v>
      </c>
      <c r="L40" s="36" t="s">
        <v>624</v>
      </c>
      <c r="M40" s="36" t="s">
        <v>624</v>
      </c>
      <c r="N40" s="132" t="s">
        <v>664</v>
      </c>
      <c r="O40" s="132" t="s">
        <v>665</v>
      </c>
      <c r="P40" s="36" t="s">
        <v>182</v>
      </c>
      <c r="Q40" s="36">
        <v>60</v>
      </c>
      <c r="R40" s="36">
        <v>3</v>
      </c>
      <c r="S40" s="50">
        <v>1</v>
      </c>
      <c r="T40" s="50"/>
      <c r="U40" s="36" t="s">
        <v>672</v>
      </c>
      <c r="V40" s="187" t="s">
        <v>667</v>
      </c>
    </row>
    <row r="41" spans="1:22" ht="15" customHeight="1">
      <c r="A41" s="288" t="s">
        <v>706</v>
      </c>
      <c r="B41" s="186">
        <v>220035</v>
      </c>
      <c r="C41" s="45" t="s">
        <v>106</v>
      </c>
      <c r="D41" s="36">
        <v>12</v>
      </c>
      <c r="E41" s="36">
        <v>5</v>
      </c>
      <c r="F41" s="36" t="s">
        <v>145</v>
      </c>
      <c r="G41" s="36" t="s">
        <v>663</v>
      </c>
      <c r="H41" s="36">
        <v>7</v>
      </c>
      <c r="I41" s="36" t="s">
        <v>707</v>
      </c>
      <c r="J41" s="36">
        <v>-120</v>
      </c>
      <c r="K41" s="36" t="s">
        <v>624</v>
      </c>
      <c r="L41" s="36" t="s">
        <v>624</v>
      </c>
      <c r="M41" s="36" t="s">
        <v>624</v>
      </c>
      <c r="N41" s="132" t="s">
        <v>664</v>
      </c>
      <c r="O41" s="132" t="s">
        <v>665</v>
      </c>
      <c r="P41" s="36" t="s">
        <v>182</v>
      </c>
      <c r="Q41" s="36">
        <v>60</v>
      </c>
      <c r="R41" s="36">
        <v>3</v>
      </c>
      <c r="S41" s="50">
        <v>1</v>
      </c>
      <c r="T41" s="50"/>
      <c r="U41" s="36" t="s">
        <v>687</v>
      </c>
      <c r="V41" s="187" t="s">
        <v>667</v>
      </c>
    </row>
    <row r="42" spans="1:22" ht="15" customHeight="1">
      <c r="A42" s="288" t="s">
        <v>706</v>
      </c>
      <c r="B42" s="186">
        <v>220036</v>
      </c>
      <c r="C42" s="45" t="s">
        <v>106</v>
      </c>
      <c r="D42" s="36">
        <v>2</v>
      </c>
      <c r="E42" s="36">
        <v>20</v>
      </c>
      <c r="F42" s="36" t="s">
        <v>145</v>
      </c>
      <c r="G42" s="36" t="s">
        <v>663</v>
      </c>
      <c r="H42" s="36">
        <v>7</v>
      </c>
      <c r="I42" s="36" t="s">
        <v>707</v>
      </c>
      <c r="J42" s="36">
        <v>-120</v>
      </c>
      <c r="K42" s="36" t="s">
        <v>624</v>
      </c>
      <c r="L42" s="36" t="s">
        <v>624</v>
      </c>
      <c r="M42" s="36" t="s">
        <v>624</v>
      </c>
      <c r="N42" s="132" t="s">
        <v>664</v>
      </c>
      <c r="O42" s="132" t="s">
        <v>665</v>
      </c>
      <c r="P42" s="36" t="s">
        <v>182</v>
      </c>
      <c r="Q42" s="36">
        <v>60</v>
      </c>
      <c r="R42" s="36">
        <v>3</v>
      </c>
      <c r="S42" s="50">
        <v>1</v>
      </c>
      <c r="T42" s="50"/>
      <c r="U42" s="36" t="s">
        <v>687</v>
      </c>
      <c r="V42" s="187" t="s">
        <v>667</v>
      </c>
    </row>
    <row r="43" spans="1:22" ht="15" customHeight="1">
      <c r="A43" s="288" t="s">
        <v>708</v>
      </c>
      <c r="B43" s="186">
        <v>220037</v>
      </c>
      <c r="C43" s="45" t="s">
        <v>106</v>
      </c>
      <c r="D43" s="36">
        <v>12</v>
      </c>
      <c r="E43" s="36">
        <v>5</v>
      </c>
      <c r="F43" s="36" t="s">
        <v>145</v>
      </c>
      <c r="G43" s="36" t="s">
        <v>663</v>
      </c>
      <c r="H43" s="36">
        <v>7</v>
      </c>
      <c r="I43" s="36" t="s">
        <v>707</v>
      </c>
      <c r="J43" s="36">
        <v>-100</v>
      </c>
      <c r="K43" s="36">
        <v>20</v>
      </c>
      <c r="L43" s="36" t="s">
        <v>624</v>
      </c>
      <c r="M43" s="36" t="s">
        <v>624</v>
      </c>
      <c r="N43" s="132" t="s">
        <v>664</v>
      </c>
      <c r="O43" s="132" t="s">
        <v>665</v>
      </c>
      <c r="P43" s="36" t="s">
        <v>182</v>
      </c>
      <c r="Q43" s="36">
        <v>60</v>
      </c>
      <c r="R43" s="36">
        <v>3</v>
      </c>
      <c r="S43" s="50">
        <v>1</v>
      </c>
      <c r="T43" s="50"/>
      <c r="U43" s="36" t="s">
        <v>687</v>
      </c>
      <c r="V43" s="187" t="s">
        <v>667</v>
      </c>
    </row>
    <row r="44" spans="1:22" ht="15" customHeight="1">
      <c r="A44" s="289" t="s">
        <v>708</v>
      </c>
      <c r="B44" s="188">
        <v>220038</v>
      </c>
      <c r="C44" s="189" t="s">
        <v>106</v>
      </c>
      <c r="D44" s="190">
        <v>2</v>
      </c>
      <c r="E44" s="190">
        <v>20</v>
      </c>
      <c r="F44" s="190" t="s">
        <v>145</v>
      </c>
      <c r="G44" s="190" t="s">
        <v>663</v>
      </c>
      <c r="H44" s="190">
        <v>7</v>
      </c>
      <c r="I44" s="190" t="s">
        <v>707</v>
      </c>
      <c r="J44" s="190">
        <v>-100</v>
      </c>
      <c r="K44" s="190">
        <v>20</v>
      </c>
      <c r="L44" s="190" t="s">
        <v>624</v>
      </c>
      <c r="M44" s="190" t="s">
        <v>624</v>
      </c>
      <c r="N44" s="192" t="s">
        <v>664</v>
      </c>
      <c r="O44" s="192" t="s">
        <v>665</v>
      </c>
      <c r="P44" s="190" t="s">
        <v>182</v>
      </c>
      <c r="Q44" s="190">
        <v>60</v>
      </c>
      <c r="R44" s="190">
        <v>3</v>
      </c>
      <c r="S44" s="198">
        <v>1</v>
      </c>
      <c r="T44" s="198"/>
      <c r="U44" s="190" t="s">
        <v>687</v>
      </c>
      <c r="V44" s="193" t="s">
        <v>667</v>
      </c>
    </row>
    <row r="45" spans="1:22" ht="15" customHeight="1">
      <c r="A45" s="185"/>
      <c r="C45" s="36"/>
      <c r="R45" s="26"/>
      <c r="S45" s="35"/>
      <c r="T45" s="35"/>
      <c r="U45" s="31"/>
      <c r="V45" s="35"/>
    </row>
    <row r="46" spans="1:22" ht="15" customHeight="1">
      <c r="R46" s="26"/>
      <c r="S46" s="26"/>
      <c r="T46" s="26"/>
      <c r="V46" s="35"/>
    </row>
    <row r="47" spans="1:22" ht="15" customHeight="1">
      <c r="A47" s="280" t="s">
        <v>709</v>
      </c>
      <c r="R47" s="26"/>
      <c r="S47" s="26"/>
      <c r="T47" s="26"/>
      <c r="V47" s="35"/>
    </row>
    <row r="48" spans="1:22" ht="15" customHeight="1">
      <c r="S48" s="35"/>
      <c r="T48" s="35"/>
      <c r="V48" s="35"/>
    </row>
    <row r="49" spans="1:22" ht="15.95" customHeight="1">
      <c r="A49" s="274" t="s">
        <v>710</v>
      </c>
      <c r="B49" s="275" t="s">
        <v>711</v>
      </c>
      <c r="C49" s="693" t="s">
        <v>712</v>
      </c>
      <c r="D49" s="694"/>
      <c r="E49" s="694"/>
      <c r="F49" s="694"/>
      <c r="G49" s="694"/>
      <c r="H49" s="695"/>
      <c r="R49" s="26"/>
      <c r="S49" s="28"/>
      <c r="T49" s="28"/>
      <c r="V49" s="35"/>
    </row>
    <row r="50" spans="1:22" ht="15.95" customHeight="1">
      <c r="A50" s="276" t="s">
        <v>713</v>
      </c>
      <c r="B50" s="277" t="s">
        <v>714</v>
      </c>
      <c r="C50" s="277">
        <v>1.4</v>
      </c>
      <c r="D50" s="277">
        <v>3</v>
      </c>
      <c r="E50" s="277">
        <v>5</v>
      </c>
      <c r="F50" s="277">
        <v>10</v>
      </c>
      <c r="G50" s="277">
        <v>15</v>
      </c>
      <c r="H50" s="277">
        <v>20</v>
      </c>
      <c r="R50" s="26"/>
      <c r="S50" s="28"/>
      <c r="T50" s="28"/>
      <c r="V50" s="35"/>
    </row>
    <row r="51" spans="1:22" ht="15.95" customHeight="1">
      <c r="A51" s="276" t="s">
        <v>715</v>
      </c>
      <c r="B51" s="277"/>
      <c r="C51" s="277">
        <v>6</v>
      </c>
      <c r="D51" s="277">
        <v>6</v>
      </c>
      <c r="E51" s="277">
        <v>6</v>
      </c>
      <c r="F51" s="277">
        <v>6</v>
      </c>
      <c r="G51" s="277">
        <v>6</v>
      </c>
      <c r="H51" s="277">
        <v>6</v>
      </c>
      <c r="R51" s="26"/>
      <c r="S51" s="26"/>
      <c r="T51" s="26"/>
      <c r="V51" s="35"/>
    </row>
    <row r="52" spans="1:22" ht="15.95" customHeight="1">
      <c r="A52" s="276" t="s">
        <v>716</v>
      </c>
      <c r="B52" s="277"/>
      <c r="C52" s="277">
        <v>12</v>
      </c>
      <c r="D52" s="277">
        <v>12</v>
      </c>
      <c r="E52" s="277">
        <v>12</v>
      </c>
      <c r="F52" s="277">
        <v>12</v>
      </c>
      <c r="G52" s="277">
        <v>12</v>
      </c>
      <c r="H52" s="277">
        <v>12</v>
      </c>
      <c r="R52" s="26"/>
      <c r="S52" s="26"/>
      <c r="T52" s="26"/>
      <c r="V52" s="35"/>
    </row>
    <row r="53" spans="1:22" ht="15.95" customHeight="1">
      <c r="A53" s="276" t="s">
        <v>131</v>
      </c>
      <c r="B53" s="277"/>
      <c r="C53" s="277" t="s">
        <v>717</v>
      </c>
      <c r="D53" s="277" t="s">
        <v>717</v>
      </c>
      <c r="E53" s="277" t="s">
        <v>717</v>
      </c>
      <c r="F53" s="277" t="s">
        <v>717</v>
      </c>
      <c r="G53" s="277" t="s">
        <v>717</v>
      </c>
      <c r="H53" s="277" t="s">
        <v>717</v>
      </c>
      <c r="R53" s="26"/>
      <c r="S53" s="26"/>
      <c r="T53" s="26"/>
      <c r="V53" s="35"/>
    </row>
    <row r="54" spans="1:22" ht="15.95" customHeight="1">
      <c r="A54" s="276" t="s">
        <v>718</v>
      </c>
      <c r="B54" s="277"/>
      <c r="C54" s="278">
        <v>43833</v>
      </c>
      <c r="D54" s="278">
        <v>43833</v>
      </c>
      <c r="E54" s="278">
        <v>43833</v>
      </c>
      <c r="F54" s="278">
        <v>43833</v>
      </c>
      <c r="G54" s="278">
        <v>43833</v>
      </c>
      <c r="H54" s="278">
        <v>43833</v>
      </c>
      <c r="S54" s="26"/>
      <c r="T54" s="26"/>
    </row>
    <row r="55" spans="1:22" ht="15.95" customHeight="1">
      <c r="A55" s="276" t="s">
        <v>719</v>
      </c>
      <c r="B55" s="277" t="s">
        <v>720</v>
      </c>
      <c r="C55" s="277">
        <v>600</v>
      </c>
      <c r="D55" s="277">
        <v>600</v>
      </c>
      <c r="E55" s="277">
        <v>600</v>
      </c>
      <c r="F55" s="277">
        <v>600</v>
      </c>
      <c r="G55" s="277">
        <v>600</v>
      </c>
      <c r="H55" s="277">
        <v>600</v>
      </c>
      <c r="S55" s="26"/>
      <c r="T55" s="26"/>
    </row>
    <row r="56" spans="1:22" ht="15.95" customHeight="1">
      <c r="A56" s="276" t="s">
        <v>721</v>
      </c>
      <c r="B56" s="277" t="s">
        <v>720</v>
      </c>
      <c r="C56" s="277">
        <v>24</v>
      </c>
      <c r="D56" s="277">
        <v>24</v>
      </c>
      <c r="E56" s="277">
        <v>24</v>
      </c>
      <c r="F56" s="277">
        <v>24</v>
      </c>
      <c r="G56" s="277">
        <v>24</v>
      </c>
      <c r="H56" s="277">
        <v>24</v>
      </c>
      <c r="S56" s="26"/>
      <c r="T56" s="26"/>
      <c r="U56" s="30"/>
      <c r="V56" s="30"/>
    </row>
    <row r="57" spans="1:22" ht="15.95" customHeight="1">
      <c r="A57" s="276" t="s">
        <v>722</v>
      </c>
      <c r="B57" s="277"/>
      <c r="C57" s="277">
        <v>1</v>
      </c>
      <c r="D57" s="277">
        <v>1</v>
      </c>
      <c r="E57" s="277">
        <v>1</v>
      </c>
      <c r="F57" s="277">
        <v>1</v>
      </c>
      <c r="G57" s="277">
        <v>1</v>
      </c>
      <c r="H57" s="277">
        <v>1</v>
      </c>
      <c r="S57" s="26"/>
      <c r="T57" s="26"/>
    </row>
    <row r="58" spans="1:22" ht="15.95" customHeight="1">
      <c r="A58" s="276" t="s">
        <v>723</v>
      </c>
      <c r="B58" s="277" t="s">
        <v>720</v>
      </c>
      <c r="C58" s="277">
        <v>1728</v>
      </c>
      <c r="D58" s="277">
        <v>1728</v>
      </c>
      <c r="E58" s="277">
        <v>1728</v>
      </c>
      <c r="F58" s="277">
        <v>1728</v>
      </c>
      <c r="G58" s="277">
        <v>1728</v>
      </c>
      <c r="H58" s="277">
        <v>1728</v>
      </c>
      <c r="S58" s="26"/>
      <c r="T58" s="26"/>
    </row>
    <row r="59" spans="1:22" ht="15.95" customHeight="1">
      <c r="A59" s="276" t="s">
        <v>724</v>
      </c>
      <c r="B59" s="277"/>
      <c r="C59" s="277">
        <v>864</v>
      </c>
      <c r="D59" s="277">
        <v>864</v>
      </c>
      <c r="E59" s="277">
        <v>864</v>
      </c>
      <c r="F59" s="277">
        <v>864</v>
      </c>
      <c r="G59" s="277">
        <v>864</v>
      </c>
      <c r="H59" s="277">
        <v>864</v>
      </c>
      <c r="S59" s="26"/>
      <c r="T59" s="26"/>
      <c r="U59" s="35"/>
    </row>
    <row r="60" spans="1:22" ht="15.95" customHeight="1">
      <c r="A60" s="276" t="s">
        <v>725</v>
      </c>
      <c r="B60" s="277"/>
      <c r="C60" s="277" t="s">
        <v>726</v>
      </c>
      <c r="D60" s="277" t="s">
        <v>726</v>
      </c>
      <c r="E60" s="277" t="s">
        <v>726</v>
      </c>
      <c r="F60" s="277" t="s">
        <v>726</v>
      </c>
      <c r="G60" s="277" t="s">
        <v>726</v>
      </c>
      <c r="H60" s="277" t="s">
        <v>726</v>
      </c>
      <c r="S60" s="26"/>
      <c r="T60" s="26"/>
    </row>
    <row r="61" spans="1:22" ht="15" customHeight="1">
      <c r="A61" s="687" t="s">
        <v>727</v>
      </c>
      <c r="B61" s="688"/>
      <c r="C61" s="688"/>
      <c r="D61" s="688"/>
      <c r="E61" s="688"/>
      <c r="F61" s="688"/>
      <c r="G61" s="688"/>
      <c r="H61" s="689"/>
      <c r="S61" s="26"/>
      <c r="T61" s="26"/>
    </row>
    <row r="62" spans="1:22" ht="24" customHeight="1">
      <c r="A62" s="684" t="s">
        <v>728</v>
      </c>
      <c r="B62" s="685"/>
      <c r="C62" s="685"/>
      <c r="D62" s="685"/>
      <c r="E62" s="685"/>
      <c r="F62" s="685"/>
      <c r="G62" s="685"/>
      <c r="H62" s="686"/>
      <c r="S62" s="26"/>
      <c r="T62" s="26"/>
    </row>
    <row r="63" spans="1:22" ht="15" customHeight="1">
      <c r="S63" s="26"/>
      <c r="T63" s="26"/>
    </row>
    <row r="64" spans="1:22" ht="15" customHeight="1">
      <c r="S64" s="26"/>
      <c r="T64" s="26"/>
    </row>
    <row r="65" spans="1:20" ht="15" customHeight="1">
      <c r="A65" s="279" t="s">
        <v>729</v>
      </c>
      <c r="S65" s="26"/>
      <c r="T65" s="26"/>
    </row>
    <row r="66" spans="1:20" ht="15" customHeight="1">
      <c r="S66" s="26"/>
      <c r="T66" s="26"/>
    </row>
    <row r="67" spans="1:20" ht="15.95" customHeight="1">
      <c r="A67" s="274" t="s">
        <v>710</v>
      </c>
      <c r="B67" s="275" t="s">
        <v>711</v>
      </c>
      <c r="C67" s="275" t="s">
        <v>730</v>
      </c>
      <c r="S67" s="26"/>
      <c r="T67" s="26"/>
    </row>
    <row r="68" spans="1:20" ht="15.95" customHeight="1">
      <c r="A68" s="276" t="s">
        <v>731</v>
      </c>
      <c r="B68" s="277"/>
      <c r="C68" s="277" t="s">
        <v>732</v>
      </c>
      <c r="S68" s="26"/>
      <c r="T68" s="26"/>
    </row>
    <row r="69" spans="1:20" ht="15.95" customHeight="1">
      <c r="A69" s="276" t="s">
        <v>713</v>
      </c>
      <c r="B69" s="277" t="s">
        <v>714</v>
      </c>
      <c r="C69" s="277">
        <v>10</v>
      </c>
      <c r="S69" s="26"/>
      <c r="T69" s="26"/>
    </row>
    <row r="70" spans="1:20" ht="15.95" customHeight="1">
      <c r="A70" s="276" t="s">
        <v>733</v>
      </c>
      <c r="B70" s="277"/>
      <c r="C70" s="277">
        <v>3</v>
      </c>
      <c r="S70" s="26"/>
      <c r="T70" s="26"/>
    </row>
    <row r="71" spans="1:20" ht="15.95" customHeight="1">
      <c r="A71" s="276" t="s">
        <v>734</v>
      </c>
      <c r="B71" s="277"/>
      <c r="C71" s="277">
        <v>3</v>
      </c>
      <c r="S71" s="26"/>
      <c r="T71" s="26"/>
    </row>
    <row r="72" spans="1:20" ht="15.95" customHeight="1">
      <c r="A72" s="276" t="s">
        <v>131</v>
      </c>
      <c r="B72" s="277"/>
      <c r="C72" s="277" t="s">
        <v>735</v>
      </c>
      <c r="S72" s="26"/>
      <c r="T72" s="26"/>
    </row>
    <row r="73" spans="1:20" ht="15.95" customHeight="1">
      <c r="A73" s="276" t="s">
        <v>736</v>
      </c>
      <c r="B73" s="277"/>
      <c r="C73" s="278">
        <v>43832</v>
      </c>
      <c r="S73" s="26"/>
      <c r="T73" s="26"/>
    </row>
    <row r="74" spans="1:20" ht="15.95" customHeight="1">
      <c r="A74" s="276" t="s">
        <v>737</v>
      </c>
      <c r="B74" s="277"/>
      <c r="C74" s="277"/>
      <c r="S74" s="26"/>
      <c r="T74" s="26"/>
    </row>
    <row r="75" spans="1:20" ht="15.95" customHeight="1">
      <c r="A75" s="276" t="s">
        <v>738</v>
      </c>
      <c r="B75" s="277" t="s">
        <v>720</v>
      </c>
      <c r="C75" s="277">
        <v>744</v>
      </c>
      <c r="S75" s="26"/>
      <c r="T75" s="26"/>
    </row>
    <row r="76" spans="1:20" ht="15.95" customHeight="1">
      <c r="A76" s="276" t="s">
        <v>739</v>
      </c>
      <c r="B76" s="277"/>
      <c r="C76" s="277"/>
      <c r="S76" s="26"/>
      <c r="T76" s="26"/>
    </row>
    <row r="77" spans="1:20" ht="15.95" customHeight="1">
      <c r="A77" s="276" t="s">
        <v>738</v>
      </c>
      <c r="B77" s="277" t="s">
        <v>740</v>
      </c>
      <c r="C77" s="277">
        <v>1</v>
      </c>
      <c r="S77" s="26"/>
      <c r="T77" s="26"/>
    </row>
    <row r="78" spans="1:20" ht="15.95" customHeight="1">
      <c r="A78" s="276" t="s">
        <v>741</v>
      </c>
      <c r="B78" s="277"/>
      <c r="C78" s="277"/>
      <c r="S78" s="26"/>
      <c r="T78" s="26"/>
    </row>
    <row r="79" spans="1:20" ht="15.95" customHeight="1">
      <c r="A79" s="276" t="s">
        <v>738</v>
      </c>
      <c r="B79" s="277" t="s">
        <v>720</v>
      </c>
      <c r="C79" s="277">
        <v>1584</v>
      </c>
      <c r="S79" s="26"/>
      <c r="T79" s="26"/>
    </row>
    <row r="80" spans="1:20" ht="15.95" customHeight="1">
      <c r="A80" s="276" t="s">
        <v>742</v>
      </c>
      <c r="B80" s="277" t="s">
        <v>720</v>
      </c>
      <c r="C80" s="277" t="s">
        <v>201</v>
      </c>
      <c r="S80" s="26"/>
      <c r="T80" s="26"/>
    </row>
    <row r="81" spans="1:20" ht="15.95" customHeight="1">
      <c r="A81" s="276" t="s">
        <v>743</v>
      </c>
      <c r="B81" s="277" t="s">
        <v>744</v>
      </c>
      <c r="C81" s="277">
        <v>0.223</v>
      </c>
      <c r="S81" s="26"/>
      <c r="T81" s="26"/>
    </row>
    <row r="82" spans="1:20" ht="15.95" customHeight="1">
      <c r="A82" s="276" t="s">
        <v>745</v>
      </c>
      <c r="B82" s="277"/>
      <c r="C82" s="281" t="s">
        <v>746</v>
      </c>
      <c r="S82" s="26"/>
      <c r="T82" s="26"/>
    </row>
    <row r="83" spans="1:20" ht="15" customHeight="1">
      <c r="A83" s="687" t="s">
        <v>747</v>
      </c>
      <c r="B83" s="688"/>
      <c r="C83" s="689"/>
      <c r="S83" s="26"/>
      <c r="T83" s="26"/>
    </row>
    <row r="84" spans="1:20" ht="15" customHeight="1">
      <c r="A84" s="690" t="s">
        <v>748</v>
      </c>
      <c r="B84" s="691"/>
      <c r="C84" s="692"/>
      <c r="S84" s="26"/>
      <c r="T84" s="26"/>
    </row>
    <row r="85" spans="1:20" ht="24" customHeight="1">
      <c r="A85" s="690" t="s">
        <v>749</v>
      </c>
      <c r="B85" s="691"/>
      <c r="C85" s="692"/>
      <c r="S85" s="26"/>
      <c r="T85" s="26"/>
    </row>
    <row r="86" spans="1:20" ht="15.95" customHeight="1">
      <c r="A86" s="684" t="s">
        <v>750</v>
      </c>
      <c r="B86" s="685"/>
      <c r="C86" s="686"/>
      <c r="S86" s="26"/>
      <c r="T86" s="26"/>
    </row>
    <row r="87" spans="1:20" ht="15" customHeight="1">
      <c r="S87" s="26"/>
      <c r="T87" s="26"/>
    </row>
    <row r="88" spans="1:20" ht="15" customHeight="1">
      <c r="S88" s="26"/>
      <c r="T88" s="26"/>
    </row>
    <row r="89" spans="1:20" ht="15" customHeight="1">
      <c r="A89" s="279" t="s">
        <v>751</v>
      </c>
      <c r="S89" s="26"/>
      <c r="T89" s="26"/>
    </row>
    <row r="90" spans="1:20" ht="15" customHeight="1">
      <c r="S90" s="26"/>
      <c r="T90" s="26"/>
    </row>
    <row r="91" spans="1:20" ht="15.95" customHeight="1">
      <c r="A91" s="274" t="s">
        <v>710</v>
      </c>
      <c r="B91" s="275" t="s">
        <v>711</v>
      </c>
      <c r="C91" s="693" t="s">
        <v>712</v>
      </c>
      <c r="D91" s="694"/>
      <c r="E91" s="694"/>
      <c r="F91" s="694"/>
      <c r="G91" s="694"/>
      <c r="H91" s="695"/>
      <c r="S91" s="26"/>
      <c r="T91" s="26"/>
    </row>
    <row r="92" spans="1:20" ht="15.95" customHeight="1">
      <c r="A92" s="276" t="s">
        <v>713</v>
      </c>
      <c r="B92" s="277" t="s">
        <v>714</v>
      </c>
      <c r="C92" s="277">
        <v>1.4</v>
      </c>
      <c r="D92" s="277">
        <v>3</v>
      </c>
      <c r="E92" s="277">
        <v>5</v>
      </c>
      <c r="F92" s="277">
        <v>10</v>
      </c>
      <c r="G92" s="277">
        <v>15</v>
      </c>
      <c r="H92" s="277">
        <v>20</v>
      </c>
      <c r="S92" s="26"/>
      <c r="T92" s="26"/>
    </row>
    <row r="93" spans="1:20" ht="15.95" customHeight="1">
      <c r="A93" s="276" t="s">
        <v>715</v>
      </c>
      <c r="B93" s="277"/>
      <c r="C93" s="277">
        <v>5</v>
      </c>
      <c r="D93" s="277">
        <v>5</v>
      </c>
      <c r="E93" s="277">
        <v>5</v>
      </c>
      <c r="F93" s="277">
        <v>5</v>
      </c>
      <c r="G93" s="277">
        <v>5</v>
      </c>
      <c r="H93" s="277">
        <v>5</v>
      </c>
      <c r="S93" s="26"/>
      <c r="T93" s="26"/>
    </row>
    <row r="94" spans="1:20" ht="15.95" customHeight="1">
      <c r="A94" s="276" t="s">
        <v>716</v>
      </c>
      <c r="B94" s="277"/>
      <c r="C94" s="277">
        <v>12</v>
      </c>
      <c r="D94" s="277">
        <v>12</v>
      </c>
      <c r="E94" s="277">
        <v>12</v>
      </c>
      <c r="F94" s="277">
        <v>12</v>
      </c>
      <c r="G94" s="277">
        <v>12</v>
      </c>
      <c r="H94" s="277">
        <v>12</v>
      </c>
      <c r="S94" s="26"/>
      <c r="T94" s="26"/>
    </row>
    <row r="95" spans="1:20" ht="15.95" customHeight="1">
      <c r="A95" s="276" t="s">
        <v>131</v>
      </c>
      <c r="B95" s="277"/>
      <c r="C95" s="277" t="s">
        <v>735</v>
      </c>
      <c r="D95" s="277" t="s">
        <v>735</v>
      </c>
      <c r="E95" s="277" t="s">
        <v>735</v>
      </c>
      <c r="F95" s="277" t="s">
        <v>735</v>
      </c>
      <c r="G95" s="277" t="s">
        <v>735</v>
      </c>
      <c r="H95" s="277" t="s">
        <v>735</v>
      </c>
      <c r="S95" s="26"/>
      <c r="T95" s="26"/>
    </row>
    <row r="96" spans="1:20" ht="15.95" customHeight="1">
      <c r="A96" s="276" t="s">
        <v>718</v>
      </c>
      <c r="B96" s="277"/>
      <c r="C96" s="278">
        <v>43833</v>
      </c>
      <c r="D96" s="278">
        <v>43833</v>
      </c>
      <c r="E96" s="278">
        <v>43833</v>
      </c>
      <c r="F96" s="278">
        <v>43833</v>
      </c>
      <c r="G96" s="278">
        <v>43833</v>
      </c>
      <c r="H96" s="278">
        <v>43833</v>
      </c>
      <c r="S96" s="26"/>
      <c r="T96" s="26"/>
    </row>
    <row r="97" spans="1:20" ht="15.95" customHeight="1">
      <c r="A97" s="276" t="s">
        <v>719</v>
      </c>
      <c r="B97" s="277" t="s">
        <v>720</v>
      </c>
      <c r="C97" s="277">
        <v>872</v>
      </c>
      <c r="D97" s="277">
        <v>872</v>
      </c>
      <c r="E97" s="277">
        <v>872</v>
      </c>
      <c r="F97" s="277">
        <v>872</v>
      </c>
      <c r="G97" s="277">
        <v>872</v>
      </c>
      <c r="H97" s="277">
        <v>872</v>
      </c>
      <c r="S97" s="26"/>
      <c r="T97" s="26"/>
    </row>
    <row r="98" spans="1:20" ht="15.95" customHeight="1">
      <c r="A98" s="276" t="s">
        <v>721</v>
      </c>
      <c r="B98" s="277" t="s">
        <v>720</v>
      </c>
      <c r="C98" s="277">
        <v>24</v>
      </c>
      <c r="D98" s="277">
        <v>24</v>
      </c>
      <c r="E98" s="277">
        <v>24</v>
      </c>
      <c r="F98" s="277">
        <v>24</v>
      </c>
      <c r="G98" s="277">
        <v>24</v>
      </c>
      <c r="H98" s="277">
        <v>24</v>
      </c>
      <c r="S98" s="26"/>
      <c r="T98" s="26"/>
    </row>
    <row r="99" spans="1:20" ht="15.95" customHeight="1">
      <c r="A99" s="276" t="s">
        <v>722</v>
      </c>
      <c r="B99" s="277"/>
      <c r="C99" s="277">
        <v>1</v>
      </c>
      <c r="D99" s="277">
        <v>1</v>
      </c>
      <c r="E99" s="277">
        <v>1</v>
      </c>
      <c r="F99" s="277">
        <v>1</v>
      </c>
      <c r="G99" s="277">
        <v>1</v>
      </c>
      <c r="H99" s="277">
        <v>1</v>
      </c>
      <c r="S99" s="26"/>
      <c r="T99" s="26"/>
    </row>
    <row r="100" spans="1:20" ht="15.95" customHeight="1">
      <c r="A100" s="276" t="s">
        <v>723</v>
      </c>
      <c r="B100" s="277" t="s">
        <v>720</v>
      </c>
      <c r="C100" s="277">
        <v>2880</v>
      </c>
      <c r="D100" s="277">
        <v>2880</v>
      </c>
      <c r="E100" s="277">
        <v>2880</v>
      </c>
      <c r="F100" s="277">
        <v>2880</v>
      </c>
      <c r="G100" s="277">
        <v>2880</v>
      </c>
      <c r="H100" s="277">
        <v>2880</v>
      </c>
      <c r="S100" s="26"/>
      <c r="T100" s="26"/>
    </row>
    <row r="101" spans="1:20" ht="15.95" customHeight="1">
      <c r="A101" s="276" t="s">
        <v>724</v>
      </c>
      <c r="B101" s="277"/>
      <c r="C101" s="277">
        <v>720</v>
      </c>
      <c r="D101" s="277">
        <v>720</v>
      </c>
      <c r="E101" s="277">
        <v>720</v>
      </c>
      <c r="F101" s="277">
        <v>720</v>
      </c>
      <c r="G101" s="277">
        <v>720</v>
      </c>
      <c r="H101" s="277">
        <v>720</v>
      </c>
      <c r="S101" s="26"/>
      <c r="T101" s="26"/>
    </row>
    <row r="102" spans="1:20" ht="15.95" customHeight="1">
      <c r="A102" s="276" t="s">
        <v>725</v>
      </c>
      <c r="B102" s="277"/>
      <c r="C102" s="277" t="s">
        <v>726</v>
      </c>
      <c r="D102" s="277" t="s">
        <v>726</v>
      </c>
      <c r="E102" s="277" t="s">
        <v>726</v>
      </c>
      <c r="F102" s="277" t="s">
        <v>726</v>
      </c>
      <c r="G102" s="277" t="s">
        <v>726</v>
      </c>
      <c r="H102" s="277" t="s">
        <v>726</v>
      </c>
      <c r="S102" s="26"/>
      <c r="T102" s="26"/>
    </row>
    <row r="103" spans="1:20" ht="15" customHeight="1">
      <c r="A103" s="687" t="s">
        <v>727</v>
      </c>
      <c r="B103" s="688"/>
      <c r="C103" s="688"/>
      <c r="D103" s="688"/>
      <c r="E103" s="688"/>
      <c r="F103" s="688"/>
      <c r="G103" s="688"/>
      <c r="H103" s="689"/>
      <c r="S103" s="26"/>
      <c r="T103" s="26"/>
    </row>
    <row r="104" spans="1:20" ht="24" customHeight="1">
      <c r="A104" s="684" t="s">
        <v>728</v>
      </c>
      <c r="B104" s="685"/>
      <c r="C104" s="685"/>
      <c r="D104" s="685"/>
      <c r="E104" s="685"/>
      <c r="F104" s="685"/>
      <c r="G104" s="685"/>
      <c r="H104" s="686"/>
      <c r="S104" s="26"/>
      <c r="T104" s="26"/>
    </row>
    <row r="105" spans="1:20" ht="15" customHeight="1">
      <c r="S105" s="26"/>
      <c r="T105" s="26"/>
    </row>
    <row r="106" spans="1:20" ht="15" customHeight="1">
      <c r="S106" s="26"/>
      <c r="T106" s="26"/>
    </row>
    <row r="107" spans="1:20" ht="15" customHeight="1">
      <c r="S107" s="26"/>
      <c r="T107" s="26"/>
    </row>
    <row r="108" spans="1:20" ht="15" customHeight="1">
      <c r="S108" s="26"/>
      <c r="T108" s="26"/>
    </row>
    <row r="109" spans="1:20" ht="15" customHeight="1">
      <c r="S109" s="26"/>
      <c r="T109" s="26"/>
    </row>
    <row r="110" spans="1:20" ht="15" customHeight="1">
      <c r="S110" s="26"/>
      <c r="T110" s="26"/>
    </row>
    <row r="111" spans="1:20" ht="15" customHeight="1">
      <c r="S111" s="26"/>
      <c r="T111" s="26"/>
    </row>
    <row r="112" spans="1:20" ht="15" customHeight="1">
      <c r="S112" s="26"/>
      <c r="T112" s="26"/>
    </row>
    <row r="113" spans="19:20" ht="15" customHeight="1">
      <c r="S113" s="26"/>
      <c r="T113" s="26"/>
    </row>
    <row r="114" spans="19:20" ht="15" customHeight="1">
      <c r="S114" s="26"/>
      <c r="T114" s="26"/>
    </row>
    <row r="115" spans="19:20" ht="15" customHeight="1">
      <c r="S115" s="26"/>
      <c r="T115" s="26"/>
    </row>
    <row r="116" spans="19:20" ht="15" customHeight="1">
      <c r="S116" s="26"/>
      <c r="T116" s="26"/>
    </row>
    <row r="117" spans="19:20" ht="15" customHeight="1">
      <c r="S117" s="26"/>
      <c r="T117" s="26"/>
    </row>
    <row r="118" spans="19:20" ht="15" customHeight="1">
      <c r="S118" s="26"/>
      <c r="T118" s="26"/>
    </row>
    <row r="119" spans="19:20" ht="15" customHeight="1">
      <c r="S119" s="26"/>
      <c r="T119" s="26"/>
    </row>
    <row r="120" spans="19:20" ht="15" customHeight="1">
      <c r="S120" s="26"/>
      <c r="T120" s="26"/>
    </row>
    <row r="121" spans="19:20" ht="15" customHeight="1">
      <c r="S121" s="26"/>
      <c r="T121" s="26"/>
    </row>
    <row r="122" spans="19:20" ht="15" customHeight="1">
      <c r="S122" s="26"/>
      <c r="T122" s="26"/>
    </row>
    <row r="123" spans="19:20" ht="15" customHeight="1">
      <c r="S123" s="26"/>
      <c r="T123" s="26"/>
    </row>
    <row r="124" spans="19:20" ht="15" customHeight="1">
      <c r="S124" s="26"/>
      <c r="T124" s="26"/>
    </row>
    <row r="125" spans="19:20" ht="15" customHeight="1">
      <c r="S125" s="26"/>
      <c r="T125" s="26"/>
    </row>
    <row r="126" spans="19:20" ht="15" customHeight="1">
      <c r="S126" s="26"/>
      <c r="T126" s="26"/>
    </row>
    <row r="127" spans="19:20" ht="15" customHeight="1">
      <c r="S127" s="26"/>
      <c r="T127" s="26"/>
    </row>
    <row r="128" spans="19:20" ht="15" customHeight="1">
      <c r="S128" s="26"/>
      <c r="T128" s="26"/>
    </row>
    <row r="129" spans="19:20" ht="15" customHeight="1">
      <c r="S129" s="26"/>
      <c r="T129" s="26"/>
    </row>
    <row r="130" spans="19:20" ht="15" customHeight="1">
      <c r="S130" s="26"/>
      <c r="T130" s="26"/>
    </row>
    <row r="131" spans="19:20" ht="15" customHeight="1">
      <c r="S131" s="26"/>
      <c r="T131" s="26"/>
    </row>
    <row r="132" spans="19:20" ht="15" customHeight="1">
      <c r="S132" s="26"/>
      <c r="T132" s="26"/>
    </row>
    <row r="133" spans="19:20" ht="15" customHeight="1">
      <c r="S133" s="26"/>
      <c r="T133" s="26"/>
    </row>
    <row r="134" spans="19:20" ht="15" customHeight="1">
      <c r="S134" s="26"/>
      <c r="T134" s="26"/>
    </row>
    <row r="135" spans="19:20" ht="15" customHeight="1">
      <c r="S135" s="26"/>
      <c r="T135" s="26"/>
    </row>
    <row r="136" spans="19:20" ht="15" customHeight="1">
      <c r="S136" s="26"/>
      <c r="T136" s="26"/>
    </row>
    <row r="137" spans="19:20" ht="15" customHeight="1">
      <c r="S137" s="26"/>
      <c r="T137" s="26"/>
    </row>
    <row r="138" spans="19:20" ht="15" customHeight="1">
      <c r="S138" s="26"/>
      <c r="T138" s="26"/>
    </row>
    <row r="139" spans="19:20" ht="15" customHeight="1">
      <c r="S139" s="26"/>
      <c r="T139" s="26"/>
    </row>
    <row r="140" spans="19:20" ht="15" customHeight="1">
      <c r="S140" s="26"/>
      <c r="T140" s="26"/>
    </row>
    <row r="141" spans="19:20" ht="15" customHeight="1">
      <c r="S141" s="26"/>
      <c r="T141" s="26"/>
    </row>
    <row r="142" spans="19:20" ht="15" customHeight="1">
      <c r="S142" s="26"/>
      <c r="T142" s="26"/>
    </row>
    <row r="143" spans="19:20" ht="15" customHeight="1">
      <c r="S143" s="26"/>
      <c r="T143" s="26"/>
    </row>
    <row r="144" spans="19:20" ht="15" customHeight="1">
      <c r="S144" s="26"/>
      <c r="T144" s="26"/>
    </row>
    <row r="145" spans="19:20" ht="15" customHeight="1">
      <c r="S145" s="26"/>
      <c r="T145" s="26"/>
    </row>
    <row r="146" spans="19:20" ht="15" customHeight="1">
      <c r="S146" s="26"/>
      <c r="T146" s="26"/>
    </row>
    <row r="147" spans="19:20" ht="15" customHeight="1">
      <c r="S147" s="26"/>
      <c r="T147" s="26"/>
    </row>
    <row r="148" spans="19:20" ht="15" customHeight="1">
      <c r="S148" s="26"/>
      <c r="T148" s="26"/>
    </row>
    <row r="149" spans="19:20" ht="15" customHeight="1">
      <c r="S149" s="26"/>
      <c r="T149" s="26"/>
    </row>
    <row r="150" spans="19:20" ht="15" customHeight="1">
      <c r="S150" s="26"/>
      <c r="T150" s="26"/>
    </row>
    <row r="151" spans="19:20" ht="15" customHeight="1">
      <c r="S151" s="26"/>
      <c r="T151" s="26"/>
    </row>
    <row r="152" spans="19:20" ht="15" customHeight="1">
      <c r="S152" s="26"/>
      <c r="T152" s="26"/>
    </row>
    <row r="153" spans="19:20" ht="15" customHeight="1">
      <c r="S153" s="26"/>
      <c r="T153" s="26"/>
    </row>
    <row r="154" spans="19:20" ht="15" customHeight="1">
      <c r="S154" s="26"/>
      <c r="T154" s="26"/>
    </row>
    <row r="155" spans="19:20" ht="15" customHeight="1">
      <c r="S155" s="26"/>
      <c r="T155" s="26"/>
    </row>
    <row r="156" spans="19:20" ht="15" customHeight="1">
      <c r="S156" s="26"/>
      <c r="T156" s="26"/>
    </row>
    <row r="157" spans="19:20" ht="15" customHeight="1">
      <c r="S157" s="26"/>
      <c r="T157" s="26"/>
    </row>
    <row r="158" spans="19:20" ht="15" customHeight="1">
      <c r="S158" s="26"/>
      <c r="T158" s="26"/>
    </row>
  </sheetData>
  <autoFilter ref="A1:Z240"/>
  <mergeCells count="10">
    <mergeCell ref="A104:H104"/>
    <mergeCell ref="A103:H103"/>
    <mergeCell ref="A85:C85"/>
    <mergeCell ref="C49:H49"/>
    <mergeCell ref="A61:H61"/>
    <mergeCell ref="C91:H91"/>
    <mergeCell ref="A83:C83"/>
    <mergeCell ref="A86:C86"/>
    <mergeCell ref="A84:C84"/>
    <mergeCell ref="A62:H6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CC"/>
    <outlinePr summaryBelow="0" summaryRight="0"/>
  </sheetPr>
  <dimension ref="A1:AN200"/>
  <sheetViews>
    <sheetView topLeftCell="W1" workbookViewId="0"/>
  </sheetViews>
  <sheetFormatPr defaultColWidth="9.5" defaultRowHeight="15" customHeight="1"/>
  <cols>
    <col min="1" max="1" width="33" style="35" customWidth="1"/>
    <col min="2" max="2" width="73.5" style="35" customWidth="1"/>
    <col min="3" max="3" width="12.5" style="35" customWidth="1"/>
    <col min="4" max="4" width="7.5" style="35" customWidth="1"/>
    <col min="5" max="5" width="6.5" style="35" customWidth="1"/>
    <col min="6" max="6" width="7.5" style="35" customWidth="1"/>
    <col min="7" max="7" width="10.5" style="35" customWidth="1"/>
    <col min="8" max="8" width="3.5" style="35" customWidth="1"/>
    <col min="9" max="9" width="12" style="35" customWidth="1"/>
    <col min="10" max="10" width="11.5" style="35" customWidth="1"/>
    <col min="11" max="11" width="15.5" style="35" customWidth="1"/>
    <col min="12" max="12" width="9.5" style="35" customWidth="1"/>
    <col min="13" max="13" width="13.5" style="35" customWidth="1"/>
    <col min="14" max="14" width="23.5" style="35" customWidth="1"/>
    <col min="15" max="15" width="10" style="35" customWidth="1"/>
    <col min="16" max="16" width="11.5" style="35" customWidth="1"/>
    <col min="17" max="17" width="10.5" style="35" customWidth="1"/>
    <col min="18" max="18" width="14.5" style="26" customWidth="1"/>
    <col min="19" max="19" width="11.5" style="51" customWidth="1"/>
    <col min="20" max="20" width="8.5" style="36" customWidth="1"/>
    <col min="21" max="21" width="11.5" style="35" customWidth="1"/>
    <col min="22" max="23" width="10.5" style="35" customWidth="1"/>
    <col min="24" max="25" width="20.5" style="51" customWidth="1"/>
    <col min="26" max="26" width="9.5" style="35" customWidth="1"/>
    <col min="27" max="28" width="16.5" style="36" customWidth="1"/>
    <col min="29" max="40" width="9.5" style="35"/>
  </cols>
  <sheetData>
    <row r="1" spans="1:31" s="42" customFormat="1" ht="32.1" customHeight="1">
      <c r="A1" s="37" t="s">
        <v>118</v>
      </c>
      <c r="B1" s="37" t="s">
        <v>57</v>
      </c>
      <c r="C1" s="67" t="s">
        <v>120</v>
      </c>
      <c r="D1" s="29" t="s">
        <v>121</v>
      </c>
      <c r="E1" s="67" t="s">
        <v>122</v>
      </c>
      <c r="F1" s="48" t="s">
        <v>123</v>
      </c>
      <c r="G1" s="48" t="s">
        <v>124</v>
      </c>
      <c r="H1" s="48" t="s">
        <v>125</v>
      </c>
      <c r="I1" s="48" t="s">
        <v>126</v>
      </c>
      <c r="J1" s="48" t="s">
        <v>127</v>
      </c>
      <c r="K1" s="532" t="s">
        <v>128</v>
      </c>
      <c r="L1" s="48" t="s">
        <v>129</v>
      </c>
      <c r="M1" s="68" t="s">
        <v>130</v>
      </c>
      <c r="N1" s="48" t="s">
        <v>132</v>
      </c>
      <c r="O1" s="48" t="s">
        <v>133</v>
      </c>
      <c r="P1" s="48" t="s">
        <v>134</v>
      </c>
      <c r="Q1" s="48" t="s">
        <v>135</v>
      </c>
      <c r="R1" s="29" t="s">
        <v>136</v>
      </c>
      <c r="S1" s="52" t="s">
        <v>137</v>
      </c>
      <c r="T1" s="76" t="s">
        <v>132</v>
      </c>
      <c r="U1" s="76" t="s">
        <v>133</v>
      </c>
      <c r="V1" s="76" t="s">
        <v>134</v>
      </c>
      <c r="W1" s="76" t="s">
        <v>135</v>
      </c>
      <c r="X1" s="533" t="s">
        <v>752</v>
      </c>
      <c r="Y1" s="534" t="s">
        <v>753</v>
      </c>
      <c r="Z1" s="68"/>
      <c r="AA1" s="41" t="s">
        <v>139</v>
      </c>
      <c r="AB1" s="41" t="s">
        <v>140</v>
      </c>
      <c r="AC1" s="37" t="s">
        <v>141</v>
      </c>
      <c r="AD1" s="37" t="s">
        <v>142</v>
      </c>
      <c r="AE1" s="37" t="s">
        <v>143</v>
      </c>
    </row>
    <row r="2" spans="1:31" ht="15" customHeight="1">
      <c r="A2" s="626"/>
      <c r="B2" s="626" t="s">
        <v>307</v>
      </c>
      <c r="C2" s="123">
        <v>200901</v>
      </c>
      <c r="D2" s="2"/>
      <c r="E2" s="43" t="s">
        <v>106</v>
      </c>
      <c r="F2" s="66">
        <v>2</v>
      </c>
      <c r="G2" s="66">
        <v>10</v>
      </c>
      <c r="H2" s="66">
        <v>8</v>
      </c>
      <c r="I2" s="234" t="s">
        <v>673</v>
      </c>
      <c r="J2" s="66" t="s">
        <v>158</v>
      </c>
      <c r="K2" s="90">
        <v>-85</v>
      </c>
      <c r="L2" s="66" t="s">
        <v>159</v>
      </c>
      <c r="M2" s="66" t="s">
        <v>160</v>
      </c>
      <c r="N2" s="66" t="s">
        <v>148</v>
      </c>
      <c r="O2" s="66" t="s">
        <v>754</v>
      </c>
      <c r="P2" s="66">
        <v>60</v>
      </c>
      <c r="Q2" s="66">
        <v>3</v>
      </c>
      <c r="R2" s="66" t="s">
        <v>150</v>
      </c>
      <c r="S2" s="61">
        <v>33500</v>
      </c>
      <c r="T2" s="27" t="s">
        <v>755</v>
      </c>
      <c r="U2" s="27" t="s">
        <v>149</v>
      </c>
      <c r="V2" s="27">
        <v>60</v>
      </c>
      <c r="W2" s="27">
        <v>3</v>
      </c>
      <c r="X2" s="245">
        <v>9500</v>
      </c>
      <c r="Y2" s="138"/>
      <c r="Z2" s="63" t="s">
        <v>244</v>
      </c>
      <c r="AA2" s="66" t="s">
        <v>756</v>
      </c>
      <c r="AB2" s="66" t="s">
        <v>757</v>
      </c>
    </row>
    <row r="3" spans="1:31" ht="15" customHeight="1">
      <c r="A3" s="626"/>
      <c r="B3" s="626"/>
      <c r="C3" s="123">
        <v>200902</v>
      </c>
      <c r="D3" s="2"/>
      <c r="E3" s="43" t="s">
        <v>106</v>
      </c>
      <c r="F3" s="66">
        <v>2</v>
      </c>
      <c r="G3" s="66">
        <v>10</v>
      </c>
      <c r="H3" s="66">
        <v>8</v>
      </c>
      <c r="I3" s="234" t="s">
        <v>673</v>
      </c>
      <c r="J3" s="66" t="s">
        <v>163</v>
      </c>
      <c r="K3" s="90">
        <v>-78</v>
      </c>
      <c r="L3" s="2">
        <v>20</v>
      </c>
      <c r="M3" s="2" t="s">
        <v>166</v>
      </c>
      <c r="N3" s="66" t="s">
        <v>148</v>
      </c>
      <c r="O3" s="66" t="s">
        <v>754</v>
      </c>
      <c r="P3" s="66">
        <v>60</v>
      </c>
      <c r="Q3" s="66">
        <v>3</v>
      </c>
      <c r="R3" s="66" t="s">
        <v>150</v>
      </c>
      <c r="S3" s="61">
        <v>19000</v>
      </c>
      <c r="T3" s="27" t="s">
        <v>755</v>
      </c>
      <c r="U3" s="27" t="s">
        <v>149</v>
      </c>
      <c r="V3" s="27">
        <v>60</v>
      </c>
      <c r="W3" s="27">
        <v>3</v>
      </c>
      <c r="X3" s="245">
        <v>5000</v>
      </c>
      <c r="Y3" s="138"/>
      <c r="Z3" s="63" t="s">
        <v>244</v>
      </c>
      <c r="AA3" s="66" t="s">
        <v>758</v>
      </c>
      <c r="AB3" s="66" t="s">
        <v>757</v>
      </c>
    </row>
    <row r="4" spans="1:31" ht="15" customHeight="1">
      <c r="A4" s="626"/>
      <c r="B4" s="626"/>
      <c r="C4" s="123">
        <v>200903</v>
      </c>
      <c r="D4" s="2"/>
      <c r="E4" s="43" t="s">
        <v>106</v>
      </c>
      <c r="F4" s="66">
        <v>2</v>
      </c>
      <c r="G4" s="66">
        <v>10</v>
      </c>
      <c r="H4" s="66">
        <v>8</v>
      </c>
      <c r="I4" s="234" t="s">
        <v>673</v>
      </c>
      <c r="J4" s="66" t="s">
        <v>163</v>
      </c>
      <c r="K4" s="90">
        <v>-88</v>
      </c>
      <c r="L4" s="2">
        <v>10</v>
      </c>
      <c r="M4" s="2" t="s">
        <v>164</v>
      </c>
      <c r="N4" s="66" t="s">
        <v>148</v>
      </c>
      <c r="O4" s="66" t="s">
        <v>754</v>
      </c>
      <c r="P4" s="66">
        <v>60</v>
      </c>
      <c r="Q4" s="66">
        <v>3</v>
      </c>
      <c r="R4" s="66" t="s">
        <v>245</v>
      </c>
      <c r="S4" s="61">
        <v>13000</v>
      </c>
      <c r="T4" s="27" t="s">
        <v>755</v>
      </c>
      <c r="U4" s="27" t="s">
        <v>149</v>
      </c>
      <c r="V4" s="27">
        <v>60</v>
      </c>
      <c r="W4" s="27">
        <v>3</v>
      </c>
      <c r="X4" s="245">
        <v>2200</v>
      </c>
      <c r="Y4" s="138"/>
      <c r="Z4" s="63" t="s">
        <v>244</v>
      </c>
      <c r="AA4" s="66" t="s">
        <v>758</v>
      </c>
      <c r="AB4" s="66" t="s">
        <v>757</v>
      </c>
    </row>
    <row r="5" spans="1:31" ht="15" customHeight="1">
      <c r="A5" s="626"/>
      <c r="B5" s="626"/>
      <c r="C5" s="123">
        <v>200904</v>
      </c>
      <c r="D5" s="2"/>
      <c r="E5" s="43" t="s">
        <v>106</v>
      </c>
      <c r="F5" s="66">
        <v>2</v>
      </c>
      <c r="G5" s="66">
        <v>10</v>
      </c>
      <c r="H5" s="66">
        <v>8</v>
      </c>
      <c r="I5" s="234" t="s">
        <v>673</v>
      </c>
      <c r="J5" s="66" t="s">
        <v>146</v>
      </c>
      <c r="K5" s="90">
        <v>-98</v>
      </c>
      <c r="L5" s="2">
        <v>0</v>
      </c>
      <c r="M5" s="2" t="s">
        <v>147</v>
      </c>
      <c r="N5" s="66" t="s">
        <v>148</v>
      </c>
      <c r="O5" s="66" t="s">
        <v>754</v>
      </c>
      <c r="P5" s="66">
        <v>60</v>
      </c>
      <c r="Q5" s="66">
        <v>3</v>
      </c>
      <c r="R5" s="66" t="s">
        <v>245</v>
      </c>
      <c r="S5" s="61">
        <v>3500</v>
      </c>
      <c r="T5" s="27" t="s">
        <v>755</v>
      </c>
      <c r="U5" s="27" t="s">
        <v>149</v>
      </c>
      <c r="V5" s="27">
        <v>60</v>
      </c>
      <c r="W5" s="27">
        <v>3</v>
      </c>
      <c r="X5" s="463">
        <v>500</v>
      </c>
      <c r="Y5" s="138"/>
      <c r="Z5" s="63" t="s">
        <v>244</v>
      </c>
      <c r="AA5" s="66" t="s">
        <v>758</v>
      </c>
      <c r="AB5" s="66" t="s">
        <v>757</v>
      </c>
    </row>
    <row r="6" spans="1:31" ht="15" customHeight="1">
      <c r="A6" s="626"/>
      <c r="B6" s="626"/>
      <c r="C6" s="123">
        <v>200905</v>
      </c>
      <c r="D6" s="2"/>
      <c r="E6" s="43" t="s">
        <v>106</v>
      </c>
      <c r="F6" s="66">
        <v>2</v>
      </c>
      <c r="G6" s="66">
        <v>10</v>
      </c>
      <c r="H6" s="66">
        <v>8</v>
      </c>
      <c r="I6" s="234" t="s">
        <v>673</v>
      </c>
      <c r="J6" s="66" t="s">
        <v>146</v>
      </c>
      <c r="K6" s="90">
        <v>-98</v>
      </c>
      <c r="L6" s="2">
        <v>0</v>
      </c>
      <c r="M6" s="2" t="s">
        <v>248</v>
      </c>
      <c r="N6" s="66" t="s">
        <v>148</v>
      </c>
      <c r="O6" s="66" t="s">
        <v>754</v>
      </c>
      <c r="P6" s="66">
        <v>60</v>
      </c>
      <c r="Q6" s="66">
        <v>3</v>
      </c>
      <c r="R6" s="66" t="s">
        <v>245</v>
      </c>
      <c r="S6" s="61">
        <v>3400</v>
      </c>
      <c r="T6" s="27" t="s">
        <v>755</v>
      </c>
      <c r="U6" s="27" t="s">
        <v>149</v>
      </c>
      <c r="V6" s="27">
        <v>60</v>
      </c>
      <c r="W6" s="27">
        <v>3</v>
      </c>
      <c r="X6" s="463">
        <v>500</v>
      </c>
      <c r="Y6" s="138"/>
      <c r="Z6" s="63" t="s">
        <v>244</v>
      </c>
      <c r="AA6" s="66" t="s">
        <v>758</v>
      </c>
      <c r="AB6" s="66" t="s">
        <v>757</v>
      </c>
    </row>
    <row r="7" spans="1:31" ht="15" customHeight="1">
      <c r="A7" s="626"/>
      <c r="B7" s="626" t="s">
        <v>299</v>
      </c>
      <c r="C7" s="123">
        <v>200906</v>
      </c>
      <c r="D7" s="2"/>
      <c r="E7" s="43" t="s">
        <v>106</v>
      </c>
      <c r="F7" s="66">
        <v>2</v>
      </c>
      <c r="G7" s="66">
        <v>10</v>
      </c>
      <c r="H7" s="66">
        <v>8</v>
      </c>
      <c r="I7" s="234" t="s">
        <v>673</v>
      </c>
      <c r="J7" s="66" t="s">
        <v>158</v>
      </c>
      <c r="K7" s="90">
        <v>-85</v>
      </c>
      <c r="L7" s="66" t="s">
        <v>159</v>
      </c>
      <c r="M7" s="66" t="s">
        <v>160</v>
      </c>
      <c r="N7" s="66" t="s">
        <v>148</v>
      </c>
      <c r="O7" s="66" t="s">
        <v>754</v>
      </c>
      <c r="P7" s="66">
        <v>60</v>
      </c>
      <c r="Q7" s="66">
        <v>3</v>
      </c>
      <c r="R7" s="66" t="s">
        <v>150</v>
      </c>
      <c r="S7" s="61">
        <v>25000</v>
      </c>
      <c r="T7" s="27" t="s">
        <v>755</v>
      </c>
      <c r="U7" s="27" t="s">
        <v>149</v>
      </c>
      <c r="V7" s="27">
        <v>60</v>
      </c>
      <c r="W7" s="27">
        <v>3</v>
      </c>
      <c r="X7" s="245">
        <v>9500</v>
      </c>
      <c r="Y7" s="138"/>
      <c r="Z7" s="63" t="s">
        <v>151</v>
      </c>
      <c r="AA7" s="66" t="s">
        <v>756</v>
      </c>
      <c r="AB7" s="66" t="s">
        <v>757</v>
      </c>
    </row>
    <row r="8" spans="1:31" ht="15" customHeight="1">
      <c r="A8" s="626"/>
      <c r="B8" s="626"/>
      <c r="C8" s="123">
        <v>200907</v>
      </c>
      <c r="D8" s="2"/>
      <c r="E8" s="43" t="s">
        <v>106</v>
      </c>
      <c r="F8" s="66">
        <v>2</v>
      </c>
      <c r="G8" s="66">
        <v>10</v>
      </c>
      <c r="H8" s="66">
        <v>8</v>
      </c>
      <c r="I8" s="234" t="s">
        <v>673</v>
      </c>
      <c r="J8" s="66" t="s">
        <v>163</v>
      </c>
      <c r="K8" s="90">
        <v>-78</v>
      </c>
      <c r="L8" s="2">
        <v>20</v>
      </c>
      <c r="M8" s="2" t="s">
        <v>166</v>
      </c>
      <c r="N8" s="66" t="s">
        <v>148</v>
      </c>
      <c r="O8" s="66" t="s">
        <v>754</v>
      </c>
      <c r="P8" s="66">
        <v>60</v>
      </c>
      <c r="Q8" s="66">
        <v>3</v>
      </c>
      <c r="R8" s="66" t="s">
        <v>245</v>
      </c>
      <c r="S8" s="61">
        <v>22000</v>
      </c>
      <c r="T8" s="27" t="s">
        <v>755</v>
      </c>
      <c r="U8" s="27" t="s">
        <v>149</v>
      </c>
      <c r="V8" s="27">
        <v>60</v>
      </c>
      <c r="W8" s="27">
        <v>3</v>
      </c>
      <c r="X8" s="245">
        <v>5000</v>
      </c>
      <c r="Y8" s="138"/>
      <c r="Z8" s="63" t="s">
        <v>151</v>
      </c>
      <c r="AA8" s="66" t="s">
        <v>758</v>
      </c>
      <c r="AB8" s="66" t="s">
        <v>757</v>
      </c>
    </row>
    <row r="9" spans="1:31" ht="15" customHeight="1">
      <c r="A9" s="626"/>
      <c r="B9" s="626"/>
      <c r="C9" s="123">
        <v>200908</v>
      </c>
      <c r="D9" s="2"/>
      <c r="E9" s="43" t="s">
        <v>106</v>
      </c>
      <c r="F9" s="66">
        <v>2</v>
      </c>
      <c r="G9" s="66">
        <v>10</v>
      </c>
      <c r="H9" s="66">
        <v>8</v>
      </c>
      <c r="I9" s="234" t="s">
        <v>673</v>
      </c>
      <c r="J9" s="66" t="s">
        <v>163</v>
      </c>
      <c r="K9" s="90">
        <v>-88</v>
      </c>
      <c r="L9" s="2">
        <v>10</v>
      </c>
      <c r="M9" s="2" t="s">
        <v>164</v>
      </c>
      <c r="N9" s="66" t="s">
        <v>148</v>
      </c>
      <c r="O9" s="66" t="s">
        <v>754</v>
      </c>
      <c r="P9" s="66">
        <v>60</v>
      </c>
      <c r="Q9" s="66">
        <v>3</v>
      </c>
      <c r="R9" s="66" t="s">
        <v>150</v>
      </c>
      <c r="S9" s="27">
        <v>14000</v>
      </c>
      <c r="T9" s="27" t="s">
        <v>755</v>
      </c>
      <c r="U9" s="27" t="s">
        <v>149</v>
      </c>
      <c r="V9" s="27">
        <v>60</v>
      </c>
      <c r="W9" s="27">
        <v>3</v>
      </c>
      <c r="X9" s="245">
        <v>2300</v>
      </c>
      <c r="Y9" s="138"/>
      <c r="Z9" s="63" t="s">
        <v>151</v>
      </c>
      <c r="AA9" s="66" t="s">
        <v>758</v>
      </c>
      <c r="AB9" s="66" t="s">
        <v>757</v>
      </c>
    </row>
    <row r="10" spans="1:31" s="476" customFormat="1" ht="15" customHeight="1">
      <c r="A10" s="626"/>
      <c r="B10" s="626"/>
      <c r="C10" s="467">
        <v>200909</v>
      </c>
      <c r="D10" s="468"/>
      <c r="E10" s="469" t="s">
        <v>106</v>
      </c>
      <c r="F10" s="458">
        <v>2</v>
      </c>
      <c r="G10" s="458">
        <v>10</v>
      </c>
      <c r="H10" s="458">
        <v>8</v>
      </c>
      <c r="I10" s="470" t="s">
        <v>673</v>
      </c>
      <c r="J10" s="458" t="s">
        <v>146</v>
      </c>
      <c r="K10" s="471">
        <v>-98</v>
      </c>
      <c r="L10" s="468">
        <v>0</v>
      </c>
      <c r="M10" s="468" t="s">
        <v>147</v>
      </c>
      <c r="N10" s="458" t="s">
        <v>148</v>
      </c>
      <c r="O10" s="458" t="s">
        <v>754</v>
      </c>
      <c r="P10" s="458">
        <v>60</v>
      </c>
      <c r="Q10" s="458">
        <v>3</v>
      </c>
      <c r="R10" s="458" t="s">
        <v>150</v>
      </c>
      <c r="S10" s="472">
        <v>4000</v>
      </c>
      <c r="T10" s="473" t="s">
        <v>755</v>
      </c>
      <c r="U10" s="473" t="s">
        <v>149</v>
      </c>
      <c r="V10" s="473">
        <v>60</v>
      </c>
      <c r="W10" s="473">
        <v>3</v>
      </c>
      <c r="X10" s="478">
        <v>500</v>
      </c>
      <c r="Y10" s="479"/>
      <c r="Z10" s="475" t="s">
        <v>151</v>
      </c>
      <c r="AA10" s="458" t="s">
        <v>758</v>
      </c>
      <c r="AB10" s="458" t="s">
        <v>757</v>
      </c>
    </row>
    <row r="11" spans="1:31" s="476" customFormat="1" ht="15" customHeight="1">
      <c r="A11" s="626"/>
      <c r="B11" s="626"/>
      <c r="C11" s="477">
        <v>200.91</v>
      </c>
      <c r="D11" s="468"/>
      <c r="E11" s="469" t="s">
        <v>106</v>
      </c>
      <c r="F11" s="458">
        <v>2</v>
      </c>
      <c r="G11" s="458">
        <v>10</v>
      </c>
      <c r="H11" s="458">
        <v>8</v>
      </c>
      <c r="I11" s="470" t="s">
        <v>673</v>
      </c>
      <c r="J11" s="458" t="s">
        <v>146</v>
      </c>
      <c r="K11" s="471">
        <v>-98</v>
      </c>
      <c r="L11" s="468">
        <v>0</v>
      </c>
      <c r="M11" s="468" t="s">
        <v>248</v>
      </c>
      <c r="N11" s="458" t="s">
        <v>148</v>
      </c>
      <c r="O11" s="458" t="s">
        <v>754</v>
      </c>
      <c r="P11" s="458">
        <v>60</v>
      </c>
      <c r="Q11" s="458">
        <v>3</v>
      </c>
      <c r="R11" s="458" t="s">
        <v>150</v>
      </c>
      <c r="S11" s="473">
        <v>3500</v>
      </c>
      <c r="T11" s="473" t="s">
        <v>755</v>
      </c>
      <c r="U11" s="473" t="s">
        <v>149</v>
      </c>
      <c r="V11" s="473">
        <v>60</v>
      </c>
      <c r="W11" s="473">
        <v>3</v>
      </c>
      <c r="X11" s="478">
        <v>500</v>
      </c>
      <c r="Y11" s="479"/>
      <c r="Z11" s="475" t="s">
        <v>151</v>
      </c>
      <c r="AA11" s="458" t="s">
        <v>758</v>
      </c>
      <c r="AB11" s="458" t="s">
        <v>757</v>
      </c>
    </row>
    <row r="12" spans="1:31" ht="15" customHeight="1">
      <c r="A12" s="626"/>
      <c r="B12" s="626" t="s">
        <v>169</v>
      </c>
      <c r="C12" s="123">
        <v>200911</v>
      </c>
      <c r="D12" s="2"/>
      <c r="E12" s="43" t="s">
        <v>106</v>
      </c>
      <c r="F12" s="66">
        <v>2</v>
      </c>
      <c r="G12" s="66">
        <v>10</v>
      </c>
      <c r="H12" s="66">
        <v>8</v>
      </c>
      <c r="I12" s="234" t="s">
        <v>673</v>
      </c>
      <c r="J12" s="66" t="s">
        <v>158</v>
      </c>
      <c r="K12" s="90">
        <v>-85</v>
      </c>
      <c r="L12" s="66" t="s">
        <v>159</v>
      </c>
      <c r="M12" s="66" t="s">
        <v>160</v>
      </c>
      <c r="N12" s="66" t="s">
        <v>171</v>
      </c>
      <c r="O12" s="66" t="s">
        <v>754</v>
      </c>
      <c r="P12" s="66">
        <v>60</v>
      </c>
      <c r="Q12" s="66">
        <v>3</v>
      </c>
      <c r="R12" s="66" t="s">
        <v>150</v>
      </c>
      <c r="S12" s="61">
        <v>35000</v>
      </c>
      <c r="T12" s="66" t="s">
        <v>181</v>
      </c>
      <c r="U12" s="27" t="s">
        <v>149</v>
      </c>
      <c r="V12" s="27">
        <v>60</v>
      </c>
      <c r="W12" s="27">
        <v>3</v>
      </c>
      <c r="X12" s="245">
        <v>9500</v>
      </c>
      <c r="Y12" s="138"/>
      <c r="Z12" s="63" t="s">
        <v>172</v>
      </c>
      <c r="AA12" s="66" t="s">
        <v>756</v>
      </c>
      <c r="AB12" s="66" t="s">
        <v>757</v>
      </c>
    </row>
    <row r="13" spans="1:31" ht="15" customHeight="1">
      <c r="A13" s="626"/>
      <c r="B13" s="626"/>
      <c r="C13" s="123">
        <v>200912</v>
      </c>
      <c r="D13" s="2"/>
      <c r="E13" s="43" t="s">
        <v>106</v>
      </c>
      <c r="F13" s="66">
        <v>2</v>
      </c>
      <c r="G13" s="66">
        <v>10</v>
      </c>
      <c r="H13" s="66">
        <v>8</v>
      </c>
      <c r="I13" s="234" t="s">
        <v>673</v>
      </c>
      <c r="J13" s="66" t="s">
        <v>163</v>
      </c>
      <c r="K13" s="90">
        <v>-78</v>
      </c>
      <c r="L13" s="2">
        <v>20</v>
      </c>
      <c r="M13" s="2" t="s">
        <v>166</v>
      </c>
      <c r="N13" s="66" t="s">
        <v>171</v>
      </c>
      <c r="O13" s="66" t="s">
        <v>754</v>
      </c>
      <c r="P13" s="66">
        <v>60</v>
      </c>
      <c r="Q13" s="66">
        <v>3</v>
      </c>
      <c r="R13" s="66" t="s">
        <v>245</v>
      </c>
      <c r="S13" s="61">
        <v>22000</v>
      </c>
      <c r="T13" s="66" t="s">
        <v>181</v>
      </c>
      <c r="U13" s="27" t="s">
        <v>149</v>
      </c>
      <c r="V13" s="27">
        <v>60</v>
      </c>
      <c r="W13" s="27">
        <v>3</v>
      </c>
      <c r="X13" s="245">
        <v>5000</v>
      </c>
      <c r="Y13" s="138"/>
      <c r="Z13" s="63" t="s">
        <v>172</v>
      </c>
      <c r="AA13" s="66" t="s">
        <v>758</v>
      </c>
      <c r="AB13" s="66" t="s">
        <v>757</v>
      </c>
    </row>
    <row r="14" spans="1:31" ht="15" customHeight="1">
      <c r="A14" s="626"/>
      <c r="B14" s="626"/>
      <c r="C14" s="123">
        <v>200913</v>
      </c>
      <c r="D14" s="2"/>
      <c r="E14" s="43" t="s">
        <v>106</v>
      </c>
      <c r="F14" s="66">
        <v>2</v>
      </c>
      <c r="G14" s="66">
        <v>10</v>
      </c>
      <c r="H14" s="66">
        <v>8</v>
      </c>
      <c r="I14" s="234" t="s">
        <v>673</v>
      </c>
      <c r="J14" s="66" t="s">
        <v>163</v>
      </c>
      <c r="K14" s="90">
        <v>-88</v>
      </c>
      <c r="L14" s="2">
        <v>10</v>
      </c>
      <c r="M14" s="2" t="s">
        <v>164</v>
      </c>
      <c r="N14" s="66" t="s">
        <v>171</v>
      </c>
      <c r="O14" s="66" t="s">
        <v>754</v>
      </c>
      <c r="P14" s="66">
        <v>60</v>
      </c>
      <c r="Q14" s="66">
        <v>3</v>
      </c>
      <c r="R14" s="66" t="s">
        <v>245</v>
      </c>
      <c r="S14" s="61">
        <v>14000</v>
      </c>
      <c r="T14" s="66" t="s">
        <v>181</v>
      </c>
      <c r="U14" s="27" t="s">
        <v>149</v>
      </c>
      <c r="V14" s="27">
        <v>60</v>
      </c>
      <c r="W14" s="27">
        <v>3</v>
      </c>
      <c r="X14" s="245">
        <v>2100</v>
      </c>
      <c r="Y14" s="138"/>
      <c r="Z14" s="63" t="s">
        <v>172</v>
      </c>
      <c r="AA14" s="66" t="s">
        <v>758</v>
      </c>
      <c r="AB14" s="66" t="s">
        <v>757</v>
      </c>
    </row>
    <row r="15" spans="1:31" ht="15" customHeight="1">
      <c r="A15" s="626"/>
      <c r="B15" s="626"/>
      <c r="C15" s="123">
        <v>200914</v>
      </c>
      <c r="D15" s="2"/>
      <c r="E15" s="43" t="s">
        <v>106</v>
      </c>
      <c r="F15" s="66">
        <v>2</v>
      </c>
      <c r="G15" s="66">
        <v>10</v>
      </c>
      <c r="H15" s="66">
        <v>8</v>
      </c>
      <c r="I15" s="234" t="s">
        <v>673</v>
      </c>
      <c r="J15" s="66" t="s">
        <v>146</v>
      </c>
      <c r="K15" s="90">
        <v>-98</v>
      </c>
      <c r="L15" s="2">
        <v>0</v>
      </c>
      <c r="M15" s="2" t="s">
        <v>147</v>
      </c>
      <c r="N15" s="66" t="s">
        <v>171</v>
      </c>
      <c r="O15" s="66" t="s">
        <v>754</v>
      </c>
      <c r="P15" s="66">
        <v>60</v>
      </c>
      <c r="Q15" s="66">
        <v>3</v>
      </c>
      <c r="R15" s="66" t="s">
        <v>245</v>
      </c>
      <c r="S15" s="61">
        <v>3500</v>
      </c>
      <c r="T15" s="66" t="s">
        <v>181</v>
      </c>
      <c r="U15" s="27" t="s">
        <v>149</v>
      </c>
      <c r="V15" s="27">
        <v>60</v>
      </c>
      <c r="W15" s="27">
        <v>3</v>
      </c>
      <c r="X15" s="463">
        <v>500</v>
      </c>
      <c r="Y15" s="138"/>
      <c r="Z15" s="63" t="s">
        <v>172</v>
      </c>
      <c r="AA15" s="66" t="s">
        <v>758</v>
      </c>
      <c r="AB15" s="66" t="s">
        <v>757</v>
      </c>
    </row>
    <row r="16" spans="1:31" ht="15" customHeight="1">
      <c r="A16" s="626"/>
      <c r="B16" s="626"/>
      <c r="C16" s="123">
        <v>200915</v>
      </c>
      <c r="D16" s="2"/>
      <c r="E16" s="43" t="s">
        <v>106</v>
      </c>
      <c r="F16" s="66">
        <v>2</v>
      </c>
      <c r="G16" s="66">
        <v>10</v>
      </c>
      <c r="H16" s="66">
        <v>8</v>
      </c>
      <c r="I16" s="234" t="s">
        <v>673</v>
      </c>
      <c r="J16" s="66" t="s">
        <v>146</v>
      </c>
      <c r="K16" s="90">
        <v>-98</v>
      </c>
      <c r="L16" s="2">
        <v>0</v>
      </c>
      <c r="M16" s="2" t="s">
        <v>248</v>
      </c>
      <c r="N16" s="66" t="s">
        <v>171</v>
      </c>
      <c r="O16" s="66" t="s">
        <v>754</v>
      </c>
      <c r="P16" s="66">
        <v>60</v>
      </c>
      <c r="Q16" s="66">
        <v>3</v>
      </c>
      <c r="R16" s="66" t="s">
        <v>245</v>
      </c>
      <c r="S16" s="61">
        <v>3000</v>
      </c>
      <c r="T16" s="66" t="s">
        <v>181</v>
      </c>
      <c r="U16" s="27" t="s">
        <v>149</v>
      </c>
      <c r="V16" s="27">
        <v>60</v>
      </c>
      <c r="W16" s="27">
        <v>3</v>
      </c>
      <c r="X16" s="463">
        <v>500</v>
      </c>
      <c r="Y16" s="138"/>
      <c r="Z16" s="63" t="s">
        <v>172</v>
      </c>
      <c r="AA16" s="66" t="s">
        <v>758</v>
      </c>
      <c r="AB16" s="66" t="s">
        <v>757</v>
      </c>
    </row>
    <row r="17" spans="1:28" ht="15" customHeight="1">
      <c r="A17" s="626"/>
      <c r="B17" s="626" t="s">
        <v>310</v>
      </c>
      <c r="C17" s="123">
        <v>200916</v>
      </c>
      <c r="D17" s="2"/>
      <c r="E17" s="43" t="s">
        <v>106</v>
      </c>
      <c r="F17" s="66">
        <v>2</v>
      </c>
      <c r="G17" s="66">
        <v>10</v>
      </c>
      <c r="H17" s="66">
        <v>8</v>
      </c>
      <c r="I17" s="234" t="s">
        <v>673</v>
      </c>
      <c r="J17" s="66" t="s">
        <v>158</v>
      </c>
      <c r="K17" s="90">
        <v>-85</v>
      </c>
      <c r="L17" s="66" t="s">
        <v>159</v>
      </c>
      <c r="M17" s="66" t="s">
        <v>160</v>
      </c>
      <c r="N17" s="66" t="s">
        <v>171</v>
      </c>
      <c r="O17" s="66" t="s">
        <v>754</v>
      </c>
      <c r="P17" s="66">
        <v>60</v>
      </c>
      <c r="Q17" s="66">
        <v>3</v>
      </c>
      <c r="R17" s="66" t="s">
        <v>150</v>
      </c>
      <c r="S17" s="61">
        <v>26000</v>
      </c>
      <c r="T17" s="66" t="s">
        <v>181</v>
      </c>
      <c r="U17" s="27" t="s">
        <v>149</v>
      </c>
      <c r="V17" s="27">
        <v>60</v>
      </c>
      <c r="W17" s="27">
        <v>3</v>
      </c>
      <c r="X17" s="245">
        <v>9500</v>
      </c>
      <c r="Y17" s="138"/>
      <c r="Z17" s="63" t="s">
        <v>173</v>
      </c>
      <c r="AA17" s="66" t="s">
        <v>756</v>
      </c>
      <c r="AB17" s="66" t="s">
        <v>757</v>
      </c>
    </row>
    <row r="18" spans="1:28" ht="15" customHeight="1">
      <c r="A18" s="626"/>
      <c r="B18" s="626"/>
      <c r="C18" s="123">
        <v>200917</v>
      </c>
      <c r="D18" s="2"/>
      <c r="E18" s="43" t="s">
        <v>106</v>
      </c>
      <c r="F18" s="66">
        <v>2</v>
      </c>
      <c r="G18" s="66">
        <v>10</v>
      </c>
      <c r="H18" s="66">
        <v>8</v>
      </c>
      <c r="I18" s="234" t="s">
        <v>673</v>
      </c>
      <c r="J18" s="66" t="s">
        <v>163</v>
      </c>
      <c r="K18" s="90">
        <v>-78</v>
      </c>
      <c r="L18" s="2">
        <v>20</v>
      </c>
      <c r="M18" s="2" t="s">
        <v>166</v>
      </c>
      <c r="N18" s="66" t="s">
        <v>171</v>
      </c>
      <c r="O18" s="66" t="s">
        <v>754</v>
      </c>
      <c r="P18" s="66">
        <v>60</v>
      </c>
      <c r="Q18" s="66">
        <v>3</v>
      </c>
      <c r="R18" s="66" t="s">
        <v>245</v>
      </c>
      <c r="S18" s="61">
        <v>22000</v>
      </c>
      <c r="T18" s="66" t="s">
        <v>181</v>
      </c>
      <c r="U18" s="27" t="s">
        <v>149</v>
      </c>
      <c r="V18" s="27">
        <v>60</v>
      </c>
      <c r="W18" s="27">
        <v>3</v>
      </c>
      <c r="X18" s="245">
        <v>5000</v>
      </c>
      <c r="Y18" s="138"/>
      <c r="Z18" s="63" t="s">
        <v>173</v>
      </c>
      <c r="AA18" s="66" t="s">
        <v>758</v>
      </c>
      <c r="AB18" s="66" t="s">
        <v>757</v>
      </c>
    </row>
    <row r="19" spans="1:28" ht="15" customHeight="1">
      <c r="A19" s="626"/>
      <c r="B19" s="626"/>
      <c r="C19" s="123">
        <v>200918</v>
      </c>
      <c r="D19" s="2"/>
      <c r="E19" s="43" t="s">
        <v>106</v>
      </c>
      <c r="F19" s="66">
        <v>2</v>
      </c>
      <c r="G19" s="66">
        <v>10</v>
      </c>
      <c r="H19" s="66">
        <v>8</v>
      </c>
      <c r="I19" s="234" t="s">
        <v>673</v>
      </c>
      <c r="J19" s="66" t="s">
        <v>163</v>
      </c>
      <c r="K19" s="90">
        <v>-88</v>
      </c>
      <c r="L19" s="2">
        <v>10</v>
      </c>
      <c r="M19" s="2" t="s">
        <v>164</v>
      </c>
      <c r="N19" s="66" t="s">
        <v>171</v>
      </c>
      <c r="O19" s="66" t="s">
        <v>754</v>
      </c>
      <c r="P19" s="66">
        <v>60</v>
      </c>
      <c r="Q19" s="66">
        <v>3</v>
      </c>
      <c r="R19" s="66" t="s">
        <v>150</v>
      </c>
      <c r="S19" s="27">
        <v>15000</v>
      </c>
      <c r="T19" s="66" t="s">
        <v>181</v>
      </c>
      <c r="U19" s="27" t="s">
        <v>149</v>
      </c>
      <c r="V19" s="27">
        <v>60</v>
      </c>
      <c r="W19" s="27">
        <v>3</v>
      </c>
      <c r="X19" s="245">
        <v>2000</v>
      </c>
      <c r="Y19" s="138"/>
      <c r="Z19" s="63" t="s">
        <v>173</v>
      </c>
      <c r="AA19" s="66" t="s">
        <v>758</v>
      </c>
      <c r="AB19" s="66" t="s">
        <v>757</v>
      </c>
    </row>
    <row r="20" spans="1:28" s="476" customFormat="1" ht="15" customHeight="1">
      <c r="A20" s="626"/>
      <c r="B20" s="626"/>
      <c r="C20" s="467">
        <v>200919</v>
      </c>
      <c r="D20" s="468"/>
      <c r="E20" s="469" t="s">
        <v>106</v>
      </c>
      <c r="F20" s="458">
        <v>2</v>
      </c>
      <c r="G20" s="458">
        <v>10</v>
      </c>
      <c r="H20" s="458">
        <v>8</v>
      </c>
      <c r="I20" s="470" t="s">
        <v>673</v>
      </c>
      <c r="J20" s="458" t="s">
        <v>146</v>
      </c>
      <c r="K20" s="471">
        <v>-98</v>
      </c>
      <c r="L20" s="468">
        <v>0</v>
      </c>
      <c r="M20" s="468" t="s">
        <v>147</v>
      </c>
      <c r="N20" s="458" t="s">
        <v>171</v>
      </c>
      <c r="O20" s="458" t="s">
        <v>754</v>
      </c>
      <c r="P20" s="458">
        <v>60</v>
      </c>
      <c r="Q20" s="458">
        <v>3</v>
      </c>
      <c r="R20" s="458" t="s">
        <v>150</v>
      </c>
      <c r="S20" s="472">
        <v>4000</v>
      </c>
      <c r="T20" s="458" t="s">
        <v>181</v>
      </c>
      <c r="U20" s="473" t="s">
        <v>149</v>
      </c>
      <c r="V20" s="473">
        <v>60</v>
      </c>
      <c r="W20" s="473">
        <v>3</v>
      </c>
      <c r="X20" s="478">
        <v>500</v>
      </c>
      <c r="Y20" s="479"/>
      <c r="Z20" s="475" t="s">
        <v>173</v>
      </c>
      <c r="AA20" s="458" t="s">
        <v>758</v>
      </c>
      <c r="AB20" s="458" t="s">
        <v>757</v>
      </c>
    </row>
    <row r="21" spans="1:28" s="476" customFormat="1" ht="15" customHeight="1">
      <c r="A21" s="626"/>
      <c r="B21" s="626"/>
      <c r="C21" s="477" t="s">
        <v>759</v>
      </c>
      <c r="D21" s="468"/>
      <c r="E21" s="469" t="s">
        <v>106</v>
      </c>
      <c r="F21" s="458">
        <v>2</v>
      </c>
      <c r="G21" s="458">
        <v>10</v>
      </c>
      <c r="H21" s="458">
        <v>8</v>
      </c>
      <c r="I21" s="470" t="s">
        <v>673</v>
      </c>
      <c r="J21" s="458" t="s">
        <v>146</v>
      </c>
      <c r="K21" s="471">
        <v>-98</v>
      </c>
      <c r="L21" s="468">
        <v>0</v>
      </c>
      <c r="M21" s="468" t="s">
        <v>248</v>
      </c>
      <c r="N21" s="458" t="s">
        <v>171</v>
      </c>
      <c r="O21" s="458" t="s">
        <v>754</v>
      </c>
      <c r="P21" s="458">
        <v>60</v>
      </c>
      <c r="Q21" s="458">
        <v>3</v>
      </c>
      <c r="R21" s="458" t="s">
        <v>150</v>
      </c>
      <c r="S21" s="473">
        <v>3000</v>
      </c>
      <c r="T21" s="458" t="s">
        <v>181</v>
      </c>
      <c r="U21" s="473" t="s">
        <v>149</v>
      </c>
      <c r="V21" s="473">
        <v>60</v>
      </c>
      <c r="W21" s="473">
        <v>3</v>
      </c>
      <c r="X21" s="478">
        <v>500</v>
      </c>
      <c r="Y21" s="479"/>
      <c r="Z21" s="475" t="s">
        <v>173</v>
      </c>
      <c r="AA21" s="458" t="s">
        <v>758</v>
      </c>
      <c r="AB21" s="458" t="s">
        <v>757</v>
      </c>
    </row>
    <row r="22" spans="1:28" ht="15" customHeight="1">
      <c r="A22" s="2"/>
      <c r="B22" s="2" t="s">
        <v>192</v>
      </c>
      <c r="C22" s="123">
        <v>200921</v>
      </c>
      <c r="D22" s="2"/>
      <c r="E22" s="43" t="s">
        <v>106</v>
      </c>
      <c r="F22" s="66">
        <v>2</v>
      </c>
      <c r="G22" s="66">
        <v>10</v>
      </c>
      <c r="H22" s="66">
        <v>8</v>
      </c>
      <c r="I22" s="234" t="s">
        <v>673</v>
      </c>
      <c r="J22" s="66" t="s">
        <v>158</v>
      </c>
      <c r="K22" s="90">
        <v>-85</v>
      </c>
      <c r="L22" s="66" t="s">
        <v>159</v>
      </c>
      <c r="M22" s="66" t="s">
        <v>160</v>
      </c>
      <c r="N22" s="66" t="s">
        <v>194</v>
      </c>
      <c r="O22" s="66" t="s">
        <v>754</v>
      </c>
      <c r="P22" s="66">
        <v>60</v>
      </c>
      <c r="Q22" s="66">
        <v>3</v>
      </c>
      <c r="R22" s="66" t="s">
        <v>150</v>
      </c>
      <c r="S22" s="61">
        <v>20000</v>
      </c>
      <c r="T22" s="66" t="s">
        <v>760</v>
      </c>
      <c r="U22" s="27" t="s">
        <v>149</v>
      </c>
      <c r="V22" s="27">
        <v>60</v>
      </c>
      <c r="W22" s="27">
        <v>3</v>
      </c>
      <c r="X22" s="138"/>
      <c r="Y22" s="138">
        <v>4500</v>
      </c>
      <c r="Z22" s="63" t="s">
        <v>195</v>
      </c>
      <c r="AA22" s="66" t="s">
        <v>758</v>
      </c>
      <c r="AB22" s="66" t="s">
        <v>761</v>
      </c>
    </row>
    <row r="23" spans="1:28" ht="15" customHeight="1">
      <c r="A23" s="2"/>
      <c r="B23" s="2" t="s">
        <v>197</v>
      </c>
      <c r="C23" s="123">
        <v>200922</v>
      </c>
      <c r="D23" s="2"/>
      <c r="E23" s="43" t="s">
        <v>106</v>
      </c>
      <c r="F23" s="66">
        <v>2</v>
      </c>
      <c r="G23" s="66">
        <v>10</v>
      </c>
      <c r="H23" s="66">
        <v>8</v>
      </c>
      <c r="I23" s="234" t="s">
        <v>673</v>
      </c>
      <c r="J23" s="66" t="s">
        <v>158</v>
      </c>
      <c r="K23" s="90">
        <v>-85</v>
      </c>
      <c r="L23" s="66" t="s">
        <v>159</v>
      </c>
      <c r="M23" s="66" t="s">
        <v>160</v>
      </c>
      <c r="N23" s="66" t="s">
        <v>198</v>
      </c>
      <c r="O23" s="66" t="s">
        <v>754</v>
      </c>
      <c r="P23" s="66">
        <v>60</v>
      </c>
      <c r="Q23" s="66">
        <v>3</v>
      </c>
      <c r="R23" s="66" t="s">
        <v>150</v>
      </c>
      <c r="S23" s="61">
        <v>20000</v>
      </c>
      <c r="T23" s="66" t="s">
        <v>762</v>
      </c>
      <c r="U23" s="27" t="s">
        <v>149</v>
      </c>
      <c r="V23" s="27">
        <v>60</v>
      </c>
      <c r="W23" s="27">
        <v>3</v>
      </c>
      <c r="X23" s="138"/>
      <c r="Y23" s="138">
        <v>4500</v>
      </c>
      <c r="Z23" s="63" t="s">
        <v>199</v>
      </c>
      <c r="AA23" s="66" t="s">
        <v>758</v>
      </c>
      <c r="AB23" s="66" t="s">
        <v>761</v>
      </c>
    </row>
    <row r="24" spans="1:28" ht="15" customHeight="1">
      <c r="A24" s="2"/>
      <c r="B24" s="2" t="s">
        <v>263</v>
      </c>
      <c r="C24" s="123">
        <v>200923</v>
      </c>
      <c r="D24" s="2"/>
      <c r="E24" s="43" t="s">
        <v>106</v>
      </c>
      <c r="F24" s="66">
        <v>2</v>
      </c>
      <c r="G24" s="66">
        <v>10</v>
      </c>
      <c r="H24" s="66">
        <v>8</v>
      </c>
      <c r="I24" s="234" t="s">
        <v>673</v>
      </c>
      <c r="J24" s="66" t="s">
        <v>158</v>
      </c>
      <c r="K24" s="90">
        <v>-85</v>
      </c>
      <c r="L24" s="66" t="s">
        <v>159</v>
      </c>
      <c r="M24" s="66" t="s">
        <v>160</v>
      </c>
      <c r="N24" s="66" t="s">
        <v>264</v>
      </c>
      <c r="O24" s="66" t="s">
        <v>754</v>
      </c>
      <c r="P24" s="66">
        <v>60</v>
      </c>
      <c r="Q24" s="66">
        <v>3</v>
      </c>
      <c r="R24" s="66" t="s">
        <v>150</v>
      </c>
      <c r="S24" s="61" t="s">
        <v>763</v>
      </c>
      <c r="T24" s="66" t="s">
        <v>764</v>
      </c>
      <c r="U24" s="27" t="s">
        <v>149</v>
      </c>
      <c r="V24" s="27">
        <v>60</v>
      </c>
      <c r="W24" s="27">
        <v>3</v>
      </c>
      <c r="X24" s="138">
        <v>9000</v>
      </c>
      <c r="Y24" s="138">
        <v>4500</v>
      </c>
      <c r="Z24" s="63" t="s">
        <v>257</v>
      </c>
      <c r="AA24" s="66" t="s">
        <v>756</v>
      </c>
      <c r="AB24" s="66" t="s">
        <v>761</v>
      </c>
    </row>
    <row r="25" spans="1:28" ht="15" customHeight="1">
      <c r="A25" s="2"/>
      <c r="B25" s="2" t="s">
        <v>185</v>
      </c>
      <c r="C25" s="123">
        <v>200924</v>
      </c>
      <c r="D25" s="2"/>
      <c r="E25" s="43" t="s">
        <v>106</v>
      </c>
      <c r="F25" s="66">
        <v>2</v>
      </c>
      <c r="G25" s="66">
        <v>5</v>
      </c>
      <c r="H25" s="66">
        <v>8</v>
      </c>
      <c r="I25" s="234" t="s">
        <v>673</v>
      </c>
      <c r="J25" s="66" t="s">
        <v>158</v>
      </c>
      <c r="K25" s="90">
        <v>-85</v>
      </c>
      <c r="L25" s="66" t="s">
        <v>159</v>
      </c>
      <c r="M25" s="66" t="s">
        <v>160</v>
      </c>
      <c r="N25" s="66" t="s">
        <v>148</v>
      </c>
      <c r="O25" s="66" t="s">
        <v>754</v>
      </c>
      <c r="P25" s="66">
        <v>60</v>
      </c>
      <c r="Q25" s="66">
        <v>3</v>
      </c>
      <c r="R25" s="66" t="s">
        <v>150</v>
      </c>
      <c r="S25" s="61">
        <v>13750</v>
      </c>
      <c r="T25" s="27" t="s">
        <v>755</v>
      </c>
      <c r="U25" s="27" t="s">
        <v>149</v>
      </c>
      <c r="V25" s="27">
        <v>60</v>
      </c>
      <c r="W25" s="27">
        <v>3</v>
      </c>
      <c r="X25" s="138">
        <v>9000</v>
      </c>
      <c r="Y25" s="138"/>
      <c r="Z25" s="2"/>
      <c r="AA25" s="66" t="s">
        <v>765</v>
      </c>
      <c r="AB25" s="66" t="s">
        <v>757</v>
      </c>
    </row>
    <row r="26" spans="1:28" ht="15" customHeight="1">
      <c r="A26" s="2"/>
      <c r="B26" s="2" t="s">
        <v>188</v>
      </c>
      <c r="C26" s="123">
        <v>200925</v>
      </c>
      <c r="D26" s="2"/>
      <c r="E26" s="43" t="s">
        <v>106</v>
      </c>
      <c r="F26" s="66">
        <v>2</v>
      </c>
      <c r="G26" s="66">
        <v>5</v>
      </c>
      <c r="H26" s="66">
        <v>8</v>
      </c>
      <c r="I26" s="234" t="s">
        <v>673</v>
      </c>
      <c r="J26" s="66" t="s">
        <v>146</v>
      </c>
      <c r="K26" s="90">
        <v>-98</v>
      </c>
      <c r="L26" s="2">
        <v>0</v>
      </c>
      <c r="M26" s="2" t="s">
        <v>147</v>
      </c>
      <c r="N26" s="66" t="s">
        <v>148</v>
      </c>
      <c r="O26" s="66" t="s">
        <v>754</v>
      </c>
      <c r="P26" s="66">
        <v>60</v>
      </c>
      <c r="Q26" s="66">
        <v>3</v>
      </c>
      <c r="R26" s="66" t="s">
        <v>150</v>
      </c>
      <c r="S26" s="61">
        <v>1700</v>
      </c>
      <c r="T26" s="27" t="s">
        <v>755</v>
      </c>
      <c r="U26" s="27" t="s">
        <v>149</v>
      </c>
      <c r="V26" s="27">
        <v>60</v>
      </c>
      <c r="W26" s="27">
        <v>3</v>
      </c>
      <c r="X26" s="463">
        <v>480</v>
      </c>
      <c r="Y26" s="138"/>
      <c r="Z26" s="63" t="s">
        <v>151</v>
      </c>
      <c r="AA26" s="460" t="s">
        <v>766</v>
      </c>
      <c r="AB26" s="66" t="s">
        <v>757</v>
      </c>
    </row>
    <row r="27" spans="1:28" ht="15" customHeight="1">
      <c r="A27" s="2"/>
      <c r="B27" s="2" t="s">
        <v>192</v>
      </c>
      <c r="C27" s="123">
        <v>200926</v>
      </c>
      <c r="D27" s="2"/>
      <c r="E27" s="43" t="s">
        <v>106</v>
      </c>
      <c r="F27" s="66">
        <v>2</v>
      </c>
      <c r="G27" s="66">
        <v>5</v>
      </c>
      <c r="H27" s="66">
        <v>8</v>
      </c>
      <c r="I27" s="234" t="s">
        <v>673</v>
      </c>
      <c r="J27" s="66" t="s">
        <v>158</v>
      </c>
      <c r="K27" s="90">
        <v>-85</v>
      </c>
      <c r="L27" s="66" t="s">
        <v>159</v>
      </c>
      <c r="M27" s="66" t="s">
        <v>160</v>
      </c>
      <c r="N27" s="66" t="s">
        <v>194</v>
      </c>
      <c r="O27" s="66" t="s">
        <v>754</v>
      </c>
      <c r="P27" s="66">
        <v>60</v>
      </c>
      <c r="Q27" s="66">
        <v>3</v>
      </c>
      <c r="R27" s="66" t="s">
        <v>150</v>
      </c>
      <c r="S27" s="61">
        <v>9000</v>
      </c>
      <c r="T27" s="27" t="s">
        <v>760</v>
      </c>
      <c r="U27" s="27" t="s">
        <v>149</v>
      </c>
      <c r="V27" s="27">
        <v>60</v>
      </c>
      <c r="W27" s="27">
        <v>3</v>
      </c>
      <c r="X27" s="2"/>
      <c r="Y27" s="2">
        <v>4500</v>
      </c>
      <c r="Z27" s="63" t="s">
        <v>195</v>
      </c>
      <c r="AA27" s="66" t="s">
        <v>765</v>
      </c>
      <c r="AB27" s="66" t="s">
        <v>761</v>
      </c>
    </row>
    <row r="28" spans="1:28" ht="15" customHeight="1">
      <c r="A28" s="2"/>
      <c r="B28" s="2" t="s">
        <v>197</v>
      </c>
      <c r="C28" s="123">
        <v>200927</v>
      </c>
      <c r="D28" s="2"/>
      <c r="E28" s="43" t="s">
        <v>106</v>
      </c>
      <c r="F28" s="66">
        <v>2</v>
      </c>
      <c r="G28" s="66">
        <v>5</v>
      </c>
      <c r="H28" s="66">
        <v>8</v>
      </c>
      <c r="I28" s="234" t="s">
        <v>673</v>
      </c>
      <c r="J28" s="66" t="s">
        <v>158</v>
      </c>
      <c r="K28" s="90">
        <v>-85</v>
      </c>
      <c r="L28" s="66" t="s">
        <v>159</v>
      </c>
      <c r="M28" s="66" t="s">
        <v>160</v>
      </c>
      <c r="N28" s="66" t="s">
        <v>198</v>
      </c>
      <c r="O28" s="66" t="s">
        <v>754</v>
      </c>
      <c r="P28" s="66">
        <v>60</v>
      </c>
      <c r="Q28" s="66">
        <v>3</v>
      </c>
      <c r="R28" s="66" t="s">
        <v>150</v>
      </c>
      <c r="S28" s="61">
        <v>9000</v>
      </c>
      <c r="T28" s="27" t="s">
        <v>762</v>
      </c>
      <c r="U28" s="27" t="s">
        <v>149</v>
      </c>
      <c r="V28" s="27">
        <v>60</v>
      </c>
      <c r="W28" s="27">
        <v>3</v>
      </c>
      <c r="X28" s="138"/>
      <c r="Y28" s="138">
        <v>4500</v>
      </c>
      <c r="Z28" s="63" t="s">
        <v>199</v>
      </c>
      <c r="AA28" s="66" t="s">
        <v>765</v>
      </c>
      <c r="AB28" s="66" t="s">
        <v>761</v>
      </c>
    </row>
    <row r="29" spans="1:28" ht="15" customHeight="1">
      <c r="B29" s="696" t="s">
        <v>312</v>
      </c>
      <c r="C29" s="123">
        <v>200928</v>
      </c>
      <c r="D29" s="2">
        <v>1</v>
      </c>
      <c r="E29" s="43" t="s">
        <v>106</v>
      </c>
      <c r="F29" s="66">
        <v>2</v>
      </c>
      <c r="G29" s="36">
        <v>10</v>
      </c>
      <c r="H29" s="66">
        <v>8</v>
      </c>
      <c r="I29" s="234" t="s">
        <v>673</v>
      </c>
      <c r="J29" s="66" t="s">
        <v>158</v>
      </c>
      <c r="K29" s="66">
        <v>-85</v>
      </c>
      <c r="L29" s="66" t="s">
        <v>159</v>
      </c>
      <c r="M29" s="66" t="s">
        <v>160</v>
      </c>
      <c r="N29" s="36"/>
      <c r="O29" s="36"/>
      <c r="P29" s="36"/>
      <c r="Q29" s="36"/>
      <c r="R29" s="36"/>
      <c r="S29" s="50"/>
      <c r="T29" s="66" t="s">
        <v>181</v>
      </c>
      <c r="U29" s="27" t="s">
        <v>182</v>
      </c>
      <c r="V29" s="27">
        <v>60</v>
      </c>
      <c r="W29" s="27">
        <v>1</v>
      </c>
      <c r="X29" s="2">
        <v>6500</v>
      </c>
      <c r="Y29" s="61"/>
      <c r="Z29" s="63"/>
      <c r="AA29" s="66" t="s">
        <v>758</v>
      </c>
      <c r="AB29" s="66" t="s">
        <v>757</v>
      </c>
    </row>
    <row r="30" spans="1:28" ht="15" customHeight="1">
      <c r="B30" s="669"/>
      <c r="C30" s="123">
        <v>200928</v>
      </c>
      <c r="D30" s="2">
        <v>2</v>
      </c>
      <c r="E30" s="43" t="s">
        <v>106</v>
      </c>
      <c r="F30" s="66">
        <v>2</v>
      </c>
      <c r="G30" s="36">
        <v>10</v>
      </c>
      <c r="H30" s="66">
        <v>8</v>
      </c>
      <c r="I30" s="234" t="s">
        <v>673</v>
      </c>
      <c r="J30" s="66" t="s">
        <v>158</v>
      </c>
      <c r="K30" s="66">
        <v>-86</v>
      </c>
      <c r="L30" s="66" t="s">
        <v>159</v>
      </c>
      <c r="M30" s="66" t="s">
        <v>160</v>
      </c>
      <c r="N30" s="36"/>
      <c r="O30" s="36"/>
      <c r="P30" s="36"/>
      <c r="Q30" s="36"/>
      <c r="R30" s="36"/>
      <c r="S30" s="50"/>
      <c r="T30" s="66" t="s">
        <v>181</v>
      </c>
      <c r="U30" s="27" t="s">
        <v>182</v>
      </c>
      <c r="V30" s="27">
        <v>60</v>
      </c>
      <c r="W30" s="27">
        <v>1</v>
      </c>
      <c r="X30" s="2">
        <v>6500</v>
      </c>
      <c r="Y30" s="61"/>
      <c r="Z30" s="63"/>
      <c r="AA30" s="66" t="s">
        <v>758</v>
      </c>
      <c r="AB30" s="66" t="s">
        <v>58</v>
      </c>
    </row>
    <row r="31" spans="1:28" ht="15" customHeight="1">
      <c r="B31" s="669"/>
      <c r="C31" s="123">
        <v>200928</v>
      </c>
      <c r="D31" s="2">
        <v>3</v>
      </c>
      <c r="E31" s="43" t="s">
        <v>106</v>
      </c>
      <c r="F31" s="66">
        <v>2</v>
      </c>
      <c r="G31" s="36">
        <v>10</v>
      </c>
      <c r="H31" s="66">
        <v>8</v>
      </c>
      <c r="I31" s="234" t="s">
        <v>673</v>
      </c>
      <c r="J31" s="66" t="s">
        <v>158</v>
      </c>
      <c r="K31" s="66">
        <v>-87</v>
      </c>
      <c r="L31" s="66" t="s">
        <v>159</v>
      </c>
      <c r="M31" s="66" t="s">
        <v>160</v>
      </c>
      <c r="N31" s="36"/>
      <c r="O31" s="36"/>
      <c r="P31" s="36"/>
      <c r="Q31" s="36"/>
      <c r="R31" s="36"/>
      <c r="S31" s="50"/>
      <c r="T31" s="66" t="s">
        <v>181</v>
      </c>
      <c r="U31" s="27" t="s">
        <v>182</v>
      </c>
      <c r="V31" s="27">
        <v>60</v>
      </c>
      <c r="W31" s="27">
        <v>1</v>
      </c>
      <c r="X31" s="2">
        <v>6500</v>
      </c>
      <c r="Y31" s="61"/>
      <c r="Z31" s="63"/>
      <c r="AA31" s="66" t="s">
        <v>758</v>
      </c>
      <c r="AB31" s="66" t="s">
        <v>757</v>
      </c>
    </row>
    <row r="32" spans="1:28" ht="15" customHeight="1">
      <c r="B32" s="669"/>
      <c r="C32" s="123">
        <v>200928</v>
      </c>
      <c r="D32" s="2">
        <v>4</v>
      </c>
      <c r="E32" s="43" t="s">
        <v>106</v>
      </c>
      <c r="F32" s="66">
        <v>2</v>
      </c>
      <c r="G32" s="36">
        <v>10</v>
      </c>
      <c r="H32" s="66">
        <v>8</v>
      </c>
      <c r="I32" s="234" t="s">
        <v>673</v>
      </c>
      <c r="J32" s="66" t="s">
        <v>158</v>
      </c>
      <c r="K32" s="66">
        <v>-88</v>
      </c>
      <c r="L32" s="66" t="s">
        <v>159</v>
      </c>
      <c r="M32" s="66" t="s">
        <v>160</v>
      </c>
      <c r="N32" s="36"/>
      <c r="O32" s="36"/>
      <c r="P32" s="36"/>
      <c r="Q32" s="36"/>
      <c r="R32" s="36"/>
      <c r="S32" s="50"/>
      <c r="T32" s="66" t="s">
        <v>181</v>
      </c>
      <c r="U32" s="27" t="s">
        <v>182</v>
      </c>
      <c r="V32" s="27">
        <v>60</v>
      </c>
      <c r="W32" s="27">
        <v>1</v>
      </c>
      <c r="X32" s="2">
        <v>6500</v>
      </c>
      <c r="Y32" s="61"/>
      <c r="Z32" s="63"/>
      <c r="AA32" s="66" t="s">
        <v>758</v>
      </c>
      <c r="AB32" s="66" t="s">
        <v>757</v>
      </c>
    </row>
    <row r="33" spans="2:28" ht="15" customHeight="1">
      <c r="B33" s="669"/>
      <c r="C33" s="123">
        <v>200928</v>
      </c>
      <c r="D33" s="2">
        <v>5</v>
      </c>
      <c r="E33" s="43" t="s">
        <v>106</v>
      </c>
      <c r="F33" s="66">
        <v>2</v>
      </c>
      <c r="G33" s="36">
        <v>10</v>
      </c>
      <c r="H33" s="66">
        <v>8</v>
      </c>
      <c r="I33" s="234" t="s">
        <v>673</v>
      </c>
      <c r="J33" s="66" t="s">
        <v>158</v>
      </c>
      <c r="K33" s="66">
        <v>-89</v>
      </c>
      <c r="L33" s="66" t="s">
        <v>159</v>
      </c>
      <c r="M33" s="66" t="s">
        <v>160</v>
      </c>
      <c r="N33" s="36"/>
      <c r="O33" s="36"/>
      <c r="P33" s="36"/>
      <c r="Q33" s="36"/>
      <c r="R33" s="36"/>
      <c r="S33" s="50"/>
      <c r="T33" s="66" t="s">
        <v>181</v>
      </c>
      <c r="U33" s="27" t="s">
        <v>182</v>
      </c>
      <c r="V33" s="27">
        <v>60</v>
      </c>
      <c r="W33" s="27">
        <v>1</v>
      </c>
      <c r="X33" s="2">
        <v>6500</v>
      </c>
      <c r="Y33" s="61"/>
      <c r="Z33" s="63"/>
      <c r="AA33" s="66" t="s">
        <v>758</v>
      </c>
      <c r="AB33" s="66" t="s">
        <v>757</v>
      </c>
    </row>
    <row r="34" spans="2:28" ht="15" customHeight="1">
      <c r="B34" s="669"/>
      <c r="C34" s="123">
        <v>200928</v>
      </c>
      <c r="D34" s="2">
        <v>6</v>
      </c>
      <c r="E34" s="43" t="s">
        <v>106</v>
      </c>
      <c r="F34" s="66">
        <v>2</v>
      </c>
      <c r="G34" s="36">
        <v>10</v>
      </c>
      <c r="H34" s="66">
        <v>8</v>
      </c>
      <c r="I34" s="234" t="s">
        <v>673</v>
      </c>
      <c r="J34" s="66" t="s">
        <v>158</v>
      </c>
      <c r="K34" s="66">
        <v>-90</v>
      </c>
      <c r="L34" s="66" t="s">
        <v>159</v>
      </c>
      <c r="M34" s="66" t="s">
        <v>160</v>
      </c>
      <c r="N34" s="36"/>
      <c r="O34" s="36"/>
      <c r="P34" s="36"/>
      <c r="Q34" s="36"/>
      <c r="R34" s="36"/>
      <c r="S34" s="50"/>
      <c r="T34" s="66" t="s">
        <v>181</v>
      </c>
      <c r="U34" s="27" t="s">
        <v>182</v>
      </c>
      <c r="V34" s="27">
        <v>60</v>
      </c>
      <c r="W34" s="27">
        <v>1</v>
      </c>
      <c r="X34" s="2">
        <v>6500</v>
      </c>
      <c r="Y34" s="61"/>
      <c r="Z34" s="63"/>
      <c r="AA34" s="66" t="s">
        <v>758</v>
      </c>
      <c r="AB34" s="66" t="s">
        <v>757</v>
      </c>
    </row>
    <row r="35" spans="2:28" ht="15" customHeight="1">
      <c r="B35" s="669"/>
      <c r="C35" s="123">
        <v>200928</v>
      </c>
      <c r="D35" s="2">
        <v>7</v>
      </c>
      <c r="E35" s="43" t="s">
        <v>106</v>
      </c>
      <c r="F35" s="66">
        <v>2</v>
      </c>
      <c r="G35" s="36">
        <v>10</v>
      </c>
      <c r="H35" s="66">
        <v>8</v>
      </c>
      <c r="I35" s="234" t="s">
        <v>673</v>
      </c>
      <c r="J35" s="66" t="s">
        <v>158</v>
      </c>
      <c r="K35" s="66">
        <v>-91</v>
      </c>
      <c r="L35" s="66" t="s">
        <v>159</v>
      </c>
      <c r="M35" s="66" t="s">
        <v>160</v>
      </c>
      <c r="N35" s="36"/>
      <c r="O35" s="36"/>
      <c r="P35" s="36"/>
      <c r="Q35" s="36"/>
      <c r="R35" s="36"/>
      <c r="S35" s="50"/>
      <c r="T35" s="66" t="s">
        <v>181</v>
      </c>
      <c r="U35" s="27" t="s">
        <v>182</v>
      </c>
      <c r="V35" s="27">
        <v>60</v>
      </c>
      <c r="W35" s="27">
        <v>1</v>
      </c>
      <c r="X35" s="2">
        <v>6500</v>
      </c>
      <c r="Y35" s="61"/>
      <c r="Z35" s="63"/>
      <c r="AA35" s="66" t="s">
        <v>758</v>
      </c>
      <c r="AB35" s="66" t="s">
        <v>757</v>
      </c>
    </row>
    <row r="36" spans="2:28" ht="15" customHeight="1">
      <c r="B36" s="669"/>
      <c r="C36" s="123">
        <v>200928</v>
      </c>
      <c r="D36" s="2">
        <v>8</v>
      </c>
      <c r="E36" s="43" t="s">
        <v>106</v>
      </c>
      <c r="F36" s="66">
        <v>2</v>
      </c>
      <c r="G36" s="36">
        <v>10</v>
      </c>
      <c r="H36" s="66">
        <v>8</v>
      </c>
      <c r="I36" s="234" t="s">
        <v>673</v>
      </c>
      <c r="J36" s="66" t="s">
        <v>158</v>
      </c>
      <c r="K36" s="66">
        <v>-92</v>
      </c>
      <c r="L36" s="66" t="s">
        <v>159</v>
      </c>
      <c r="M36" s="66" t="s">
        <v>160</v>
      </c>
      <c r="N36" s="36"/>
      <c r="O36" s="36"/>
      <c r="P36" s="36"/>
      <c r="Q36" s="36"/>
      <c r="R36" s="36"/>
      <c r="S36" s="50"/>
      <c r="T36" s="66" t="s">
        <v>181</v>
      </c>
      <c r="U36" s="27" t="s">
        <v>182</v>
      </c>
      <c r="V36" s="27">
        <v>60</v>
      </c>
      <c r="W36" s="27">
        <v>1</v>
      </c>
      <c r="X36" s="2">
        <v>6500</v>
      </c>
      <c r="Y36" s="61"/>
      <c r="Z36" s="63"/>
      <c r="AA36" s="66" t="s">
        <v>758</v>
      </c>
      <c r="AB36" s="66" t="s">
        <v>757</v>
      </c>
    </row>
    <row r="37" spans="2:28" ht="15" customHeight="1">
      <c r="B37" s="669"/>
      <c r="C37" s="123">
        <v>200928</v>
      </c>
      <c r="D37" s="2">
        <v>9</v>
      </c>
      <c r="E37" s="43" t="s">
        <v>106</v>
      </c>
      <c r="F37" s="66">
        <v>2</v>
      </c>
      <c r="G37" s="36">
        <v>10</v>
      </c>
      <c r="H37" s="66">
        <v>8</v>
      </c>
      <c r="I37" s="234" t="s">
        <v>673</v>
      </c>
      <c r="J37" s="66" t="s">
        <v>158</v>
      </c>
      <c r="K37" s="66">
        <v>-93</v>
      </c>
      <c r="L37" s="66" t="s">
        <v>159</v>
      </c>
      <c r="M37" s="66" t="s">
        <v>160</v>
      </c>
      <c r="N37" s="36"/>
      <c r="O37" s="36"/>
      <c r="P37" s="36"/>
      <c r="Q37" s="36"/>
      <c r="R37" s="36"/>
      <c r="S37" s="50"/>
      <c r="T37" s="66" t="s">
        <v>181</v>
      </c>
      <c r="U37" s="27" t="s">
        <v>182</v>
      </c>
      <c r="V37" s="27">
        <v>60</v>
      </c>
      <c r="W37" s="27">
        <v>1</v>
      </c>
      <c r="X37" s="2">
        <v>6500</v>
      </c>
      <c r="Y37" s="61"/>
      <c r="Z37" s="63"/>
      <c r="AA37" s="66" t="s">
        <v>758</v>
      </c>
      <c r="AB37" s="66" t="s">
        <v>757</v>
      </c>
    </row>
    <row r="38" spans="2:28" ht="15" customHeight="1">
      <c r="B38" s="669"/>
      <c r="C38" s="123">
        <v>200928</v>
      </c>
      <c r="D38" s="2">
        <v>10</v>
      </c>
      <c r="E38" s="43" t="s">
        <v>106</v>
      </c>
      <c r="F38" s="66">
        <v>2</v>
      </c>
      <c r="G38" s="36">
        <v>10</v>
      </c>
      <c r="H38" s="66">
        <v>8</v>
      </c>
      <c r="I38" s="234" t="s">
        <v>673</v>
      </c>
      <c r="J38" s="66" t="s">
        <v>158</v>
      </c>
      <c r="K38" s="66">
        <v>-94</v>
      </c>
      <c r="L38" s="66" t="s">
        <v>159</v>
      </c>
      <c r="M38" s="66" t="s">
        <v>160</v>
      </c>
      <c r="N38" s="36"/>
      <c r="O38" s="36"/>
      <c r="P38" s="36"/>
      <c r="Q38" s="36"/>
      <c r="R38" s="36"/>
      <c r="S38" s="50"/>
      <c r="T38" s="66" t="s">
        <v>181</v>
      </c>
      <c r="U38" s="27" t="s">
        <v>182</v>
      </c>
      <c r="V38" s="27">
        <v>60</v>
      </c>
      <c r="W38" s="27">
        <v>1</v>
      </c>
      <c r="X38" s="2">
        <v>6500</v>
      </c>
      <c r="Y38" s="61"/>
      <c r="Z38" s="63"/>
      <c r="AA38" s="66" t="s">
        <v>758</v>
      </c>
      <c r="AB38" s="66" t="s">
        <v>757</v>
      </c>
    </row>
    <row r="39" spans="2:28" ht="15" customHeight="1">
      <c r="B39" s="669"/>
      <c r="C39" s="123">
        <v>200928</v>
      </c>
      <c r="D39" s="2">
        <v>11</v>
      </c>
      <c r="E39" s="43" t="s">
        <v>106</v>
      </c>
      <c r="F39" s="66">
        <v>2</v>
      </c>
      <c r="G39" s="36">
        <v>10</v>
      </c>
      <c r="H39" s="66">
        <v>8</v>
      </c>
      <c r="I39" s="234" t="s">
        <v>673</v>
      </c>
      <c r="J39" s="66" t="s">
        <v>158</v>
      </c>
      <c r="K39" s="66">
        <v>-95</v>
      </c>
      <c r="L39" s="66" t="s">
        <v>159</v>
      </c>
      <c r="M39" s="66" t="s">
        <v>160</v>
      </c>
      <c r="N39" s="36"/>
      <c r="O39" s="36"/>
      <c r="P39" s="36"/>
      <c r="Q39" s="36"/>
      <c r="R39" s="36"/>
      <c r="S39" s="50"/>
      <c r="T39" s="66" t="s">
        <v>181</v>
      </c>
      <c r="U39" s="27" t="s">
        <v>182</v>
      </c>
      <c r="V39" s="27">
        <v>60</v>
      </c>
      <c r="W39" s="27">
        <v>1</v>
      </c>
      <c r="X39" s="2">
        <v>6500</v>
      </c>
      <c r="Y39" s="61"/>
      <c r="Z39" s="63"/>
      <c r="AA39" s="66" t="s">
        <v>758</v>
      </c>
      <c r="AB39" s="66" t="s">
        <v>757</v>
      </c>
    </row>
    <row r="40" spans="2:28" ht="15" customHeight="1">
      <c r="B40" s="669"/>
      <c r="C40" s="123">
        <v>200928</v>
      </c>
      <c r="D40" s="2">
        <v>12</v>
      </c>
      <c r="E40" s="43" t="s">
        <v>106</v>
      </c>
      <c r="F40" s="66">
        <v>2</v>
      </c>
      <c r="G40" s="36">
        <v>10</v>
      </c>
      <c r="H40" s="66">
        <v>8</v>
      </c>
      <c r="I40" s="234" t="s">
        <v>673</v>
      </c>
      <c r="J40" s="66" t="s">
        <v>158</v>
      </c>
      <c r="K40" s="66">
        <v>-96</v>
      </c>
      <c r="L40" s="66" t="s">
        <v>159</v>
      </c>
      <c r="M40" s="66" t="s">
        <v>160</v>
      </c>
      <c r="N40" s="36"/>
      <c r="O40" s="36"/>
      <c r="P40" s="36"/>
      <c r="Q40" s="36"/>
      <c r="R40" s="36"/>
      <c r="S40" s="50"/>
      <c r="T40" s="66" t="s">
        <v>181</v>
      </c>
      <c r="U40" s="27" t="s">
        <v>182</v>
      </c>
      <c r="V40" s="27">
        <v>60</v>
      </c>
      <c r="W40" s="27">
        <v>1</v>
      </c>
      <c r="X40" s="2">
        <v>6500</v>
      </c>
      <c r="Y40" s="61"/>
      <c r="Z40" s="63"/>
      <c r="AA40" s="66" t="s">
        <v>758</v>
      </c>
      <c r="AB40" s="66" t="s">
        <v>757</v>
      </c>
    </row>
    <row r="41" spans="2:28" ht="15" customHeight="1">
      <c r="B41" s="669"/>
      <c r="C41" s="123">
        <v>200928</v>
      </c>
      <c r="D41" s="2">
        <v>13</v>
      </c>
      <c r="E41" s="43" t="s">
        <v>106</v>
      </c>
      <c r="F41" s="66">
        <v>2</v>
      </c>
      <c r="G41" s="36">
        <v>10</v>
      </c>
      <c r="H41" s="66">
        <v>8</v>
      </c>
      <c r="I41" s="234" t="s">
        <v>673</v>
      </c>
      <c r="J41" s="66" t="s">
        <v>158</v>
      </c>
      <c r="K41" s="66">
        <v>-97</v>
      </c>
      <c r="L41" s="66" t="s">
        <v>159</v>
      </c>
      <c r="M41" s="66" t="s">
        <v>160</v>
      </c>
      <c r="N41" s="36"/>
      <c r="O41" s="36"/>
      <c r="P41" s="36"/>
      <c r="Q41" s="36"/>
      <c r="R41" s="36"/>
      <c r="S41" s="50"/>
      <c r="T41" s="66" t="s">
        <v>181</v>
      </c>
      <c r="U41" s="27" t="s">
        <v>182</v>
      </c>
      <c r="V41" s="27">
        <v>60</v>
      </c>
      <c r="W41" s="27">
        <v>1</v>
      </c>
      <c r="X41" s="2">
        <v>6500</v>
      </c>
      <c r="Y41" s="61"/>
      <c r="Z41" s="63"/>
      <c r="AA41" s="66" t="s">
        <v>758</v>
      </c>
      <c r="AB41" s="66" t="s">
        <v>757</v>
      </c>
    </row>
    <row r="42" spans="2:28" ht="15" customHeight="1">
      <c r="B42" s="669"/>
      <c r="C42" s="123">
        <v>200928</v>
      </c>
      <c r="D42" s="2">
        <v>14</v>
      </c>
      <c r="E42" s="43" t="s">
        <v>106</v>
      </c>
      <c r="F42" s="66">
        <v>2</v>
      </c>
      <c r="G42" s="36">
        <v>10</v>
      </c>
      <c r="H42" s="66">
        <v>8</v>
      </c>
      <c r="I42" s="234" t="s">
        <v>673</v>
      </c>
      <c r="J42" s="66" t="s">
        <v>158</v>
      </c>
      <c r="K42" s="66">
        <v>-98</v>
      </c>
      <c r="L42" s="66" t="s">
        <v>159</v>
      </c>
      <c r="M42" s="66" t="s">
        <v>160</v>
      </c>
      <c r="N42" s="36"/>
      <c r="O42" s="36"/>
      <c r="P42" s="36"/>
      <c r="Q42" s="36"/>
      <c r="R42" s="36"/>
      <c r="S42" s="50"/>
      <c r="T42" s="66" t="s">
        <v>181</v>
      </c>
      <c r="U42" s="27" t="s">
        <v>182</v>
      </c>
      <c r="V42" s="27">
        <v>60</v>
      </c>
      <c r="W42" s="27">
        <v>1</v>
      </c>
      <c r="X42" s="2">
        <v>6500</v>
      </c>
      <c r="Y42" s="61"/>
      <c r="Z42" s="63"/>
      <c r="AA42" s="66" t="s">
        <v>758</v>
      </c>
      <c r="AB42" s="66" t="s">
        <v>757</v>
      </c>
    </row>
    <row r="43" spans="2:28" ht="15" customHeight="1">
      <c r="B43" s="669"/>
      <c r="C43" s="123">
        <v>200928</v>
      </c>
      <c r="D43" s="2">
        <v>15</v>
      </c>
      <c r="E43" s="43" t="s">
        <v>106</v>
      </c>
      <c r="F43" s="66">
        <v>2</v>
      </c>
      <c r="G43" s="36">
        <v>10</v>
      </c>
      <c r="H43" s="66">
        <v>8</v>
      </c>
      <c r="I43" s="234" t="s">
        <v>673</v>
      </c>
      <c r="J43" s="66" t="s">
        <v>158</v>
      </c>
      <c r="K43" s="66">
        <v>-99</v>
      </c>
      <c r="L43" s="66" t="s">
        <v>159</v>
      </c>
      <c r="M43" s="66" t="s">
        <v>160</v>
      </c>
      <c r="N43" s="36"/>
      <c r="O43" s="36"/>
      <c r="P43" s="36"/>
      <c r="Q43" s="36"/>
      <c r="R43" s="36"/>
      <c r="S43" s="50"/>
      <c r="T43" s="66" t="s">
        <v>181</v>
      </c>
      <c r="U43" s="27" t="s">
        <v>182</v>
      </c>
      <c r="V43" s="27">
        <v>60</v>
      </c>
      <c r="W43" s="27">
        <v>1</v>
      </c>
      <c r="X43" s="2">
        <v>6500</v>
      </c>
      <c r="Y43" s="61"/>
      <c r="Z43" s="63"/>
      <c r="AA43" s="66" t="s">
        <v>758</v>
      </c>
      <c r="AB43" s="66" t="s">
        <v>757</v>
      </c>
    </row>
    <row r="44" spans="2:28" ht="15" customHeight="1">
      <c r="B44" s="669"/>
      <c r="C44" s="123">
        <v>200928</v>
      </c>
      <c r="D44" s="2">
        <v>16</v>
      </c>
      <c r="E44" s="43" t="s">
        <v>106</v>
      </c>
      <c r="F44" s="66">
        <v>2</v>
      </c>
      <c r="G44" s="36">
        <v>10</v>
      </c>
      <c r="H44" s="66">
        <v>8</v>
      </c>
      <c r="I44" s="234" t="s">
        <v>673</v>
      </c>
      <c r="J44" s="66" t="s">
        <v>158</v>
      </c>
      <c r="K44" s="66">
        <v>-100</v>
      </c>
      <c r="L44" s="66" t="s">
        <v>159</v>
      </c>
      <c r="M44" s="66" t="s">
        <v>160</v>
      </c>
      <c r="N44" s="36"/>
      <c r="O44" s="36"/>
      <c r="P44" s="36"/>
      <c r="Q44" s="36"/>
      <c r="R44" s="36"/>
      <c r="S44" s="50"/>
      <c r="T44" s="66" t="s">
        <v>181</v>
      </c>
      <c r="U44" s="27" t="s">
        <v>182</v>
      </c>
      <c r="V44" s="27">
        <v>60</v>
      </c>
      <c r="W44" s="27">
        <v>1</v>
      </c>
      <c r="X44" s="2">
        <v>6500</v>
      </c>
      <c r="Y44" s="61"/>
      <c r="Z44" s="63"/>
      <c r="AA44" s="66" t="s">
        <v>758</v>
      </c>
      <c r="AB44" s="66" t="s">
        <v>757</v>
      </c>
    </row>
    <row r="45" spans="2:28" ht="15" customHeight="1">
      <c r="B45" s="669"/>
      <c r="C45" s="123">
        <v>200928</v>
      </c>
      <c r="D45" s="2">
        <v>17</v>
      </c>
      <c r="E45" s="43" t="s">
        <v>106</v>
      </c>
      <c r="F45" s="66">
        <v>2</v>
      </c>
      <c r="G45" s="36">
        <v>10</v>
      </c>
      <c r="H45" s="66">
        <v>8</v>
      </c>
      <c r="I45" s="234" t="s">
        <v>673</v>
      </c>
      <c r="J45" s="66" t="s">
        <v>158</v>
      </c>
      <c r="K45" s="66">
        <v>-101</v>
      </c>
      <c r="L45" s="66" t="s">
        <v>159</v>
      </c>
      <c r="M45" s="66" t="s">
        <v>160</v>
      </c>
      <c r="N45" s="36"/>
      <c r="O45" s="36"/>
      <c r="P45" s="36"/>
      <c r="Q45" s="36"/>
      <c r="R45" s="36"/>
      <c r="S45" s="50"/>
      <c r="T45" s="66" t="s">
        <v>181</v>
      </c>
      <c r="U45" s="27" t="s">
        <v>182</v>
      </c>
      <c r="V45" s="27">
        <v>60</v>
      </c>
      <c r="W45" s="27">
        <v>1</v>
      </c>
      <c r="X45" s="2">
        <v>6500</v>
      </c>
      <c r="Y45" s="61"/>
      <c r="Z45" s="63"/>
      <c r="AA45" s="66" t="s">
        <v>758</v>
      </c>
      <c r="AB45" s="66" t="s">
        <v>757</v>
      </c>
    </row>
    <row r="46" spans="2:28" ht="15" customHeight="1">
      <c r="B46" s="669"/>
      <c r="C46" s="123">
        <v>200928</v>
      </c>
      <c r="D46" s="2">
        <v>18</v>
      </c>
      <c r="E46" s="43" t="s">
        <v>106</v>
      </c>
      <c r="F46" s="66">
        <v>2</v>
      </c>
      <c r="G46" s="36">
        <v>10</v>
      </c>
      <c r="H46" s="66">
        <v>8</v>
      </c>
      <c r="I46" s="234" t="s">
        <v>673</v>
      </c>
      <c r="J46" s="66" t="s">
        <v>158</v>
      </c>
      <c r="K46" s="66">
        <v>-102</v>
      </c>
      <c r="L46" s="66" t="s">
        <v>159</v>
      </c>
      <c r="M46" s="66" t="s">
        <v>160</v>
      </c>
      <c r="N46" s="36"/>
      <c r="O46" s="36"/>
      <c r="P46" s="36"/>
      <c r="Q46" s="36"/>
      <c r="R46" s="36"/>
      <c r="S46" s="50"/>
      <c r="T46" s="66" t="s">
        <v>181</v>
      </c>
      <c r="U46" s="27" t="s">
        <v>182</v>
      </c>
      <c r="V46" s="27">
        <v>60</v>
      </c>
      <c r="W46" s="27">
        <v>1</v>
      </c>
      <c r="X46" s="2">
        <v>6500</v>
      </c>
      <c r="Y46" s="61"/>
      <c r="Z46" s="63"/>
      <c r="AA46" s="66" t="s">
        <v>758</v>
      </c>
      <c r="AB46" s="66" t="s">
        <v>757</v>
      </c>
    </row>
    <row r="47" spans="2:28" ht="15" customHeight="1">
      <c r="B47" s="669"/>
      <c r="C47" s="123">
        <v>200928</v>
      </c>
      <c r="D47" s="2">
        <v>19</v>
      </c>
      <c r="E47" s="43" t="s">
        <v>106</v>
      </c>
      <c r="F47" s="66">
        <v>2</v>
      </c>
      <c r="G47" s="36">
        <v>10</v>
      </c>
      <c r="H47" s="66">
        <v>8</v>
      </c>
      <c r="I47" s="234" t="s">
        <v>673</v>
      </c>
      <c r="J47" s="66" t="s">
        <v>158</v>
      </c>
      <c r="K47" s="66">
        <v>-103</v>
      </c>
      <c r="L47" s="66" t="s">
        <v>159</v>
      </c>
      <c r="M47" s="66" t="s">
        <v>160</v>
      </c>
      <c r="N47" s="36"/>
      <c r="O47" s="36"/>
      <c r="P47" s="36"/>
      <c r="Q47" s="36"/>
      <c r="R47" s="36"/>
      <c r="S47" s="50"/>
      <c r="T47" s="66" t="s">
        <v>181</v>
      </c>
      <c r="U47" s="27" t="s">
        <v>182</v>
      </c>
      <c r="V47" s="27">
        <v>60</v>
      </c>
      <c r="W47" s="27">
        <v>1</v>
      </c>
      <c r="X47" s="2">
        <v>6500</v>
      </c>
      <c r="Y47" s="61"/>
      <c r="Z47" s="63"/>
      <c r="AA47" s="66" t="s">
        <v>758</v>
      </c>
      <c r="AB47" s="66" t="s">
        <v>757</v>
      </c>
    </row>
    <row r="48" spans="2:28" ht="15" customHeight="1">
      <c r="B48" s="669"/>
      <c r="C48" s="123">
        <v>200928</v>
      </c>
      <c r="D48" s="2">
        <v>20</v>
      </c>
      <c r="E48" s="43" t="s">
        <v>106</v>
      </c>
      <c r="F48" s="66">
        <v>2</v>
      </c>
      <c r="G48" s="36">
        <v>10</v>
      </c>
      <c r="H48" s="66">
        <v>8</v>
      </c>
      <c r="I48" s="234" t="s">
        <v>673</v>
      </c>
      <c r="J48" s="66" t="s">
        <v>158</v>
      </c>
      <c r="K48" s="66">
        <v>-104</v>
      </c>
      <c r="L48" s="66" t="s">
        <v>159</v>
      </c>
      <c r="M48" s="66" t="s">
        <v>160</v>
      </c>
      <c r="N48" s="36"/>
      <c r="O48" s="36"/>
      <c r="P48" s="36"/>
      <c r="Q48" s="36"/>
      <c r="R48" s="36"/>
      <c r="S48" s="50"/>
      <c r="T48" s="66" t="s">
        <v>181</v>
      </c>
      <c r="U48" s="27" t="s">
        <v>182</v>
      </c>
      <c r="V48" s="27">
        <v>60</v>
      </c>
      <c r="W48" s="27">
        <v>1</v>
      </c>
      <c r="X48" s="2">
        <v>6500</v>
      </c>
      <c r="Y48" s="61"/>
      <c r="Z48" s="63"/>
      <c r="AA48" s="66" t="s">
        <v>758</v>
      </c>
      <c r="AB48" s="66" t="s">
        <v>757</v>
      </c>
    </row>
    <row r="49" spans="2:28" ht="15" customHeight="1">
      <c r="B49" s="669"/>
      <c r="C49" s="123">
        <v>200928</v>
      </c>
      <c r="D49" s="2">
        <v>21</v>
      </c>
      <c r="E49" s="43" t="s">
        <v>106</v>
      </c>
      <c r="F49" s="66">
        <v>2</v>
      </c>
      <c r="G49" s="36">
        <v>10</v>
      </c>
      <c r="H49" s="66">
        <v>8</v>
      </c>
      <c r="I49" s="234" t="s">
        <v>673</v>
      </c>
      <c r="J49" s="66" t="s">
        <v>158</v>
      </c>
      <c r="K49" s="66">
        <v>-105</v>
      </c>
      <c r="L49" s="66" t="s">
        <v>159</v>
      </c>
      <c r="M49" s="66" t="s">
        <v>160</v>
      </c>
      <c r="N49" s="36"/>
      <c r="O49" s="36"/>
      <c r="P49" s="36"/>
      <c r="Q49" s="36"/>
      <c r="R49" s="36"/>
      <c r="S49" s="50"/>
      <c r="T49" s="66" t="s">
        <v>181</v>
      </c>
      <c r="U49" s="27" t="s">
        <v>182</v>
      </c>
      <c r="V49" s="27">
        <v>60</v>
      </c>
      <c r="W49" s="27">
        <v>1</v>
      </c>
      <c r="X49" s="2">
        <v>6500</v>
      </c>
      <c r="Y49" s="61"/>
      <c r="Z49" s="63"/>
      <c r="AA49" s="66" t="s">
        <v>758</v>
      </c>
      <c r="AB49" s="66" t="s">
        <v>757</v>
      </c>
    </row>
    <row r="50" spans="2:28" ht="15" customHeight="1">
      <c r="B50" s="669"/>
      <c r="C50" s="123">
        <v>200928</v>
      </c>
      <c r="D50" s="2">
        <v>22</v>
      </c>
      <c r="E50" s="43" t="s">
        <v>106</v>
      </c>
      <c r="F50" s="66">
        <v>2</v>
      </c>
      <c r="G50" s="36">
        <v>10</v>
      </c>
      <c r="H50" s="66">
        <v>8</v>
      </c>
      <c r="I50" s="234" t="s">
        <v>673</v>
      </c>
      <c r="J50" s="66" t="s">
        <v>158</v>
      </c>
      <c r="K50" s="66">
        <v>-106</v>
      </c>
      <c r="L50" s="66" t="s">
        <v>159</v>
      </c>
      <c r="M50" s="66" t="s">
        <v>160</v>
      </c>
      <c r="N50" s="36"/>
      <c r="O50" s="36"/>
      <c r="P50" s="36"/>
      <c r="Q50" s="36"/>
      <c r="R50" s="36"/>
      <c r="S50" s="50"/>
      <c r="T50" s="66" t="s">
        <v>181</v>
      </c>
      <c r="U50" s="27" t="s">
        <v>182</v>
      </c>
      <c r="V50" s="27">
        <v>60</v>
      </c>
      <c r="W50" s="27">
        <v>1</v>
      </c>
      <c r="X50" s="2">
        <v>6500</v>
      </c>
      <c r="Y50" s="61"/>
      <c r="Z50" s="63"/>
      <c r="AA50" s="66" t="s">
        <v>758</v>
      </c>
      <c r="AB50" s="66" t="s">
        <v>757</v>
      </c>
    </row>
    <row r="51" spans="2:28" ht="15" customHeight="1">
      <c r="B51" s="669"/>
      <c r="C51" s="123">
        <v>200928</v>
      </c>
      <c r="D51" s="2">
        <v>23</v>
      </c>
      <c r="E51" s="43" t="s">
        <v>106</v>
      </c>
      <c r="F51" s="66">
        <v>2</v>
      </c>
      <c r="G51" s="36">
        <v>10</v>
      </c>
      <c r="H51" s="66">
        <v>8</v>
      </c>
      <c r="I51" s="234" t="s">
        <v>673</v>
      </c>
      <c r="J51" s="66" t="s">
        <v>158</v>
      </c>
      <c r="K51" s="66">
        <v>-107</v>
      </c>
      <c r="L51" s="66" t="s">
        <v>159</v>
      </c>
      <c r="M51" s="66" t="s">
        <v>160</v>
      </c>
      <c r="N51" s="36"/>
      <c r="O51" s="36"/>
      <c r="P51" s="36"/>
      <c r="Q51" s="36"/>
      <c r="R51" s="36"/>
      <c r="S51" s="50"/>
      <c r="T51" s="66" t="s">
        <v>181</v>
      </c>
      <c r="U51" s="27" t="s">
        <v>182</v>
      </c>
      <c r="V51" s="27">
        <v>60</v>
      </c>
      <c r="W51" s="27">
        <v>1</v>
      </c>
      <c r="X51" s="464">
        <v>5000</v>
      </c>
      <c r="Y51" s="61"/>
      <c r="Z51" s="63"/>
      <c r="AA51" s="66" t="s">
        <v>758</v>
      </c>
      <c r="AB51" s="66" t="s">
        <v>757</v>
      </c>
    </row>
    <row r="52" spans="2:28" ht="15" customHeight="1">
      <c r="B52" s="669"/>
      <c r="C52" s="123">
        <v>200928</v>
      </c>
      <c r="D52" s="2">
        <v>24</v>
      </c>
      <c r="E52" s="43" t="s">
        <v>106</v>
      </c>
      <c r="F52" s="66">
        <v>2</v>
      </c>
      <c r="G52" s="36">
        <v>10</v>
      </c>
      <c r="H52" s="66">
        <v>8</v>
      </c>
      <c r="I52" s="234" t="s">
        <v>673</v>
      </c>
      <c r="J52" s="66" t="s">
        <v>158</v>
      </c>
      <c r="K52" s="66">
        <v>-108</v>
      </c>
      <c r="L52" s="66" t="s">
        <v>159</v>
      </c>
      <c r="M52" s="66" t="s">
        <v>160</v>
      </c>
      <c r="N52" s="36"/>
      <c r="O52" s="36"/>
      <c r="P52" s="36"/>
      <c r="Q52" s="36"/>
      <c r="R52" s="36"/>
      <c r="S52" s="50"/>
      <c r="T52" s="66" t="s">
        <v>181</v>
      </c>
      <c r="U52" s="27" t="s">
        <v>182</v>
      </c>
      <c r="V52" s="27">
        <v>60</v>
      </c>
      <c r="W52" s="27">
        <v>1</v>
      </c>
      <c r="X52" s="464">
        <v>5000</v>
      </c>
      <c r="Y52" s="61"/>
      <c r="Z52" s="63"/>
      <c r="AA52" s="66" t="s">
        <v>758</v>
      </c>
      <c r="AB52" s="66" t="s">
        <v>757</v>
      </c>
    </row>
    <row r="53" spans="2:28" ht="15" customHeight="1">
      <c r="B53" s="669"/>
      <c r="C53" s="123">
        <v>200928</v>
      </c>
      <c r="D53" s="2">
        <v>25</v>
      </c>
      <c r="E53" s="43" t="s">
        <v>106</v>
      </c>
      <c r="F53" s="66">
        <v>2</v>
      </c>
      <c r="G53" s="36">
        <v>10</v>
      </c>
      <c r="H53" s="66">
        <v>8</v>
      </c>
      <c r="I53" s="234" t="s">
        <v>673</v>
      </c>
      <c r="J53" s="66" t="s">
        <v>158</v>
      </c>
      <c r="K53" s="66">
        <v>-109</v>
      </c>
      <c r="L53" s="66" t="s">
        <v>159</v>
      </c>
      <c r="M53" s="66" t="s">
        <v>160</v>
      </c>
      <c r="N53" s="36"/>
      <c r="O53" s="36"/>
      <c r="P53" s="36"/>
      <c r="Q53" s="36"/>
      <c r="R53" s="36"/>
      <c r="S53" s="50"/>
      <c r="T53" s="66" t="s">
        <v>181</v>
      </c>
      <c r="U53" s="27" t="s">
        <v>182</v>
      </c>
      <c r="V53" s="27">
        <v>60</v>
      </c>
      <c r="W53" s="27">
        <v>1</v>
      </c>
      <c r="X53" s="464">
        <v>5000</v>
      </c>
      <c r="Y53" s="61"/>
      <c r="Z53" s="63"/>
      <c r="AA53" s="66" t="s">
        <v>758</v>
      </c>
      <c r="AB53" s="66" t="s">
        <v>757</v>
      </c>
    </row>
    <row r="54" spans="2:28" ht="15" customHeight="1">
      <c r="B54" s="669"/>
      <c r="C54" s="123">
        <v>200928</v>
      </c>
      <c r="D54" s="2">
        <v>26</v>
      </c>
      <c r="E54" s="43" t="s">
        <v>106</v>
      </c>
      <c r="F54" s="66">
        <v>2</v>
      </c>
      <c r="G54" s="36">
        <v>10</v>
      </c>
      <c r="H54" s="66">
        <v>8</v>
      </c>
      <c r="I54" s="234" t="s">
        <v>673</v>
      </c>
      <c r="J54" s="66" t="s">
        <v>158</v>
      </c>
      <c r="K54" s="66">
        <v>-110</v>
      </c>
      <c r="L54" s="66" t="s">
        <v>159</v>
      </c>
      <c r="M54" s="66" t="s">
        <v>160</v>
      </c>
      <c r="N54" s="36"/>
      <c r="O54" s="36"/>
      <c r="P54" s="36"/>
      <c r="Q54" s="36"/>
      <c r="R54" s="36"/>
      <c r="S54" s="50"/>
      <c r="T54" s="66" t="s">
        <v>181</v>
      </c>
      <c r="U54" s="27" t="s">
        <v>182</v>
      </c>
      <c r="V54" s="27">
        <v>60</v>
      </c>
      <c r="W54" s="27">
        <v>1</v>
      </c>
      <c r="X54" s="464">
        <v>5000</v>
      </c>
      <c r="Y54" s="61"/>
      <c r="Z54" s="63"/>
      <c r="AA54" s="66" t="s">
        <v>758</v>
      </c>
      <c r="AB54" s="66" t="s">
        <v>757</v>
      </c>
    </row>
    <row r="55" spans="2:28" ht="15" customHeight="1">
      <c r="B55" s="669"/>
      <c r="C55" s="123">
        <v>200928</v>
      </c>
      <c r="D55" s="2">
        <v>27</v>
      </c>
      <c r="E55" s="43" t="s">
        <v>106</v>
      </c>
      <c r="F55" s="66">
        <v>2</v>
      </c>
      <c r="G55" s="36">
        <v>10</v>
      </c>
      <c r="H55" s="66">
        <v>8</v>
      </c>
      <c r="I55" s="234" t="s">
        <v>673</v>
      </c>
      <c r="J55" s="66" t="s">
        <v>158</v>
      </c>
      <c r="K55" s="66">
        <v>-110.5</v>
      </c>
      <c r="L55" s="66" t="s">
        <v>159</v>
      </c>
      <c r="M55" s="66" t="s">
        <v>160</v>
      </c>
      <c r="N55" s="36"/>
      <c r="O55" s="36"/>
      <c r="P55" s="36"/>
      <c r="Q55" s="36"/>
      <c r="R55" s="36"/>
      <c r="S55" s="50"/>
      <c r="T55" s="66" t="s">
        <v>181</v>
      </c>
      <c r="U55" s="27" t="s">
        <v>182</v>
      </c>
      <c r="V55" s="27">
        <v>60</v>
      </c>
      <c r="W55" s="27">
        <v>1</v>
      </c>
      <c r="X55" s="464">
        <v>5000</v>
      </c>
      <c r="Y55" s="61"/>
      <c r="Z55" s="63"/>
      <c r="AA55" s="66" t="s">
        <v>758</v>
      </c>
      <c r="AB55" s="66" t="s">
        <v>757</v>
      </c>
    </row>
    <row r="56" spans="2:28" ht="15" customHeight="1">
      <c r="B56" s="669"/>
      <c r="C56" s="123">
        <v>200928</v>
      </c>
      <c r="D56" s="2">
        <v>28</v>
      </c>
      <c r="E56" s="43" t="s">
        <v>106</v>
      </c>
      <c r="F56" s="66">
        <v>2</v>
      </c>
      <c r="G56" s="36">
        <v>10</v>
      </c>
      <c r="H56" s="66">
        <v>8</v>
      </c>
      <c r="I56" s="234" t="s">
        <v>673</v>
      </c>
      <c r="J56" s="66" t="s">
        <v>158</v>
      </c>
      <c r="K56" s="66">
        <v>-111</v>
      </c>
      <c r="L56" s="66" t="s">
        <v>159</v>
      </c>
      <c r="M56" s="66" t="s">
        <v>160</v>
      </c>
      <c r="N56" s="36"/>
      <c r="O56" s="36"/>
      <c r="P56" s="36"/>
      <c r="Q56" s="36"/>
      <c r="R56" s="36"/>
      <c r="S56" s="50"/>
      <c r="T56" s="66" t="s">
        <v>181</v>
      </c>
      <c r="U56" s="27" t="s">
        <v>182</v>
      </c>
      <c r="V56" s="27">
        <v>60</v>
      </c>
      <c r="W56" s="27">
        <v>1</v>
      </c>
      <c r="X56" s="2">
        <v>5000</v>
      </c>
      <c r="Y56" s="61"/>
      <c r="Z56" s="63"/>
      <c r="AA56" s="66" t="s">
        <v>758</v>
      </c>
      <c r="AB56" s="66" t="s">
        <v>757</v>
      </c>
    </row>
    <row r="57" spans="2:28" ht="15" customHeight="1">
      <c r="B57" s="669"/>
      <c r="C57" s="123">
        <v>200928</v>
      </c>
      <c r="D57" s="2">
        <v>29</v>
      </c>
      <c r="E57" s="43" t="s">
        <v>106</v>
      </c>
      <c r="F57" s="66">
        <v>2</v>
      </c>
      <c r="G57" s="36">
        <v>10</v>
      </c>
      <c r="H57" s="66">
        <v>8</v>
      </c>
      <c r="I57" s="234" t="s">
        <v>673</v>
      </c>
      <c r="J57" s="66" t="s">
        <v>158</v>
      </c>
      <c r="K57" s="66">
        <v>-111.5</v>
      </c>
      <c r="L57" s="66" t="s">
        <v>159</v>
      </c>
      <c r="M57" s="66" t="s">
        <v>160</v>
      </c>
      <c r="N57" s="36"/>
      <c r="O57" s="36"/>
      <c r="P57" s="36"/>
      <c r="Q57" s="36"/>
      <c r="R57" s="36"/>
      <c r="S57" s="50"/>
      <c r="T57" s="66" t="s">
        <v>181</v>
      </c>
      <c r="U57" s="27" t="s">
        <v>182</v>
      </c>
      <c r="V57" s="27">
        <v>60</v>
      </c>
      <c r="W57" s="27">
        <v>1</v>
      </c>
      <c r="X57" s="2">
        <v>5000</v>
      </c>
      <c r="Y57" s="61"/>
      <c r="Z57" s="63"/>
      <c r="AA57" s="66" t="s">
        <v>758</v>
      </c>
      <c r="AB57" s="66" t="s">
        <v>757</v>
      </c>
    </row>
    <row r="58" spans="2:28" ht="15" customHeight="1">
      <c r="B58" s="669"/>
      <c r="C58" s="123">
        <v>200928</v>
      </c>
      <c r="D58" s="2">
        <v>30</v>
      </c>
      <c r="E58" s="43" t="s">
        <v>106</v>
      </c>
      <c r="F58" s="66">
        <v>2</v>
      </c>
      <c r="G58" s="36">
        <v>10</v>
      </c>
      <c r="H58" s="66">
        <v>8</v>
      </c>
      <c r="I58" s="234" t="s">
        <v>673</v>
      </c>
      <c r="J58" s="66" t="s">
        <v>158</v>
      </c>
      <c r="K58" s="66">
        <v>-112</v>
      </c>
      <c r="L58" s="66" t="s">
        <v>159</v>
      </c>
      <c r="M58" s="66" t="s">
        <v>160</v>
      </c>
      <c r="N58" s="36"/>
      <c r="O58" s="36"/>
      <c r="P58" s="36"/>
      <c r="Q58" s="36"/>
      <c r="R58" s="36"/>
      <c r="S58" s="50"/>
      <c r="T58" s="66" t="s">
        <v>181</v>
      </c>
      <c r="U58" s="27" t="s">
        <v>182</v>
      </c>
      <c r="V58" s="27">
        <v>60</v>
      </c>
      <c r="W58" s="27">
        <v>1</v>
      </c>
      <c r="X58" s="2">
        <v>5000</v>
      </c>
      <c r="Y58" s="61"/>
      <c r="Z58" s="63"/>
      <c r="AA58" s="66" t="s">
        <v>758</v>
      </c>
      <c r="AB58" s="66" t="s">
        <v>757</v>
      </c>
    </row>
    <row r="59" spans="2:28" ht="15" customHeight="1">
      <c r="B59" s="669"/>
      <c r="C59" s="123">
        <v>200928</v>
      </c>
      <c r="D59" s="2">
        <v>31</v>
      </c>
      <c r="E59" s="43" t="s">
        <v>106</v>
      </c>
      <c r="F59" s="66">
        <v>2</v>
      </c>
      <c r="G59" s="36">
        <v>10</v>
      </c>
      <c r="H59" s="66">
        <v>8</v>
      </c>
      <c r="I59" s="234" t="s">
        <v>673</v>
      </c>
      <c r="J59" s="66" t="s">
        <v>158</v>
      </c>
      <c r="K59" s="66">
        <v>-112.5</v>
      </c>
      <c r="L59" s="66" t="s">
        <v>159</v>
      </c>
      <c r="M59" s="66" t="s">
        <v>160</v>
      </c>
      <c r="N59" s="36"/>
      <c r="O59" s="36"/>
      <c r="P59" s="36"/>
      <c r="Q59" s="36"/>
      <c r="R59" s="36"/>
      <c r="S59" s="50"/>
      <c r="T59" s="66" t="s">
        <v>181</v>
      </c>
      <c r="U59" s="27" t="s">
        <v>182</v>
      </c>
      <c r="V59" s="27">
        <v>60</v>
      </c>
      <c r="W59" s="27">
        <v>1</v>
      </c>
      <c r="X59" s="20">
        <v>5000</v>
      </c>
      <c r="Y59" s="61"/>
      <c r="Z59" s="63"/>
      <c r="AA59" s="66" t="s">
        <v>758</v>
      </c>
      <c r="AB59" s="66" t="s">
        <v>757</v>
      </c>
    </row>
    <row r="60" spans="2:28" ht="15" customHeight="1">
      <c r="B60" s="669"/>
      <c r="C60" s="123">
        <v>200928</v>
      </c>
      <c r="D60" s="2">
        <v>32</v>
      </c>
      <c r="E60" s="43" t="s">
        <v>106</v>
      </c>
      <c r="F60" s="66">
        <v>2</v>
      </c>
      <c r="G60" s="36">
        <v>10</v>
      </c>
      <c r="H60" s="66">
        <v>8</v>
      </c>
      <c r="I60" s="234" t="s">
        <v>673</v>
      </c>
      <c r="J60" s="66" t="s">
        <v>158</v>
      </c>
      <c r="K60" s="66">
        <v>-113</v>
      </c>
      <c r="L60" s="66" t="s">
        <v>159</v>
      </c>
      <c r="M60" s="66" t="s">
        <v>160</v>
      </c>
      <c r="N60" s="36"/>
      <c r="O60" s="36"/>
      <c r="P60" s="36"/>
      <c r="Q60" s="36"/>
      <c r="R60" s="36"/>
      <c r="S60" s="50"/>
      <c r="T60" s="66" t="s">
        <v>181</v>
      </c>
      <c r="U60" s="27" t="s">
        <v>182</v>
      </c>
      <c r="V60" s="27">
        <v>60</v>
      </c>
      <c r="W60" s="27">
        <v>1</v>
      </c>
      <c r="X60" s="464">
        <v>3600</v>
      </c>
      <c r="Y60" s="61"/>
      <c r="Z60" s="63"/>
      <c r="AA60" s="66" t="s">
        <v>758</v>
      </c>
      <c r="AB60" s="66" t="s">
        <v>757</v>
      </c>
    </row>
    <row r="61" spans="2:28" ht="15" customHeight="1">
      <c r="B61" s="669"/>
      <c r="C61" s="123">
        <v>200928</v>
      </c>
      <c r="D61" s="2">
        <v>33</v>
      </c>
      <c r="E61" s="43" t="s">
        <v>106</v>
      </c>
      <c r="F61" s="66">
        <v>2</v>
      </c>
      <c r="G61" s="36">
        <v>10</v>
      </c>
      <c r="H61" s="66">
        <v>8</v>
      </c>
      <c r="I61" s="234" t="s">
        <v>673</v>
      </c>
      <c r="J61" s="66" t="s">
        <v>158</v>
      </c>
      <c r="K61" s="66">
        <v>-113.5</v>
      </c>
      <c r="L61" s="66" t="s">
        <v>159</v>
      </c>
      <c r="M61" s="66" t="s">
        <v>160</v>
      </c>
      <c r="N61" s="36"/>
      <c r="O61" s="36"/>
      <c r="P61" s="36"/>
      <c r="Q61" s="36"/>
      <c r="R61" s="36"/>
      <c r="S61" s="50"/>
      <c r="T61" s="66" t="s">
        <v>181</v>
      </c>
      <c r="U61" s="27" t="s">
        <v>182</v>
      </c>
      <c r="V61" s="27">
        <v>60</v>
      </c>
      <c r="W61" s="27">
        <v>1</v>
      </c>
      <c r="X61" s="20">
        <v>3600</v>
      </c>
      <c r="Y61" s="61"/>
      <c r="Z61" s="63"/>
      <c r="AA61" s="66" t="s">
        <v>758</v>
      </c>
      <c r="AB61" s="66" t="s">
        <v>757</v>
      </c>
    </row>
    <row r="62" spans="2:28" ht="15" customHeight="1">
      <c r="B62" s="669"/>
      <c r="C62" s="123">
        <v>200928</v>
      </c>
      <c r="D62" s="2">
        <v>34</v>
      </c>
      <c r="E62" s="43" t="s">
        <v>106</v>
      </c>
      <c r="F62" s="66">
        <v>2</v>
      </c>
      <c r="G62" s="36">
        <v>10</v>
      </c>
      <c r="H62" s="66">
        <v>8</v>
      </c>
      <c r="I62" s="234" t="s">
        <v>673</v>
      </c>
      <c r="J62" s="66" t="s">
        <v>158</v>
      </c>
      <c r="K62" s="66">
        <v>-114</v>
      </c>
      <c r="L62" s="66" t="s">
        <v>159</v>
      </c>
      <c r="M62" s="66" t="s">
        <v>160</v>
      </c>
      <c r="N62" s="36"/>
      <c r="O62" s="36"/>
      <c r="P62" s="36"/>
      <c r="Q62" s="36"/>
      <c r="R62" s="36"/>
      <c r="S62" s="50"/>
      <c r="T62" s="66" t="s">
        <v>181</v>
      </c>
      <c r="U62" s="27" t="s">
        <v>182</v>
      </c>
      <c r="V62" s="27">
        <v>60</v>
      </c>
      <c r="W62" s="27">
        <v>1</v>
      </c>
      <c r="X62" s="20">
        <v>3600</v>
      </c>
      <c r="Y62" s="61"/>
      <c r="Z62" s="63"/>
      <c r="AA62" s="66" t="s">
        <v>758</v>
      </c>
      <c r="AB62" s="66" t="s">
        <v>757</v>
      </c>
    </row>
    <row r="63" spans="2:28" ht="15" customHeight="1">
      <c r="B63" s="669"/>
      <c r="C63" s="123">
        <v>200928</v>
      </c>
      <c r="D63" s="2">
        <v>35</v>
      </c>
      <c r="E63" s="43" t="s">
        <v>106</v>
      </c>
      <c r="F63" s="66">
        <v>2</v>
      </c>
      <c r="G63" s="36">
        <v>10</v>
      </c>
      <c r="H63" s="66">
        <v>8</v>
      </c>
      <c r="I63" s="234" t="s">
        <v>673</v>
      </c>
      <c r="J63" s="66" t="s">
        <v>158</v>
      </c>
      <c r="K63" s="66">
        <v>-114.5</v>
      </c>
      <c r="L63" s="66" t="s">
        <v>159</v>
      </c>
      <c r="M63" s="66" t="s">
        <v>160</v>
      </c>
      <c r="N63" s="36"/>
      <c r="O63" s="36"/>
      <c r="P63" s="36"/>
      <c r="Q63" s="36"/>
      <c r="R63" s="36"/>
      <c r="S63" s="50"/>
      <c r="T63" s="66" t="s">
        <v>181</v>
      </c>
      <c r="U63" s="27" t="s">
        <v>182</v>
      </c>
      <c r="V63" s="27">
        <v>60</v>
      </c>
      <c r="W63" s="27">
        <v>1</v>
      </c>
      <c r="X63" s="20">
        <v>3600</v>
      </c>
      <c r="Y63" s="61"/>
      <c r="Z63" s="63"/>
      <c r="AA63" s="66" t="s">
        <v>758</v>
      </c>
      <c r="AB63" s="66" t="s">
        <v>757</v>
      </c>
    </row>
    <row r="64" spans="2:28" ht="15" customHeight="1">
      <c r="B64" s="669"/>
      <c r="C64" s="123">
        <v>200928</v>
      </c>
      <c r="D64" s="2">
        <v>36</v>
      </c>
      <c r="E64" s="43" t="s">
        <v>106</v>
      </c>
      <c r="F64" s="66">
        <v>2</v>
      </c>
      <c r="G64" s="36">
        <v>10</v>
      </c>
      <c r="H64" s="66">
        <v>8</v>
      </c>
      <c r="I64" s="234" t="s">
        <v>673</v>
      </c>
      <c r="J64" s="66" t="s">
        <v>158</v>
      </c>
      <c r="K64" s="66">
        <v>-115</v>
      </c>
      <c r="L64" s="66" t="s">
        <v>159</v>
      </c>
      <c r="M64" s="66" t="s">
        <v>160</v>
      </c>
      <c r="N64" s="36"/>
      <c r="O64" s="36"/>
      <c r="P64" s="36"/>
      <c r="Q64" s="36"/>
      <c r="R64" s="36"/>
      <c r="S64" s="50"/>
      <c r="T64" s="66" t="s">
        <v>181</v>
      </c>
      <c r="U64" s="27" t="s">
        <v>182</v>
      </c>
      <c r="V64" s="27">
        <v>60</v>
      </c>
      <c r="W64" s="27">
        <v>1</v>
      </c>
      <c r="X64" s="20">
        <v>3600</v>
      </c>
      <c r="Y64" s="61"/>
      <c r="Z64" s="63"/>
      <c r="AA64" s="66" t="s">
        <v>758</v>
      </c>
      <c r="AB64" s="66" t="s">
        <v>757</v>
      </c>
    </row>
    <row r="65" spans="1:28" ht="15" customHeight="1">
      <c r="B65" s="669"/>
      <c r="C65" s="123">
        <v>200928</v>
      </c>
      <c r="D65" s="2">
        <v>37</v>
      </c>
      <c r="E65" s="43" t="s">
        <v>106</v>
      </c>
      <c r="F65" s="66">
        <v>2</v>
      </c>
      <c r="G65" s="36">
        <v>10</v>
      </c>
      <c r="H65" s="66">
        <v>8</v>
      </c>
      <c r="I65" s="234" t="s">
        <v>673</v>
      </c>
      <c r="J65" s="66" t="s">
        <v>158</v>
      </c>
      <c r="K65" s="66">
        <v>-115.5</v>
      </c>
      <c r="L65" s="66" t="s">
        <v>159</v>
      </c>
      <c r="M65" s="66" t="s">
        <v>160</v>
      </c>
      <c r="N65" s="36"/>
      <c r="O65" s="36"/>
      <c r="P65" s="36"/>
      <c r="Q65" s="36"/>
      <c r="R65" s="36"/>
      <c r="S65" s="50"/>
      <c r="T65" s="66" t="s">
        <v>181</v>
      </c>
      <c r="U65" s="27" t="s">
        <v>182</v>
      </c>
      <c r="V65" s="27">
        <v>60</v>
      </c>
      <c r="W65" s="27">
        <v>1</v>
      </c>
      <c r="X65" s="20">
        <v>3300</v>
      </c>
      <c r="Y65" s="61"/>
      <c r="Z65" s="63"/>
      <c r="AA65" s="66" t="s">
        <v>758</v>
      </c>
      <c r="AB65" s="66" t="s">
        <v>757</v>
      </c>
    </row>
    <row r="66" spans="1:28" ht="15" customHeight="1">
      <c r="B66" s="669"/>
      <c r="C66" s="123">
        <v>200928</v>
      </c>
      <c r="D66" s="2">
        <v>38</v>
      </c>
      <c r="E66" s="43" t="s">
        <v>106</v>
      </c>
      <c r="F66" s="66">
        <v>2</v>
      </c>
      <c r="G66" s="36">
        <v>10</v>
      </c>
      <c r="H66" s="66">
        <v>8</v>
      </c>
      <c r="I66" s="234" t="s">
        <v>673</v>
      </c>
      <c r="J66" s="66" t="s">
        <v>158</v>
      </c>
      <c r="K66" s="66">
        <v>-116</v>
      </c>
      <c r="L66" s="66" t="s">
        <v>159</v>
      </c>
      <c r="M66" s="66" t="s">
        <v>160</v>
      </c>
      <c r="N66" s="36"/>
      <c r="O66" s="36"/>
      <c r="P66" s="36"/>
      <c r="Q66" s="36"/>
      <c r="R66" s="36"/>
      <c r="S66" s="50"/>
      <c r="T66" s="66" t="s">
        <v>181</v>
      </c>
      <c r="U66" s="27" t="s">
        <v>182</v>
      </c>
      <c r="V66" s="27">
        <v>60</v>
      </c>
      <c r="W66" s="27">
        <v>1</v>
      </c>
      <c r="X66" s="20">
        <v>3300</v>
      </c>
      <c r="Y66" s="61"/>
      <c r="Z66" s="63"/>
      <c r="AA66" s="66" t="s">
        <v>758</v>
      </c>
      <c r="AB66" s="66" t="s">
        <v>757</v>
      </c>
    </row>
    <row r="67" spans="1:28" ht="15" customHeight="1">
      <c r="B67" s="669"/>
      <c r="C67" s="123">
        <v>200928</v>
      </c>
      <c r="D67" s="2">
        <v>39</v>
      </c>
      <c r="E67" s="43" t="s">
        <v>106</v>
      </c>
      <c r="F67" s="66">
        <v>2</v>
      </c>
      <c r="G67" s="36">
        <v>10</v>
      </c>
      <c r="H67" s="66">
        <v>8</v>
      </c>
      <c r="I67" s="234" t="s">
        <v>673</v>
      </c>
      <c r="J67" s="66" t="s">
        <v>158</v>
      </c>
      <c r="K67" s="66">
        <v>-116.5</v>
      </c>
      <c r="L67" s="66" t="s">
        <v>159</v>
      </c>
      <c r="M67" s="66" t="s">
        <v>160</v>
      </c>
      <c r="N67" s="36"/>
      <c r="O67" s="36"/>
      <c r="P67" s="36"/>
      <c r="Q67" s="36"/>
      <c r="R67" s="36"/>
      <c r="S67" s="50"/>
      <c r="T67" s="66" t="s">
        <v>181</v>
      </c>
      <c r="U67" s="27" t="s">
        <v>182</v>
      </c>
      <c r="V67" s="27">
        <v>60</v>
      </c>
      <c r="W67" s="27">
        <v>1</v>
      </c>
      <c r="X67" s="20">
        <v>3300</v>
      </c>
      <c r="Y67" s="61"/>
      <c r="Z67" s="63"/>
      <c r="AA67" s="66" t="s">
        <v>758</v>
      </c>
      <c r="AB67" s="66" t="s">
        <v>757</v>
      </c>
    </row>
    <row r="68" spans="1:28" ht="15" customHeight="1">
      <c r="B68" s="669"/>
      <c r="C68" s="123">
        <v>200928</v>
      </c>
      <c r="D68" s="2">
        <v>40</v>
      </c>
      <c r="E68" s="43" t="s">
        <v>106</v>
      </c>
      <c r="F68" s="66">
        <v>2</v>
      </c>
      <c r="G68" s="36">
        <v>10</v>
      </c>
      <c r="H68" s="66">
        <v>8</v>
      </c>
      <c r="I68" s="234" t="s">
        <v>673</v>
      </c>
      <c r="J68" s="66" t="s">
        <v>158</v>
      </c>
      <c r="K68" s="66">
        <v>-117</v>
      </c>
      <c r="L68" s="66" t="s">
        <v>159</v>
      </c>
      <c r="M68" s="66" t="s">
        <v>160</v>
      </c>
      <c r="N68" s="36"/>
      <c r="O68" s="36"/>
      <c r="P68" s="36"/>
      <c r="Q68" s="36"/>
      <c r="R68" s="36"/>
      <c r="S68" s="50"/>
      <c r="T68" s="66" t="s">
        <v>181</v>
      </c>
      <c r="U68" s="27" t="s">
        <v>182</v>
      </c>
      <c r="V68" s="27">
        <v>60</v>
      </c>
      <c r="W68" s="27">
        <v>1</v>
      </c>
      <c r="X68" s="20">
        <v>3300</v>
      </c>
      <c r="Y68" s="61"/>
      <c r="Z68" s="63"/>
      <c r="AA68" s="66" t="s">
        <v>758</v>
      </c>
      <c r="AB68" s="66" t="s">
        <v>757</v>
      </c>
    </row>
    <row r="69" spans="1:28" ht="15" customHeight="1">
      <c r="B69" s="669"/>
      <c r="C69" s="123">
        <v>200928</v>
      </c>
      <c r="D69" s="2">
        <v>41</v>
      </c>
      <c r="E69" s="43" t="s">
        <v>106</v>
      </c>
      <c r="F69" s="66">
        <v>2</v>
      </c>
      <c r="G69" s="36">
        <v>10</v>
      </c>
      <c r="H69" s="66">
        <v>8</v>
      </c>
      <c r="I69" s="234" t="s">
        <v>673</v>
      </c>
      <c r="J69" s="66" t="s">
        <v>158</v>
      </c>
      <c r="K69" s="66">
        <v>-117.5</v>
      </c>
      <c r="L69" s="66" t="s">
        <v>159</v>
      </c>
      <c r="M69" s="66" t="s">
        <v>160</v>
      </c>
      <c r="N69" s="36"/>
      <c r="O69" s="36"/>
      <c r="P69" s="36"/>
      <c r="Q69" s="36"/>
      <c r="R69" s="36"/>
      <c r="S69" s="50"/>
      <c r="T69" s="66" t="s">
        <v>181</v>
      </c>
      <c r="U69" s="27" t="s">
        <v>182</v>
      </c>
      <c r="V69" s="27">
        <v>60</v>
      </c>
      <c r="W69" s="27">
        <v>1</v>
      </c>
      <c r="X69" s="20">
        <v>3000</v>
      </c>
      <c r="Y69" s="61"/>
      <c r="Z69" s="63"/>
      <c r="AA69" s="66" t="s">
        <v>758</v>
      </c>
      <c r="AB69" s="66" t="s">
        <v>757</v>
      </c>
    </row>
    <row r="70" spans="1:28" ht="15" customHeight="1">
      <c r="B70" s="669"/>
      <c r="C70" s="123">
        <v>200928</v>
      </c>
      <c r="D70" s="2">
        <v>42</v>
      </c>
      <c r="E70" s="43" t="s">
        <v>106</v>
      </c>
      <c r="F70" s="66">
        <v>2</v>
      </c>
      <c r="G70" s="36">
        <v>10</v>
      </c>
      <c r="H70" s="66">
        <v>8</v>
      </c>
      <c r="I70" s="234" t="s">
        <v>673</v>
      </c>
      <c r="J70" s="66" t="s">
        <v>158</v>
      </c>
      <c r="K70" s="66">
        <v>-118</v>
      </c>
      <c r="L70" s="66" t="s">
        <v>159</v>
      </c>
      <c r="M70" s="66" t="s">
        <v>160</v>
      </c>
      <c r="N70" s="36"/>
      <c r="O70" s="36"/>
      <c r="P70" s="36"/>
      <c r="Q70" s="36"/>
      <c r="R70" s="36"/>
      <c r="S70" s="50"/>
      <c r="T70" s="66" t="s">
        <v>181</v>
      </c>
      <c r="U70" s="27" t="s">
        <v>182</v>
      </c>
      <c r="V70" s="27">
        <v>60</v>
      </c>
      <c r="W70" s="27">
        <v>1</v>
      </c>
      <c r="X70" s="20">
        <v>2600</v>
      </c>
      <c r="Y70" s="61"/>
      <c r="Z70" s="63"/>
      <c r="AA70" s="66" t="s">
        <v>758</v>
      </c>
      <c r="AB70" s="66" t="s">
        <v>757</v>
      </c>
    </row>
    <row r="71" spans="1:28" ht="15" customHeight="1">
      <c r="B71" s="669"/>
      <c r="C71" s="123">
        <v>200928</v>
      </c>
      <c r="D71" s="2">
        <v>43</v>
      </c>
      <c r="E71" s="43" t="s">
        <v>106</v>
      </c>
      <c r="F71" s="66">
        <v>2</v>
      </c>
      <c r="G71" s="36">
        <v>10</v>
      </c>
      <c r="H71" s="66">
        <v>8</v>
      </c>
      <c r="I71" s="234" t="s">
        <v>673</v>
      </c>
      <c r="J71" s="66" t="s">
        <v>158</v>
      </c>
      <c r="K71" s="66">
        <v>-118.5</v>
      </c>
      <c r="L71" s="66" t="s">
        <v>159</v>
      </c>
      <c r="M71" s="66" t="s">
        <v>160</v>
      </c>
      <c r="N71" s="36"/>
      <c r="O71" s="36"/>
      <c r="P71" s="36"/>
      <c r="Q71" s="36"/>
      <c r="R71" s="36"/>
      <c r="S71" s="50"/>
      <c r="T71" s="66" t="s">
        <v>181</v>
      </c>
      <c r="U71" s="27" t="s">
        <v>182</v>
      </c>
      <c r="V71" s="27">
        <v>60</v>
      </c>
      <c r="W71" s="27">
        <v>1</v>
      </c>
      <c r="X71" s="20">
        <v>2600</v>
      </c>
      <c r="Y71" s="61"/>
      <c r="Z71" s="63"/>
      <c r="AA71" s="66" t="s">
        <v>758</v>
      </c>
      <c r="AB71" s="66" t="s">
        <v>757</v>
      </c>
    </row>
    <row r="72" spans="1:28" ht="15" customHeight="1">
      <c r="B72" s="669"/>
      <c r="C72" s="123">
        <v>200928</v>
      </c>
      <c r="D72" s="2">
        <v>44</v>
      </c>
      <c r="E72" s="43" t="s">
        <v>106</v>
      </c>
      <c r="F72" s="66">
        <v>2</v>
      </c>
      <c r="G72" s="36">
        <v>10</v>
      </c>
      <c r="H72" s="66">
        <v>8</v>
      </c>
      <c r="I72" s="234" t="s">
        <v>673</v>
      </c>
      <c r="J72" s="66" t="s">
        <v>158</v>
      </c>
      <c r="K72" s="66">
        <v>-119</v>
      </c>
      <c r="L72" s="66" t="s">
        <v>159</v>
      </c>
      <c r="M72" s="66" t="s">
        <v>160</v>
      </c>
      <c r="N72" s="36"/>
      <c r="O72" s="36"/>
      <c r="P72" s="36"/>
      <c r="Q72" s="36"/>
      <c r="R72" s="36"/>
      <c r="S72" s="50"/>
      <c r="T72" s="66" t="s">
        <v>181</v>
      </c>
      <c r="U72" s="27" t="s">
        <v>182</v>
      </c>
      <c r="V72" s="27">
        <v>60</v>
      </c>
      <c r="W72" s="27">
        <v>1</v>
      </c>
      <c r="X72" s="464">
        <v>2000</v>
      </c>
      <c r="Y72" s="61"/>
      <c r="Z72" s="63"/>
      <c r="AA72" s="66" t="s">
        <v>758</v>
      </c>
      <c r="AB72" s="66" t="s">
        <v>757</v>
      </c>
    </row>
    <row r="73" spans="1:28" ht="15" customHeight="1">
      <c r="B73" s="669"/>
      <c r="C73" s="123">
        <v>200928</v>
      </c>
      <c r="D73" s="2">
        <v>45</v>
      </c>
      <c r="E73" s="43" t="s">
        <v>106</v>
      </c>
      <c r="F73" s="66">
        <v>2</v>
      </c>
      <c r="G73" s="36">
        <v>10</v>
      </c>
      <c r="H73" s="66">
        <v>8</v>
      </c>
      <c r="I73" s="234" t="s">
        <v>673</v>
      </c>
      <c r="J73" s="66" t="s">
        <v>158</v>
      </c>
      <c r="K73" s="66">
        <v>-119.5</v>
      </c>
      <c r="L73" s="66" t="s">
        <v>159</v>
      </c>
      <c r="M73" s="66" t="s">
        <v>160</v>
      </c>
      <c r="N73" s="36"/>
      <c r="O73" s="36"/>
      <c r="P73" s="36"/>
      <c r="Q73" s="36"/>
      <c r="R73" s="36"/>
      <c r="S73" s="50"/>
      <c r="T73" s="66" t="s">
        <v>181</v>
      </c>
      <c r="U73" s="27" t="s">
        <v>182</v>
      </c>
      <c r="V73" s="27">
        <v>60</v>
      </c>
      <c r="W73" s="27">
        <v>1</v>
      </c>
      <c r="X73" s="464">
        <v>2000</v>
      </c>
      <c r="Y73" s="61"/>
      <c r="Z73" s="63"/>
      <c r="AA73" s="66" t="s">
        <v>758</v>
      </c>
      <c r="AB73" s="66" t="s">
        <v>757</v>
      </c>
    </row>
    <row r="74" spans="1:28" ht="15" customHeight="1">
      <c r="B74" s="697"/>
      <c r="C74" s="123">
        <v>200928</v>
      </c>
      <c r="D74" s="2">
        <v>46</v>
      </c>
      <c r="E74" s="43" t="s">
        <v>106</v>
      </c>
      <c r="F74" s="66">
        <v>2</v>
      </c>
      <c r="G74" s="36">
        <v>10</v>
      </c>
      <c r="H74" s="66">
        <v>8</v>
      </c>
      <c r="I74" s="234" t="s">
        <v>673</v>
      </c>
      <c r="J74" s="66" t="s">
        <v>158</v>
      </c>
      <c r="K74" s="66">
        <v>-120</v>
      </c>
      <c r="L74" s="66" t="s">
        <v>159</v>
      </c>
      <c r="M74" s="66" t="s">
        <v>160</v>
      </c>
      <c r="N74" s="36"/>
      <c r="O74" s="36"/>
      <c r="P74" s="36"/>
      <c r="Q74" s="36"/>
      <c r="R74" s="36"/>
      <c r="S74" s="50"/>
      <c r="T74" s="66" t="s">
        <v>181</v>
      </c>
      <c r="U74" s="27" t="s">
        <v>182</v>
      </c>
      <c r="V74" s="27">
        <v>60</v>
      </c>
      <c r="W74" s="27">
        <v>1</v>
      </c>
      <c r="X74" s="464">
        <v>2000</v>
      </c>
      <c r="Y74" s="61"/>
      <c r="Z74" s="63"/>
      <c r="AA74" s="66" t="s">
        <v>758</v>
      </c>
      <c r="AB74" s="66" t="s">
        <v>757</v>
      </c>
    </row>
    <row r="75" spans="1:28" ht="15" customHeight="1">
      <c r="A75" s="626"/>
      <c r="B75" s="626" t="s">
        <v>307</v>
      </c>
      <c r="C75" s="123">
        <v>200930</v>
      </c>
      <c r="D75" s="2"/>
      <c r="E75" s="43" t="s">
        <v>106</v>
      </c>
      <c r="F75" s="66">
        <v>4</v>
      </c>
      <c r="G75" s="66">
        <v>10</v>
      </c>
      <c r="H75" s="66">
        <v>8</v>
      </c>
      <c r="I75" s="234" t="s">
        <v>673</v>
      </c>
      <c r="J75" s="66" t="s">
        <v>158</v>
      </c>
      <c r="K75" s="90">
        <v>-85</v>
      </c>
      <c r="L75" s="66" t="s">
        <v>159</v>
      </c>
      <c r="M75" s="66" t="s">
        <v>160</v>
      </c>
      <c r="N75" s="66" t="s">
        <v>148</v>
      </c>
      <c r="O75" s="66" t="s">
        <v>754</v>
      </c>
      <c r="P75" s="66">
        <v>60</v>
      </c>
      <c r="Q75" s="66">
        <v>3</v>
      </c>
      <c r="R75" s="66" t="s">
        <v>150</v>
      </c>
      <c r="S75" s="61">
        <v>33500</v>
      </c>
      <c r="T75" s="27" t="s">
        <v>755</v>
      </c>
      <c r="U75" s="27" t="s">
        <v>149</v>
      </c>
      <c r="V75" s="27">
        <v>60</v>
      </c>
      <c r="W75" s="27">
        <v>3</v>
      </c>
      <c r="X75" s="2">
        <v>9500</v>
      </c>
      <c r="Y75" s="2"/>
      <c r="Z75" s="63" t="s">
        <v>244</v>
      </c>
      <c r="AA75" s="66" t="s">
        <v>756</v>
      </c>
      <c r="AB75" s="66" t="s">
        <v>757</v>
      </c>
    </row>
    <row r="76" spans="1:28" ht="15" customHeight="1">
      <c r="A76" s="626"/>
      <c r="B76" s="626"/>
      <c r="C76" s="123">
        <v>200931</v>
      </c>
      <c r="D76" s="2"/>
      <c r="E76" s="43" t="s">
        <v>106</v>
      </c>
      <c r="F76" s="66">
        <v>4</v>
      </c>
      <c r="G76" s="66">
        <v>10</v>
      </c>
      <c r="H76" s="66">
        <v>8</v>
      </c>
      <c r="I76" s="234" t="s">
        <v>673</v>
      </c>
      <c r="J76" s="66" t="s">
        <v>163</v>
      </c>
      <c r="K76" s="90">
        <v>-78</v>
      </c>
      <c r="L76" s="2">
        <v>20</v>
      </c>
      <c r="M76" s="2" t="s">
        <v>166</v>
      </c>
      <c r="N76" s="66" t="s">
        <v>148</v>
      </c>
      <c r="O76" s="66" t="s">
        <v>754</v>
      </c>
      <c r="P76" s="66">
        <v>60</v>
      </c>
      <c r="Q76" s="66">
        <v>3</v>
      </c>
      <c r="R76" s="66" t="s">
        <v>150</v>
      </c>
      <c r="S76" s="61">
        <v>19000</v>
      </c>
      <c r="T76" s="27" t="s">
        <v>755</v>
      </c>
      <c r="U76" s="27" t="s">
        <v>149</v>
      </c>
      <c r="V76" s="27">
        <v>60</v>
      </c>
      <c r="W76" s="27">
        <v>3</v>
      </c>
      <c r="X76" s="2">
        <v>5500</v>
      </c>
      <c r="Y76" s="2"/>
      <c r="Z76" s="63" t="s">
        <v>244</v>
      </c>
      <c r="AA76" s="66" t="s">
        <v>758</v>
      </c>
      <c r="AB76" s="66" t="s">
        <v>757</v>
      </c>
    </row>
    <row r="77" spans="1:28" ht="15" customHeight="1">
      <c r="A77" s="626"/>
      <c r="B77" s="626"/>
      <c r="C77" s="123">
        <v>200932</v>
      </c>
      <c r="D77" s="2"/>
      <c r="E77" s="43" t="s">
        <v>106</v>
      </c>
      <c r="F77" s="66">
        <v>4</v>
      </c>
      <c r="G77" s="66">
        <v>10</v>
      </c>
      <c r="H77" s="66">
        <v>8</v>
      </c>
      <c r="I77" s="234" t="s">
        <v>673</v>
      </c>
      <c r="J77" s="66" t="s">
        <v>163</v>
      </c>
      <c r="K77" s="90">
        <v>-88</v>
      </c>
      <c r="L77" s="2">
        <v>10</v>
      </c>
      <c r="M77" s="2" t="s">
        <v>164</v>
      </c>
      <c r="N77" s="66" t="s">
        <v>148</v>
      </c>
      <c r="O77" s="66" t="s">
        <v>754</v>
      </c>
      <c r="P77" s="66">
        <v>60</v>
      </c>
      <c r="Q77" s="66">
        <v>3</v>
      </c>
      <c r="R77" s="66" t="s">
        <v>245</v>
      </c>
      <c r="S77" s="61">
        <v>13000</v>
      </c>
      <c r="T77" s="27" t="s">
        <v>755</v>
      </c>
      <c r="U77" s="27" t="s">
        <v>149</v>
      </c>
      <c r="V77" s="27">
        <v>60</v>
      </c>
      <c r="W77" s="27">
        <v>3</v>
      </c>
      <c r="X77" s="2">
        <v>2500</v>
      </c>
      <c r="Y77" s="2"/>
      <c r="Z77" s="63" t="s">
        <v>244</v>
      </c>
      <c r="AA77" s="66" t="s">
        <v>758</v>
      </c>
      <c r="AB77" s="66" t="s">
        <v>757</v>
      </c>
    </row>
    <row r="78" spans="1:28" ht="15" customHeight="1">
      <c r="A78" s="626"/>
      <c r="B78" s="626"/>
      <c r="C78" s="123">
        <v>200933</v>
      </c>
      <c r="D78" s="2"/>
      <c r="E78" s="43" t="s">
        <v>106</v>
      </c>
      <c r="F78" s="66">
        <v>4</v>
      </c>
      <c r="G78" s="66">
        <v>10</v>
      </c>
      <c r="H78" s="66">
        <v>8</v>
      </c>
      <c r="I78" s="234" t="s">
        <v>673</v>
      </c>
      <c r="J78" s="66" t="s">
        <v>146</v>
      </c>
      <c r="K78" s="90">
        <v>-98</v>
      </c>
      <c r="L78" s="2">
        <v>0</v>
      </c>
      <c r="M78" s="2" t="s">
        <v>147</v>
      </c>
      <c r="N78" s="66" t="s">
        <v>148</v>
      </c>
      <c r="O78" s="66" t="s">
        <v>754</v>
      </c>
      <c r="P78" s="66">
        <v>60</v>
      </c>
      <c r="Q78" s="66">
        <v>3</v>
      </c>
      <c r="R78" s="66" t="s">
        <v>245</v>
      </c>
      <c r="S78" s="61">
        <v>3500</v>
      </c>
      <c r="T78" s="27" t="s">
        <v>755</v>
      </c>
      <c r="U78" s="27" t="s">
        <v>149</v>
      </c>
      <c r="V78" s="27">
        <v>60</v>
      </c>
      <c r="W78" s="27">
        <v>3</v>
      </c>
      <c r="X78" s="464">
        <v>500</v>
      </c>
      <c r="Y78" s="2"/>
      <c r="Z78" s="63" t="s">
        <v>244</v>
      </c>
      <c r="AA78" s="66" t="s">
        <v>758</v>
      </c>
      <c r="AB78" s="66" t="s">
        <v>757</v>
      </c>
    </row>
    <row r="79" spans="1:28" ht="15" customHeight="1">
      <c r="A79" s="626"/>
      <c r="B79" s="626"/>
      <c r="C79" s="123">
        <v>200934</v>
      </c>
      <c r="D79" s="2"/>
      <c r="E79" s="43" t="s">
        <v>106</v>
      </c>
      <c r="F79" s="66">
        <v>4</v>
      </c>
      <c r="G79" s="66">
        <v>10</v>
      </c>
      <c r="H79" s="66">
        <v>8</v>
      </c>
      <c r="I79" s="234" t="s">
        <v>673</v>
      </c>
      <c r="J79" s="66" t="s">
        <v>146</v>
      </c>
      <c r="K79" s="90">
        <v>-98</v>
      </c>
      <c r="L79" s="2">
        <v>0</v>
      </c>
      <c r="M79" s="2" t="s">
        <v>248</v>
      </c>
      <c r="N79" s="66" t="s">
        <v>148</v>
      </c>
      <c r="O79" s="66" t="s">
        <v>754</v>
      </c>
      <c r="P79" s="66">
        <v>60</v>
      </c>
      <c r="Q79" s="66">
        <v>3</v>
      </c>
      <c r="R79" s="66" t="s">
        <v>245</v>
      </c>
      <c r="S79" s="61">
        <v>3400</v>
      </c>
      <c r="T79" s="27" t="s">
        <v>755</v>
      </c>
      <c r="U79" s="27" t="s">
        <v>149</v>
      </c>
      <c r="V79" s="27">
        <v>60</v>
      </c>
      <c r="W79" s="27">
        <v>3</v>
      </c>
      <c r="X79" s="464">
        <v>500</v>
      </c>
      <c r="Y79" s="2"/>
      <c r="Z79" s="63" t="s">
        <v>244</v>
      </c>
      <c r="AA79" s="66" t="s">
        <v>758</v>
      </c>
      <c r="AB79" s="66" t="s">
        <v>757</v>
      </c>
    </row>
    <row r="80" spans="1:28" ht="15" customHeight="1">
      <c r="A80" s="626"/>
      <c r="B80" s="626" t="s">
        <v>299</v>
      </c>
      <c r="C80" s="123">
        <v>200935</v>
      </c>
      <c r="D80" s="2"/>
      <c r="E80" s="43" t="s">
        <v>106</v>
      </c>
      <c r="F80" s="66">
        <v>4</v>
      </c>
      <c r="G80" s="66">
        <v>10</v>
      </c>
      <c r="H80" s="66">
        <v>8</v>
      </c>
      <c r="I80" s="234" t="s">
        <v>673</v>
      </c>
      <c r="J80" s="66" t="s">
        <v>158</v>
      </c>
      <c r="K80" s="90">
        <v>-85</v>
      </c>
      <c r="L80" s="66" t="s">
        <v>159</v>
      </c>
      <c r="M80" s="66" t="s">
        <v>160</v>
      </c>
      <c r="N80" s="66" t="s">
        <v>148</v>
      </c>
      <c r="O80" s="66" t="s">
        <v>754</v>
      </c>
      <c r="P80" s="66">
        <v>60</v>
      </c>
      <c r="Q80" s="66">
        <v>3</v>
      </c>
      <c r="R80" s="66" t="s">
        <v>150</v>
      </c>
      <c r="S80" s="61">
        <v>25000</v>
      </c>
      <c r="T80" s="27" t="s">
        <v>755</v>
      </c>
      <c r="U80" s="27" t="s">
        <v>149</v>
      </c>
      <c r="V80" s="27">
        <v>60</v>
      </c>
      <c r="W80" s="27">
        <v>3</v>
      </c>
      <c r="X80" s="2">
        <v>9500</v>
      </c>
      <c r="Y80" s="2"/>
      <c r="Z80" s="63" t="s">
        <v>151</v>
      </c>
      <c r="AA80" s="66" t="s">
        <v>756</v>
      </c>
      <c r="AB80" s="66" t="s">
        <v>757</v>
      </c>
    </row>
    <row r="81" spans="1:28" ht="15" customHeight="1">
      <c r="A81" s="626"/>
      <c r="B81" s="626"/>
      <c r="C81" s="123">
        <v>200936</v>
      </c>
      <c r="D81" s="2"/>
      <c r="E81" s="43" t="s">
        <v>106</v>
      </c>
      <c r="F81" s="66">
        <v>4</v>
      </c>
      <c r="G81" s="66">
        <v>10</v>
      </c>
      <c r="H81" s="66">
        <v>8</v>
      </c>
      <c r="I81" s="234" t="s">
        <v>673</v>
      </c>
      <c r="J81" s="66" t="s">
        <v>163</v>
      </c>
      <c r="K81" s="90">
        <v>-78</v>
      </c>
      <c r="L81" s="2">
        <v>20</v>
      </c>
      <c r="M81" s="2" t="s">
        <v>166</v>
      </c>
      <c r="N81" s="66" t="s">
        <v>148</v>
      </c>
      <c r="O81" s="66" t="s">
        <v>754</v>
      </c>
      <c r="P81" s="66">
        <v>60</v>
      </c>
      <c r="Q81" s="66">
        <v>3</v>
      </c>
      <c r="R81" s="66" t="s">
        <v>245</v>
      </c>
      <c r="S81" s="61">
        <v>22000</v>
      </c>
      <c r="T81" s="27" t="s">
        <v>755</v>
      </c>
      <c r="U81" s="27" t="s">
        <v>149</v>
      </c>
      <c r="V81" s="27">
        <v>60</v>
      </c>
      <c r="W81" s="27">
        <v>3</v>
      </c>
      <c r="X81" s="20">
        <v>5000</v>
      </c>
      <c r="Y81" s="2"/>
      <c r="Z81" s="63" t="s">
        <v>151</v>
      </c>
      <c r="AA81" s="66" t="s">
        <v>758</v>
      </c>
      <c r="AB81" s="66" t="s">
        <v>757</v>
      </c>
    </row>
    <row r="82" spans="1:28" ht="15" customHeight="1">
      <c r="A82" s="626"/>
      <c r="B82" s="626"/>
      <c r="C82" s="123">
        <v>200937</v>
      </c>
      <c r="D82" s="2"/>
      <c r="E82" s="43" t="s">
        <v>106</v>
      </c>
      <c r="F82" s="66">
        <v>4</v>
      </c>
      <c r="G82" s="66">
        <v>10</v>
      </c>
      <c r="H82" s="66">
        <v>8</v>
      </c>
      <c r="I82" s="234" t="s">
        <v>673</v>
      </c>
      <c r="J82" s="66" t="s">
        <v>163</v>
      </c>
      <c r="K82" s="90">
        <v>-88</v>
      </c>
      <c r="L82" s="2">
        <v>10</v>
      </c>
      <c r="M82" s="2" t="s">
        <v>164</v>
      </c>
      <c r="N82" s="66" t="s">
        <v>148</v>
      </c>
      <c r="O82" s="66" t="s">
        <v>754</v>
      </c>
      <c r="P82" s="66">
        <v>60</v>
      </c>
      <c r="Q82" s="66">
        <v>3</v>
      </c>
      <c r="R82" s="66" t="s">
        <v>150</v>
      </c>
      <c r="S82" s="27">
        <v>14000</v>
      </c>
      <c r="T82" s="27" t="s">
        <v>755</v>
      </c>
      <c r="U82" s="27" t="s">
        <v>149</v>
      </c>
      <c r="V82" s="27">
        <v>60</v>
      </c>
      <c r="W82" s="27">
        <v>3</v>
      </c>
      <c r="X82" s="20">
        <v>2600</v>
      </c>
      <c r="Y82" s="2"/>
      <c r="Z82" s="63" t="s">
        <v>151</v>
      </c>
      <c r="AA82" s="66" t="s">
        <v>758</v>
      </c>
      <c r="AB82" s="66" t="s">
        <v>757</v>
      </c>
    </row>
    <row r="83" spans="1:28" s="476" customFormat="1" ht="15" customHeight="1">
      <c r="A83" s="626"/>
      <c r="B83" s="626"/>
      <c r="C83" s="467">
        <v>200938</v>
      </c>
      <c r="D83" s="468"/>
      <c r="E83" s="469" t="s">
        <v>106</v>
      </c>
      <c r="F83" s="458">
        <v>4</v>
      </c>
      <c r="G83" s="458">
        <v>10</v>
      </c>
      <c r="H83" s="458">
        <v>8</v>
      </c>
      <c r="I83" s="470" t="s">
        <v>673</v>
      </c>
      <c r="J83" s="458" t="s">
        <v>146</v>
      </c>
      <c r="K83" s="471">
        <v>-98</v>
      </c>
      <c r="L83" s="468">
        <v>0</v>
      </c>
      <c r="M83" s="468" t="s">
        <v>147</v>
      </c>
      <c r="N83" s="458" t="s">
        <v>148</v>
      </c>
      <c r="O83" s="458" t="s">
        <v>754</v>
      </c>
      <c r="P83" s="458">
        <v>60</v>
      </c>
      <c r="Q83" s="458">
        <v>3</v>
      </c>
      <c r="R83" s="458" t="s">
        <v>150</v>
      </c>
      <c r="S83" s="472">
        <v>4000</v>
      </c>
      <c r="T83" s="473" t="s">
        <v>755</v>
      </c>
      <c r="U83" s="473" t="s">
        <v>149</v>
      </c>
      <c r="V83" s="473">
        <v>60</v>
      </c>
      <c r="W83" s="473">
        <v>3</v>
      </c>
      <c r="X83" s="474">
        <v>500</v>
      </c>
      <c r="Y83" s="468"/>
      <c r="Z83" s="475" t="s">
        <v>151</v>
      </c>
      <c r="AA83" s="458" t="s">
        <v>758</v>
      </c>
      <c r="AB83" s="458" t="s">
        <v>757</v>
      </c>
    </row>
    <row r="84" spans="1:28" s="476" customFormat="1" ht="15" customHeight="1">
      <c r="A84" s="626"/>
      <c r="B84" s="626"/>
      <c r="C84" s="467">
        <v>200939</v>
      </c>
      <c r="D84" s="468"/>
      <c r="E84" s="469" t="s">
        <v>106</v>
      </c>
      <c r="F84" s="458">
        <v>4</v>
      </c>
      <c r="G84" s="458">
        <v>10</v>
      </c>
      <c r="H84" s="458">
        <v>8</v>
      </c>
      <c r="I84" s="470" t="s">
        <v>673</v>
      </c>
      <c r="J84" s="458" t="s">
        <v>146</v>
      </c>
      <c r="K84" s="471">
        <v>-98</v>
      </c>
      <c r="L84" s="468">
        <v>0</v>
      </c>
      <c r="M84" s="468" t="s">
        <v>248</v>
      </c>
      <c r="N84" s="458" t="s">
        <v>148</v>
      </c>
      <c r="O84" s="458" t="s">
        <v>754</v>
      </c>
      <c r="P84" s="458">
        <v>60</v>
      </c>
      <c r="Q84" s="458">
        <v>3</v>
      </c>
      <c r="R84" s="458" t="s">
        <v>150</v>
      </c>
      <c r="S84" s="473">
        <v>3500</v>
      </c>
      <c r="T84" s="473" t="s">
        <v>755</v>
      </c>
      <c r="U84" s="473" t="s">
        <v>149</v>
      </c>
      <c r="V84" s="473">
        <v>60</v>
      </c>
      <c r="W84" s="473">
        <v>3</v>
      </c>
      <c r="X84" s="474">
        <v>500</v>
      </c>
      <c r="Y84" s="468"/>
      <c r="Z84" s="475" t="s">
        <v>151</v>
      </c>
      <c r="AA84" s="458" t="s">
        <v>758</v>
      </c>
      <c r="AB84" s="458" t="s">
        <v>757</v>
      </c>
    </row>
    <row r="85" spans="1:28" ht="15" customHeight="1">
      <c r="A85" s="626"/>
      <c r="B85" s="626" t="s">
        <v>169</v>
      </c>
      <c r="C85" s="123">
        <v>200940</v>
      </c>
      <c r="D85" s="2"/>
      <c r="E85" s="43" t="s">
        <v>106</v>
      </c>
      <c r="F85" s="66">
        <v>4</v>
      </c>
      <c r="G85" s="66">
        <v>10</v>
      </c>
      <c r="H85" s="66">
        <v>8</v>
      </c>
      <c r="I85" s="234" t="s">
        <v>673</v>
      </c>
      <c r="J85" s="66" t="s">
        <v>158</v>
      </c>
      <c r="K85" s="90">
        <v>-85</v>
      </c>
      <c r="L85" s="66" t="s">
        <v>159</v>
      </c>
      <c r="M85" s="66" t="s">
        <v>160</v>
      </c>
      <c r="N85" s="66" t="s">
        <v>171</v>
      </c>
      <c r="O85" s="66" t="s">
        <v>754</v>
      </c>
      <c r="P85" s="66">
        <v>60</v>
      </c>
      <c r="Q85" s="66">
        <v>3</v>
      </c>
      <c r="R85" s="66" t="s">
        <v>150</v>
      </c>
      <c r="S85" s="61">
        <v>35000</v>
      </c>
      <c r="T85" s="66" t="s">
        <v>181</v>
      </c>
      <c r="U85" s="27" t="s">
        <v>149</v>
      </c>
      <c r="V85" s="27">
        <v>60</v>
      </c>
      <c r="W85" s="27">
        <v>3</v>
      </c>
      <c r="X85" s="2">
        <v>9500</v>
      </c>
      <c r="Y85" s="2"/>
      <c r="Z85" s="63" t="s">
        <v>172</v>
      </c>
      <c r="AA85" s="66" t="s">
        <v>756</v>
      </c>
      <c r="AB85" s="66" t="s">
        <v>757</v>
      </c>
    </row>
    <row r="86" spans="1:28" ht="15" customHeight="1">
      <c r="A86" s="626"/>
      <c r="B86" s="626"/>
      <c r="C86" s="123">
        <v>200941</v>
      </c>
      <c r="D86" s="2"/>
      <c r="E86" s="43" t="s">
        <v>106</v>
      </c>
      <c r="F86" s="66">
        <v>4</v>
      </c>
      <c r="G86" s="66">
        <v>10</v>
      </c>
      <c r="H86" s="66">
        <v>8</v>
      </c>
      <c r="I86" s="234" t="s">
        <v>673</v>
      </c>
      <c r="J86" s="66" t="s">
        <v>163</v>
      </c>
      <c r="K86" s="90">
        <v>-78</v>
      </c>
      <c r="L86" s="2">
        <v>20</v>
      </c>
      <c r="M86" s="2" t="s">
        <v>166</v>
      </c>
      <c r="N86" s="66" t="s">
        <v>171</v>
      </c>
      <c r="O86" s="66" t="s">
        <v>754</v>
      </c>
      <c r="P86" s="66">
        <v>60</v>
      </c>
      <c r="Q86" s="66">
        <v>3</v>
      </c>
      <c r="R86" s="66" t="s">
        <v>245</v>
      </c>
      <c r="S86" s="61">
        <v>22000</v>
      </c>
      <c r="T86" s="66" t="s">
        <v>181</v>
      </c>
      <c r="U86" s="27" t="s">
        <v>149</v>
      </c>
      <c r="V86" s="27">
        <v>60</v>
      </c>
      <c r="W86" s="27">
        <v>3</v>
      </c>
      <c r="X86" s="20">
        <v>5000</v>
      </c>
      <c r="Y86" s="2"/>
      <c r="Z86" s="63" t="s">
        <v>172</v>
      </c>
      <c r="AA86" s="66" t="s">
        <v>758</v>
      </c>
      <c r="AB86" s="66" t="s">
        <v>757</v>
      </c>
    </row>
    <row r="87" spans="1:28" ht="15" customHeight="1">
      <c r="A87" s="626"/>
      <c r="B87" s="626"/>
      <c r="C87" s="123">
        <v>200942</v>
      </c>
      <c r="D87" s="2"/>
      <c r="E87" s="43" t="s">
        <v>106</v>
      </c>
      <c r="F87" s="66">
        <v>4</v>
      </c>
      <c r="G87" s="66">
        <v>10</v>
      </c>
      <c r="H87" s="66">
        <v>8</v>
      </c>
      <c r="I87" s="234" t="s">
        <v>673</v>
      </c>
      <c r="J87" s="66" t="s">
        <v>163</v>
      </c>
      <c r="K87" s="90">
        <v>-88</v>
      </c>
      <c r="L87" s="2">
        <v>10</v>
      </c>
      <c r="M87" s="2" t="s">
        <v>164</v>
      </c>
      <c r="N87" s="66" t="s">
        <v>171</v>
      </c>
      <c r="O87" s="66" t="s">
        <v>754</v>
      </c>
      <c r="P87" s="66">
        <v>60</v>
      </c>
      <c r="Q87" s="66">
        <v>3</v>
      </c>
      <c r="R87" s="66" t="s">
        <v>245</v>
      </c>
      <c r="S87" s="61">
        <v>14000</v>
      </c>
      <c r="T87" s="66" t="s">
        <v>181</v>
      </c>
      <c r="U87" s="27" t="s">
        <v>149</v>
      </c>
      <c r="V87" s="27">
        <v>60</v>
      </c>
      <c r="W87" s="27">
        <v>3</v>
      </c>
      <c r="X87" s="2">
        <v>2500</v>
      </c>
      <c r="Y87" s="2"/>
      <c r="Z87" s="63" t="s">
        <v>172</v>
      </c>
      <c r="AA87" s="66" t="s">
        <v>758</v>
      </c>
      <c r="AB87" s="66" t="s">
        <v>757</v>
      </c>
    </row>
    <row r="88" spans="1:28" ht="15" customHeight="1">
      <c r="A88" s="626"/>
      <c r="B88" s="626"/>
      <c r="C88" s="123">
        <v>200943</v>
      </c>
      <c r="D88" s="2"/>
      <c r="E88" s="43" t="s">
        <v>106</v>
      </c>
      <c r="F88" s="66">
        <v>4</v>
      </c>
      <c r="G88" s="66">
        <v>10</v>
      </c>
      <c r="H88" s="66">
        <v>8</v>
      </c>
      <c r="I88" s="234" t="s">
        <v>673</v>
      </c>
      <c r="J88" s="66" t="s">
        <v>146</v>
      </c>
      <c r="K88" s="90">
        <v>-98</v>
      </c>
      <c r="L88" s="2">
        <v>0</v>
      </c>
      <c r="M88" s="2" t="s">
        <v>147</v>
      </c>
      <c r="N88" s="66" t="s">
        <v>171</v>
      </c>
      <c r="O88" s="66" t="s">
        <v>754</v>
      </c>
      <c r="P88" s="66">
        <v>60</v>
      </c>
      <c r="Q88" s="66">
        <v>3</v>
      </c>
      <c r="R88" s="66" t="s">
        <v>245</v>
      </c>
      <c r="S88" s="61">
        <v>3500</v>
      </c>
      <c r="T88" s="66" t="s">
        <v>181</v>
      </c>
      <c r="U88" s="27" t="s">
        <v>149</v>
      </c>
      <c r="V88" s="27">
        <v>60</v>
      </c>
      <c r="W88" s="27">
        <v>3</v>
      </c>
      <c r="X88" s="464">
        <v>500</v>
      </c>
      <c r="Y88" s="2"/>
      <c r="Z88" s="63" t="s">
        <v>172</v>
      </c>
      <c r="AA88" s="66" t="s">
        <v>758</v>
      </c>
      <c r="AB88" s="66" t="s">
        <v>757</v>
      </c>
    </row>
    <row r="89" spans="1:28" ht="15" customHeight="1">
      <c r="A89" s="626"/>
      <c r="B89" s="626"/>
      <c r="C89" s="123">
        <v>200944</v>
      </c>
      <c r="D89" s="2"/>
      <c r="E89" s="43" t="s">
        <v>106</v>
      </c>
      <c r="F89" s="66">
        <v>4</v>
      </c>
      <c r="G89" s="66">
        <v>10</v>
      </c>
      <c r="H89" s="66">
        <v>8</v>
      </c>
      <c r="I89" s="234" t="s">
        <v>673</v>
      </c>
      <c r="J89" s="66" t="s">
        <v>146</v>
      </c>
      <c r="K89" s="90">
        <v>-98</v>
      </c>
      <c r="L89" s="2">
        <v>0</v>
      </c>
      <c r="M89" s="2" t="s">
        <v>248</v>
      </c>
      <c r="N89" s="66" t="s">
        <v>171</v>
      </c>
      <c r="O89" s="66" t="s">
        <v>754</v>
      </c>
      <c r="P89" s="66">
        <v>60</v>
      </c>
      <c r="Q89" s="66">
        <v>3</v>
      </c>
      <c r="R89" s="66" t="s">
        <v>245</v>
      </c>
      <c r="S89" s="61">
        <v>3000</v>
      </c>
      <c r="T89" s="66" t="s">
        <v>181</v>
      </c>
      <c r="U89" s="27" t="s">
        <v>149</v>
      </c>
      <c r="V89" s="27">
        <v>60</v>
      </c>
      <c r="W89" s="27">
        <v>3</v>
      </c>
      <c r="X89" s="464">
        <v>500</v>
      </c>
      <c r="Y89" s="2"/>
      <c r="Z89" s="63" t="s">
        <v>172</v>
      </c>
      <c r="AA89" s="66" t="s">
        <v>758</v>
      </c>
      <c r="AB89" s="66" t="s">
        <v>757</v>
      </c>
    </row>
    <row r="90" spans="1:28" ht="15" customHeight="1">
      <c r="A90" s="626"/>
      <c r="B90" s="626" t="s">
        <v>310</v>
      </c>
      <c r="C90" s="123">
        <v>200945</v>
      </c>
      <c r="D90" s="2"/>
      <c r="E90" s="43" t="s">
        <v>106</v>
      </c>
      <c r="F90" s="66">
        <v>4</v>
      </c>
      <c r="G90" s="66">
        <v>10</v>
      </c>
      <c r="H90" s="66">
        <v>8</v>
      </c>
      <c r="I90" s="234" t="s">
        <v>673</v>
      </c>
      <c r="J90" s="66" t="s">
        <v>158</v>
      </c>
      <c r="K90" s="90">
        <v>-85</v>
      </c>
      <c r="L90" s="66" t="s">
        <v>159</v>
      </c>
      <c r="M90" s="66" t="s">
        <v>160</v>
      </c>
      <c r="N90" s="66" t="s">
        <v>171</v>
      </c>
      <c r="O90" s="66" t="s">
        <v>754</v>
      </c>
      <c r="P90" s="66">
        <v>60</v>
      </c>
      <c r="Q90" s="66">
        <v>3</v>
      </c>
      <c r="R90" s="66" t="s">
        <v>150</v>
      </c>
      <c r="S90" s="61">
        <v>26000</v>
      </c>
      <c r="T90" s="66" t="s">
        <v>181</v>
      </c>
      <c r="U90" s="27" t="s">
        <v>149</v>
      </c>
      <c r="V90" s="27">
        <v>60</v>
      </c>
      <c r="W90" s="27">
        <v>3</v>
      </c>
      <c r="X90" s="2">
        <v>9500</v>
      </c>
      <c r="Y90" s="2"/>
      <c r="Z90" s="63" t="s">
        <v>173</v>
      </c>
      <c r="AA90" s="66" t="s">
        <v>756</v>
      </c>
      <c r="AB90" s="66" t="s">
        <v>757</v>
      </c>
    </row>
    <row r="91" spans="1:28" ht="15" customHeight="1">
      <c r="A91" s="626"/>
      <c r="B91" s="626"/>
      <c r="C91" s="123">
        <v>200946</v>
      </c>
      <c r="D91" s="2"/>
      <c r="E91" s="43" t="s">
        <v>106</v>
      </c>
      <c r="F91" s="66">
        <v>4</v>
      </c>
      <c r="G91" s="66">
        <v>10</v>
      </c>
      <c r="H91" s="66">
        <v>8</v>
      </c>
      <c r="I91" s="234" t="s">
        <v>673</v>
      </c>
      <c r="J91" s="66" t="s">
        <v>163</v>
      </c>
      <c r="K91" s="90">
        <v>-78</v>
      </c>
      <c r="L91" s="2">
        <v>20</v>
      </c>
      <c r="M91" s="2" t="s">
        <v>166</v>
      </c>
      <c r="N91" s="66" t="s">
        <v>171</v>
      </c>
      <c r="O91" s="66" t="s">
        <v>754</v>
      </c>
      <c r="P91" s="66">
        <v>60</v>
      </c>
      <c r="Q91" s="66">
        <v>3</v>
      </c>
      <c r="R91" s="66" t="s">
        <v>245</v>
      </c>
      <c r="S91" s="61">
        <v>22000</v>
      </c>
      <c r="T91" s="66" t="s">
        <v>181</v>
      </c>
      <c r="U91" s="27" t="s">
        <v>149</v>
      </c>
      <c r="V91" s="27">
        <v>60</v>
      </c>
      <c r="W91" s="27">
        <v>3</v>
      </c>
      <c r="X91" s="20">
        <v>5000</v>
      </c>
      <c r="Y91" s="2"/>
      <c r="Z91" s="63" t="s">
        <v>173</v>
      </c>
      <c r="AA91" s="66" t="s">
        <v>758</v>
      </c>
      <c r="AB91" s="66" t="s">
        <v>757</v>
      </c>
    </row>
    <row r="92" spans="1:28" ht="15" customHeight="1">
      <c r="A92" s="626"/>
      <c r="B92" s="626"/>
      <c r="C92" s="123">
        <v>200947</v>
      </c>
      <c r="D92" s="2"/>
      <c r="E92" s="43" t="s">
        <v>106</v>
      </c>
      <c r="F92" s="66">
        <v>4</v>
      </c>
      <c r="G92" s="66">
        <v>10</v>
      </c>
      <c r="H92" s="66">
        <v>8</v>
      </c>
      <c r="I92" s="234" t="s">
        <v>673</v>
      </c>
      <c r="J92" s="66" t="s">
        <v>163</v>
      </c>
      <c r="K92" s="90">
        <v>-88</v>
      </c>
      <c r="L92" s="2">
        <v>10</v>
      </c>
      <c r="M92" s="2" t="s">
        <v>164</v>
      </c>
      <c r="N92" s="66" t="s">
        <v>171</v>
      </c>
      <c r="O92" s="66" t="s">
        <v>754</v>
      </c>
      <c r="P92" s="66">
        <v>60</v>
      </c>
      <c r="Q92" s="66">
        <v>3</v>
      </c>
      <c r="R92" s="66" t="s">
        <v>150</v>
      </c>
      <c r="S92" s="27">
        <v>15000</v>
      </c>
      <c r="T92" s="66" t="s">
        <v>181</v>
      </c>
      <c r="U92" s="27" t="s">
        <v>149</v>
      </c>
      <c r="V92" s="27">
        <v>60</v>
      </c>
      <c r="W92" s="27">
        <v>3</v>
      </c>
      <c r="X92" s="20">
        <v>2400</v>
      </c>
      <c r="Y92" s="2"/>
      <c r="Z92" s="63" t="s">
        <v>173</v>
      </c>
      <c r="AA92" s="66" t="s">
        <v>758</v>
      </c>
      <c r="AB92" s="66" t="s">
        <v>757</v>
      </c>
    </row>
    <row r="93" spans="1:28" s="476" customFormat="1" ht="15" customHeight="1">
      <c r="A93" s="626"/>
      <c r="B93" s="626"/>
      <c r="C93" s="467">
        <v>200948</v>
      </c>
      <c r="D93" s="468"/>
      <c r="E93" s="469" t="s">
        <v>106</v>
      </c>
      <c r="F93" s="458">
        <v>4</v>
      </c>
      <c r="G93" s="458">
        <v>10</v>
      </c>
      <c r="H93" s="458">
        <v>8</v>
      </c>
      <c r="I93" s="470" t="s">
        <v>673</v>
      </c>
      <c r="J93" s="458" t="s">
        <v>146</v>
      </c>
      <c r="K93" s="471">
        <v>-98</v>
      </c>
      <c r="L93" s="468">
        <v>0</v>
      </c>
      <c r="M93" s="468" t="s">
        <v>147</v>
      </c>
      <c r="N93" s="458" t="s">
        <v>171</v>
      </c>
      <c r="O93" s="458" t="s">
        <v>754</v>
      </c>
      <c r="P93" s="458">
        <v>60</v>
      </c>
      <c r="Q93" s="458">
        <v>3</v>
      </c>
      <c r="R93" s="458" t="s">
        <v>150</v>
      </c>
      <c r="S93" s="472">
        <v>4000</v>
      </c>
      <c r="T93" s="458" t="s">
        <v>181</v>
      </c>
      <c r="U93" s="473" t="s">
        <v>149</v>
      </c>
      <c r="V93" s="473">
        <v>60</v>
      </c>
      <c r="W93" s="473">
        <v>3</v>
      </c>
      <c r="X93" s="474">
        <v>500</v>
      </c>
      <c r="Y93" s="468"/>
      <c r="Z93" s="475" t="s">
        <v>173</v>
      </c>
      <c r="AA93" s="458" t="s">
        <v>758</v>
      </c>
      <c r="AB93" s="458" t="s">
        <v>757</v>
      </c>
    </row>
    <row r="94" spans="1:28" s="476" customFormat="1" ht="15" customHeight="1">
      <c r="A94" s="626"/>
      <c r="B94" s="626"/>
      <c r="C94" s="467">
        <v>200949</v>
      </c>
      <c r="D94" s="468"/>
      <c r="E94" s="469" t="s">
        <v>106</v>
      </c>
      <c r="F94" s="458">
        <v>4</v>
      </c>
      <c r="G94" s="458">
        <v>10</v>
      </c>
      <c r="H94" s="458">
        <v>8</v>
      </c>
      <c r="I94" s="470" t="s">
        <v>673</v>
      </c>
      <c r="J94" s="458" t="s">
        <v>146</v>
      </c>
      <c r="K94" s="471">
        <v>-98</v>
      </c>
      <c r="L94" s="468">
        <v>0</v>
      </c>
      <c r="M94" s="468" t="s">
        <v>248</v>
      </c>
      <c r="N94" s="458" t="s">
        <v>171</v>
      </c>
      <c r="O94" s="458" t="s">
        <v>754</v>
      </c>
      <c r="P94" s="458">
        <v>60</v>
      </c>
      <c r="Q94" s="458">
        <v>3</v>
      </c>
      <c r="R94" s="458" t="s">
        <v>150</v>
      </c>
      <c r="S94" s="473">
        <v>3000</v>
      </c>
      <c r="T94" s="458" t="s">
        <v>181</v>
      </c>
      <c r="U94" s="473" t="s">
        <v>149</v>
      </c>
      <c r="V94" s="473">
        <v>60</v>
      </c>
      <c r="W94" s="473">
        <v>3</v>
      </c>
      <c r="X94" s="474">
        <v>500</v>
      </c>
      <c r="Y94" s="468"/>
      <c r="Z94" s="475" t="s">
        <v>173</v>
      </c>
      <c r="AA94" s="458" t="s">
        <v>758</v>
      </c>
      <c r="AB94" s="458" t="s">
        <v>757</v>
      </c>
    </row>
    <row r="95" spans="1:28" ht="15" customHeight="1">
      <c r="A95" s="2"/>
      <c r="B95" s="2" t="s">
        <v>192</v>
      </c>
      <c r="C95" s="123">
        <v>200950</v>
      </c>
      <c r="D95" s="2"/>
      <c r="E95" s="43" t="s">
        <v>106</v>
      </c>
      <c r="F95" s="66">
        <v>4</v>
      </c>
      <c r="G95" s="66">
        <v>10</v>
      </c>
      <c r="H95" s="66">
        <v>8</v>
      </c>
      <c r="I95" s="234" t="s">
        <v>673</v>
      </c>
      <c r="J95" s="66" t="s">
        <v>158</v>
      </c>
      <c r="K95" s="90">
        <v>-85</v>
      </c>
      <c r="L95" s="66" t="s">
        <v>159</v>
      </c>
      <c r="M95" s="66" t="s">
        <v>160</v>
      </c>
      <c r="N95" s="66" t="s">
        <v>194</v>
      </c>
      <c r="O95" s="66" t="s">
        <v>754</v>
      </c>
      <c r="P95" s="66">
        <v>60</v>
      </c>
      <c r="Q95" s="66">
        <v>3</v>
      </c>
      <c r="R95" s="66" t="s">
        <v>150</v>
      </c>
      <c r="S95" s="61">
        <v>20000</v>
      </c>
      <c r="T95" s="66" t="s">
        <v>760</v>
      </c>
      <c r="U95" s="27" t="s">
        <v>149</v>
      </c>
      <c r="V95" s="27">
        <v>60</v>
      </c>
      <c r="W95" s="27">
        <v>3</v>
      </c>
      <c r="X95" s="2"/>
      <c r="Y95" s="2">
        <v>4500</v>
      </c>
      <c r="Z95" s="63" t="s">
        <v>195</v>
      </c>
      <c r="AA95" s="66" t="s">
        <v>758</v>
      </c>
      <c r="AB95" s="66" t="s">
        <v>761</v>
      </c>
    </row>
    <row r="96" spans="1:28" ht="15" customHeight="1">
      <c r="A96" s="2"/>
      <c r="B96" s="2" t="s">
        <v>197</v>
      </c>
      <c r="C96" s="123">
        <v>200951</v>
      </c>
      <c r="D96" s="2"/>
      <c r="E96" s="43" t="s">
        <v>106</v>
      </c>
      <c r="F96" s="66">
        <v>4</v>
      </c>
      <c r="G96" s="66">
        <v>10</v>
      </c>
      <c r="H96" s="66">
        <v>8</v>
      </c>
      <c r="I96" s="234" t="s">
        <v>673</v>
      </c>
      <c r="J96" s="66" t="s">
        <v>158</v>
      </c>
      <c r="K96" s="90">
        <v>-85</v>
      </c>
      <c r="L96" s="66" t="s">
        <v>159</v>
      </c>
      <c r="M96" s="66" t="s">
        <v>160</v>
      </c>
      <c r="N96" s="66" t="s">
        <v>198</v>
      </c>
      <c r="O96" s="66" t="s">
        <v>754</v>
      </c>
      <c r="P96" s="66">
        <v>60</v>
      </c>
      <c r="Q96" s="66">
        <v>3</v>
      </c>
      <c r="R96" s="66" t="s">
        <v>150</v>
      </c>
      <c r="S96" s="61">
        <v>20000</v>
      </c>
      <c r="T96" s="66" t="s">
        <v>762</v>
      </c>
      <c r="U96" s="27" t="s">
        <v>149</v>
      </c>
      <c r="V96" s="27">
        <v>60</v>
      </c>
      <c r="W96" s="27">
        <v>3</v>
      </c>
      <c r="X96" s="2"/>
      <c r="Y96" s="20">
        <v>4500</v>
      </c>
      <c r="Z96" s="63" t="s">
        <v>199</v>
      </c>
      <c r="AA96" s="66" t="s">
        <v>758</v>
      </c>
      <c r="AB96" s="66" t="s">
        <v>761</v>
      </c>
    </row>
    <row r="97" spans="1:28" ht="15" customHeight="1">
      <c r="A97" s="2"/>
      <c r="B97" s="2" t="s">
        <v>263</v>
      </c>
      <c r="C97" s="123">
        <v>200952</v>
      </c>
      <c r="D97" s="2"/>
      <c r="E97" s="43" t="s">
        <v>106</v>
      </c>
      <c r="F97" s="66">
        <v>4</v>
      </c>
      <c r="G97" s="66">
        <v>10</v>
      </c>
      <c r="H97" s="66">
        <v>8</v>
      </c>
      <c r="I97" s="234" t="s">
        <v>673</v>
      </c>
      <c r="J97" s="66" t="s">
        <v>158</v>
      </c>
      <c r="K97" s="90">
        <v>-85</v>
      </c>
      <c r="L97" s="66" t="s">
        <v>159</v>
      </c>
      <c r="M97" s="66" t="s">
        <v>160</v>
      </c>
      <c r="N97" s="66" t="s">
        <v>264</v>
      </c>
      <c r="O97" s="66" t="s">
        <v>754</v>
      </c>
      <c r="P97" s="66">
        <v>60</v>
      </c>
      <c r="Q97" s="66">
        <v>3</v>
      </c>
      <c r="R97" s="66" t="s">
        <v>150</v>
      </c>
      <c r="S97" s="61" t="s">
        <v>763</v>
      </c>
      <c r="T97" s="66" t="s">
        <v>764</v>
      </c>
      <c r="U97" s="27" t="s">
        <v>149</v>
      </c>
      <c r="V97" s="27">
        <v>60</v>
      </c>
      <c r="W97" s="27">
        <v>3</v>
      </c>
      <c r="X97" s="2">
        <v>9000</v>
      </c>
      <c r="Y97" s="2">
        <v>4500</v>
      </c>
      <c r="Z97" s="63" t="s">
        <v>257</v>
      </c>
      <c r="AA97" s="66" t="s">
        <v>756</v>
      </c>
      <c r="AB97" s="66" t="s">
        <v>761</v>
      </c>
    </row>
    <row r="98" spans="1:28" ht="15" customHeight="1">
      <c r="A98" s="2"/>
      <c r="B98" s="2" t="s">
        <v>185</v>
      </c>
      <c r="C98" s="123">
        <v>200953</v>
      </c>
      <c r="D98" s="2"/>
      <c r="E98" s="43" t="s">
        <v>106</v>
      </c>
      <c r="F98" s="66">
        <v>4</v>
      </c>
      <c r="G98" s="66">
        <v>5</v>
      </c>
      <c r="H98" s="66">
        <v>8</v>
      </c>
      <c r="I98" s="234" t="s">
        <v>673</v>
      </c>
      <c r="J98" s="66" t="s">
        <v>158</v>
      </c>
      <c r="K98" s="90">
        <v>-85</v>
      </c>
      <c r="L98" s="66" t="s">
        <v>159</v>
      </c>
      <c r="M98" s="66" t="s">
        <v>160</v>
      </c>
      <c r="N98" s="66" t="s">
        <v>148</v>
      </c>
      <c r="O98" s="66" t="s">
        <v>754</v>
      </c>
      <c r="P98" s="66">
        <v>60</v>
      </c>
      <c r="Q98" s="66">
        <v>3</v>
      </c>
      <c r="R98" s="66" t="s">
        <v>150</v>
      </c>
      <c r="S98" s="61">
        <v>13750</v>
      </c>
      <c r="T98" s="27" t="s">
        <v>755</v>
      </c>
      <c r="U98" s="27" t="s">
        <v>149</v>
      </c>
      <c r="V98" s="27">
        <v>60</v>
      </c>
      <c r="W98" s="27">
        <v>3</v>
      </c>
      <c r="X98" s="2">
        <v>9000</v>
      </c>
      <c r="Y98" s="2"/>
      <c r="Z98" s="2"/>
      <c r="AA98" s="66" t="s">
        <v>765</v>
      </c>
      <c r="AB98" s="66" t="s">
        <v>757</v>
      </c>
    </row>
    <row r="99" spans="1:28" ht="15" customHeight="1">
      <c r="A99" s="2"/>
      <c r="B99" s="2" t="s">
        <v>188</v>
      </c>
      <c r="C99" s="123">
        <v>200954</v>
      </c>
      <c r="D99" s="2"/>
      <c r="E99" s="43" t="s">
        <v>106</v>
      </c>
      <c r="F99" s="66">
        <v>4</v>
      </c>
      <c r="G99" s="66">
        <v>5</v>
      </c>
      <c r="H99" s="66">
        <v>8</v>
      </c>
      <c r="I99" s="234" t="s">
        <v>673</v>
      </c>
      <c r="J99" s="66" t="s">
        <v>146</v>
      </c>
      <c r="K99" s="90">
        <v>-98</v>
      </c>
      <c r="L99" s="2">
        <v>0</v>
      </c>
      <c r="M99" s="2" t="s">
        <v>147</v>
      </c>
      <c r="N99" s="66" t="s">
        <v>148</v>
      </c>
      <c r="O99" s="66" t="s">
        <v>754</v>
      </c>
      <c r="P99" s="66">
        <v>60</v>
      </c>
      <c r="Q99" s="66">
        <v>3</v>
      </c>
      <c r="R99" s="66" t="s">
        <v>150</v>
      </c>
      <c r="S99" s="61">
        <v>1700</v>
      </c>
      <c r="T99" s="27" t="s">
        <v>755</v>
      </c>
      <c r="U99" s="27" t="s">
        <v>149</v>
      </c>
      <c r="V99" s="27">
        <v>60</v>
      </c>
      <c r="W99" s="27">
        <v>3</v>
      </c>
      <c r="X99" s="464">
        <v>480</v>
      </c>
      <c r="Y99" s="2"/>
      <c r="Z99" s="63" t="s">
        <v>151</v>
      </c>
      <c r="AA99" s="460" t="s">
        <v>766</v>
      </c>
      <c r="AB99" s="66" t="s">
        <v>757</v>
      </c>
    </row>
    <row r="100" spans="1:28" ht="15" customHeight="1">
      <c r="A100" s="2"/>
      <c r="B100" s="2" t="s">
        <v>192</v>
      </c>
      <c r="C100" s="123">
        <v>200955</v>
      </c>
      <c r="D100" s="2"/>
      <c r="E100" s="43" t="s">
        <v>106</v>
      </c>
      <c r="F100" s="66">
        <v>4</v>
      </c>
      <c r="G100" s="66">
        <v>5</v>
      </c>
      <c r="H100" s="66">
        <v>8</v>
      </c>
      <c r="I100" s="234" t="s">
        <v>673</v>
      </c>
      <c r="J100" s="66" t="s">
        <v>158</v>
      </c>
      <c r="K100" s="90">
        <v>-85</v>
      </c>
      <c r="L100" s="66" t="s">
        <v>159</v>
      </c>
      <c r="M100" s="66" t="s">
        <v>160</v>
      </c>
      <c r="N100" s="66" t="s">
        <v>194</v>
      </c>
      <c r="O100" s="66" t="s">
        <v>754</v>
      </c>
      <c r="P100" s="66">
        <v>60</v>
      </c>
      <c r="Q100" s="66">
        <v>3</v>
      </c>
      <c r="R100" s="66" t="s">
        <v>150</v>
      </c>
      <c r="S100" s="61">
        <v>9000</v>
      </c>
      <c r="T100" s="27" t="s">
        <v>760</v>
      </c>
      <c r="U100" s="27" t="s">
        <v>149</v>
      </c>
      <c r="V100" s="27">
        <v>60</v>
      </c>
      <c r="W100" s="27">
        <v>3</v>
      </c>
      <c r="X100" s="2"/>
      <c r="Y100" s="2">
        <v>4500</v>
      </c>
      <c r="Z100" s="63" t="s">
        <v>195</v>
      </c>
      <c r="AA100" s="66" t="s">
        <v>765</v>
      </c>
      <c r="AB100" s="66" t="s">
        <v>761</v>
      </c>
    </row>
    <row r="101" spans="1:28" ht="15" customHeight="1">
      <c r="A101" s="2"/>
      <c r="B101" s="2" t="s">
        <v>197</v>
      </c>
      <c r="C101" s="123">
        <v>200956</v>
      </c>
      <c r="D101" s="2"/>
      <c r="E101" s="43" t="s">
        <v>106</v>
      </c>
      <c r="F101" s="66">
        <v>4</v>
      </c>
      <c r="G101" s="66">
        <v>5</v>
      </c>
      <c r="H101" s="66">
        <v>8</v>
      </c>
      <c r="I101" s="234" t="s">
        <v>673</v>
      </c>
      <c r="J101" s="66" t="s">
        <v>158</v>
      </c>
      <c r="K101" s="90">
        <v>-85</v>
      </c>
      <c r="L101" s="66" t="s">
        <v>159</v>
      </c>
      <c r="M101" s="66" t="s">
        <v>160</v>
      </c>
      <c r="N101" s="66" t="s">
        <v>198</v>
      </c>
      <c r="O101" s="66" t="s">
        <v>754</v>
      </c>
      <c r="P101" s="66">
        <v>60</v>
      </c>
      <c r="Q101" s="66">
        <v>3</v>
      </c>
      <c r="R101" s="66" t="s">
        <v>150</v>
      </c>
      <c r="S101" s="61">
        <v>9000</v>
      </c>
      <c r="T101" s="27" t="s">
        <v>762</v>
      </c>
      <c r="U101" s="27" t="s">
        <v>149</v>
      </c>
      <c r="V101" s="27">
        <v>60</v>
      </c>
      <c r="W101" s="27">
        <v>3</v>
      </c>
      <c r="X101" s="2"/>
      <c r="Y101" s="2">
        <v>4500</v>
      </c>
      <c r="Z101" s="63" t="s">
        <v>199</v>
      </c>
      <c r="AA101" s="66" t="s">
        <v>765</v>
      </c>
      <c r="AB101" s="66" t="s">
        <v>761</v>
      </c>
    </row>
    <row r="102" spans="1:28" ht="15" customHeight="1">
      <c r="A102" s="2"/>
      <c r="B102" s="2" t="s">
        <v>185</v>
      </c>
      <c r="C102" s="123">
        <v>200957</v>
      </c>
      <c r="D102" s="2"/>
      <c r="E102" s="43" t="s">
        <v>106</v>
      </c>
      <c r="F102" s="66">
        <v>4</v>
      </c>
      <c r="G102" s="66">
        <v>15</v>
      </c>
      <c r="H102" s="66">
        <v>8</v>
      </c>
      <c r="I102" s="234" t="s">
        <v>673</v>
      </c>
      <c r="J102" s="66" t="s">
        <v>158</v>
      </c>
      <c r="K102" s="90">
        <v>-85</v>
      </c>
      <c r="L102" s="66" t="s">
        <v>159</v>
      </c>
      <c r="M102" s="66" t="s">
        <v>160</v>
      </c>
      <c r="N102" s="66" t="s">
        <v>148</v>
      </c>
      <c r="O102" s="66" t="s">
        <v>754</v>
      </c>
      <c r="P102" s="66">
        <v>60</v>
      </c>
      <c r="Q102" s="66">
        <v>3</v>
      </c>
      <c r="R102" s="66" t="s">
        <v>150</v>
      </c>
      <c r="S102" s="61">
        <v>51000</v>
      </c>
      <c r="T102" s="27" t="s">
        <v>755</v>
      </c>
      <c r="U102" s="27" t="s">
        <v>149</v>
      </c>
      <c r="V102" s="27">
        <v>60</v>
      </c>
      <c r="W102" s="27">
        <v>3</v>
      </c>
      <c r="X102" s="2">
        <v>9500</v>
      </c>
      <c r="Y102" s="2"/>
      <c r="Z102" s="2"/>
      <c r="AA102" s="66" t="s">
        <v>756</v>
      </c>
      <c r="AB102" s="66" t="s">
        <v>757</v>
      </c>
    </row>
    <row r="103" spans="1:28" ht="15" customHeight="1">
      <c r="A103" s="2"/>
      <c r="B103" s="2" t="s">
        <v>188</v>
      </c>
      <c r="C103" s="123">
        <v>200958</v>
      </c>
      <c r="D103" s="2"/>
      <c r="E103" s="43" t="s">
        <v>106</v>
      </c>
      <c r="F103" s="66">
        <v>4</v>
      </c>
      <c r="G103" s="66">
        <v>15</v>
      </c>
      <c r="H103" s="66">
        <v>8</v>
      </c>
      <c r="I103" s="234" t="s">
        <v>673</v>
      </c>
      <c r="J103" s="66" t="s">
        <v>146</v>
      </c>
      <c r="K103" s="90">
        <v>-98</v>
      </c>
      <c r="L103" s="2">
        <v>0</v>
      </c>
      <c r="M103" s="2" t="s">
        <v>147</v>
      </c>
      <c r="N103" s="66" t="s">
        <v>148</v>
      </c>
      <c r="O103" s="66" t="s">
        <v>754</v>
      </c>
      <c r="P103" s="66">
        <v>60</v>
      </c>
      <c r="Q103" s="66">
        <v>3</v>
      </c>
      <c r="R103" s="66" t="s">
        <v>150</v>
      </c>
      <c r="S103" s="61">
        <v>6000</v>
      </c>
      <c r="T103" s="27" t="s">
        <v>755</v>
      </c>
      <c r="U103" s="27" t="s">
        <v>149</v>
      </c>
      <c r="V103" s="27">
        <v>60</v>
      </c>
      <c r="W103" s="27">
        <v>3</v>
      </c>
      <c r="X103" s="464">
        <v>500</v>
      </c>
      <c r="Y103" s="2"/>
      <c r="Z103" s="63" t="s">
        <v>151</v>
      </c>
      <c r="AA103" s="66" t="s">
        <v>758</v>
      </c>
      <c r="AB103" s="66" t="s">
        <v>757</v>
      </c>
    </row>
    <row r="104" spans="1:28" ht="15" customHeight="1">
      <c r="A104" s="2"/>
      <c r="B104" s="2" t="s">
        <v>192</v>
      </c>
      <c r="C104" s="123">
        <v>200959</v>
      </c>
      <c r="D104" s="2"/>
      <c r="E104" s="43" t="s">
        <v>106</v>
      </c>
      <c r="F104" s="66">
        <v>4</v>
      </c>
      <c r="G104" s="66">
        <v>15</v>
      </c>
      <c r="H104" s="66">
        <v>8</v>
      </c>
      <c r="I104" s="234" t="s">
        <v>673</v>
      </c>
      <c r="J104" s="66" t="s">
        <v>158</v>
      </c>
      <c r="K104" s="90">
        <v>-85</v>
      </c>
      <c r="L104" s="66" t="s">
        <v>159</v>
      </c>
      <c r="M104" s="66" t="s">
        <v>160</v>
      </c>
      <c r="N104" s="66" t="s">
        <v>194</v>
      </c>
      <c r="O104" s="66" t="s">
        <v>754</v>
      </c>
      <c r="P104" s="66">
        <v>60</v>
      </c>
      <c r="Q104" s="66">
        <v>3</v>
      </c>
      <c r="R104" s="66" t="s">
        <v>150</v>
      </c>
      <c r="S104" s="61">
        <v>31000</v>
      </c>
      <c r="T104" s="27" t="s">
        <v>760</v>
      </c>
      <c r="U104" s="27" t="s">
        <v>149</v>
      </c>
      <c r="V104" s="27">
        <v>60</v>
      </c>
      <c r="W104" s="27">
        <v>3</v>
      </c>
      <c r="X104" s="2"/>
      <c r="Y104" s="2">
        <v>4500</v>
      </c>
      <c r="Z104" s="63" t="s">
        <v>195</v>
      </c>
      <c r="AA104" s="66" t="s">
        <v>758</v>
      </c>
      <c r="AB104" s="66" t="s">
        <v>761</v>
      </c>
    </row>
    <row r="105" spans="1:28" ht="15" customHeight="1">
      <c r="A105" s="2"/>
      <c r="B105" s="2" t="s">
        <v>197</v>
      </c>
      <c r="C105" s="123">
        <v>200960</v>
      </c>
      <c r="D105" s="2"/>
      <c r="E105" s="43" t="s">
        <v>106</v>
      </c>
      <c r="F105" s="66">
        <v>4</v>
      </c>
      <c r="G105" s="66">
        <v>15</v>
      </c>
      <c r="H105" s="66">
        <v>8</v>
      </c>
      <c r="I105" s="234" t="s">
        <v>673</v>
      </c>
      <c r="J105" s="66" t="s">
        <v>158</v>
      </c>
      <c r="K105" s="90">
        <v>-85</v>
      </c>
      <c r="L105" s="66" t="s">
        <v>159</v>
      </c>
      <c r="M105" s="66" t="s">
        <v>160</v>
      </c>
      <c r="N105" s="66" t="s">
        <v>198</v>
      </c>
      <c r="O105" s="66" t="s">
        <v>754</v>
      </c>
      <c r="P105" s="66">
        <v>60</v>
      </c>
      <c r="Q105" s="66">
        <v>3</v>
      </c>
      <c r="R105" s="66" t="s">
        <v>150</v>
      </c>
      <c r="S105" s="61">
        <v>31000</v>
      </c>
      <c r="T105" s="27" t="s">
        <v>762</v>
      </c>
      <c r="U105" s="27" t="s">
        <v>149</v>
      </c>
      <c r="V105" s="27">
        <v>60</v>
      </c>
      <c r="W105" s="27">
        <v>3</v>
      </c>
      <c r="X105" s="2"/>
      <c r="Y105" s="2">
        <v>4500</v>
      </c>
      <c r="Z105" s="63" t="s">
        <v>199</v>
      </c>
      <c r="AA105" s="66" t="s">
        <v>758</v>
      </c>
      <c r="AB105" s="66" t="s">
        <v>761</v>
      </c>
    </row>
    <row r="106" spans="1:28" ht="15" customHeight="1">
      <c r="A106" s="2"/>
      <c r="B106" s="2" t="s">
        <v>185</v>
      </c>
      <c r="C106" s="123">
        <v>200961</v>
      </c>
      <c r="D106" s="2"/>
      <c r="E106" s="43" t="s">
        <v>106</v>
      </c>
      <c r="F106" s="66">
        <v>4</v>
      </c>
      <c r="G106" s="66">
        <v>20</v>
      </c>
      <c r="H106" s="66">
        <v>8</v>
      </c>
      <c r="I106" s="234" t="s">
        <v>673</v>
      </c>
      <c r="J106" s="66" t="s">
        <v>158</v>
      </c>
      <c r="K106" s="90">
        <v>-85</v>
      </c>
      <c r="L106" s="66" t="s">
        <v>159</v>
      </c>
      <c r="M106" s="66" t="s">
        <v>160</v>
      </c>
      <c r="N106" s="66" t="s">
        <v>148</v>
      </c>
      <c r="O106" s="66" t="s">
        <v>754</v>
      </c>
      <c r="P106" s="66">
        <v>60</v>
      </c>
      <c r="Q106" s="66">
        <v>3</v>
      </c>
      <c r="R106" s="66" t="s">
        <v>150</v>
      </c>
      <c r="S106" s="61">
        <v>70000</v>
      </c>
      <c r="T106" s="27" t="s">
        <v>755</v>
      </c>
      <c r="U106" s="27" t="s">
        <v>149</v>
      </c>
      <c r="V106" s="27">
        <v>60</v>
      </c>
      <c r="W106" s="27">
        <v>3</v>
      </c>
      <c r="X106" s="2">
        <v>9500</v>
      </c>
      <c r="Y106" s="2"/>
      <c r="Z106" s="2"/>
      <c r="AA106" s="66" t="s">
        <v>756</v>
      </c>
      <c r="AB106" s="66" t="s">
        <v>757</v>
      </c>
    </row>
    <row r="107" spans="1:28" ht="15" customHeight="1">
      <c r="A107" s="2"/>
      <c r="B107" s="2" t="s">
        <v>188</v>
      </c>
      <c r="C107" s="123">
        <v>200962</v>
      </c>
      <c r="D107" s="2"/>
      <c r="E107" s="43" t="s">
        <v>106</v>
      </c>
      <c r="F107" s="66">
        <v>4</v>
      </c>
      <c r="G107" s="66">
        <v>20</v>
      </c>
      <c r="H107" s="66">
        <v>8</v>
      </c>
      <c r="I107" s="234" t="s">
        <v>673</v>
      </c>
      <c r="J107" s="66" t="s">
        <v>146</v>
      </c>
      <c r="K107" s="90">
        <v>-98</v>
      </c>
      <c r="L107" s="2">
        <v>0</v>
      </c>
      <c r="M107" s="2" t="s">
        <v>147</v>
      </c>
      <c r="N107" s="66" t="s">
        <v>148</v>
      </c>
      <c r="O107" s="66" t="s">
        <v>754</v>
      </c>
      <c r="P107" s="66">
        <v>60</v>
      </c>
      <c r="Q107" s="66">
        <v>3</v>
      </c>
      <c r="R107" s="66" t="s">
        <v>150</v>
      </c>
      <c r="S107" s="61">
        <v>9000</v>
      </c>
      <c r="T107" s="27" t="s">
        <v>755</v>
      </c>
      <c r="U107" s="27" t="s">
        <v>149</v>
      </c>
      <c r="V107" s="27">
        <v>60</v>
      </c>
      <c r="W107" s="27">
        <v>3</v>
      </c>
      <c r="X107" s="464">
        <v>500</v>
      </c>
      <c r="Y107" s="2"/>
      <c r="Z107" s="63" t="s">
        <v>151</v>
      </c>
      <c r="AA107" s="66" t="s">
        <v>758</v>
      </c>
      <c r="AB107" s="66" t="s">
        <v>757</v>
      </c>
    </row>
    <row r="108" spans="1:28" ht="15" customHeight="1">
      <c r="A108" s="2"/>
      <c r="B108" s="2" t="s">
        <v>192</v>
      </c>
      <c r="C108" s="123">
        <v>200963</v>
      </c>
      <c r="D108" s="2"/>
      <c r="E108" s="43" t="s">
        <v>106</v>
      </c>
      <c r="F108" s="66">
        <v>4</v>
      </c>
      <c r="G108" s="66">
        <v>20</v>
      </c>
      <c r="H108" s="66">
        <v>8</v>
      </c>
      <c r="I108" s="234" t="s">
        <v>673</v>
      </c>
      <c r="J108" s="66" t="s">
        <v>158</v>
      </c>
      <c r="K108" s="90">
        <v>-85</v>
      </c>
      <c r="L108" s="66" t="s">
        <v>159</v>
      </c>
      <c r="M108" s="66" t="s">
        <v>160</v>
      </c>
      <c r="N108" s="66" t="s">
        <v>194</v>
      </c>
      <c r="O108" s="66" t="s">
        <v>754</v>
      </c>
      <c r="P108" s="66">
        <v>60</v>
      </c>
      <c r="Q108" s="66">
        <v>3</v>
      </c>
      <c r="R108" s="66" t="s">
        <v>150</v>
      </c>
      <c r="S108" s="61">
        <v>41500</v>
      </c>
      <c r="T108" s="27" t="s">
        <v>760</v>
      </c>
      <c r="U108" s="27" t="s">
        <v>149</v>
      </c>
      <c r="V108" s="27">
        <v>60</v>
      </c>
      <c r="W108" s="27">
        <v>3</v>
      </c>
      <c r="X108" s="2"/>
      <c r="Y108" s="2">
        <v>4500</v>
      </c>
      <c r="Z108" s="63" t="s">
        <v>195</v>
      </c>
      <c r="AA108" s="66" t="s">
        <v>758</v>
      </c>
      <c r="AB108" s="27" t="s">
        <v>196</v>
      </c>
    </row>
    <row r="109" spans="1:28" ht="15" customHeight="1">
      <c r="A109" s="2"/>
      <c r="B109" s="2" t="s">
        <v>197</v>
      </c>
      <c r="C109" s="123">
        <v>200964</v>
      </c>
      <c r="D109" s="2"/>
      <c r="E109" s="43" t="s">
        <v>106</v>
      </c>
      <c r="F109" s="66">
        <v>4</v>
      </c>
      <c r="G109" s="66">
        <v>20</v>
      </c>
      <c r="H109" s="66">
        <v>8</v>
      </c>
      <c r="I109" s="234" t="s">
        <v>673</v>
      </c>
      <c r="J109" s="66" t="s">
        <v>158</v>
      </c>
      <c r="K109" s="90">
        <v>-85</v>
      </c>
      <c r="L109" s="66" t="s">
        <v>159</v>
      </c>
      <c r="M109" s="66" t="s">
        <v>160</v>
      </c>
      <c r="N109" s="66" t="s">
        <v>198</v>
      </c>
      <c r="O109" s="66" t="s">
        <v>754</v>
      </c>
      <c r="P109" s="66">
        <v>60</v>
      </c>
      <c r="Q109" s="66">
        <v>3</v>
      </c>
      <c r="R109" s="66" t="s">
        <v>150</v>
      </c>
      <c r="S109" s="61">
        <v>41500</v>
      </c>
      <c r="T109" s="27" t="s">
        <v>762</v>
      </c>
      <c r="U109" s="27" t="s">
        <v>149</v>
      </c>
      <c r="V109" s="27">
        <v>60</v>
      </c>
      <c r="W109" s="27">
        <v>3</v>
      </c>
      <c r="X109" s="2"/>
      <c r="Y109" s="2">
        <v>4500</v>
      </c>
      <c r="Z109" s="63" t="s">
        <v>199</v>
      </c>
      <c r="AA109" s="66" t="s">
        <v>758</v>
      </c>
      <c r="AB109" s="66" t="s">
        <v>761</v>
      </c>
    </row>
    <row r="110" spans="1:28" ht="15" customHeight="1">
      <c r="B110" s="696" t="s">
        <v>312</v>
      </c>
      <c r="C110" s="123">
        <v>200965</v>
      </c>
      <c r="D110" s="2">
        <v>1</v>
      </c>
      <c r="E110" s="43" t="s">
        <v>106</v>
      </c>
      <c r="F110" s="66">
        <v>4</v>
      </c>
      <c r="G110" s="36">
        <v>10</v>
      </c>
      <c r="H110" s="66">
        <v>8</v>
      </c>
      <c r="I110" s="234" t="s">
        <v>673</v>
      </c>
      <c r="J110" s="66" t="s">
        <v>158</v>
      </c>
      <c r="K110" s="66">
        <v>-85</v>
      </c>
      <c r="L110" s="66" t="s">
        <v>159</v>
      </c>
      <c r="M110" s="66" t="s">
        <v>160</v>
      </c>
      <c r="N110" s="36"/>
      <c r="O110" s="36"/>
      <c r="P110" s="36"/>
      <c r="Q110" s="36"/>
      <c r="R110" s="36"/>
      <c r="S110" s="50"/>
      <c r="T110" s="66" t="s">
        <v>181</v>
      </c>
      <c r="U110" s="27" t="s">
        <v>182</v>
      </c>
      <c r="V110" s="27">
        <v>60</v>
      </c>
      <c r="W110" s="27">
        <v>1</v>
      </c>
      <c r="X110" s="426">
        <v>6500</v>
      </c>
      <c r="Y110" s="2"/>
      <c r="Z110" s="63"/>
      <c r="AA110" s="66" t="s">
        <v>758</v>
      </c>
      <c r="AB110" s="66" t="s">
        <v>757</v>
      </c>
    </row>
    <row r="111" spans="1:28" ht="15" customHeight="1">
      <c r="B111" s="669"/>
      <c r="C111" s="123">
        <v>200965</v>
      </c>
      <c r="D111" s="2">
        <v>2</v>
      </c>
      <c r="E111" s="43" t="s">
        <v>106</v>
      </c>
      <c r="F111" s="66">
        <v>4</v>
      </c>
      <c r="G111" s="36">
        <v>10</v>
      </c>
      <c r="H111" s="66">
        <v>8</v>
      </c>
      <c r="I111" s="234" t="s">
        <v>673</v>
      </c>
      <c r="J111" s="66" t="s">
        <v>158</v>
      </c>
      <c r="K111" s="66">
        <v>-86</v>
      </c>
      <c r="L111" s="66" t="s">
        <v>159</v>
      </c>
      <c r="M111" s="66" t="s">
        <v>160</v>
      </c>
      <c r="N111" s="36"/>
      <c r="O111" s="36"/>
      <c r="P111" s="36"/>
      <c r="Q111" s="36"/>
      <c r="R111" s="36"/>
      <c r="S111" s="50"/>
      <c r="T111" s="66" t="s">
        <v>181</v>
      </c>
      <c r="U111" s="27" t="s">
        <v>182</v>
      </c>
      <c r="V111" s="27">
        <v>60</v>
      </c>
      <c r="W111" s="27">
        <v>1</v>
      </c>
      <c r="X111" s="426">
        <v>6500</v>
      </c>
      <c r="Y111" s="2"/>
      <c r="Z111" s="63"/>
      <c r="AA111" s="66" t="s">
        <v>758</v>
      </c>
      <c r="AB111" s="66" t="s">
        <v>757</v>
      </c>
    </row>
    <row r="112" spans="1:28" ht="15" customHeight="1">
      <c r="B112" s="669"/>
      <c r="C112" s="123">
        <v>200965</v>
      </c>
      <c r="D112" s="2">
        <v>3</v>
      </c>
      <c r="E112" s="43" t="s">
        <v>106</v>
      </c>
      <c r="F112" s="66">
        <v>4</v>
      </c>
      <c r="G112" s="36">
        <v>10</v>
      </c>
      <c r="H112" s="66">
        <v>8</v>
      </c>
      <c r="I112" s="234" t="s">
        <v>673</v>
      </c>
      <c r="J112" s="66" t="s">
        <v>158</v>
      </c>
      <c r="K112" s="66">
        <v>-87</v>
      </c>
      <c r="L112" s="66" t="s">
        <v>159</v>
      </c>
      <c r="M112" s="66" t="s">
        <v>160</v>
      </c>
      <c r="N112" s="36"/>
      <c r="O112" s="36"/>
      <c r="P112" s="36"/>
      <c r="Q112" s="36"/>
      <c r="R112" s="36"/>
      <c r="S112" s="50"/>
      <c r="T112" s="66" t="s">
        <v>181</v>
      </c>
      <c r="U112" s="27" t="s">
        <v>182</v>
      </c>
      <c r="V112" s="27">
        <v>60</v>
      </c>
      <c r="W112" s="27">
        <v>1</v>
      </c>
      <c r="X112" s="426">
        <v>6500</v>
      </c>
      <c r="Y112" s="2"/>
      <c r="Z112" s="63"/>
      <c r="AA112" s="66" t="s">
        <v>758</v>
      </c>
      <c r="AB112" s="66" t="s">
        <v>757</v>
      </c>
    </row>
    <row r="113" spans="2:28" ht="15" customHeight="1">
      <c r="B113" s="669"/>
      <c r="C113" s="123">
        <v>200965</v>
      </c>
      <c r="D113" s="2">
        <v>4</v>
      </c>
      <c r="E113" s="43" t="s">
        <v>106</v>
      </c>
      <c r="F113" s="66">
        <v>4</v>
      </c>
      <c r="G113" s="36">
        <v>10</v>
      </c>
      <c r="H113" s="66">
        <v>8</v>
      </c>
      <c r="I113" s="234" t="s">
        <v>673</v>
      </c>
      <c r="J113" s="66" t="s">
        <v>158</v>
      </c>
      <c r="K113" s="66">
        <v>-88</v>
      </c>
      <c r="L113" s="66" t="s">
        <v>159</v>
      </c>
      <c r="M113" s="66" t="s">
        <v>160</v>
      </c>
      <c r="N113" s="36"/>
      <c r="O113" s="36"/>
      <c r="P113" s="36"/>
      <c r="Q113" s="36"/>
      <c r="R113" s="36"/>
      <c r="S113" s="50"/>
      <c r="T113" s="66" t="s">
        <v>181</v>
      </c>
      <c r="U113" s="27" t="s">
        <v>182</v>
      </c>
      <c r="V113" s="27">
        <v>60</v>
      </c>
      <c r="W113" s="27">
        <v>1</v>
      </c>
      <c r="X113" s="426">
        <v>6500</v>
      </c>
      <c r="Y113" s="2"/>
      <c r="Z113" s="63"/>
      <c r="AA113" s="66" t="s">
        <v>758</v>
      </c>
      <c r="AB113" s="66" t="s">
        <v>757</v>
      </c>
    </row>
    <row r="114" spans="2:28" ht="15" customHeight="1">
      <c r="B114" s="669"/>
      <c r="C114" s="123">
        <v>200965</v>
      </c>
      <c r="D114" s="2">
        <v>5</v>
      </c>
      <c r="E114" s="43" t="s">
        <v>106</v>
      </c>
      <c r="F114" s="66">
        <v>4</v>
      </c>
      <c r="G114" s="36">
        <v>10</v>
      </c>
      <c r="H114" s="66">
        <v>8</v>
      </c>
      <c r="I114" s="234" t="s">
        <v>673</v>
      </c>
      <c r="J114" s="66" t="s">
        <v>158</v>
      </c>
      <c r="K114" s="66">
        <v>-89</v>
      </c>
      <c r="L114" s="66" t="s">
        <v>159</v>
      </c>
      <c r="M114" s="66" t="s">
        <v>160</v>
      </c>
      <c r="N114" s="36"/>
      <c r="O114" s="36"/>
      <c r="P114" s="36"/>
      <c r="Q114" s="36"/>
      <c r="R114" s="36"/>
      <c r="S114" s="50"/>
      <c r="T114" s="66" t="s">
        <v>181</v>
      </c>
      <c r="U114" s="27" t="s">
        <v>182</v>
      </c>
      <c r="V114" s="27">
        <v>60</v>
      </c>
      <c r="W114" s="27">
        <v>1</v>
      </c>
      <c r="X114" s="426">
        <v>6500</v>
      </c>
      <c r="Y114" s="2"/>
      <c r="Z114" s="63"/>
      <c r="AA114" s="66" t="s">
        <v>758</v>
      </c>
      <c r="AB114" s="66" t="s">
        <v>757</v>
      </c>
    </row>
    <row r="115" spans="2:28" ht="15" customHeight="1">
      <c r="B115" s="669"/>
      <c r="C115" s="123">
        <v>200965</v>
      </c>
      <c r="D115" s="2">
        <v>6</v>
      </c>
      <c r="E115" s="43" t="s">
        <v>106</v>
      </c>
      <c r="F115" s="66">
        <v>4</v>
      </c>
      <c r="G115" s="36">
        <v>10</v>
      </c>
      <c r="H115" s="66">
        <v>8</v>
      </c>
      <c r="I115" s="234" t="s">
        <v>673</v>
      </c>
      <c r="J115" s="66" t="s">
        <v>158</v>
      </c>
      <c r="K115" s="66">
        <v>-90</v>
      </c>
      <c r="L115" s="66" t="s">
        <v>159</v>
      </c>
      <c r="M115" s="66" t="s">
        <v>160</v>
      </c>
      <c r="N115" s="36"/>
      <c r="O115" s="36"/>
      <c r="P115" s="36"/>
      <c r="Q115" s="36"/>
      <c r="R115" s="36"/>
      <c r="S115" s="50"/>
      <c r="T115" s="66" t="s">
        <v>181</v>
      </c>
      <c r="U115" s="27" t="s">
        <v>182</v>
      </c>
      <c r="V115" s="27">
        <v>60</v>
      </c>
      <c r="W115" s="27">
        <v>1</v>
      </c>
      <c r="X115" s="426">
        <v>6500</v>
      </c>
      <c r="Y115" s="61"/>
      <c r="Z115" s="63"/>
      <c r="AA115" s="66" t="s">
        <v>758</v>
      </c>
      <c r="AB115" s="66" t="s">
        <v>757</v>
      </c>
    </row>
    <row r="116" spans="2:28" ht="15" customHeight="1">
      <c r="B116" s="669"/>
      <c r="C116" s="123">
        <v>200965</v>
      </c>
      <c r="D116" s="2">
        <v>7</v>
      </c>
      <c r="E116" s="43" t="s">
        <v>106</v>
      </c>
      <c r="F116" s="66">
        <v>4</v>
      </c>
      <c r="G116" s="36">
        <v>10</v>
      </c>
      <c r="H116" s="66">
        <v>8</v>
      </c>
      <c r="I116" s="234" t="s">
        <v>673</v>
      </c>
      <c r="J116" s="66" t="s">
        <v>158</v>
      </c>
      <c r="K116" s="66">
        <v>-91</v>
      </c>
      <c r="L116" s="66" t="s">
        <v>159</v>
      </c>
      <c r="M116" s="66" t="s">
        <v>160</v>
      </c>
      <c r="N116" s="36"/>
      <c r="O116" s="36"/>
      <c r="P116" s="36"/>
      <c r="Q116" s="36"/>
      <c r="R116" s="36"/>
      <c r="S116" s="50"/>
      <c r="T116" s="66" t="s">
        <v>181</v>
      </c>
      <c r="U116" s="27" t="s">
        <v>182</v>
      </c>
      <c r="V116" s="27">
        <v>60</v>
      </c>
      <c r="W116" s="27">
        <v>1</v>
      </c>
      <c r="X116" s="426">
        <v>6500</v>
      </c>
      <c r="Y116" s="61"/>
      <c r="Z116" s="63"/>
      <c r="AA116" s="66" t="s">
        <v>758</v>
      </c>
      <c r="AB116" s="66" t="s">
        <v>757</v>
      </c>
    </row>
    <row r="117" spans="2:28" ht="15" customHeight="1">
      <c r="B117" s="669"/>
      <c r="C117" s="123">
        <v>200965</v>
      </c>
      <c r="D117" s="2">
        <v>8</v>
      </c>
      <c r="E117" s="43" t="s">
        <v>106</v>
      </c>
      <c r="F117" s="66">
        <v>4</v>
      </c>
      <c r="G117" s="36">
        <v>10</v>
      </c>
      <c r="H117" s="66">
        <v>8</v>
      </c>
      <c r="I117" s="234" t="s">
        <v>673</v>
      </c>
      <c r="J117" s="66" t="s">
        <v>158</v>
      </c>
      <c r="K117" s="66">
        <v>-92</v>
      </c>
      <c r="L117" s="66" t="s">
        <v>159</v>
      </c>
      <c r="M117" s="66" t="s">
        <v>160</v>
      </c>
      <c r="N117" s="36"/>
      <c r="O117" s="36"/>
      <c r="P117" s="36"/>
      <c r="Q117" s="36"/>
      <c r="R117" s="36"/>
      <c r="S117" s="50"/>
      <c r="T117" s="66" t="s">
        <v>181</v>
      </c>
      <c r="U117" s="27" t="s">
        <v>182</v>
      </c>
      <c r="V117" s="27">
        <v>60</v>
      </c>
      <c r="W117" s="27">
        <v>1</v>
      </c>
      <c r="X117" s="426">
        <v>6500</v>
      </c>
      <c r="Y117" s="61"/>
      <c r="Z117" s="63"/>
      <c r="AA117" s="66" t="s">
        <v>758</v>
      </c>
      <c r="AB117" s="66" t="s">
        <v>757</v>
      </c>
    </row>
    <row r="118" spans="2:28" ht="15" customHeight="1">
      <c r="B118" s="669"/>
      <c r="C118" s="123">
        <v>200965</v>
      </c>
      <c r="D118" s="2">
        <v>9</v>
      </c>
      <c r="E118" s="43" t="s">
        <v>106</v>
      </c>
      <c r="F118" s="66">
        <v>4</v>
      </c>
      <c r="G118" s="36">
        <v>10</v>
      </c>
      <c r="H118" s="66">
        <v>8</v>
      </c>
      <c r="I118" s="234" t="s">
        <v>673</v>
      </c>
      <c r="J118" s="66" t="s">
        <v>158</v>
      </c>
      <c r="K118" s="66">
        <v>-93</v>
      </c>
      <c r="L118" s="66" t="s">
        <v>159</v>
      </c>
      <c r="M118" s="66" t="s">
        <v>160</v>
      </c>
      <c r="N118" s="36"/>
      <c r="O118" s="36"/>
      <c r="P118" s="36"/>
      <c r="Q118" s="36"/>
      <c r="R118" s="36"/>
      <c r="S118" s="50"/>
      <c r="T118" s="66" t="s">
        <v>181</v>
      </c>
      <c r="U118" s="27" t="s">
        <v>182</v>
      </c>
      <c r="V118" s="27">
        <v>60</v>
      </c>
      <c r="W118" s="27">
        <v>1</v>
      </c>
      <c r="X118" s="426">
        <v>6500</v>
      </c>
      <c r="Y118" s="61"/>
      <c r="Z118" s="63"/>
      <c r="AA118" s="66" t="s">
        <v>758</v>
      </c>
      <c r="AB118" s="66" t="s">
        <v>757</v>
      </c>
    </row>
    <row r="119" spans="2:28" ht="15" customHeight="1">
      <c r="B119" s="669"/>
      <c r="C119" s="123">
        <v>200965</v>
      </c>
      <c r="D119" s="2">
        <v>10</v>
      </c>
      <c r="E119" s="43" t="s">
        <v>106</v>
      </c>
      <c r="F119" s="66">
        <v>4</v>
      </c>
      <c r="G119" s="36">
        <v>10</v>
      </c>
      <c r="H119" s="66">
        <v>8</v>
      </c>
      <c r="I119" s="234" t="s">
        <v>673</v>
      </c>
      <c r="J119" s="66" t="s">
        <v>158</v>
      </c>
      <c r="K119" s="66">
        <v>-94</v>
      </c>
      <c r="L119" s="66" t="s">
        <v>159</v>
      </c>
      <c r="M119" s="66" t="s">
        <v>160</v>
      </c>
      <c r="N119" s="36"/>
      <c r="O119" s="36"/>
      <c r="P119" s="36"/>
      <c r="Q119" s="36"/>
      <c r="R119" s="36"/>
      <c r="S119" s="50"/>
      <c r="T119" s="66" t="s">
        <v>181</v>
      </c>
      <c r="U119" s="27" t="s">
        <v>182</v>
      </c>
      <c r="V119" s="27">
        <v>60</v>
      </c>
      <c r="W119" s="27">
        <v>1</v>
      </c>
      <c r="X119" s="426">
        <v>6500</v>
      </c>
      <c r="Y119" s="61"/>
      <c r="Z119" s="63"/>
      <c r="AA119" s="66" t="s">
        <v>758</v>
      </c>
      <c r="AB119" s="66" t="s">
        <v>757</v>
      </c>
    </row>
    <row r="120" spans="2:28" ht="15" customHeight="1">
      <c r="B120" s="669"/>
      <c r="C120" s="123">
        <v>200965</v>
      </c>
      <c r="D120" s="2">
        <v>11</v>
      </c>
      <c r="E120" s="43" t="s">
        <v>106</v>
      </c>
      <c r="F120" s="66">
        <v>4</v>
      </c>
      <c r="G120" s="36">
        <v>10</v>
      </c>
      <c r="H120" s="66">
        <v>8</v>
      </c>
      <c r="I120" s="234" t="s">
        <v>673</v>
      </c>
      <c r="J120" s="66" t="s">
        <v>158</v>
      </c>
      <c r="K120" s="66">
        <v>-95</v>
      </c>
      <c r="L120" s="66" t="s">
        <v>159</v>
      </c>
      <c r="M120" s="66" t="s">
        <v>160</v>
      </c>
      <c r="N120" s="36"/>
      <c r="O120" s="36"/>
      <c r="P120" s="36"/>
      <c r="Q120" s="36"/>
      <c r="R120" s="36"/>
      <c r="S120" s="50"/>
      <c r="T120" s="66" t="s">
        <v>181</v>
      </c>
      <c r="U120" s="27" t="s">
        <v>182</v>
      </c>
      <c r="V120" s="27">
        <v>60</v>
      </c>
      <c r="W120" s="27">
        <v>1</v>
      </c>
      <c r="X120" s="426">
        <v>6500</v>
      </c>
      <c r="Y120" s="61"/>
      <c r="Z120" s="63"/>
      <c r="AA120" s="66" t="s">
        <v>758</v>
      </c>
      <c r="AB120" s="66" t="s">
        <v>757</v>
      </c>
    </row>
    <row r="121" spans="2:28" ht="15" customHeight="1">
      <c r="B121" s="669"/>
      <c r="C121" s="123">
        <v>200965</v>
      </c>
      <c r="D121" s="2">
        <v>12</v>
      </c>
      <c r="E121" s="43" t="s">
        <v>106</v>
      </c>
      <c r="F121" s="66">
        <v>4</v>
      </c>
      <c r="G121" s="36">
        <v>10</v>
      </c>
      <c r="H121" s="66">
        <v>8</v>
      </c>
      <c r="I121" s="234" t="s">
        <v>673</v>
      </c>
      <c r="J121" s="66" t="s">
        <v>158</v>
      </c>
      <c r="K121" s="66">
        <v>-96</v>
      </c>
      <c r="L121" s="66" t="s">
        <v>159</v>
      </c>
      <c r="M121" s="66" t="s">
        <v>160</v>
      </c>
      <c r="N121" s="36"/>
      <c r="O121" s="36"/>
      <c r="P121" s="36"/>
      <c r="Q121" s="36"/>
      <c r="R121" s="36"/>
      <c r="S121" s="50"/>
      <c r="T121" s="66" t="s">
        <v>181</v>
      </c>
      <c r="U121" s="27" t="s">
        <v>182</v>
      </c>
      <c r="V121" s="27">
        <v>60</v>
      </c>
      <c r="W121" s="27">
        <v>1</v>
      </c>
      <c r="X121" s="426">
        <v>6500</v>
      </c>
      <c r="Y121" s="61"/>
      <c r="Z121" s="63"/>
      <c r="AA121" s="66" t="s">
        <v>758</v>
      </c>
      <c r="AB121" s="66" t="s">
        <v>757</v>
      </c>
    </row>
    <row r="122" spans="2:28" ht="15" customHeight="1">
      <c r="B122" s="669"/>
      <c r="C122" s="123">
        <v>200965</v>
      </c>
      <c r="D122" s="2">
        <v>13</v>
      </c>
      <c r="E122" s="43" t="s">
        <v>106</v>
      </c>
      <c r="F122" s="66">
        <v>4</v>
      </c>
      <c r="G122" s="36">
        <v>10</v>
      </c>
      <c r="H122" s="66">
        <v>8</v>
      </c>
      <c r="I122" s="234" t="s">
        <v>673</v>
      </c>
      <c r="J122" s="66" t="s">
        <v>158</v>
      </c>
      <c r="K122" s="66">
        <v>-97</v>
      </c>
      <c r="L122" s="66" t="s">
        <v>159</v>
      </c>
      <c r="M122" s="66" t="s">
        <v>160</v>
      </c>
      <c r="N122" s="36"/>
      <c r="O122" s="36"/>
      <c r="P122" s="36"/>
      <c r="Q122" s="36"/>
      <c r="R122" s="36"/>
      <c r="S122" s="50"/>
      <c r="T122" s="66" t="s">
        <v>181</v>
      </c>
      <c r="U122" s="27" t="s">
        <v>182</v>
      </c>
      <c r="V122" s="27">
        <v>60</v>
      </c>
      <c r="W122" s="27">
        <v>1</v>
      </c>
      <c r="X122" s="426">
        <v>6500</v>
      </c>
      <c r="Y122" s="61"/>
      <c r="Z122" s="63"/>
      <c r="AA122" s="66" t="s">
        <v>758</v>
      </c>
      <c r="AB122" s="66" t="s">
        <v>757</v>
      </c>
    </row>
    <row r="123" spans="2:28" ht="15" customHeight="1">
      <c r="B123" s="669"/>
      <c r="C123" s="123">
        <v>200965</v>
      </c>
      <c r="D123" s="2">
        <v>14</v>
      </c>
      <c r="E123" s="43" t="s">
        <v>106</v>
      </c>
      <c r="F123" s="66">
        <v>4</v>
      </c>
      <c r="G123" s="36">
        <v>10</v>
      </c>
      <c r="H123" s="66">
        <v>8</v>
      </c>
      <c r="I123" s="234" t="s">
        <v>673</v>
      </c>
      <c r="J123" s="66" t="s">
        <v>158</v>
      </c>
      <c r="K123" s="66">
        <v>-98</v>
      </c>
      <c r="L123" s="66" t="s">
        <v>159</v>
      </c>
      <c r="M123" s="66" t="s">
        <v>160</v>
      </c>
      <c r="N123" s="36"/>
      <c r="O123" s="36"/>
      <c r="P123" s="36"/>
      <c r="Q123" s="36"/>
      <c r="R123" s="36"/>
      <c r="S123" s="50"/>
      <c r="T123" s="66" t="s">
        <v>181</v>
      </c>
      <c r="U123" s="27" t="s">
        <v>182</v>
      </c>
      <c r="V123" s="27">
        <v>60</v>
      </c>
      <c r="W123" s="27">
        <v>1</v>
      </c>
      <c r="X123" s="426">
        <v>6500</v>
      </c>
      <c r="Y123" s="61"/>
      <c r="Z123" s="63"/>
      <c r="AA123" s="66" t="s">
        <v>758</v>
      </c>
      <c r="AB123" s="66" t="s">
        <v>757</v>
      </c>
    </row>
    <row r="124" spans="2:28" ht="15" customHeight="1">
      <c r="B124" s="669"/>
      <c r="C124" s="123">
        <v>200965</v>
      </c>
      <c r="D124" s="2">
        <v>15</v>
      </c>
      <c r="E124" s="43" t="s">
        <v>106</v>
      </c>
      <c r="F124" s="66">
        <v>4</v>
      </c>
      <c r="G124" s="36">
        <v>10</v>
      </c>
      <c r="H124" s="66">
        <v>8</v>
      </c>
      <c r="I124" s="234" t="s">
        <v>673</v>
      </c>
      <c r="J124" s="66" t="s">
        <v>158</v>
      </c>
      <c r="K124" s="66">
        <v>-99</v>
      </c>
      <c r="L124" s="66" t="s">
        <v>159</v>
      </c>
      <c r="M124" s="66" t="s">
        <v>160</v>
      </c>
      <c r="N124" s="36"/>
      <c r="O124" s="36"/>
      <c r="P124" s="36"/>
      <c r="Q124" s="36"/>
      <c r="R124" s="36"/>
      <c r="S124" s="50"/>
      <c r="T124" s="66" t="s">
        <v>181</v>
      </c>
      <c r="U124" s="27" t="s">
        <v>182</v>
      </c>
      <c r="V124" s="27">
        <v>60</v>
      </c>
      <c r="W124" s="27">
        <v>1</v>
      </c>
      <c r="X124" s="426">
        <v>6500</v>
      </c>
      <c r="Y124" s="61"/>
      <c r="Z124" s="63"/>
      <c r="AA124" s="66" t="s">
        <v>758</v>
      </c>
      <c r="AB124" s="66" t="s">
        <v>757</v>
      </c>
    </row>
    <row r="125" spans="2:28" ht="15" customHeight="1">
      <c r="B125" s="669"/>
      <c r="C125" s="123">
        <v>200965</v>
      </c>
      <c r="D125" s="2">
        <v>16</v>
      </c>
      <c r="E125" s="43" t="s">
        <v>106</v>
      </c>
      <c r="F125" s="66">
        <v>4</v>
      </c>
      <c r="G125" s="36">
        <v>10</v>
      </c>
      <c r="H125" s="66">
        <v>8</v>
      </c>
      <c r="I125" s="234" t="s">
        <v>673</v>
      </c>
      <c r="J125" s="66" t="s">
        <v>158</v>
      </c>
      <c r="K125" s="66">
        <v>-100</v>
      </c>
      <c r="L125" s="66" t="s">
        <v>159</v>
      </c>
      <c r="M125" s="66" t="s">
        <v>160</v>
      </c>
      <c r="N125" s="36"/>
      <c r="O125" s="36"/>
      <c r="P125" s="36"/>
      <c r="Q125" s="36"/>
      <c r="R125" s="36"/>
      <c r="S125" s="50"/>
      <c r="T125" s="66" t="s">
        <v>181</v>
      </c>
      <c r="U125" s="27" t="s">
        <v>182</v>
      </c>
      <c r="V125" s="27">
        <v>60</v>
      </c>
      <c r="W125" s="27">
        <v>1</v>
      </c>
      <c r="X125" s="426">
        <v>6500</v>
      </c>
      <c r="Y125" s="61"/>
      <c r="Z125" s="63"/>
      <c r="AA125" s="66" t="s">
        <v>758</v>
      </c>
      <c r="AB125" s="66" t="s">
        <v>757</v>
      </c>
    </row>
    <row r="126" spans="2:28" ht="15" customHeight="1">
      <c r="B126" s="669"/>
      <c r="C126" s="123">
        <v>200965</v>
      </c>
      <c r="D126" s="2">
        <v>17</v>
      </c>
      <c r="E126" s="43" t="s">
        <v>106</v>
      </c>
      <c r="F126" s="66">
        <v>4</v>
      </c>
      <c r="G126" s="36">
        <v>10</v>
      </c>
      <c r="H126" s="66">
        <v>8</v>
      </c>
      <c r="I126" s="234" t="s">
        <v>673</v>
      </c>
      <c r="J126" s="66" t="s">
        <v>158</v>
      </c>
      <c r="K126" s="66">
        <v>-101</v>
      </c>
      <c r="L126" s="66" t="s">
        <v>159</v>
      </c>
      <c r="M126" s="66" t="s">
        <v>160</v>
      </c>
      <c r="N126" s="36"/>
      <c r="O126" s="36"/>
      <c r="P126" s="36"/>
      <c r="Q126" s="36"/>
      <c r="R126" s="36"/>
      <c r="S126" s="50"/>
      <c r="T126" s="66" t="s">
        <v>181</v>
      </c>
      <c r="U126" s="27" t="s">
        <v>182</v>
      </c>
      <c r="V126" s="27">
        <v>60</v>
      </c>
      <c r="W126" s="27">
        <v>1</v>
      </c>
      <c r="X126" s="426">
        <v>6500</v>
      </c>
      <c r="Y126" s="61"/>
      <c r="Z126" s="63"/>
      <c r="AA126" s="66" t="s">
        <v>758</v>
      </c>
      <c r="AB126" s="66" t="s">
        <v>757</v>
      </c>
    </row>
    <row r="127" spans="2:28" ht="15" customHeight="1">
      <c r="B127" s="669"/>
      <c r="C127" s="123">
        <v>200965</v>
      </c>
      <c r="D127" s="2">
        <v>18</v>
      </c>
      <c r="E127" s="43" t="s">
        <v>106</v>
      </c>
      <c r="F127" s="66">
        <v>4</v>
      </c>
      <c r="G127" s="36">
        <v>10</v>
      </c>
      <c r="H127" s="66">
        <v>8</v>
      </c>
      <c r="I127" s="234" t="s">
        <v>673</v>
      </c>
      <c r="J127" s="66" t="s">
        <v>158</v>
      </c>
      <c r="K127" s="66">
        <v>-102</v>
      </c>
      <c r="L127" s="66" t="s">
        <v>159</v>
      </c>
      <c r="M127" s="66" t="s">
        <v>160</v>
      </c>
      <c r="N127" s="36"/>
      <c r="O127" s="36"/>
      <c r="P127" s="36"/>
      <c r="Q127" s="36"/>
      <c r="R127" s="36"/>
      <c r="S127" s="50"/>
      <c r="T127" s="66" t="s">
        <v>181</v>
      </c>
      <c r="U127" s="27" t="s">
        <v>182</v>
      </c>
      <c r="V127" s="27">
        <v>60</v>
      </c>
      <c r="W127" s="27">
        <v>1</v>
      </c>
      <c r="X127" s="426">
        <v>6500</v>
      </c>
      <c r="Y127" s="61"/>
      <c r="Z127" s="63"/>
      <c r="AA127" s="66" t="s">
        <v>758</v>
      </c>
      <c r="AB127" s="66" t="s">
        <v>757</v>
      </c>
    </row>
    <row r="128" spans="2:28" ht="15" customHeight="1">
      <c r="B128" s="669"/>
      <c r="C128" s="123">
        <v>200965</v>
      </c>
      <c r="D128" s="2">
        <v>19</v>
      </c>
      <c r="E128" s="43" t="s">
        <v>106</v>
      </c>
      <c r="F128" s="66">
        <v>4</v>
      </c>
      <c r="G128" s="36">
        <v>10</v>
      </c>
      <c r="H128" s="66">
        <v>8</v>
      </c>
      <c r="I128" s="234" t="s">
        <v>673</v>
      </c>
      <c r="J128" s="66" t="s">
        <v>158</v>
      </c>
      <c r="K128" s="66">
        <v>-103</v>
      </c>
      <c r="L128" s="66" t="s">
        <v>159</v>
      </c>
      <c r="M128" s="66" t="s">
        <v>160</v>
      </c>
      <c r="N128" s="36"/>
      <c r="O128" s="36"/>
      <c r="P128" s="36"/>
      <c r="Q128" s="36"/>
      <c r="R128" s="36"/>
      <c r="S128" s="50"/>
      <c r="T128" s="66" t="s">
        <v>181</v>
      </c>
      <c r="U128" s="27" t="s">
        <v>182</v>
      </c>
      <c r="V128" s="27">
        <v>60</v>
      </c>
      <c r="W128" s="27">
        <v>1</v>
      </c>
      <c r="X128" s="426">
        <v>6500</v>
      </c>
      <c r="Y128" s="61"/>
      <c r="Z128" s="63"/>
      <c r="AA128" s="66" t="s">
        <v>758</v>
      </c>
      <c r="AB128" s="66" t="s">
        <v>757</v>
      </c>
    </row>
    <row r="129" spans="2:28" ht="15" customHeight="1">
      <c r="B129" s="669"/>
      <c r="C129" s="123">
        <v>200965</v>
      </c>
      <c r="D129" s="2">
        <v>20</v>
      </c>
      <c r="E129" s="43" t="s">
        <v>106</v>
      </c>
      <c r="F129" s="66">
        <v>4</v>
      </c>
      <c r="G129" s="36">
        <v>10</v>
      </c>
      <c r="H129" s="66">
        <v>8</v>
      </c>
      <c r="I129" s="234" t="s">
        <v>673</v>
      </c>
      <c r="J129" s="66" t="s">
        <v>158</v>
      </c>
      <c r="K129" s="66">
        <v>-104</v>
      </c>
      <c r="L129" s="66" t="s">
        <v>159</v>
      </c>
      <c r="M129" s="66" t="s">
        <v>160</v>
      </c>
      <c r="N129" s="36"/>
      <c r="O129" s="36"/>
      <c r="P129" s="36"/>
      <c r="Q129" s="36"/>
      <c r="R129" s="36"/>
      <c r="S129" s="50"/>
      <c r="T129" s="66" t="s">
        <v>181</v>
      </c>
      <c r="U129" s="27" t="s">
        <v>182</v>
      </c>
      <c r="V129" s="27">
        <v>60</v>
      </c>
      <c r="W129" s="27">
        <v>1</v>
      </c>
      <c r="X129" s="426">
        <v>6500</v>
      </c>
      <c r="Y129" s="61"/>
      <c r="Z129" s="63"/>
      <c r="AA129" s="66" t="s">
        <v>758</v>
      </c>
      <c r="AB129" s="66" t="s">
        <v>757</v>
      </c>
    </row>
    <row r="130" spans="2:28" ht="15" customHeight="1">
      <c r="B130" s="669"/>
      <c r="C130" s="123">
        <v>200965</v>
      </c>
      <c r="D130" s="2">
        <v>21</v>
      </c>
      <c r="E130" s="43" t="s">
        <v>106</v>
      </c>
      <c r="F130" s="66">
        <v>4</v>
      </c>
      <c r="G130" s="36">
        <v>10</v>
      </c>
      <c r="H130" s="66">
        <v>8</v>
      </c>
      <c r="I130" s="234" t="s">
        <v>673</v>
      </c>
      <c r="J130" s="66" t="s">
        <v>158</v>
      </c>
      <c r="K130" s="66">
        <v>-105</v>
      </c>
      <c r="L130" s="66" t="s">
        <v>159</v>
      </c>
      <c r="M130" s="66" t="s">
        <v>160</v>
      </c>
      <c r="N130" s="36"/>
      <c r="O130" s="36"/>
      <c r="P130" s="36"/>
      <c r="Q130" s="36"/>
      <c r="R130" s="36"/>
      <c r="S130" s="50"/>
      <c r="T130" s="66" t="s">
        <v>181</v>
      </c>
      <c r="U130" s="27" t="s">
        <v>182</v>
      </c>
      <c r="V130" s="27">
        <v>60</v>
      </c>
      <c r="W130" s="27">
        <v>1</v>
      </c>
      <c r="X130" s="426">
        <v>6500</v>
      </c>
      <c r="Y130" s="61"/>
      <c r="Z130" s="63"/>
      <c r="AA130" s="66" t="s">
        <v>758</v>
      </c>
      <c r="AB130" s="66" t="s">
        <v>757</v>
      </c>
    </row>
    <row r="131" spans="2:28" ht="15" customHeight="1">
      <c r="B131" s="669"/>
      <c r="C131" s="123">
        <v>200965</v>
      </c>
      <c r="D131" s="2">
        <v>22</v>
      </c>
      <c r="E131" s="43" t="s">
        <v>106</v>
      </c>
      <c r="F131" s="66">
        <v>4</v>
      </c>
      <c r="G131" s="36">
        <v>10</v>
      </c>
      <c r="H131" s="66">
        <v>8</v>
      </c>
      <c r="I131" s="234" t="s">
        <v>673</v>
      </c>
      <c r="J131" s="66" t="s">
        <v>158</v>
      </c>
      <c r="K131" s="66">
        <v>-106</v>
      </c>
      <c r="L131" s="66" t="s">
        <v>159</v>
      </c>
      <c r="M131" s="66" t="s">
        <v>160</v>
      </c>
      <c r="N131" s="36"/>
      <c r="O131" s="36"/>
      <c r="P131" s="36"/>
      <c r="Q131" s="36"/>
      <c r="R131" s="36"/>
      <c r="S131" s="50"/>
      <c r="T131" s="66" t="s">
        <v>181</v>
      </c>
      <c r="U131" s="27" t="s">
        <v>182</v>
      </c>
      <c r="V131" s="27">
        <v>60</v>
      </c>
      <c r="W131" s="27">
        <v>1</v>
      </c>
      <c r="X131" s="426">
        <v>6500</v>
      </c>
      <c r="Y131" s="61"/>
      <c r="Z131" s="63"/>
      <c r="AA131" s="66" t="s">
        <v>758</v>
      </c>
      <c r="AB131" s="66" t="s">
        <v>757</v>
      </c>
    </row>
    <row r="132" spans="2:28" ht="15" customHeight="1">
      <c r="B132" s="669"/>
      <c r="C132" s="123">
        <v>200965</v>
      </c>
      <c r="D132" s="2">
        <v>23</v>
      </c>
      <c r="E132" s="43" t="s">
        <v>106</v>
      </c>
      <c r="F132" s="66">
        <v>4</v>
      </c>
      <c r="G132" s="36">
        <v>10</v>
      </c>
      <c r="H132" s="66">
        <v>8</v>
      </c>
      <c r="I132" s="234" t="s">
        <v>673</v>
      </c>
      <c r="J132" s="66" t="s">
        <v>158</v>
      </c>
      <c r="K132" s="66">
        <v>-107</v>
      </c>
      <c r="L132" s="66" t="s">
        <v>159</v>
      </c>
      <c r="M132" s="66" t="s">
        <v>160</v>
      </c>
      <c r="N132" s="36"/>
      <c r="O132" s="36"/>
      <c r="P132" s="36"/>
      <c r="Q132" s="36"/>
      <c r="R132" s="36"/>
      <c r="S132" s="50"/>
      <c r="T132" s="66" t="s">
        <v>181</v>
      </c>
      <c r="U132" s="27" t="s">
        <v>182</v>
      </c>
      <c r="V132" s="27">
        <v>60</v>
      </c>
      <c r="W132" s="27">
        <v>1</v>
      </c>
      <c r="X132" s="427">
        <v>5000</v>
      </c>
      <c r="Y132" s="61"/>
      <c r="Z132" s="63"/>
      <c r="AA132" s="66" t="s">
        <v>758</v>
      </c>
      <c r="AB132" s="66" t="s">
        <v>757</v>
      </c>
    </row>
    <row r="133" spans="2:28" ht="15" customHeight="1">
      <c r="B133" s="669"/>
      <c r="C133" s="123">
        <v>200965</v>
      </c>
      <c r="D133" s="2">
        <v>24</v>
      </c>
      <c r="E133" s="43" t="s">
        <v>106</v>
      </c>
      <c r="F133" s="66">
        <v>4</v>
      </c>
      <c r="G133" s="36">
        <v>10</v>
      </c>
      <c r="H133" s="66">
        <v>8</v>
      </c>
      <c r="I133" s="234" t="s">
        <v>673</v>
      </c>
      <c r="J133" s="66" t="s">
        <v>158</v>
      </c>
      <c r="K133" s="66">
        <v>-108</v>
      </c>
      <c r="L133" s="66" t="s">
        <v>159</v>
      </c>
      <c r="M133" s="66" t="s">
        <v>160</v>
      </c>
      <c r="N133" s="36"/>
      <c r="O133" s="36"/>
      <c r="P133" s="36"/>
      <c r="Q133" s="36"/>
      <c r="R133" s="36"/>
      <c r="S133" s="50"/>
      <c r="T133" s="66" t="s">
        <v>181</v>
      </c>
      <c r="U133" s="27" t="s">
        <v>182</v>
      </c>
      <c r="V133" s="27">
        <v>60</v>
      </c>
      <c r="W133" s="27">
        <v>1</v>
      </c>
      <c r="X133" s="427">
        <v>5000</v>
      </c>
      <c r="Y133" s="61"/>
      <c r="Z133" s="63"/>
      <c r="AA133" s="66" t="s">
        <v>758</v>
      </c>
      <c r="AB133" s="66" t="s">
        <v>757</v>
      </c>
    </row>
    <row r="134" spans="2:28" ht="15" customHeight="1">
      <c r="B134" s="669"/>
      <c r="C134" s="123">
        <v>200965</v>
      </c>
      <c r="D134" s="2">
        <v>25</v>
      </c>
      <c r="E134" s="43" t="s">
        <v>106</v>
      </c>
      <c r="F134" s="66">
        <v>4</v>
      </c>
      <c r="G134" s="36">
        <v>10</v>
      </c>
      <c r="H134" s="66">
        <v>8</v>
      </c>
      <c r="I134" s="234" t="s">
        <v>673</v>
      </c>
      <c r="J134" s="66" t="s">
        <v>158</v>
      </c>
      <c r="K134" s="66">
        <v>-109</v>
      </c>
      <c r="L134" s="66" t="s">
        <v>159</v>
      </c>
      <c r="M134" s="66" t="s">
        <v>160</v>
      </c>
      <c r="N134" s="36"/>
      <c r="O134" s="36"/>
      <c r="P134" s="36"/>
      <c r="Q134" s="36"/>
      <c r="R134" s="36"/>
      <c r="S134" s="50"/>
      <c r="T134" s="66" t="s">
        <v>181</v>
      </c>
      <c r="U134" s="27" t="s">
        <v>182</v>
      </c>
      <c r="V134" s="27">
        <v>60</v>
      </c>
      <c r="W134" s="27">
        <v>1</v>
      </c>
      <c r="X134" s="427">
        <v>5000</v>
      </c>
      <c r="Y134" s="61"/>
      <c r="Z134" s="63"/>
      <c r="AA134" s="66" t="s">
        <v>758</v>
      </c>
      <c r="AB134" s="66" t="s">
        <v>757</v>
      </c>
    </row>
    <row r="135" spans="2:28" ht="15" customHeight="1">
      <c r="B135" s="669"/>
      <c r="C135" s="123">
        <v>200965</v>
      </c>
      <c r="D135" s="2">
        <v>26</v>
      </c>
      <c r="E135" s="43" t="s">
        <v>106</v>
      </c>
      <c r="F135" s="66">
        <v>4</v>
      </c>
      <c r="G135" s="36">
        <v>10</v>
      </c>
      <c r="H135" s="66">
        <v>8</v>
      </c>
      <c r="I135" s="234" t="s">
        <v>673</v>
      </c>
      <c r="J135" s="66" t="s">
        <v>158</v>
      </c>
      <c r="K135" s="66">
        <v>-110</v>
      </c>
      <c r="L135" s="66" t="s">
        <v>159</v>
      </c>
      <c r="M135" s="66" t="s">
        <v>160</v>
      </c>
      <c r="N135" s="36"/>
      <c r="O135" s="36"/>
      <c r="P135" s="36"/>
      <c r="Q135" s="36"/>
      <c r="R135" s="36"/>
      <c r="S135" s="50"/>
      <c r="T135" s="66" t="s">
        <v>181</v>
      </c>
      <c r="U135" s="27" t="s">
        <v>182</v>
      </c>
      <c r="V135" s="27">
        <v>60</v>
      </c>
      <c r="W135" s="27">
        <v>1</v>
      </c>
      <c r="X135" s="465">
        <v>5000</v>
      </c>
      <c r="Y135" s="61"/>
      <c r="Z135" s="63"/>
      <c r="AA135" s="66" t="s">
        <v>758</v>
      </c>
      <c r="AB135" s="66" t="s">
        <v>757</v>
      </c>
    </row>
    <row r="136" spans="2:28" ht="15" customHeight="1">
      <c r="B136" s="669"/>
      <c r="C136" s="123">
        <v>200965</v>
      </c>
      <c r="D136" s="2">
        <v>27</v>
      </c>
      <c r="E136" s="43" t="s">
        <v>106</v>
      </c>
      <c r="F136" s="66">
        <v>4</v>
      </c>
      <c r="G136" s="36">
        <v>10</v>
      </c>
      <c r="H136" s="66">
        <v>8</v>
      </c>
      <c r="I136" s="234" t="s">
        <v>673</v>
      </c>
      <c r="J136" s="66" t="s">
        <v>158</v>
      </c>
      <c r="K136" s="66">
        <v>-110.5</v>
      </c>
      <c r="L136" s="66" t="s">
        <v>159</v>
      </c>
      <c r="M136" s="66" t="s">
        <v>160</v>
      </c>
      <c r="N136" s="36"/>
      <c r="O136" s="36"/>
      <c r="P136" s="36"/>
      <c r="Q136" s="36"/>
      <c r="R136" s="36"/>
      <c r="S136" s="50"/>
      <c r="T136" s="66" t="s">
        <v>181</v>
      </c>
      <c r="U136" s="27" t="s">
        <v>182</v>
      </c>
      <c r="V136" s="27">
        <v>60</v>
      </c>
      <c r="W136" s="27">
        <v>1</v>
      </c>
      <c r="X136" s="465">
        <v>5000</v>
      </c>
      <c r="Y136" s="61"/>
      <c r="Z136" s="63"/>
      <c r="AA136" s="66" t="s">
        <v>758</v>
      </c>
      <c r="AB136" s="66" t="s">
        <v>757</v>
      </c>
    </row>
    <row r="137" spans="2:28" ht="15" customHeight="1">
      <c r="B137" s="669"/>
      <c r="C137" s="123">
        <v>200965</v>
      </c>
      <c r="D137" s="2">
        <v>28</v>
      </c>
      <c r="E137" s="43" t="s">
        <v>106</v>
      </c>
      <c r="F137" s="66">
        <v>4</v>
      </c>
      <c r="G137" s="36">
        <v>10</v>
      </c>
      <c r="H137" s="66">
        <v>8</v>
      </c>
      <c r="I137" s="234" t="s">
        <v>673</v>
      </c>
      <c r="J137" s="66" t="s">
        <v>158</v>
      </c>
      <c r="K137" s="66">
        <v>-111</v>
      </c>
      <c r="L137" s="66" t="s">
        <v>159</v>
      </c>
      <c r="M137" s="66" t="s">
        <v>160</v>
      </c>
      <c r="N137" s="36"/>
      <c r="O137" s="36"/>
      <c r="P137" s="36"/>
      <c r="Q137" s="36"/>
      <c r="R137" s="36"/>
      <c r="S137" s="50"/>
      <c r="T137" s="66" t="s">
        <v>181</v>
      </c>
      <c r="U137" s="27" t="s">
        <v>182</v>
      </c>
      <c r="V137" s="27">
        <v>60</v>
      </c>
      <c r="W137" s="27">
        <v>1</v>
      </c>
      <c r="X137" s="427">
        <v>5000</v>
      </c>
      <c r="Y137" s="61"/>
      <c r="Z137" s="63"/>
      <c r="AA137" s="66" t="s">
        <v>758</v>
      </c>
      <c r="AB137" s="66" t="s">
        <v>757</v>
      </c>
    </row>
    <row r="138" spans="2:28" ht="15" customHeight="1">
      <c r="B138" s="669"/>
      <c r="C138" s="123">
        <v>200965</v>
      </c>
      <c r="D138" s="2">
        <v>29</v>
      </c>
      <c r="E138" s="43" t="s">
        <v>106</v>
      </c>
      <c r="F138" s="66">
        <v>4</v>
      </c>
      <c r="G138" s="36">
        <v>10</v>
      </c>
      <c r="H138" s="66">
        <v>8</v>
      </c>
      <c r="I138" s="234" t="s">
        <v>673</v>
      </c>
      <c r="J138" s="66" t="s">
        <v>158</v>
      </c>
      <c r="K138" s="66">
        <v>-111.5</v>
      </c>
      <c r="L138" s="66" t="s">
        <v>159</v>
      </c>
      <c r="M138" s="66" t="s">
        <v>160</v>
      </c>
      <c r="N138" s="36"/>
      <c r="O138" s="36"/>
      <c r="P138" s="36"/>
      <c r="Q138" s="36"/>
      <c r="R138" s="36"/>
      <c r="S138" s="50"/>
      <c r="T138" s="66" t="s">
        <v>181</v>
      </c>
      <c r="U138" s="27" t="s">
        <v>182</v>
      </c>
      <c r="V138" s="27">
        <v>60</v>
      </c>
      <c r="W138" s="27">
        <v>1</v>
      </c>
      <c r="X138" s="427">
        <v>5000</v>
      </c>
      <c r="Y138" s="61"/>
      <c r="Z138" s="63"/>
      <c r="AA138" s="66" t="s">
        <v>758</v>
      </c>
      <c r="AB138" s="66" t="s">
        <v>757</v>
      </c>
    </row>
    <row r="139" spans="2:28" ht="15" customHeight="1">
      <c r="B139" s="669"/>
      <c r="C139" s="123">
        <v>200965</v>
      </c>
      <c r="D139" s="2">
        <v>30</v>
      </c>
      <c r="E139" s="43" t="s">
        <v>106</v>
      </c>
      <c r="F139" s="66">
        <v>4</v>
      </c>
      <c r="G139" s="36">
        <v>10</v>
      </c>
      <c r="H139" s="66">
        <v>8</v>
      </c>
      <c r="I139" s="234" t="s">
        <v>673</v>
      </c>
      <c r="J139" s="66" t="s">
        <v>158</v>
      </c>
      <c r="K139" s="66">
        <v>-112</v>
      </c>
      <c r="L139" s="66" t="s">
        <v>159</v>
      </c>
      <c r="M139" s="66" t="s">
        <v>160</v>
      </c>
      <c r="N139" s="36"/>
      <c r="O139" s="36"/>
      <c r="P139" s="36"/>
      <c r="Q139" s="36"/>
      <c r="R139" s="36"/>
      <c r="S139" s="50"/>
      <c r="T139" s="66" t="s">
        <v>181</v>
      </c>
      <c r="U139" s="27" t="s">
        <v>182</v>
      </c>
      <c r="V139" s="27">
        <v>60</v>
      </c>
      <c r="W139" s="27">
        <v>1</v>
      </c>
      <c r="X139" s="427">
        <v>5000</v>
      </c>
      <c r="Y139" s="61"/>
      <c r="Z139" s="63"/>
      <c r="AA139" s="66" t="s">
        <v>758</v>
      </c>
      <c r="AB139" s="66" t="s">
        <v>757</v>
      </c>
    </row>
    <row r="140" spans="2:28" ht="15" customHeight="1">
      <c r="B140" s="669"/>
      <c r="C140" s="123">
        <v>200965</v>
      </c>
      <c r="D140" s="2">
        <v>31</v>
      </c>
      <c r="E140" s="43" t="s">
        <v>106</v>
      </c>
      <c r="F140" s="66">
        <v>4</v>
      </c>
      <c r="G140" s="36">
        <v>10</v>
      </c>
      <c r="H140" s="66">
        <v>8</v>
      </c>
      <c r="I140" s="234" t="s">
        <v>673</v>
      </c>
      <c r="J140" s="66" t="s">
        <v>158</v>
      </c>
      <c r="K140" s="66">
        <v>-112.5</v>
      </c>
      <c r="L140" s="66" t="s">
        <v>159</v>
      </c>
      <c r="M140" s="66" t="s">
        <v>160</v>
      </c>
      <c r="N140" s="36"/>
      <c r="O140" s="36"/>
      <c r="P140" s="36"/>
      <c r="Q140" s="36"/>
      <c r="R140" s="36"/>
      <c r="S140" s="50"/>
      <c r="T140" s="66" t="s">
        <v>181</v>
      </c>
      <c r="U140" s="27" t="s">
        <v>182</v>
      </c>
      <c r="V140" s="27">
        <v>60</v>
      </c>
      <c r="W140" s="27">
        <v>1</v>
      </c>
      <c r="X140" s="427">
        <v>5000</v>
      </c>
      <c r="Y140" s="61"/>
      <c r="Z140" s="63"/>
      <c r="AA140" s="66" t="s">
        <v>758</v>
      </c>
      <c r="AB140" s="66" t="s">
        <v>757</v>
      </c>
    </row>
    <row r="141" spans="2:28" ht="15" customHeight="1">
      <c r="B141" s="669"/>
      <c r="C141" s="123">
        <v>200965</v>
      </c>
      <c r="D141" s="2">
        <v>32</v>
      </c>
      <c r="E141" s="43" t="s">
        <v>106</v>
      </c>
      <c r="F141" s="66">
        <v>4</v>
      </c>
      <c r="G141" s="36">
        <v>10</v>
      </c>
      <c r="H141" s="66">
        <v>8</v>
      </c>
      <c r="I141" s="234" t="s">
        <v>673</v>
      </c>
      <c r="J141" s="66" t="s">
        <v>158</v>
      </c>
      <c r="K141" s="66">
        <v>-113</v>
      </c>
      <c r="L141" s="66" t="s">
        <v>159</v>
      </c>
      <c r="M141" s="66" t="s">
        <v>160</v>
      </c>
      <c r="N141" s="36"/>
      <c r="O141" s="36"/>
      <c r="P141" s="36"/>
      <c r="Q141" s="36"/>
      <c r="R141" s="36"/>
      <c r="S141" s="50"/>
      <c r="T141" s="66" t="s">
        <v>181</v>
      </c>
      <c r="U141" s="27" t="s">
        <v>182</v>
      </c>
      <c r="V141" s="27">
        <v>60</v>
      </c>
      <c r="W141" s="27">
        <v>1</v>
      </c>
      <c r="X141" s="427">
        <v>3600</v>
      </c>
      <c r="Y141" s="61"/>
      <c r="Z141" s="63"/>
      <c r="AA141" s="66" t="s">
        <v>758</v>
      </c>
      <c r="AB141" s="66" t="s">
        <v>757</v>
      </c>
    </row>
    <row r="142" spans="2:28" ht="15" customHeight="1">
      <c r="B142" s="669"/>
      <c r="C142" s="123">
        <v>200965</v>
      </c>
      <c r="D142" s="2">
        <v>33</v>
      </c>
      <c r="E142" s="43" t="s">
        <v>106</v>
      </c>
      <c r="F142" s="66">
        <v>4</v>
      </c>
      <c r="G142" s="36">
        <v>10</v>
      </c>
      <c r="H142" s="66">
        <v>8</v>
      </c>
      <c r="I142" s="234" t="s">
        <v>673</v>
      </c>
      <c r="J142" s="66" t="s">
        <v>158</v>
      </c>
      <c r="K142" s="66">
        <v>-113.5</v>
      </c>
      <c r="L142" s="66" t="s">
        <v>159</v>
      </c>
      <c r="M142" s="66" t="s">
        <v>160</v>
      </c>
      <c r="N142" s="36"/>
      <c r="O142" s="36"/>
      <c r="P142" s="36"/>
      <c r="Q142" s="36"/>
      <c r="R142" s="36"/>
      <c r="S142" s="50"/>
      <c r="T142" s="66" t="s">
        <v>181</v>
      </c>
      <c r="U142" s="27" t="s">
        <v>182</v>
      </c>
      <c r="V142" s="27">
        <v>60</v>
      </c>
      <c r="W142" s="27">
        <v>1</v>
      </c>
      <c r="X142" s="427">
        <v>3500</v>
      </c>
      <c r="Y142" s="61"/>
      <c r="Z142" s="63"/>
      <c r="AA142" s="66" t="s">
        <v>758</v>
      </c>
      <c r="AB142" s="66" t="s">
        <v>757</v>
      </c>
    </row>
    <row r="143" spans="2:28" ht="15" customHeight="1">
      <c r="B143" s="669"/>
      <c r="C143" s="123">
        <v>200965</v>
      </c>
      <c r="D143" s="2">
        <v>34</v>
      </c>
      <c r="E143" s="43" t="s">
        <v>106</v>
      </c>
      <c r="F143" s="66">
        <v>4</v>
      </c>
      <c r="G143" s="36">
        <v>10</v>
      </c>
      <c r="H143" s="66">
        <v>8</v>
      </c>
      <c r="I143" s="234" t="s">
        <v>673</v>
      </c>
      <c r="J143" s="66" t="s">
        <v>158</v>
      </c>
      <c r="K143" s="66">
        <v>-114</v>
      </c>
      <c r="L143" s="66" t="s">
        <v>159</v>
      </c>
      <c r="M143" s="66" t="s">
        <v>160</v>
      </c>
      <c r="N143" s="36"/>
      <c r="O143" s="36"/>
      <c r="P143" s="36"/>
      <c r="Q143" s="36"/>
      <c r="R143" s="36"/>
      <c r="S143" s="50"/>
      <c r="T143" s="66" t="s">
        <v>181</v>
      </c>
      <c r="U143" s="27" t="s">
        <v>182</v>
      </c>
      <c r="V143" s="27">
        <v>60</v>
      </c>
      <c r="W143" s="27">
        <v>1</v>
      </c>
      <c r="X143" s="427">
        <v>3500</v>
      </c>
      <c r="Y143" s="61"/>
      <c r="Z143" s="63"/>
      <c r="AA143" s="66" t="s">
        <v>758</v>
      </c>
      <c r="AB143" s="66" t="s">
        <v>757</v>
      </c>
    </row>
    <row r="144" spans="2:28" ht="15" customHeight="1">
      <c r="B144" s="669"/>
      <c r="C144" s="123">
        <v>200965</v>
      </c>
      <c r="D144" s="2">
        <v>35</v>
      </c>
      <c r="E144" s="43" t="s">
        <v>106</v>
      </c>
      <c r="F144" s="66">
        <v>4</v>
      </c>
      <c r="G144" s="36">
        <v>10</v>
      </c>
      <c r="H144" s="66">
        <v>8</v>
      </c>
      <c r="I144" s="234" t="s">
        <v>673</v>
      </c>
      <c r="J144" s="66" t="s">
        <v>158</v>
      </c>
      <c r="K144" s="66">
        <v>-114.5</v>
      </c>
      <c r="L144" s="66" t="s">
        <v>159</v>
      </c>
      <c r="M144" s="66" t="s">
        <v>160</v>
      </c>
      <c r="N144" s="36"/>
      <c r="O144" s="36"/>
      <c r="P144" s="36"/>
      <c r="Q144" s="36"/>
      <c r="R144" s="36"/>
      <c r="S144" s="50"/>
      <c r="T144" s="66" t="s">
        <v>181</v>
      </c>
      <c r="U144" s="27" t="s">
        <v>182</v>
      </c>
      <c r="V144" s="27">
        <v>60</v>
      </c>
      <c r="W144" s="27">
        <v>1</v>
      </c>
      <c r="X144" s="427">
        <v>3500</v>
      </c>
      <c r="Y144" s="61"/>
      <c r="Z144" s="63"/>
      <c r="AA144" s="66" t="s">
        <v>758</v>
      </c>
      <c r="AB144" s="66" t="s">
        <v>757</v>
      </c>
    </row>
    <row r="145" spans="1:28" ht="15" customHeight="1">
      <c r="B145" s="669"/>
      <c r="C145" s="123">
        <v>200965</v>
      </c>
      <c r="D145" s="2">
        <v>36</v>
      </c>
      <c r="E145" s="43" t="s">
        <v>106</v>
      </c>
      <c r="F145" s="66">
        <v>4</v>
      </c>
      <c r="G145" s="36">
        <v>10</v>
      </c>
      <c r="H145" s="66">
        <v>8</v>
      </c>
      <c r="I145" s="234" t="s">
        <v>673</v>
      </c>
      <c r="J145" s="66" t="s">
        <v>158</v>
      </c>
      <c r="K145" s="66">
        <v>-115</v>
      </c>
      <c r="L145" s="66" t="s">
        <v>159</v>
      </c>
      <c r="M145" s="66" t="s">
        <v>160</v>
      </c>
      <c r="N145" s="36"/>
      <c r="O145" s="36"/>
      <c r="P145" s="36"/>
      <c r="Q145" s="36"/>
      <c r="R145" s="36"/>
      <c r="S145" s="50"/>
      <c r="T145" s="66" t="s">
        <v>181</v>
      </c>
      <c r="U145" s="27" t="s">
        <v>182</v>
      </c>
      <c r="V145" s="27">
        <v>60</v>
      </c>
      <c r="W145" s="27">
        <v>1</v>
      </c>
      <c r="X145" s="427">
        <v>3500</v>
      </c>
      <c r="Y145" s="61"/>
      <c r="Z145" s="63"/>
      <c r="AA145" s="66" t="s">
        <v>758</v>
      </c>
      <c r="AB145" s="66" t="s">
        <v>757</v>
      </c>
    </row>
    <row r="146" spans="1:28" ht="15" customHeight="1">
      <c r="B146" s="669"/>
      <c r="C146" s="123">
        <v>200965</v>
      </c>
      <c r="D146" s="2">
        <v>37</v>
      </c>
      <c r="E146" s="43" t="s">
        <v>106</v>
      </c>
      <c r="F146" s="66">
        <v>4</v>
      </c>
      <c r="G146" s="36">
        <v>10</v>
      </c>
      <c r="H146" s="66">
        <v>8</v>
      </c>
      <c r="I146" s="234" t="s">
        <v>673</v>
      </c>
      <c r="J146" s="66" t="s">
        <v>158</v>
      </c>
      <c r="K146" s="66">
        <v>-115.5</v>
      </c>
      <c r="L146" s="66" t="s">
        <v>159</v>
      </c>
      <c r="M146" s="66" t="s">
        <v>160</v>
      </c>
      <c r="N146" s="36"/>
      <c r="O146" s="36"/>
      <c r="P146" s="36"/>
      <c r="Q146" s="36"/>
      <c r="R146" s="36"/>
      <c r="S146" s="50"/>
      <c r="T146" s="66" t="s">
        <v>181</v>
      </c>
      <c r="U146" s="27" t="s">
        <v>182</v>
      </c>
      <c r="V146" s="27">
        <v>60</v>
      </c>
      <c r="W146" s="27">
        <v>1</v>
      </c>
      <c r="X146" s="427">
        <v>3500</v>
      </c>
      <c r="Y146" s="61"/>
      <c r="Z146" s="63"/>
      <c r="AA146" s="66" t="s">
        <v>758</v>
      </c>
      <c r="AB146" s="66" t="s">
        <v>757</v>
      </c>
    </row>
    <row r="147" spans="1:28" ht="15" customHeight="1">
      <c r="B147" s="669"/>
      <c r="C147" s="123">
        <v>200965</v>
      </c>
      <c r="D147" s="2">
        <v>38</v>
      </c>
      <c r="E147" s="43" t="s">
        <v>106</v>
      </c>
      <c r="F147" s="66">
        <v>4</v>
      </c>
      <c r="G147" s="36">
        <v>10</v>
      </c>
      <c r="H147" s="66">
        <v>8</v>
      </c>
      <c r="I147" s="234" t="s">
        <v>673</v>
      </c>
      <c r="J147" s="66" t="s">
        <v>158</v>
      </c>
      <c r="K147" s="66">
        <v>-116</v>
      </c>
      <c r="L147" s="66" t="s">
        <v>159</v>
      </c>
      <c r="M147" s="66" t="s">
        <v>160</v>
      </c>
      <c r="N147" s="36"/>
      <c r="O147" s="36"/>
      <c r="P147" s="36"/>
      <c r="Q147" s="36"/>
      <c r="R147" s="36"/>
      <c r="S147" s="50"/>
      <c r="T147" s="66" t="s">
        <v>181</v>
      </c>
      <c r="U147" s="27" t="s">
        <v>182</v>
      </c>
      <c r="V147" s="27">
        <v>60</v>
      </c>
      <c r="W147" s="27">
        <v>1</v>
      </c>
      <c r="X147" s="427">
        <v>3300</v>
      </c>
      <c r="Y147" s="61"/>
      <c r="Z147" s="63"/>
      <c r="AA147" s="66" t="s">
        <v>758</v>
      </c>
      <c r="AB147" s="66" t="s">
        <v>757</v>
      </c>
    </row>
    <row r="148" spans="1:28" ht="15" customHeight="1">
      <c r="B148" s="669"/>
      <c r="C148" s="123">
        <v>200965</v>
      </c>
      <c r="D148" s="2">
        <v>39</v>
      </c>
      <c r="E148" s="43" t="s">
        <v>106</v>
      </c>
      <c r="F148" s="66">
        <v>4</v>
      </c>
      <c r="G148" s="36">
        <v>10</v>
      </c>
      <c r="H148" s="66">
        <v>8</v>
      </c>
      <c r="I148" s="234" t="s">
        <v>673</v>
      </c>
      <c r="J148" s="66" t="s">
        <v>158</v>
      </c>
      <c r="K148" s="66">
        <v>-116.5</v>
      </c>
      <c r="L148" s="66" t="s">
        <v>159</v>
      </c>
      <c r="M148" s="66" t="s">
        <v>160</v>
      </c>
      <c r="N148" s="36"/>
      <c r="O148" s="36"/>
      <c r="P148" s="36"/>
      <c r="Q148" s="36"/>
      <c r="R148" s="36"/>
      <c r="S148" s="50"/>
      <c r="T148" s="66" t="s">
        <v>181</v>
      </c>
      <c r="U148" s="27" t="s">
        <v>182</v>
      </c>
      <c r="V148" s="27">
        <v>60</v>
      </c>
      <c r="W148" s="27">
        <v>1</v>
      </c>
      <c r="X148" s="427">
        <v>3300</v>
      </c>
      <c r="Y148" s="61"/>
      <c r="Z148" s="63"/>
      <c r="AA148" s="66" t="s">
        <v>758</v>
      </c>
      <c r="AB148" s="66" t="s">
        <v>757</v>
      </c>
    </row>
    <row r="149" spans="1:28" ht="15" customHeight="1">
      <c r="B149" s="669"/>
      <c r="C149" s="123">
        <v>200965</v>
      </c>
      <c r="D149" s="2">
        <v>40</v>
      </c>
      <c r="E149" s="43" t="s">
        <v>106</v>
      </c>
      <c r="F149" s="66">
        <v>4</v>
      </c>
      <c r="G149" s="36">
        <v>10</v>
      </c>
      <c r="H149" s="66">
        <v>8</v>
      </c>
      <c r="I149" s="234" t="s">
        <v>673</v>
      </c>
      <c r="J149" s="66" t="s">
        <v>158</v>
      </c>
      <c r="K149" s="66">
        <v>-117</v>
      </c>
      <c r="L149" s="66" t="s">
        <v>159</v>
      </c>
      <c r="M149" s="66" t="s">
        <v>160</v>
      </c>
      <c r="N149" s="36"/>
      <c r="O149" s="36"/>
      <c r="P149" s="36"/>
      <c r="Q149" s="36"/>
      <c r="R149" s="36"/>
      <c r="S149" s="50"/>
      <c r="T149" s="66" t="s">
        <v>181</v>
      </c>
      <c r="U149" s="27" t="s">
        <v>182</v>
      </c>
      <c r="V149" s="27">
        <v>60</v>
      </c>
      <c r="W149" s="27">
        <v>1</v>
      </c>
      <c r="X149" s="427">
        <v>3300</v>
      </c>
      <c r="Y149" s="61"/>
      <c r="Z149" s="63"/>
      <c r="AA149" s="66" t="s">
        <v>758</v>
      </c>
      <c r="AB149" s="66" t="s">
        <v>757</v>
      </c>
    </row>
    <row r="150" spans="1:28" ht="15" customHeight="1">
      <c r="B150" s="669"/>
      <c r="C150" s="123">
        <v>200965</v>
      </c>
      <c r="D150" s="2">
        <v>41</v>
      </c>
      <c r="E150" s="43" t="s">
        <v>106</v>
      </c>
      <c r="F150" s="66">
        <v>4</v>
      </c>
      <c r="G150" s="36">
        <v>10</v>
      </c>
      <c r="H150" s="66">
        <v>8</v>
      </c>
      <c r="I150" s="234" t="s">
        <v>673</v>
      </c>
      <c r="J150" s="66" t="s">
        <v>158</v>
      </c>
      <c r="K150" s="66">
        <v>-117.5</v>
      </c>
      <c r="L150" s="66" t="s">
        <v>159</v>
      </c>
      <c r="M150" s="66" t="s">
        <v>160</v>
      </c>
      <c r="N150" s="36"/>
      <c r="O150" s="36"/>
      <c r="P150" s="36"/>
      <c r="Q150" s="36"/>
      <c r="R150" s="36"/>
      <c r="S150" s="50"/>
      <c r="T150" s="66" t="s">
        <v>181</v>
      </c>
      <c r="U150" s="27" t="s">
        <v>182</v>
      </c>
      <c r="V150" s="27">
        <v>60</v>
      </c>
      <c r="W150" s="27">
        <v>1</v>
      </c>
      <c r="X150" s="427">
        <v>2800</v>
      </c>
      <c r="Y150" s="61"/>
      <c r="Z150" s="63"/>
      <c r="AA150" s="66" t="s">
        <v>758</v>
      </c>
      <c r="AB150" s="66" t="s">
        <v>757</v>
      </c>
    </row>
    <row r="151" spans="1:28" ht="15" customHeight="1">
      <c r="B151" s="669"/>
      <c r="C151" s="123">
        <v>200965</v>
      </c>
      <c r="D151" s="2">
        <v>42</v>
      </c>
      <c r="E151" s="43" t="s">
        <v>106</v>
      </c>
      <c r="F151" s="66">
        <v>4</v>
      </c>
      <c r="G151" s="36">
        <v>10</v>
      </c>
      <c r="H151" s="66">
        <v>8</v>
      </c>
      <c r="I151" s="234" t="s">
        <v>673</v>
      </c>
      <c r="J151" s="66" t="s">
        <v>158</v>
      </c>
      <c r="K151" s="66">
        <v>-118</v>
      </c>
      <c r="L151" s="66" t="s">
        <v>159</v>
      </c>
      <c r="M151" s="66" t="s">
        <v>160</v>
      </c>
      <c r="N151" s="36"/>
      <c r="O151" s="36"/>
      <c r="P151" s="36"/>
      <c r="Q151" s="36"/>
      <c r="R151" s="36"/>
      <c r="S151" s="50"/>
      <c r="T151" s="66" t="s">
        <v>181</v>
      </c>
      <c r="U151" s="27" t="s">
        <v>182</v>
      </c>
      <c r="V151" s="27">
        <v>60</v>
      </c>
      <c r="W151" s="27">
        <v>1</v>
      </c>
      <c r="X151" s="427">
        <v>2600</v>
      </c>
      <c r="Y151" s="61"/>
      <c r="Z151" s="63"/>
      <c r="AA151" s="66" t="s">
        <v>758</v>
      </c>
      <c r="AB151" s="66" t="s">
        <v>757</v>
      </c>
    </row>
    <row r="152" spans="1:28" ht="15" customHeight="1">
      <c r="B152" s="669"/>
      <c r="C152" s="123">
        <v>200965</v>
      </c>
      <c r="D152" s="2">
        <v>43</v>
      </c>
      <c r="E152" s="43" t="s">
        <v>106</v>
      </c>
      <c r="F152" s="66">
        <v>4</v>
      </c>
      <c r="G152" s="36">
        <v>10</v>
      </c>
      <c r="H152" s="66">
        <v>8</v>
      </c>
      <c r="I152" s="234" t="s">
        <v>673</v>
      </c>
      <c r="J152" s="66" t="s">
        <v>158</v>
      </c>
      <c r="K152" s="66">
        <v>-118.5</v>
      </c>
      <c r="L152" s="66" t="s">
        <v>159</v>
      </c>
      <c r="M152" s="66" t="s">
        <v>160</v>
      </c>
      <c r="N152" s="36"/>
      <c r="O152" s="36"/>
      <c r="P152" s="36"/>
      <c r="Q152" s="36"/>
      <c r="R152" s="36"/>
      <c r="S152" s="50"/>
      <c r="T152" s="66" t="s">
        <v>181</v>
      </c>
      <c r="U152" s="27" t="s">
        <v>182</v>
      </c>
      <c r="V152" s="27">
        <v>60</v>
      </c>
      <c r="W152" s="27">
        <v>1</v>
      </c>
      <c r="X152" s="427">
        <v>2600</v>
      </c>
      <c r="Y152" s="61"/>
      <c r="Z152" s="63"/>
      <c r="AA152" s="66" t="s">
        <v>758</v>
      </c>
      <c r="AB152" s="66" t="s">
        <v>757</v>
      </c>
    </row>
    <row r="153" spans="1:28" ht="15" customHeight="1">
      <c r="B153" s="669"/>
      <c r="C153" s="123">
        <v>200965</v>
      </c>
      <c r="D153" s="2">
        <v>44</v>
      </c>
      <c r="E153" s="43" t="s">
        <v>106</v>
      </c>
      <c r="F153" s="66">
        <v>4</v>
      </c>
      <c r="G153" s="36">
        <v>10</v>
      </c>
      <c r="H153" s="66">
        <v>8</v>
      </c>
      <c r="I153" s="234" t="s">
        <v>673</v>
      </c>
      <c r="J153" s="66" t="s">
        <v>158</v>
      </c>
      <c r="K153" s="66">
        <v>-119</v>
      </c>
      <c r="L153" s="66" t="s">
        <v>159</v>
      </c>
      <c r="M153" s="66" t="s">
        <v>160</v>
      </c>
      <c r="N153" s="36"/>
      <c r="O153" s="36"/>
      <c r="P153" s="36"/>
      <c r="Q153" s="36"/>
      <c r="R153" s="36"/>
      <c r="S153" s="50"/>
      <c r="T153" s="66" t="s">
        <v>181</v>
      </c>
      <c r="U153" s="27" t="s">
        <v>182</v>
      </c>
      <c r="V153" s="27">
        <v>60</v>
      </c>
      <c r="W153" s="27">
        <v>1</v>
      </c>
      <c r="X153" s="427">
        <v>2000</v>
      </c>
      <c r="Y153" s="61"/>
      <c r="Z153" s="63"/>
      <c r="AA153" s="66" t="s">
        <v>758</v>
      </c>
      <c r="AB153" s="66" t="s">
        <v>757</v>
      </c>
    </row>
    <row r="154" spans="1:28" ht="15" customHeight="1">
      <c r="B154" s="669"/>
      <c r="C154" s="123">
        <v>200965</v>
      </c>
      <c r="D154" s="2">
        <v>45</v>
      </c>
      <c r="E154" s="43" t="s">
        <v>106</v>
      </c>
      <c r="F154" s="66">
        <v>4</v>
      </c>
      <c r="G154" s="36">
        <v>10</v>
      </c>
      <c r="H154" s="66">
        <v>8</v>
      </c>
      <c r="I154" s="234" t="s">
        <v>673</v>
      </c>
      <c r="J154" s="66" t="s">
        <v>158</v>
      </c>
      <c r="K154" s="66">
        <v>-119.5</v>
      </c>
      <c r="L154" s="66" t="s">
        <v>159</v>
      </c>
      <c r="M154" s="66" t="s">
        <v>160</v>
      </c>
      <c r="N154" s="36"/>
      <c r="O154" s="36"/>
      <c r="P154" s="36"/>
      <c r="Q154" s="36"/>
      <c r="R154" s="36"/>
      <c r="S154" s="50"/>
      <c r="T154" s="66" t="s">
        <v>181</v>
      </c>
      <c r="U154" s="27" t="s">
        <v>182</v>
      </c>
      <c r="V154" s="27">
        <v>60</v>
      </c>
      <c r="W154" s="27">
        <v>1</v>
      </c>
      <c r="X154" s="427">
        <v>2000</v>
      </c>
      <c r="Y154" s="61"/>
      <c r="Z154" s="63"/>
      <c r="AA154" s="66" t="s">
        <v>758</v>
      </c>
      <c r="AB154" s="66" t="s">
        <v>757</v>
      </c>
    </row>
    <row r="155" spans="1:28" ht="15" customHeight="1">
      <c r="B155" s="697"/>
      <c r="C155" s="123">
        <v>200965</v>
      </c>
      <c r="D155" s="2">
        <v>46</v>
      </c>
      <c r="E155" s="43" t="s">
        <v>106</v>
      </c>
      <c r="F155" s="66">
        <v>4</v>
      </c>
      <c r="G155" s="36">
        <v>10</v>
      </c>
      <c r="H155" s="66">
        <v>8</v>
      </c>
      <c r="I155" s="234" t="s">
        <v>673</v>
      </c>
      <c r="J155" s="66" t="s">
        <v>158</v>
      </c>
      <c r="K155" s="66">
        <v>-120</v>
      </c>
      <c r="L155" s="66" t="s">
        <v>159</v>
      </c>
      <c r="M155" s="66" t="s">
        <v>160</v>
      </c>
      <c r="N155" s="36"/>
      <c r="O155" s="36"/>
      <c r="P155" s="36"/>
      <c r="Q155" s="36"/>
      <c r="R155" s="36"/>
      <c r="S155" s="50"/>
      <c r="T155" s="66" t="s">
        <v>181</v>
      </c>
      <c r="U155" s="27" t="s">
        <v>182</v>
      </c>
      <c r="V155" s="27">
        <v>60</v>
      </c>
      <c r="W155" s="27">
        <v>1</v>
      </c>
      <c r="X155" s="427">
        <v>2000</v>
      </c>
      <c r="Y155" s="61"/>
      <c r="Z155" s="63"/>
      <c r="AA155" s="66" t="s">
        <v>758</v>
      </c>
      <c r="AB155" s="66" t="s">
        <v>757</v>
      </c>
    </row>
    <row r="156" spans="1:28" ht="15" customHeight="1">
      <c r="A156" s="2"/>
      <c r="B156" s="2" t="s">
        <v>185</v>
      </c>
      <c r="C156" s="123">
        <v>200970</v>
      </c>
      <c r="D156" s="2"/>
      <c r="E156" s="43" t="s">
        <v>106</v>
      </c>
      <c r="F156" s="66">
        <v>12</v>
      </c>
      <c r="G156" s="66">
        <v>5</v>
      </c>
      <c r="H156" s="66">
        <v>8</v>
      </c>
      <c r="I156" s="234" t="s">
        <v>673</v>
      </c>
      <c r="J156" s="66" t="s">
        <v>158</v>
      </c>
      <c r="K156" s="90">
        <v>-85</v>
      </c>
      <c r="L156" s="66" t="s">
        <v>159</v>
      </c>
      <c r="M156" s="66" t="s">
        <v>160</v>
      </c>
      <c r="N156" s="66" t="s">
        <v>148</v>
      </c>
      <c r="O156" s="66" t="s">
        <v>754</v>
      </c>
      <c r="P156" s="66">
        <v>60</v>
      </c>
      <c r="Q156" s="66">
        <v>3</v>
      </c>
      <c r="R156" s="66" t="s">
        <v>150</v>
      </c>
      <c r="S156" s="61">
        <v>13750</v>
      </c>
      <c r="T156" s="27" t="s">
        <v>755</v>
      </c>
      <c r="U156" s="27" t="s">
        <v>149</v>
      </c>
      <c r="V156" s="27">
        <v>60</v>
      </c>
      <c r="W156" s="27">
        <v>3</v>
      </c>
      <c r="X156" s="138">
        <v>9000</v>
      </c>
      <c r="Y156" s="138"/>
      <c r="Z156" s="2"/>
      <c r="AA156" s="66" t="s">
        <v>765</v>
      </c>
      <c r="AB156" s="66" t="s">
        <v>757</v>
      </c>
    </row>
    <row r="157" spans="1:28" ht="15" customHeight="1">
      <c r="A157" s="2"/>
      <c r="B157" s="2" t="s">
        <v>188</v>
      </c>
      <c r="C157" s="123">
        <v>200971</v>
      </c>
      <c r="D157" s="2"/>
      <c r="E157" s="43" t="s">
        <v>106</v>
      </c>
      <c r="F157" s="66">
        <v>12</v>
      </c>
      <c r="G157" s="66">
        <v>5</v>
      </c>
      <c r="H157" s="66">
        <v>8</v>
      </c>
      <c r="I157" s="234" t="s">
        <v>673</v>
      </c>
      <c r="J157" s="66" t="s">
        <v>146</v>
      </c>
      <c r="K157" s="90">
        <v>-98</v>
      </c>
      <c r="L157" s="2">
        <v>0</v>
      </c>
      <c r="M157" s="2" t="s">
        <v>147</v>
      </c>
      <c r="N157" s="66" t="s">
        <v>148</v>
      </c>
      <c r="O157" s="66" t="s">
        <v>754</v>
      </c>
      <c r="P157" s="66">
        <v>60</v>
      </c>
      <c r="Q157" s="66">
        <v>3</v>
      </c>
      <c r="R157" s="66" t="s">
        <v>150</v>
      </c>
      <c r="S157" s="61">
        <v>1700</v>
      </c>
      <c r="T157" s="27" t="s">
        <v>755</v>
      </c>
      <c r="U157" s="27" t="s">
        <v>149</v>
      </c>
      <c r="V157" s="27">
        <v>60</v>
      </c>
      <c r="W157" s="27">
        <v>3</v>
      </c>
      <c r="X157" s="463">
        <v>480</v>
      </c>
      <c r="Y157" s="138"/>
      <c r="Z157" s="63" t="s">
        <v>151</v>
      </c>
      <c r="AA157" s="460" t="s">
        <v>766</v>
      </c>
      <c r="AB157" s="66" t="s">
        <v>757</v>
      </c>
    </row>
    <row r="158" spans="1:28" ht="15" customHeight="1">
      <c r="A158" s="2"/>
      <c r="B158" s="2" t="s">
        <v>192</v>
      </c>
      <c r="C158" s="123">
        <v>200972</v>
      </c>
      <c r="D158" s="2"/>
      <c r="E158" s="43" t="s">
        <v>106</v>
      </c>
      <c r="F158" s="66">
        <v>12</v>
      </c>
      <c r="G158" s="66">
        <v>5</v>
      </c>
      <c r="H158" s="66">
        <v>8</v>
      </c>
      <c r="I158" s="234" t="s">
        <v>673</v>
      </c>
      <c r="J158" s="66" t="s">
        <v>158</v>
      </c>
      <c r="K158" s="90">
        <v>-85</v>
      </c>
      <c r="L158" s="66" t="s">
        <v>159</v>
      </c>
      <c r="M158" s="66" t="s">
        <v>160</v>
      </c>
      <c r="N158" s="66" t="s">
        <v>194</v>
      </c>
      <c r="O158" s="66" t="s">
        <v>754</v>
      </c>
      <c r="P158" s="66">
        <v>60</v>
      </c>
      <c r="Q158" s="66">
        <v>3</v>
      </c>
      <c r="R158" s="66" t="s">
        <v>150</v>
      </c>
      <c r="S158" s="61">
        <v>9000</v>
      </c>
      <c r="T158" s="27" t="s">
        <v>760</v>
      </c>
      <c r="U158" s="27" t="s">
        <v>149</v>
      </c>
      <c r="V158" s="27">
        <v>60</v>
      </c>
      <c r="W158" s="27">
        <v>3</v>
      </c>
      <c r="X158" s="138"/>
      <c r="Y158" s="138">
        <v>4500</v>
      </c>
      <c r="Z158" s="63" t="s">
        <v>195</v>
      </c>
      <c r="AA158" s="66" t="s">
        <v>765</v>
      </c>
      <c r="AB158" s="66" t="s">
        <v>761</v>
      </c>
    </row>
    <row r="159" spans="1:28" ht="15" customHeight="1">
      <c r="A159" s="2"/>
      <c r="B159" s="2" t="s">
        <v>197</v>
      </c>
      <c r="C159" s="123">
        <v>200973</v>
      </c>
      <c r="D159" s="2"/>
      <c r="E159" s="43" t="s">
        <v>106</v>
      </c>
      <c r="F159" s="66">
        <v>12</v>
      </c>
      <c r="G159" s="66">
        <v>5</v>
      </c>
      <c r="H159" s="66">
        <v>8</v>
      </c>
      <c r="I159" s="234" t="s">
        <v>673</v>
      </c>
      <c r="J159" s="66" t="s">
        <v>158</v>
      </c>
      <c r="K159" s="90">
        <v>-85</v>
      </c>
      <c r="L159" s="66" t="s">
        <v>159</v>
      </c>
      <c r="M159" s="66" t="s">
        <v>160</v>
      </c>
      <c r="N159" s="66" t="s">
        <v>198</v>
      </c>
      <c r="O159" s="66" t="s">
        <v>754</v>
      </c>
      <c r="P159" s="66">
        <v>60</v>
      </c>
      <c r="Q159" s="66">
        <v>3</v>
      </c>
      <c r="R159" s="66" t="s">
        <v>150</v>
      </c>
      <c r="S159" s="61">
        <v>9000</v>
      </c>
      <c r="T159" s="27" t="s">
        <v>762</v>
      </c>
      <c r="U159" s="27" t="s">
        <v>149</v>
      </c>
      <c r="V159" s="27">
        <v>60</v>
      </c>
      <c r="W159" s="27">
        <v>3</v>
      </c>
      <c r="X159" s="138"/>
      <c r="Y159" s="138">
        <v>4500</v>
      </c>
      <c r="Z159" s="63" t="s">
        <v>199</v>
      </c>
      <c r="AA159" s="66" t="s">
        <v>765</v>
      </c>
      <c r="AB159" s="66" t="s">
        <v>761</v>
      </c>
    </row>
    <row r="160" spans="1:28" ht="15" customHeight="1">
      <c r="A160" s="2"/>
      <c r="B160" s="2" t="s">
        <v>185</v>
      </c>
      <c r="C160" s="123">
        <v>200974</v>
      </c>
      <c r="D160" s="2"/>
      <c r="E160" s="43" t="s">
        <v>106</v>
      </c>
      <c r="F160" s="66">
        <v>71</v>
      </c>
      <c r="G160" s="66">
        <v>20</v>
      </c>
      <c r="H160" s="66">
        <v>8</v>
      </c>
      <c r="I160" s="234" t="s">
        <v>673</v>
      </c>
      <c r="J160" s="66" t="s">
        <v>158</v>
      </c>
      <c r="K160" s="90">
        <v>-85</v>
      </c>
      <c r="L160" s="66" t="s">
        <v>159</v>
      </c>
      <c r="M160" s="66" t="s">
        <v>160</v>
      </c>
      <c r="N160" s="66" t="s">
        <v>148</v>
      </c>
      <c r="O160" s="66" t="s">
        <v>754</v>
      </c>
      <c r="P160" s="66">
        <v>60</v>
      </c>
      <c r="Q160" s="66">
        <v>3</v>
      </c>
      <c r="R160" s="66" t="s">
        <v>150</v>
      </c>
      <c r="S160" s="61"/>
      <c r="T160" s="27" t="s">
        <v>755</v>
      </c>
      <c r="U160" s="27" t="s">
        <v>149</v>
      </c>
      <c r="V160" s="27">
        <v>60</v>
      </c>
      <c r="W160" s="27">
        <v>3</v>
      </c>
      <c r="X160" s="428">
        <v>8800</v>
      </c>
      <c r="Y160" s="428"/>
      <c r="Z160" s="2"/>
      <c r="AA160" s="66" t="s">
        <v>756</v>
      </c>
      <c r="AB160" s="66" t="s">
        <v>757</v>
      </c>
    </row>
    <row r="161" spans="1:28" ht="15" customHeight="1">
      <c r="A161" s="2"/>
      <c r="B161" s="2" t="s">
        <v>188</v>
      </c>
      <c r="C161" s="123">
        <v>200975</v>
      </c>
      <c r="D161" s="2"/>
      <c r="E161" s="43" t="s">
        <v>106</v>
      </c>
      <c r="F161" s="66">
        <v>71</v>
      </c>
      <c r="G161" s="66">
        <v>20</v>
      </c>
      <c r="H161" s="66">
        <v>8</v>
      </c>
      <c r="I161" s="234" t="s">
        <v>673</v>
      </c>
      <c r="J161" s="66" t="s">
        <v>146</v>
      </c>
      <c r="K161" s="90">
        <v>-98</v>
      </c>
      <c r="L161" s="2">
        <v>0</v>
      </c>
      <c r="M161" s="2" t="s">
        <v>147</v>
      </c>
      <c r="N161" s="66" t="s">
        <v>148</v>
      </c>
      <c r="O161" s="66" t="s">
        <v>754</v>
      </c>
      <c r="P161" s="66">
        <v>60</v>
      </c>
      <c r="Q161" s="66">
        <v>3</v>
      </c>
      <c r="R161" s="66" t="s">
        <v>150</v>
      </c>
      <c r="S161" s="61"/>
      <c r="T161" s="27" t="s">
        <v>755</v>
      </c>
      <c r="U161" s="27" t="s">
        <v>149</v>
      </c>
      <c r="V161" s="27">
        <v>60</v>
      </c>
      <c r="W161" s="27">
        <v>3</v>
      </c>
      <c r="X161" s="466">
        <v>500</v>
      </c>
      <c r="Y161" s="428"/>
      <c r="Z161" s="63" t="s">
        <v>151</v>
      </c>
      <c r="AA161" s="66" t="s">
        <v>758</v>
      </c>
      <c r="AB161" s="66" t="s">
        <v>757</v>
      </c>
    </row>
    <row r="162" spans="1:28" ht="15" customHeight="1">
      <c r="A162" s="2"/>
      <c r="B162" s="2" t="s">
        <v>192</v>
      </c>
      <c r="C162" s="123">
        <v>200976</v>
      </c>
      <c r="D162" s="2"/>
      <c r="E162" s="43" t="s">
        <v>106</v>
      </c>
      <c r="F162" s="66">
        <v>71</v>
      </c>
      <c r="G162" s="66">
        <v>20</v>
      </c>
      <c r="H162" s="66">
        <v>8</v>
      </c>
      <c r="I162" s="234" t="s">
        <v>673</v>
      </c>
      <c r="J162" s="66" t="s">
        <v>158</v>
      </c>
      <c r="K162" s="90">
        <v>-85</v>
      </c>
      <c r="L162" s="66" t="s">
        <v>159</v>
      </c>
      <c r="M162" s="66" t="s">
        <v>160</v>
      </c>
      <c r="N162" s="66" t="s">
        <v>194</v>
      </c>
      <c r="O162" s="66" t="s">
        <v>754</v>
      </c>
      <c r="P162" s="66">
        <v>60</v>
      </c>
      <c r="Q162" s="66">
        <v>3</v>
      </c>
      <c r="R162" s="66" t="s">
        <v>150</v>
      </c>
      <c r="S162" s="61"/>
      <c r="T162" s="27" t="s">
        <v>760</v>
      </c>
      <c r="U162" s="27" t="s">
        <v>149</v>
      </c>
      <c r="V162" s="27">
        <v>60</v>
      </c>
      <c r="W162" s="27">
        <v>3</v>
      </c>
      <c r="X162" s="428"/>
      <c r="Y162" s="428">
        <v>4500</v>
      </c>
      <c r="Z162" s="63" t="s">
        <v>195</v>
      </c>
      <c r="AA162" s="66" t="s">
        <v>756</v>
      </c>
      <c r="AB162" s="66" t="s">
        <v>761</v>
      </c>
    </row>
    <row r="163" spans="1:28" ht="15" customHeight="1">
      <c r="A163" s="2"/>
      <c r="B163" s="2" t="s">
        <v>197</v>
      </c>
      <c r="C163" s="123">
        <v>200977</v>
      </c>
      <c r="D163" s="2"/>
      <c r="E163" s="43" t="s">
        <v>106</v>
      </c>
      <c r="F163" s="66">
        <v>71</v>
      </c>
      <c r="G163" s="66">
        <v>20</v>
      </c>
      <c r="H163" s="66">
        <v>8</v>
      </c>
      <c r="I163" s="234" t="s">
        <v>673</v>
      </c>
      <c r="J163" s="66" t="s">
        <v>158</v>
      </c>
      <c r="K163" s="90">
        <v>-85</v>
      </c>
      <c r="L163" s="66" t="s">
        <v>159</v>
      </c>
      <c r="M163" s="66" t="s">
        <v>160</v>
      </c>
      <c r="N163" s="66" t="s">
        <v>198</v>
      </c>
      <c r="O163" s="66" t="s">
        <v>754</v>
      </c>
      <c r="P163" s="66">
        <v>60</v>
      </c>
      <c r="Q163" s="66">
        <v>3</v>
      </c>
      <c r="R163" s="66" t="s">
        <v>150</v>
      </c>
      <c r="S163" s="61"/>
      <c r="T163" s="27" t="s">
        <v>762</v>
      </c>
      <c r="U163" s="27" t="s">
        <v>149</v>
      </c>
      <c r="V163" s="27">
        <v>60</v>
      </c>
      <c r="W163" s="27">
        <v>3</v>
      </c>
      <c r="X163" s="428"/>
      <c r="Y163" s="428">
        <v>4500</v>
      </c>
      <c r="Z163" s="63" t="s">
        <v>199</v>
      </c>
      <c r="AA163" s="66" t="s">
        <v>756</v>
      </c>
      <c r="AB163" s="66" t="s">
        <v>761</v>
      </c>
    </row>
    <row r="164" spans="1:28" ht="15" customHeight="1">
      <c r="S164" s="28"/>
      <c r="X164" s="28"/>
      <c r="Y164" s="28"/>
    </row>
    <row r="165" spans="1:28" ht="15" customHeight="1">
      <c r="S165" s="28"/>
      <c r="X165" s="28"/>
      <c r="Y165" s="28"/>
    </row>
    <row r="166" spans="1:28" ht="15" customHeight="1">
      <c r="S166" s="26"/>
      <c r="X166" s="26"/>
      <c r="Y166" s="26"/>
    </row>
    <row r="167" spans="1:28" ht="15" customHeight="1">
      <c r="S167" s="26"/>
      <c r="X167" s="26"/>
      <c r="Y167" s="26"/>
    </row>
    <row r="168" spans="1:28" ht="15" customHeight="1">
      <c r="S168" s="26"/>
      <c r="X168" s="26"/>
      <c r="Y168" s="26"/>
    </row>
    <row r="169" spans="1:28" ht="15" customHeight="1">
      <c r="S169" s="26"/>
      <c r="X169" s="26"/>
      <c r="Y169" s="26"/>
    </row>
    <row r="170" spans="1:28" ht="15" customHeight="1">
      <c r="S170" s="26"/>
      <c r="X170" s="26"/>
      <c r="Y170" s="26"/>
    </row>
    <row r="171" spans="1:28" ht="15" customHeight="1">
      <c r="S171" s="26"/>
      <c r="X171" s="26"/>
      <c r="Y171" s="26"/>
      <c r="AA171" s="30"/>
      <c r="AB171" s="30"/>
    </row>
    <row r="172" spans="1:28" ht="15" customHeight="1">
      <c r="S172" s="26"/>
      <c r="X172" s="26"/>
      <c r="Y172" s="26"/>
    </row>
    <row r="173" spans="1:28" ht="15" customHeight="1">
      <c r="S173" s="26"/>
      <c r="X173" s="26"/>
      <c r="Y173" s="26"/>
    </row>
    <row r="174" spans="1:28" ht="15" customHeight="1">
      <c r="A174" s="30"/>
      <c r="S174" s="26"/>
      <c r="X174" s="26"/>
      <c r="Y174" s="26"/>
      <c r="AA174" s="35"/>
    </row>
    <row r="175" spans="1:28" ht="15" customHeight="1">
      <c r="A175" s="18" t="s">
        <v>225</v>
      </c>
      <c r="B175" s="44"/>
      <c r="S175" s="26"/>
      <c r="X175" s="26"/>
      <c r="Y175" s="26"/>
    </row>
    <row r="176" spans="1:28" ht="15" customHeight="1">
      <c r="A176" s="2" t="s">
        <v>226</v>
      </c>
      <c r="B176" s="44" t="s">
        <v>227</v>
      </c>
      <c r="S176" s="26"/>
      <c r="X176" s="26"/>
      <c r="Y176" s="26"/>
    </row>
    <row r="177" spans="1:25" ht="15" customHeight="1">
      <c r="A177" s="2" t="s">
        <v>228</v>
      </c>
      <c r="B177" s="44" t="s">
        <v>227</v>
      </c>
      <c r="S177" s="26"/>
      <c r="X177" s="26"/>
      <c r="Y177" s="26"/>
    </row>
    <row r="178" spans="1:25" ht="15" customHeight="1">
      <c r="A178" s="2" t="s">
        <v>229</v>
      </c>
      <c r="B178" s="44" t="s">
        <v>230</v>
      </c>
      <c r="S178" s="26"/>
      <c r="X178" s="26"/>
      <c r="Y178" s="26"/>
    </row>
    <row r="179" spans="1:25" ht="15" customHeight="1">
      <c r="A179" s="2" t="s">
        <v>231</v>
      </c>
      <c r="B179" s="44" t="s">
        <v>232</v>
      </c>
      <c r="S179" s="26"/>
      <c r="X179" s="26"/>
      <c r="Y179" s="26"/>
    </row>
    <row r="180" spans="1:25" ht="15" customHeight="1">
      <c r="A180" s="2" t="s">
        <v>233</v>
      </c>
      <c r="B180" s="44" t="s">
        <v>234</v>
      </c>
      <c r="S180" s="26"/>
      <c r="X180" s="26"/>
      <c r="Y180" s="26"/>
    </row>
    <row r="181" spans="1:25" ht="15" customHeight="1">
      <c r="A181" s="2" t="s">
        <v>235</v>
      </c>
      <c r="B181" s="44" t="s">
        <v>236</v>
      </c>
      <c r="S181" s="26"/>
      <c r="X181" s="26"/>
      <c r="Y181" s="26"/>
    </row>
    <row r="182" spans="1:25" ht="15" customHeight="1">
      <c r="A182" s="2" t="s">
        <v>237</v>
      </c>
      <c r="B182" s="44" t="s">
        <v>238</v>
      </c>
      <c r="S182" s="26"/>
      <c r="X182" s="26"/>
      <c r="Y182" s="26"/>
    </row>
    <row r="183" spans="1:25" ht="15" customHeight="1">
      <c r="A183" s="18" t="s">
        <v>239</v>
      </c>
      <c r="B183" s="58"/>
      <c r="S183" s="26"/>
      <c r="X183" s="26"/>
      <c r="Y183" s="26"/>
    </row>
    <row r="184" spans="1:25" ht="15" customHeight="1">
      <c r="A184" s="2" t="s">
        <v>240</v>
      </c>
      <c r="B184" s="44" t="s">
        <v>241</v>
      </c>
      <c r="S184" s="26"/>
      <c r="X184" s="26"/>
      <c r="Y184" s="26"/>
    </row>
    <row r="185" spans="1:25" ht="15" customHeight="1">
      <c r="A185" s="2" t="s">
        <v>242</v>
      </c>
      <c r="B185" s="44" t="s">
        <v>243</v>
      </c>
      <c r="S185" s="26"/>
      <c r="X185" s="26"/>
      <c r="Y185" s="26"/>
    </row>
    <row r="186" spans="1:25" ht="15" customHeight="1">
      <c r="S186" s="26"/>
      <c r="X186" s="26"/>
      <c r="Y186" s="26"/>
    </row>
    <row r="187" spans="1:25" ht="15" customHeight="1">
      <c r="S187" s="26"/>
      <c r="X187" s="26"/>
      <c r="Y187" s="26"/>
    </row>
    <row r="188" spans="1:25" ht="15" customHeight="1">
      <c r="S188" s="26"/>
      <c r="X188" s="26"/>
      <c r="Y188" s="26"/>
    </row>
    <row r="189" spans="1:25" ht="15" customHeight="1">
      <c r="S189" s="26"/>
      <c r="X189" s="26"/>
      <c r="Y189" s="26"/>
    </row>
    <row r="190" spans="1:25" ht="15" customHeight="1">
      <c r="S190" s="26"/>
      <c r="X190" s="26"/>
      <c r="Y190" s="26"/>
    </row>
    <row r="191" spans="1:25" ht="15" customHeight="1">
      <c r="S191" s="26"/>
      <c r="X191" s="26"/>
      <c r="Y191" s="26"/>
    </row>
    <row r="192" spans="1:25" ht="15" customHeight="1">
      <c r="S192" s="26"/>
      <c r="X192" s="26"/>
      <c r="Y192" s="26"/>
    </row>
    <row r="193" spans="19:25" ht="15" customHeight="1">
      <c r="S193" s="26"/>
      <c r="X193" s="26"/>
      <c r="Y193" s="26"/>
    </row>
    <row r="194" spans="19:25" ht="15" customHeight="1">
      <c r="S194" s="26"/>
      <c r="X194" s="26"/>
      <c r="Y194" s="26"/>
    </row>
    <row r="195" spans="19:25" ht="15" customHeight="1">
      <c r="S195" s="26"/>
      <c r="X195" s="26"/>
      <c r="Y195" s="26"/>
    </row>
    <row r="196" spans="19:25" ht="15" customHeight="1">
      <c r="S196" s="26"/>
      <c r="X196" s="26"/>
      <c r="Y196" s="26"/>
    </row>
    <row r="197" spans="19:25" ht="15" customHeight="1">
      <c r="S197" s="26"/>
      <c r="X197" s="26"/>
      <c r="Y197" s="26"/>
    </row>
    <row r="198" spans="19:25" ht="15" customHeight="1">
      <c r="S198" s="26"/>
      <c r="X198" s="26"/>
      <c r="Y198" s="26"/>
    </row>
    <row r="199" spans="19:25" ht="15" customHeight="1">
      <c r="S199" s="26"/>
      <c r="X199" s="26"/>
      <c r="Y199" s="26"/>
    </row>
    <row r="200" spans="19:25" ht="15" customHeight="1">
      <c r="S200" s="26"/>
      <c r="X200" s="26"/>
      <c r="Y200" s="26"/>
    </row>
  </sheetData>
  <autoFilter ref="A1:AE163"/>
  <mergeCells count="18">
    <mergeCell ref="B29:B74"/>
    <mergeCell ref="B90:B94"/>
    <mergeCell ref="B110:B155"/>
    <mergeCell ref="B85:B89"/>
    <mergeCell ref="B7:B11"/>
    <mergeCell ref="B12:B16"/>
    <mergeCell ref="A2:A6"/>
    <mergeCell ref="A90:A94"/>
    <mergeCell ref="B80:B84"/>
    <mergeCell ref="A75:A79"/>
    <mergeCell ref="B2:B6"/>
    <mergeCell ref="A7:A11"/>
    <mergeCell ref="B17:B21"/>
    <mergeCell ref="A12:A16"/>
    <mergeCell ref="A80:A84"/>
    <mergeCell ref="A17:A21"/>
    <mergeCell ref="B75:B79"/>
    <mergeCell ref="A85:A89"/>
  </mergeCells>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outlinePr summaryBelow="0" summaryRight="0"/>
  </sheetPr>
  <dimension ref="A1:BA200"/>
  <sheetViews>
    <sheetView topLeftCell="C3" workbookViewId="0">
      <selection activeCell="AX13" sqref="AX13"/>
    </sheetView>
  </sheetViews>
  <sheetFormatPr defaultColWidth="9.5" defaultRowHeight="12.95" customHeight="1"/>
  <cols>
    <col min="1" max="1" width="11.5" style="31" customWidth="1"/>
    <col min="2" max="2" width="79.5" style="26" customWidth="1"/>
    <col min="3" max="3" width="10.5" style="26" customWidth="1"/>
    <col min="4" max="4" width="18.5" style="26" customWidth="1"/>
    <col min="5" max="5" width="6.5" style="26" customWidth="1"/>
    <col min="6" max="6" width="7.5" style="26" customWidth="1"/>
    <col min="7" max="7" width="16.5" style="26" customWidth="1"/>
    <col min="8" max="8" width="25.5" style="26" hidden="1" customWidth="1"/>
    <col min="9" max="10" width="10.5" style="26" hidden="1" customWidth="1"/>
    <col min="11" max="11" width="13.5" style="31" hidden="1" customWidth="1"/>
    <col min="12" max="12" width="14.5" style="26" customWidth="1"/>
    <col min="13" max="13" width="10.5" style="26" customWidth="1"/>
    <col min="14" max="14" width="10.5" style="26" hidden="1" customWidth="1"/>
    <col min="15" max="15" width="16" style="31" customWidth="1"/>
    <col min="16" max="16" width="14.5" style="26" customWidth="1"/>
    <col min="17" max="18" width="10.5" style="26" hidden="1" customWidth="1"/>
    <col min="19" max="19" width="13.5" style="31" hidden="1" customWidth="1"/>
    <col min="20" max="20" width="16.5" style="26" hidden="1" customWidth="1"/>
    <col min="21" max="22" width="12.5" style="26" hidden="1" customWidth="1"/>
    <col min="23" max="23" width="16" style="26" hidden="1" customWidth="1"/>
    <col min="24" max="25" width="14.5" style="26" hidden="1" customWidth="1"/>
    <col min="26" max="26" width="8.5" style="26" hidden="1" customWidth="1"/>
    <col min="27" max="27" width="17.5" style="26" hidden="1" customWidth="1"/>
    <col min="28" max="28" width="11" style="26" hidden="1" customWidth="1"/>
    <col min="29" max="29" width="21.5" style="26" hidden="1" customWidth="1"/>
    <col min="30" max="30" width="7.5" style="26" hidden="1" customWidth="1"/>
    <col min="31" max="31" width="13.5" style="26" hidden="1" customWidth="1"/>
    <col min="32" max="32" width="23.5" style="26" hidden="1" customWidth="1"/>
    <col min="33" max="33" width="10" style="26" hidden="1" customWidth="1"/>
    <col min="34" max="34" width="11.5" style="26" hidden="1" customWidth="1"/>
    <col min="35" max="35" width="10.5" style="26" hidden="1" customWidth="1"/>
    <col min="36" max="36" width="14.5" style="26" hidden="1" customWidth="1"/>
    <col min="37" max="38" width="26.5" style="26" hidden="1" customWidth="1"/>
    <col min="39" max="39" width="39" style="26" hidden="1" customWidth="1"/>
    <col min="40" max="40" width="22.5" style="26" hidden="1" customWidth="1"/>
    <col min="41" max="44" width="22.5" style="31" hidden="1" customWidth="1"/>
    <col min="45" max="45" width="11.125" style="31" customWidth="1"/>
    <col min="46" max="47" width="0" style="26" hidden="1" customWidth="1"/>
    <col min="48" max="48" width="9.5" style="26"/>
    <col min="49" max="49" width="15.5" bestFit="1" customWidth="1"/>
    <col min="50" max="50" width="21.25" customWidth="1"/>
    <col min="52" max="52" width="19.25" customWidth="1"/>
  </cols>
  <sheetData>
    <row r="1" spans="1:53" ht="12.95" hidden="1" customHeight="1">
      <c r="A1" s="79" t="s">
        <v>767</v>
      </c>
      <c r="B1" s="33"/>
      <c r="C1" s="54"/>
      <c r="D1" s="51"/>
      <c r="E1" s="51"/>
      <c r="F1" s="51"/>
      <c r="AN1" s="31"/>
      <c r="AS1" s="26"/>
    </row>
    <row r="2" spans="1:53" ht="12.95" hidden="1" customHeight="1">
      <c r="A2" s="71"/>
      <c r="B2" s="70"/>
      <c r="AJ2" s="70"/>
      <c r="AN2" s="31"/>
      <c r="AS2" s="26"/>
    </row>
    <row r="3" spans="1:53" s="81" customFormat="1" ht="27.95" customHeight="1">
      <c r="A3" s="76" t="s">
        <v>118</v>
      </c>
      <c r="B3" s="60" t="s">
        <v>57</v>
      </c>
      <c r="C3" s="60" t="s">
        <v>119</v>
      </c>
      <c r="D3" s="75" t="s">
        <v>120</v>
      </c>
      <c r="E3" s="29" t="s">
        <v>121</v>
      </c>
      <c r="F3" s="75" t="s">
        <v>122</v>
      </c>
      <c r="G3" s="76" t="s">
        <v>123</v>
      </c>
      <c r="H3" s="76" t="s">
        <v>124</v>
      </c>
      <c r="I3" s="535" t="s">
        <v>768</v>
      </c>
      <c r="J3" s="536" t="s">
        <v>769</v>
      </c>
      <c r="K3" s="537" t="s">
        <v>770</v>
      </c>
      <c r="L3" s="538" t="s">
        <v>318</v>
      </c>
      <c r="M3" s="539" t="s">
        <v>771</v>
      </c>
      <c r="N3" s="540" t="s">
        <v>772</v>
      </c>
      <c r="O3" s="541" t="s">
        <v>773</v>
      </c>
      <c r="P3" s="542" t="s">
        <v>324</v>
      </c>
      <c r="Q3" s="543" t="s">
        <v>774</v>
      </c>
      <c r="R3" s="544" t="s">
        <v>775</v>
      </c>
      <c r="S3" s="545" t="s">
        <v>776</v>
      </c>
      <c r="T3" s="546" t="s">
        <v>330</v>
      </c>
      <c r="U3" s="547" t="s">
        <v>777</v>
      </c>
      <c r="V3" s="548" t="s">
        <v>778</v>
      </c>
      <c r="W3" s="549" t="s">
        <v>779</v>
      </c>
      <c r="X3" s="550" t="s">
        <v>454</v>
      </c>
      <c r="Y3" s="76" t="s">
        <v>131</v>
      </c>
      <c r="Z3" s="76" t="s">
        <v>125</v>
      </c>
      <c r="AA3" s="76" t="s">
        <v>126</v>
      </c>
      <c r="AB3" s="76" t="s">
        <v>127</v>
      </c>
      <c r="AC3" s="551" t="s">
        <v>128</v>
      </c>
      <c r="AD3" s="76" t="s">
        <v>129</v>
      </c>
      <c r="AE3" s="77" t="s">
        <v>130</v>
      </c>
      <c r="AF3" s="76" t="s">
        <v>132</v>
      </c>
      <c r="AG3" s="76" t="s">
        <v>133</v>
      </c>
      <c r="AH3" s="76" t="s">
        <v>134</v>
      </c>
      <c r="AI3" s="76" t="s">
        <v>135</v>
      </c>
      <c r="AJ3" s="29" t="s">
        <v>136</v>
      </c>
      <c r="AK3" s="552" t="s">
        <v>752</v>
      </c>
      <c r="AL3" s="553" t="s">
        <v>753</v>
      </c>
      <c r="AM3" s="172" t="s">
        <v>780</v>
      </c>
      <c r="AN3" s="80" t="s">
        <v>333</v>
      </c>
      <c r="AO3" s="80" t="s">
        <v>334</v>
      </c>
      <c r="AP3" s="80" t="s">
        <v>335</v>
      </c>
      <c r="AQ3" s="80" t="s">
        <v>781</v>
      </c>
      <c r="AR3" s="80" t="s">
        <v>140</v>
      </c>
      <c r="AS3" s="37" t="s">
        <v>141</v>
      </c>
      <c r="AT3" s="37" t="s">
        <v>142</v>
      </c>
      <c r="AU3" s="37" t="s">
        <v>143</v>
      </c>
      <c r="AV3" s="489" t="s">
        <v>144</v>
      </c>
      <c r="AW3" s="601" t="s">
        <v>1191</v>
      </c>
      <c r="AX3" s="601" t="s">
        <v>1192</v>
      </c>
      <c r="AY3" s="601" t="s">
        <v>1</v>
      </c>
      <c r="AZ3" s="601" t="s">
        <v>1193</v>
      </c>
      <c r="BA3" s="601" t="s">
        <v>1194</v>
      </c>
    </row>
    <row r="4" spans="1:53" ht="14.45" customHeight="1">
      <c r="A4" s="27" t="s">
        <v>276</v>
      </c>
      <c r="B4" s="27" t="s">
        <v>188</v>
      </c>
      <c r="C4" s="27"/>
      <c r="D4" s="115">
        <v>210503</v>
      </c>
      <c r="E4" s="27"/>
      <c r="F4" s="78" t="s">
        <v>106</v>
      </c>
      <c r="G4" s="27" t="s">
        <v>782</v>
      </c>
      <c r="H4" s="27" t="s">
        <v>783</v>
      </c>
      <c r="I4" s="27">
        <v>2</v>
      </c>
      <c r="J4" s="27">
        <v>5</v>
      </c>
      <c r="K4" s="27">
        <v>900</v>
      </c>
      <c r="L4" s="27" t="s">
        <v>784</v>
      </c>
      <c r="M4" s="27">
        <v>12</v>
      </c>
      <c r="N4" s="27">
        <v>5</v>
      </c>
      <c r="O4" s="27">
        <v>5035</v>
      </c>
      <c r="P4" s="27" t="s">
        <v>784</v>
      </c>
      <c r="Q4" s="27"/>
      <c r="R4" s="27"/>
      <c r="S4" s="27"/>
      <c r="T4" s="27"/>
      <c r="U4" s="27"/>
      <c r="V4" s="27"/>
      <c r="W4" s="27"/>
      <c r="X4" s="27"/>
      <c r="Y4" s="27"/>
      <c r="Z4" s="27">
        <v>11</v>
      </c>
      <c r="AA4" s="27" t="s">
        <v>145</v>
      </c>
      <c r="AB4" s="27" t="s">
        <v>146</v>
      </c>
      <c r="AC4" s="92">
        <v>-85</v>
      </c>
      <c r="AD4" s="27">
        <v>0</v>
      </c>
      <c r="AE4" s="27" t="s">
        <v>147</v>
      </c>
      <c r="AF4" s="27" t="s">
        <v>148</v>
      </c>
      <c r="AG4" s="27" t="s">
        <v>149</v>
      </c>
      <c r="AH4" s="27">
        <v>60</v>
      </c>
      <c r="AI4" s="27">
        <v>3</v>
      </c>
      <c r="AJ4" s="27" t="s">
        <v>150</v>
      </c>
      <c r="AK4" s="27">
        <f>2000+2000</f>
        <v>4000</v>
      </c>
      <c r="AL4" s="27"/>
      <c r="AM4" s="27" t="s">
        <v>785</v>
      </c>
      <c r="AN4" s="27" t="s">
        <v>786</v>
      </c>
      <c r="AO4" s="27" t="s">
        <v>786</v>
      </c>
      <c r="AP4" s="27"/>
      <c r="AQ4" s="27"/>
      <c r="AR4" s="27" t="s">
        <v>787</v>
      </c>
      <c r="AS4" s="26"/>
      <c r="AV4" s="490" t="s">
        <v>154</v>
      </c>
      <c r="AZ4" s="609"/>
    </row>
    <row r="5" spans="1:53" ht="14.45" customHeight="1">
      <c r="A5" s="27" t="s">
        <v>276</v>
      </c>
      <c r="B5" s="27" t="s">
        <v>187</v>
      </c>
      <c r="C5" s="27">
        <v>61719</v>
      </c>
      <c r="D5" s="115">
        <v>210504</v>
      </c>
      <c r="E5" s="27"/>
      <c r="F5" s="78" t="s">
        <v>106</v>
      </c>
      <c r="G5" s="27" t="s">
        <v>788</v>
      </c>
      <c r="H5" s="27" t="s">
        <v>783</v>
      </c>
      <c r="I5" s="27">
        <v>2</v>
      </c>
      <c r="J5" s="27">
        <v>5</v>
      </c>
      <c r="K5" s="27">
        <v>900</v>
      </c>
      <c r="L5" s="27" t="s">
        <v>784</v>
      </c>
      <c r="M5" s="27">
        <v>66</v>
      </c>
      <c r="N5" s="27">
        <v>5</v>
      </c>
      <c r="O5" s="27">
        <v>66886</v>
      </c>
      <c r="P5" s="27" t="s">
        <v>784</v>
      </c>
      <c r="Q5" s="27"/>
      <c r="R5" s="27"/>
      <c r="S5" s="27"/>
      <c r="T5" s="27"/>
      <c r="U5" s="27"/>
      <c r="V5" s="27"/>
      <c r="W5" s="27"/>
      <c r="X5" s="27"/>
      <c r="Y5" s="27"/>
      <c r="Z5" s="27">
        <v>11</v>
      </c>
      <c r="AA5" s="27" t="s">
        <v>157</v>
      </c>
      <c r="AB5" s="27" t="s">
        <v>158</v>
      </c>
      <c r="AC5" s="92">
        <v>-85</v>
      </c>
      <c r="AD5" s="27" t="s">
        <v>159</v>
      </c>
      <c r="AE5" s="27" t="s">
        <v>624</v>
      </c>
      <c r="AF5" s="27" t="s">
        <v>148</v>
      </c>
      <c r="AG5" s="27" t="s">
        <v>149</v>
      </c>
      <c r="AH5" s="27">
        <v>60</v>
      </c>
      <c r="AI5" s="27">
        <v>3</v>
      </c>
      <c r="AJ5" s="27" t="s">
        <v>150</v>
      </c>
      <c r="AK5" s="27">
        <f>27000+27000</f>
        <v>54000</v>
      </c>
      <c r="AL5" s="27"/>
      <c r="AM5" s="27" t="s">
        <v>789</v>
      </c>
      <c r="AN5" s="27" t="s">
        <v>790</v>
      </c>
      <c r="AO5" s="27" t="s">
        <v>790</v>
      </c>
      <c r="AP5" s="27"/>
      <c r="AQ5" s="27"/>
      <c r="AR5" s="27" t="s">
        <v>787</v>
      </c>
      <c r="AS5" s="26"/>
      <c r="AV5" s="490" t="s">
        <v>154</v>
      </c>
      <c r="AZ5" s="609"/>
    </row>
    <row r="6" spans="1:53" ht="14.45" customHeight="1">
      <c r="A6" s="27" t="s">
        <v>276</v>
      </c>
      <c r="B6" s="27" t="s">
        <v>187</v>
      </c>
      <c r="C6" s="27"/>
      <c r="D6" s="115">
        <v>210505</v>
      </c>
      <c r="E6" s="27"/>
      <c r="F6" s="78" t="s">
        <v>106</v>
      </c>
      <c r="G6" s="27" t="s">
        <v>791</v>
      </c>
      <c r="H6" s="27" t="s">
        <v>783</v>
      </c>
      <c r="I6" s="27">
        <v>12</v>
      </c>
      <c r="J6" s="27">
        <v>5</v>
      </c>
      <c r="K6" s="27">
        <v>5035</v>
      </c>
      <c r="L6" s="27" t="s">
        <v>784</v>
      </c>
      <c r="M6" s="27">
        <v>66</v>
      </c>
      <c r="N6" s="27">
        <v>5</v>
      </c>
      <c r="O6" s="27">
        <v>66886</v>
      </c>
      <c r="P6" s="27" t="s">
        <v>784</v>
      </c>
      <c r="Q6" s="27"/>
      <c r="R6" s="27"/>
      <c r="S6" s="27"/>
      <c r="T6" s="27"/>
      <c r="U6" s="27"/>
      <c r="V6" s="27"/>
      <c r="W6" s="27"/>
      <c r="X6" s="27"/>
      <c r="Y6" s="27"/>
      <c r="Z6" s="27">
        <v>11</v>
      </c>
      <c r="AA6" s="27" t="s">
        <v>157</v>
      </c>
      <c r="AB6" s="27" t="s">
        <v>163</v>
      </c>
      <c r="AC6" s="92">
        <v>-85</v>
      </c>
      <c r="AD6" s="27">
        <v>10</v>
      </c>
      <c r="AE6" s="27" t="s">
        <v>164</v>
      </c>
      <c r="AF6" s="27" t="s">
        <v>148</v>
      </c>
      <c r="AG6" s="27" t="s">
        <v>149</v>
      </c>
      <c r="AH6" s="27">
        <v>60</v>
      </c>
      <c r="AI6" s="27">
        <v>3</v>
      </c>
      <c r="AJ6" s="27" t="s">
        <v>150</v>
      </c>
      <c r="AK6" s="27">
        <f>6000+6000</f>
        <v>12000</v>
      </c>
      <c r="AL6" s="27"/>
      <c r="AM6" s="27" t="s">
        <v>792</v>
      </c>
      <c r="AN6" s="27" t="s">
        <v>786</v>
      </c>
      <c r="AO6" s="27" t="s">
        <v>786</v>
      </c>
      <c r="AP6" s="27"/>
      <c r="AQ6" s="27"/>
      <c r="AR6" s="27" t="s">
        <v>787</v>
      </c>
      <c r="AS6" s="26"/>
      <c r="AV6" s="490" t="s">
        <v>154</v>
      </c>
      <c r="AZ6" s="609"/>
    </row>
    <row r="7" spans="1:53" ht="14.45" customHeight="1">
      <c r="A7" s="27" t="s">
        <v>276</v>
      </c>
      <c r="B7" s="27" t="s">
        <v>189</v>
      </c>
      <c r="C7" s="27"/>
      <c r="D7" s="115">
        <v>210507</v>
      </c>
      <c r="E7" s="27"/>
      <c r="F7" s="78" t="s">
        <v>106</v>
      </c>
      <c r="G7" s="27" t="s">
        <v>793</v>
      </c>
      <c r="H7" s="27" t="s">
        <v>783</v>
      </c>
      <c r="I7" s="27">
        <v>66</v>
      </c>
      <c r="J7" s="27">
        <v>5</v>
      </c>
      <c r="K7" s="27">
        <v>66461</v>
      </c>
      <c r="L7" s="27" t="s">
        <v>784</v>
      </c>
      <c r="M7" s="27">
        <v>66</v>
      </c>
      <c r="N7" s="27">
        <v>5</v>
      </c>
      <c r="O7" s="27">
        <v>67111</v>
      </c>
      <c r="P7" s="27" t="s">
        <v>784</v>
      </c>
      <c r="Q7" s="27"/>
      <c r="R7" s="27"/>
      <c r="S7" s="27"/>
      <c r="T7" s="27"/>
      <c r="U7" s="27"/>
      <c r="V7" s="27"/>
      <c r="W7" s="27"/>
      <c r="X7" s="27"/>
      <c r="Y7" s="27"/>
      <c r="Z7" s="27">
        <v>11</v>
      </c>
      <c r="AA7" s="27" t="s">
        <v>165</v>
      </c>
      <c r="AB7" s="27" t="s">
        <v>163</v>
      </c>
      <c r="AC7" s="92">
        <v>-85</v>
      </c>
      <c r="AD7" s="27">
        <v>20</v>
      </c>
      <c r="AE7" s="27" t="s">
        <v>166</v>
      </c>
      <c r="AF7" s="27" t="s">
        <v>148</v>
      </c>
      <c r="AG7" s="27" t="s">
        <v>149</v>
      </c>
      <c r="AH7" s="27">
        <v>60</v>
      </c>
      <c r="AI7" s="27">
        <v>3</v>
      </c>
      <c r="AJ7" s="27" t="s">
        <v>150</v>
      </c>
      <c r="AK7" s="27">
        <f>12000+12000</f>
        <v>24000</v>
      </c>
      <c r="AL7" s="27"/>
      <c r="AM7" s="27" t="s">
        <v>794</v>
      </c>
      <c r="AN7" s="27" t="s">
        <v>786</v>
      </c>
      <c r="AO7" s="27" t="s">
        <v>786</v>
      </c>
      <c r="AP7" s="27"/>
      <c r="AQ7" s="27"/>
      <c r="AR7" s="27" t="s">
        <v>787</v>
      </c>
      <c r="AS7" s="26"/>
      <c r="AV7" s="490" t="s">
        <v>154</v>
      </c>
      <c r="AZ7" s="609"/>
    </row>
    <row r="8" spans="1:53" ht="14.45" customHeight="1">
      <c r="A8" s="27" t="s">
        <v>276</v>
      </c>
      <c r="B8" s="27" t="s">
        <v>296</v>
      </c>
      <c r="C8" s="27">
        <v>61720</v>
      </c>
      <c r="D8" s="115">
        <v>210511</v>
      </c>
      <c r="E8" s="27"/>
      <c r="F8" s="78" t="s">
        <v>106</v>
      </c>
      <c r="G8" s="27" t="s">
        <v>795</v>
      </c>
      <c r="H8" s="27" t="s">
        <v>783</v>
      </c>
      <c r="I8" s="27">
        <v>2</v>
      </c>
      <c r="J8" s="27">
        <v>5</v>
      </c>
      <c r="K8" s="27">
        <v>900</v>
      </c>
      <c r="L8" s="27" t="s">
        <v>784</v>
      </c>
      <c r="M8" s="27">
        <v>5</v>
      </c>
      <c r="N8" s="27">
        <v>5</v>
      </c>
      <c r="O8" s="27">
        <v>2525</v>
      </c>
      <c r="P8" s="27" t="s">
        <v>784</v>
      </c>
      <c r="Q8" s="27"/>
      <c r="R8" s="27"/>
      <c r="S8" s="27"/>
      <c r="T8" s="27"/>
      <c r="U8" s="27"/>
      <c r="V8" s="27"/>
      <c r="W8" s="27"/>
      <c r="X8" s="27"/>
      <c r="Y8" s="27"/>
      <c r="Z8" s="27">
        <v>11</v>
      </c>
      <c r="AA8" s="27" t="s">
        <v>157</v>
      </c>
      <c r="AB8" s="27" t="s">
        <v>158</v>
      </c>
      <c r="AC8" s="92">
        <v>-85</v>
      </c>
      <c r="AD8" s="27" t="s">
        <v>159</v>
      </c>
      <c r="AE8" s="27" t="s">
        <v>624</v>
      </c>
      <c r="AF8" s="27" t="s">
        <v>171</v>
      </c>
      <c r="AG8" s="27" t="s">
        <v>149</v>
      </c>
      <c r="AH8" s="27">
        <v>60</v>
      </c>
      <c r="AI8" s="27">
        <v>3</v>
      </c>
      <c r="AJ8" s="27" t="s">
        <v>150</v>
      </c>
      <c r="AK8" s="27">
        <f>27000+27000</f>
        <v>54000</v>
      </c>
      <c r="AL8" s="27"/>
      <c r="AM8" s="27" t="s">
        <v>789</v>
      </c>
      <c r="AN8" s="27" t="s">
        <v>790</v>
      </c>
      <c r="AO8" s="27" t="s">
        <v>790</v>
      </c>
      <c r="AP8" s="27"/>
      <c r="AQ8" s="27"/>
      <c r="AR8" s="27" t="s">
        <v>787</v>
      </c>
      <c r="AS8" s="26"/>
      <c r="AV8" s="490" t="s">
        <v>154</v>
      </c>
      <c r="AZ8" s="609"/>
    </row>
    <row r="9" spans="1:53" ht="12.95" customHeight="1">
      <c r="A9" s="27"/>
      <c r="B9" s="27" t="s">
        <v>177</v>
      </c>
      <c r="C9" s="27"/>
      <c r="D9" s="27"/>
      <c r="E9" s="27"/>
      <c r="F9" s="78"/>
      <c r="G9" s="27"/>
      <c r="H9" s="27"/>
      <c r="I9" s="27"/>
      <c r="J9" s="27"/>
      <c r="K9" s="27"/>
      <c r="L9" s="27"/>
      <c r="M9" s="27"/>
      <c r="N9" s="27"/>
      <c r="O9" s="27"/>
      <c r="P9" s="27"/>
      <c r="Q9" s="27"/>
      <c r="R9" s="27"/>
      <c r="S9" s="27"/>
      <c r="T9" s="27"/>
      <c r="U9" s="27"/>
      <c r="V9" s="27"/>
      <c r="W9" s="27"/>
      <c r="X9" s="27"/>
      <c r="Y9" s="27"/>
      <c r="Z9" s="27"/>
      <c r="AA9" s="27"/>
      <c r="AB9" s="27"/>
      <c r="AC9" s="92"/>
      <c r="AD9" s="27"/>
      <c r="AE9" s="27"/>
      <c r="AF9" s="27"/>
      <c r="AG9" s="27"/>
      <c r="AH9" s="27"/>
      <c r="AI9" s="27"/>
      <c r="AJ9" s="27"/>
      <c r="AK9" s="27"/>
      <c r="AL9" s="27"/>
      <c r="AM9" s="27"/>
      <c r="AN9" s="27"/>
      <c r="AO9" s="27"/>
      <c r="AP9" s="27"/>
      <c r="AQ9" s="27"/>
      <c r="AR9" s="27"/>
      <c r="AS9" s="26"/>
      <c r="AV9" s="495"/>
      <c r="AZ9" s="609"/>
    </row>
    <row r="10" spans="1:53" ht="14.45" customHeight="1">
      <c r="A10" s="27"/>
      <c r="B10" s="27" t="s">
        <v>796</v>
      </c>
      <c r="C10" s="27"/>
      <c r="D10" s="115">
        <v>210517</v>
      </c>
      <c r="E10" s="27">
        <v>1</v>
      </c>
      <c r="F10" s="78" t="s">
        <v>106</v>
      </c>
      <c r="G10" s="27" t="s">
        <v>797</v>
      </c>
      <c r="H10" s="27" t="s">
        <v>798</v>
      </c>
      <c r="I10" s="27">
        <v>4</v>
      </c>
      <c r="J10" s="27">
        <v>20</v>
      </c>
      <c r="K10" s="27">
        <v>2175</v>
      </c>
      <c r="L10" s="27" t="s">
        <v>784</v>
      </c>
      <c r="M10" s="27">
        <v>12</v>
      </c>
      <c r="N10" s="27">
        <v>5</v>
      </c>
      <c r="O10" s="27">
        <v>5035</v>
      </c>
      <c r="P10" s="27" t="s">
        <v>784</v>
      </c>
      <c r="Q10" s="27"/>
      <c r="R10" s="27"/>
      <c r="S10" s="27"/>
      <c r="T10" s="27"/>
      <c r="U10" s="27"/>
      <c r="V10" s="27"/>
      <c r="W10" s="27"/>
      <c r="X10" s="27"/>
      <c r="Y10" s="84"/>
      <c r="Z10" s="27">
        <v>11</v>
      </c>
      <c r="AA10" s="27" t="s">
        <v>157</v>
      </c>
      <c r="AB10" s="27" t="s">
        <v>146</v>
      </c>
      <c r="AC10" s="336">
        <v>-78</v>
      </c>
      <c r="AD10" s="27">
        <v>25</v>
      </c>
      <c r="AE10" s="27" t="s">
        <v>180</v>
      </c>
      <c r="AF10" s="27" t="s">
        <v>171</v>
      </c>
      <c r="AG10" s="27" t="s">
        <v>182</v>
      </c>
      <c r="AH10" s="27">
        <v>180</v>
      </c>
      <c r="AI10" s="27">
        <v>1</v>
      </c>
      <c r="AJ10" s="27" t="s">
        <v>150</v>
      </c>
      <c r="AK10" s="27">
        <v>99000</v>
      </c>
      <c r="AL10" s="27"/>
      <c r="AM10" s="27" t="s">
        <v>799</v>
      </c>
      <c r="AN10" s="27" t="s">
        <v>786</v>
      </c>
      <c r="AO10" s="27" t="s">
        <v>786</v>
      </c>
      <c r="AP10" s="27"/>
      <c r="AQ10" s="27"/>
      <c r="AR10" s="27" t="s">
        <v>787</v>
      </c>
      <c r="AS10" s="26"/>
      <c r="AV10" s="490" t="s">
        <v>154</v>
      </c>
      <c r="AZ10" s="609"/>
    </row>
    <row r="11" spans="1:53" ht="14.45" customHeight="1">
      <c r="A11" s="27"/>
      <c r="B11" s="27" t="s">
        <v>796</v>
      </c>
      <c r="C11" s="27"/>
      <c r="D11" s="115">
        <v>210517</v>
      </c>
      <c r="E11" s="27">
        <v>2</v>
      </c>
      <c r="F11" s="78" t="s">
        <v>106</v>
      </c>
      <c r="G11" s="27" t="s">
        <v>797</v>
      </c>
      <c r="H11" s="27" t="s">
        <v>798</v>
      </c>
      <c r="I11" s="27">
        <v>4</v>
      </c>
      <c r="J11" s="27">
        <v>20</v>
      </c>
      <c r="K11" s="27">
        <v>2175</v>
      </c>
      <c r="L11" s="27" t="s">
        <v>784</v>
      </c>
      <c r="M11" s="27">
        <v>12</v>
      </c>
      <c r="N11" s="27">
        <v>5</v>
      </c>
      <c r="O11" s="27">
        <v>5035</v>
      </c>
      <c r="P11" s="27" t="s">
        <v>784</v>
      </c>
      <c r="Q11" s="27"/>
      <c r="R11" s="27"/>
      <c r="S11" s="27"/>
      <c r="T11" s="27"/>
      <c r="U11" s="27"/>
      <c r="V11" s="27"/>
      <c r="W11" s="27"/>
      <c r="X11" s="27"/>
      <c r="Y11" s="84"/>
      <c r="Z11" s="27">
        <v>11</v>
      </c>
      <c r="AA11" s="27" t="s">
        <v>157</v>
      </c>
      <c r="AB11" s="27" t="s">
        <v>146</v>
      </c>
      <c r="AC11" s="336">
        <v>-80</v>
      </c>
      <c r="AD11" s="27">
        <v>25</v>
      </c>
      <c r="AE11" s="27" t="s">
        <v>180</v>
      </c>
      <c r="AF11" s="27" t="s">
        <v>171</v>
      </c>
      <c r="AG11" s="27" t="s">
        <v>182</v>
      </c>
      <c r="AH11" s="27">
        <v>180</v>
      </c>
      <c r="AI11" s="27">
        <v>1</v>
      </c>
      <c r="AJ11" s="27" t="s">
        <v>150</v>
      </c>
      <c r="AK11" s="27">
        <v>99000</v>
      </c>
      <c r="AL11" s="27"/>
      <c r="AM11" s="27" t="s">
        <v>799</v>
      </c>
      <c r="AN11" s="27" t="s">
        <v>786</v>
      </c>
      <c r="AO11" s="27" t="s">
        <v>786</v>
      </c>
      <c r="AP11" s="27"/>
      <c r="AQ11" s="27"/>
      <c r="AR11" s="27" t="s">
        <v>787</v>
      </c>
      <c r="AS11" s="26"/>
      <c r="AV11" s="490" t="s">
        <v>154</v>
      </c>
      <c r="AZ11" s="609"/>
    </row>
    <row r="12" spans="1:53" ht="14.45" customHeight="1">
      <c r="A12" s="84" t="s">
        <v>417</v>
      </c>
      <c r="B12" s="27" t="s">
        <v>796</v>
      </c>
      <c r="C12" s="27"/>
      <c r="D12" s="115">
        <v>210517</v>
      </c>
      <c r="E12" s="27">
        <v>3</v>
      </c>
      <c r="F12" s="78" t="s">
        <v>106</v>
      </c>
      <c r="G12" s="27" t="s">
        <v>797</v>
      </c>
      <c r="H12" s="27" t="s">
        <v>798</v>
      </c>
      <c r="I12" s="27">
        <v>4</v>
      </c>
      <c r="J12" s="27">
        <v>20</v>
      </c>
      <c r="K12" s="27">
        <v>2175</v>
      </c>
      <c r="L12" s="27" t="s">
        <v>784</v>
      </c>
      <c r="M12" s="27">
        <v>12</v>
      </c>
      <c r="N12" s="27">
        <v>5</v>
      </c>
      <c r="O12" s="27">
        <v>5035</v>
      </c>
      <c r="P12" s="27" t="s">
        <v>784</v>
      </c>
      <c r="Q12" s="27"/>
      <c r="R12" s="27"/>
      <c r="S12" s="27"/>
      <c r="T12" s="27"/>
      <c r="U12" s="27"/>
      <c r="V12" s="27"/>
      <c r="W12" s="27"/>
      <c r="X12" s="27"/>
      <c r="Y12" s="84"/>
      <c r="Z12" s="27">
        <v>11</v>
      </c>
      <c r="AA12" s="27" t="s">
        <v>157</v>
      </c>
      <c r="AB12" s="27" t="s">
        <v>146</v>
      </c>
      <c r="AC12" s="336">
        <v>-82</v>
      </c>
      <c r="AD12" s="27">
        <v>25</v>
      </c>
      <c r="AE12" s="27" t="s">
        <v>180</v>
      </c>
      <c r="AF12" s="27" t="s">
        <v>171</v>
      </c>
      <c r="AG12" s="27" t="s">
        <v>182</v>
      </c>
      <c r="AH12" s="27">
        <v>180</v>
      </c>
      <c r="AI12" s="27">
        <v>1</v>
      </c>
      <c r="AJ12" s="27" t="s">
        <v>150</v>
      </c>
      <c r="AK12" s="27">
        <v>99000</v>
      </c>
      <c r="AL12" s="27"/>
      <c r="AM12" s="27" t="s">
        <v>799</v>
      </c>
      <c r="AN12" s="27" t="s">
        <v>786</v>
      </c>
      <c r="AO12" s="27" t="s">
        <v>786</v>
      </c>
      <c r="AP12" s="27"/>
      <c r="AQ12" s="27"/>
      <c r="AR12" s="27" t="s">
        <v>787</v>
      </c>
      <c r="AS12" s="26"/>
      <c r="AV12" s="490" t="s">
        <v>154</v>
      </c>
      <c r="AZ12" s="609"/>
    </row>
    <row r="13" spans="1:53" ht="14.45" customHeight="1">
      <c r="A13" s="27"/>
      <c r="B13" s="27" t="s">
        <v>796</v>
      </c>
      <c r="C13" s="27"/>
      <c r="D13" s="115">
        <v>210517</v>
      </c>
      <c r="E13" s="27">
        <v>4</v>
      </c>
      <c r="F13" s="78" t="s">
        <v>106</v>
      </c>
      <c r="G13" s="27" t="s">
        <v>797</v>
      </c>
      <c r="H13" s="27" t="s">
        <v>798</v>
      </c>
      <c r="I13" s="27">
        <v>4</v>
      </c>
      <c r="J13" s="27">
        <v>20</v>
      </c>
      <c r="K13" s="27">
        <v>2175</v>
      </c>
      <c r="L13" s="27" t="s">
        <v>784</v>
      </c>
      <c r="M13" s="27">
        <v>12</v>
      </c>
      <c r="N13" s="27">
        <v>5</v>
      </c>
      <c r="O13" s="27">
        <v>5035</v>
      </c>
      <c r="P13" s="27" t="s">
        <v>784</v>
      </c>
      <c r="Q13" s="27"/>
      <c r="R13" s="27"/>
      <c r="S13" s="27"/>
      <c r="T13" s="27"/>
      <c r="U13" s="27"/>
      <c r="V13" s="27"/>
      <c r="W13" s="27"/>
      <c r="X13" s="27"/>
      <c r="Y13" s="84"/>
      <c r="Z13" s="27">
        <v>11</v>
      </c>
      <c r="AA13" s="27" t="s">
        <v>157</v>
      </c>
      <c r="AB13" s="27" t="s">
        <v>146</v>
      </c>
      <c r="AC13" s="336">
        <v>-84</v>
      </c>
      <c r="AD13" s="27">
        <v>25</v>
      </c>
      <c r="AE13" s="27" t="s">
        <v>180</v>
      </c>
      <c r="AF13" s="27" t="s">
        <v>171</v>
      </c>
      <c r="AG13" s="27" t="s">
        <v>182</v>
      </c>
      <c r="AH13" s="27">
        <v>180</v>
      </c>
      <c r="AI13" s="27">
        <v>1</v>
      </c>
      <c r="AJ13" s="27" t="s">
        <v>150</v>
      </c>
      <c r="AK13" s="27">
        <v>99000</v>
      </c>
      <c r="AL13" s="27"/>
      <c r="AM13" s="27" t="s">
        <v>799</v>
      </c>
      <c r="AN13" s="27" t="s">
        <v>786</v>
      </c>
      <c r="AO13" s="27" t="s">
        <v>786</v>
      </c>
      <c r="AP13" s="27"/>
      <c r="AQ13" s="27"/>
      <c r="AR13" s="27" t="s">
        <v>787</v>
      </c>
      <c r="AS13" s="26"/>
      <c r="AV13" s="490" t="s">
        <v>154</v>
      </c>
      <c r="AZ13" s="609"/>
    </row>
    <row r="14" spans="1:53" ht="14.45" customHeight="1">
      <c r="A14" s="27"/>
      <c r="B14" s="27" t="s">
        <v>796</v>
      </c>
      <c r="C14" s="27"/>
      <c r="D14" s="115">
        <v>210517</v>
      </c>
      <c r="E14" s="27">
        <v>5</v>
      </c>
      <c r="F14" s="78" t="s">
        <v>106</v>
      </c>
      <c r="G14" s="27" t="s">
        <v>797</v>
      </c>
      <c r="H14" s="27" t="s">
        <v>798</v>
      </c>
      <c r="I14" s="27">
        <v>4</v>
      </c>
      <c r="J14" s="27">
        <v>20</v>
      </c>
      <c r="K14" s="27">
        <v>2175</v>
      </c>
      <c r="L14" s="27" t="s">
        <v>784</v>
      </c>
      <c r="M14" s="27">
        <v>12</v>
      </c>
      <c r="N14" s="27">
        <v>5</v>
      </c>
      <c r="O14" s="27">
        <v>5035</v>
      </c>
      <c r="P14" s="27" t="s">
        <v>784</v>
      </c>
      <c r="Q14" s="27"/>
      <c r="R14" s="27"/>
      <c r="S14" s="27"/>
      <c r="T14" s="27"/>
      <c r="U14" s="27"/>
      <c r="V14" s="27"/>
      <c r="W14" s="27"/>
      <c r="X14" s="27"/>
      <c r="Y14" s="84"/>
      <c r="Z14" s="27">
        <v>11</v>
      </c>
      <c r="AA14" s="27" t="s">
        <v>157</v>
      </c>
      <c r="AB14" s="27" t="s">
        <v>146</v>
      </c>
      <c r="AC14" s="336">
        <v>-86</v>
      </c>
      <c r="AD14" s="27">
        <v>25</v>
      </c>
      <c r="AE14" s="27" t="s">
        <v>180</v>
      </c>
      <c r="AF14" s="27" t="s">
        <v>171</v>
      </c>
      <c r="AG14" s="27" t="s">
        <v>182</v>
      </c>
      <c r="AH14" s="27">
        <v>180</v>
      </c>
      <c r="AI14" s="27">
        <v>1</v>
      </c>
      <c r="AJ14" s="27" t="s">
        <v>150</v>
      </c>
      <c r="AK14" s="27">
        <v>99000</v>
      </c>
      <c r="AL14" s="27"/>
      <c r="AM14" s="27" t="s">
        <v>799</v>
      </c>
      <c r="AN14" s="27" t="s">
        <v>786</v>
      </c>
      <c r="AO14" s="27" t="s">
        <v>786</v>
      </c>
      <c r="AP14" s="27"/>
      <c r="AQ14" s="27"/>
      <c r="AR14" s="27" t="s">
        <v>787</v>
      </c>
      <c r="AS14" s="26"/>
      <c r="AV14" s="490" t="s">
        <v>154</v>
      </c>
      <c r="AZ14" s="609"/>
    </row>
    <row r="15" spans="1:53" ht="14.45" customHeight="1">
      <c r="A15" s="27"/>
      <c r="B15" s="27" t="s">
        <v>796</v>
      </c>
      <c r="C15" s="27"/>
      <c r="D15" s="115">
        <v>210517</v>
      </c>
      <c r="E15" s="27">
        <v>6</v>
      </c>
      <c r="F15" s="78" t="s">
        <v>106</v>
      </c>
      <c r="G15" s="27" t="s">
        <v>797</v>
      </c>
      <c r="H15" s="27" t="s">
        <v>798</v>
      </c>
      <c r="I15" s="27">
        <v>4</v>
      </c>
      <c r="J15" s="27">
        <v>20</v>
      </c>
      <c r="K15" s="27">
        <v>2175</v>
      </c>
      <c r="L15" s="27" t="s">
        <v>784</v>
      </c>
      <c r="M15" s="27">
        <v>12</v>
      </c>
      <c r="N15" s="27">
        <v>5</v>
      </c>
      <c r="O15" s="27">
        <v>5035</v>
      </c>
      <c r="P15" s="27" t="s">
        <v>784</v>
      </c>
      <c r="Q15" s="27"/>
      <c r="R15" s="27"/>
      <c r="S15" s="27"/>
      <c r="T15" s="27"/>
      <c r="U15" s="27"/>
      <c r="V15" s="27"/>
      <c r="W15" s="27"/>
      <c r="X15" s="27"/>
      <c r="Y15" s="84"/>
      <c r="Z15" s="27">
        <v>11</v>
      </c>
      <c r="AA15" s="27" t="s">
        <v>157</v>
      </c>
      <c r="AB15" s="27" t="s">
        <v>146</v>
      </c>
      <c r="AC15" s="336">
        <v>-88</v>
      </c>
      <c r="AD15" s="27">
        <v>25</v>
      </c>
      <c r="AE15" s="27" t="s">
        <v>180</v>
      </c>
      <c r="AF15" s="27" t="s">
        <v>171</v>
      </c>
      <c r="AG15" s="27" t="s">
        <v>182</v>
      </c>
      <c r="AH15" s="27">
        <v>180</v>
      </c>
      <c r="AI15" s="27">
        <v>1</v>
      </c>
      <c r="AJ15" s="27" t="s">
        <v>150</v>
      </c>
      <c r="AK15" s="27">
        <v>98000</v>
      </c>
      <c r="AL15" s="27"/>
      <c r="AM15" s="27" t="s">
        <v>799</v>
      </c>
      <c r="AN15" s="27" t="s">
        <v>786</v>
      </c>
      <c r="AO15" s="27" t="s">
        <v>786</v>
      </c>
      <c r="AP15" s="27"/>
      <c r="AQ15" s="27"/>
      <c r="AR15" s="27" t="s">
        <v>787</v>
      </c>
      <c r="AS15" s="26"/>
      <c r="AV15" s="490" t="s">
        <v>154</v>
      </c>
      <c r="AZ15" s="609"/>
    </row>
    <row r="16" spans="1:53" ht="14.45" customHeight="1">
      <c r="A16" s="27"/>
      <c r="B16" s="27" t="s">
        <v>796</v>
      </c>
      <c r="C16" s="27"/>
      <c r="D16" s="115">
        <v>210517</v>
      </c>
      <c r="E16" s="27">
        <v>7</v>
      </c>
      <c r="F16" s="78" t="s">
        <v>106</v>
      </c>
      <c r="G16" s="27" t="s">
        <v>797</v>
      </c>
      <c r="H16" s="27" t="s">
        <v>798</v>
      </c>
      <c r="I16" s="27">
        <v>4</v>
      </c>
      <c r="J16" s="27">
        <v>20</v>
      </c>
      <c r="K16" s="27">
        <v>2175</v>
      </c>
      <c r="L16" s="27" t="s">
        <v>784</v>
      </c>
      <c r="M16" s="27">
        <v>12</v>
      </c>
      <c r="N16" s="27">
        <v>5</v>
      </c>
      <c r="O16" s="27">
        <v>5035</v>
      </c>
      <c r="P16" s="27" t="s">
        <v>784</v>
      </c>
      <c r="Q16" s="27"/>
      <c r="R16" s="27"/>
      <c r="S16" s="27"/>
      <c r="T16" s="27"/>
      <c r="U16" s="27"/>
      <c r="V16" s="27"/>
      <c r="W16" s="27"/>
      <c r="X16" s="27"/>
      <c r="Y16" s="84"/>
      <c r="Z16" s="27">
        <v>11</v>
      </c>
      <c r="AA16" s="27" t="s">
        <v>157</v>
      </c>
      <c r="AB16" s="27" t="s">
        <v>146</v>
      </c>
      <c r="AC16" s="336">
        <v>-90</v>
      </c>
      <c r="AD16" s="27">
        <v>25</v>
      </c>
      <c r="AE16" s="27" t="s">
        <v>180</v>
      </c>
      <c r="AF16" s="27" t="s">
        <v>171</v>
      </c>
      <c r="AG16" s="27" t="s">
        <v>182</v>
      </c>
      <c r="AH16" s="27">
        <v>180</v>
      </c>
      <c r="AI16" s="27">
        <v>1</v>
      </c>
      <c r="AJ16" s="27" t="s">
        <v>150</v>
      </c>
      <c r="AK16" s="27">
        <v>98000</v>
      </c>
      <c r="AL16" s="27"/>
      <c r="AM16" s="27" t="s">
        <v>799</v>
      </c>
      <c r="AN16" s="27" t="s">
        <v>786</v>
      </c>
      <c r="AO16" s="27" t="s">
        <v>786</v>
      </c>
      <c r="AP16" s="27"/>
      <c r="AQ16" s="27"/>
      <c r="AR16" s="27" t="s">
        <v>787</v>
      </c>
      <c r="AS16" s="26"/>
      <c r="AV16" s="490" t="s">
        <v>154</v>
      </c>
      <c r="AZ16" s="609"/>
    </row>
    <row r="17" spans="1:52" ht="14.45" customHeight="1">
      <c r="A17" s="27"/>
      <c r="B17" s="27" t="s">
        <v>796</v>
      </c>
      <c r="C17" s="27"/>
      <c r="D17" s="115">
        <v>210517</v>
      </c>
      <c r="E17" s="27">
        <v>8</v>
      </c>
      <c r="F17" s="78" t="s">
        <v>106</v>
      </c>
      <c r="G17" s="27" t="s">
        <v>797</v>
      </c>
      <c r="H17" s="27" t="s">
        <v>798</v>
      </c>
      <c r="I17" s="27">
        <v>4</v>
      </c>
      <c r="J17" s="27">
        <v>20</v>
      </c>
      <c r="K17" s="27">
        <v>2175</v>
      </c>
      <c r="L17" s="27" t="s">
        <v>784</v>
      </c>
      <c r="M17" s="27">
        <v>12</v>
      </c>
      <c r="N17" s="27">
        <v>5</v>
      </c>
      <c r="O17" s="27">
        <v>5035</v>
      </c>
      <c r="P17" s="27" t="s">
        <v>784</v>
      </c>
      <c r="Q17" s="27"/>
      <c r="R17" s="27"/>
      <c r="S17" s="27"/>
      <c r="T17" s="27"/>
      <c r="U17" s="27"/>
      <c r="V17" s="27"/>
      <c r="W17" s="27"/>
      <c r="X17" s="27"/>
      <c r="Y17" s="84"/>
      <c r="Z17" s="27">
        <v>11</v>
      </c>
      <c r="AA17" s="27" t="s">
        <v>157</v>
      </c>
      <c r="AB17" s="27" t="s">
        <v>146</v>
      </c>
      <c r="AC17" s="336">
        <v>-92</v>
      </c>
      <c r="AD17" s="27">
        <v>25</v>
      </c>
      <c r="AE17" s="27" t="s">
        <v>180</v>
      </c>
      <c r="AF17" s="27" t="s">
        <v>171</v>
      </c>
      <c r="AG17" s="27" t="s">
        <v>182</v>
      </c>
      <c r="AH17" s="27">
        <v>180</v>
      </c>
      <c r="AI17" s="27">
        <v>1</v>
      </c>
      <c r="AJ17" s="27" t="s">
        <v>150</v>
      </c>
      <c r="AK17" s="27">
        <v>98000</v>
      </c>
      <c r="AL17" s="27"/>
      <c r="AM17" s="27" t="s">
        <v>799</v>
      </c>
      <c r="AN17" s="27" t="s">
        <v>786</v>
      </c>
      <c r="AO17" s="27" t="s">
        <v>786</v>
      </c>
      <c r="AP17" s="27"/>
      <c r="AQ17" s="27"/>
      <c r="AR17" s="27" t="s">
        <v>787</v>
      </c>
      <c r="AS17" s="26"/>
      <c r="AV17" s="490" t="s">
        <v>154</v>
      </c>
      <c r="AZ17" s="609"/>
    </row>
    <row r="18" spans="1:52" ht="14.45" customHeight="1">
      <c r="A18" s="27"/>
      <c r="B18" s="27" t="s">
        <v>796</v>
      </c>
      <c r="C18" s="27"/>
      <c r="D18" s="115">
        <v>210517</v>
      </c>
      <c r="E18" s="27">
        <v>9</v>
      </c>
      <c r="F18" s="78" t="s">
        <v>106</v>
      </c>
      <c r="G18" s="27" t="s">
        <v>797</v>
      </c>
      <c r="H18" s="27" t="s">
        <v>798</v>
      </c>
      <c r="I18" s="27">
        <v>4</v>
      </c>
      <c r="J18" s="27">
        <v>20</v>
      </c>
      <c r="K18" s="27">
        <v>2175</v>
      </c>
      <c r="L18" s="27" t="s">
        <v>784</v>
      </c>
      <c r="M18" s="27">
        <v>12</v>
      </c>
      <c r="N18" s="27">
        <v>5</v>
      </c>
      <c r="O18" s="27">
        <v>5035</v>
      </c>
      <c r="P18" s="27" t="s">
        <v>784</v>
      </c>
      <c r="Q18" s="27"/>
      <c r="R18" s="27"/>
      <c r="S18" s="27"/>
      <c r="T18" s="27"/>
      <c r="U18" s="27"/>
      <c r="V18" s="27"/>
      <c r="W18" s="27"/>
      <c r="X18" s="27"/>
      <c r="Y18" s="84"/>
      <c r="Z18" s="27">
        <v>11</v>
      </c>
      <c r="AA18" s="27" t="s">
        <v>157</v>
      </c>
      <c r="AB18" s="27" t="s">
        <v>146</v>
      </c>
      <c r="AC18" s="336">
        <v>-94</v>
      </c>
      <c r="AD18" s="27">
        <v>24</v>
      </c>
      <c r="AE18" s="27" t="s">
        <v>180</v>
      </c>
      <c r="AF18" s="27" t="s">
        <v>171</v>
      </c>
      <c r="AG18" s="27" t="s">
        <v>182</v>
      </c>
      <c r="AH18" s="27">
        <v>180</v>
      </c>
      <c r="AI18" s="27">
        <v>1</v>
      </c>
      <c r="AJ18" s="27" t="s">
        <v>150</v>
      </c>
      <c r="AK18" s="27">
        <v>91000</v>
      </c>
      <c r="AL18" s="27"/>
      <c r="AM18" s="27" t="s">
        <v>799</v>
      </c>
      <c r="AN18" s="27" t="s">
        <v>786</v>
      </c>
      <c r="AO18" s="27" t="s">
        <v>786</v>
      </c>
      <c r="AP18" s="27"/>
      <c r="AQ18" s="27"/>
      <c r="AR18" s="27" t="s">
        <v>787</v>
      </c>
      <c r="AS18" s="26"/>
      <c r="AV18" s="490" t="s">
        <v>154</v>
      </c>
      <c r="AZ18" s="609"/>
    </row>
    <row r="19" spans="1:52" ht="14.45" customHeight="1">
      <c r="A19" s="27"/>
      <c r="B19" s="27" t="s">
        <v>796</v>
      </c>
      <c r="C19" s="27"/>
      <c r="D19" s="115">
        <v>210517</v>
      </c>
      <c r="E19" s="27">
        <v>10</v>
      </c>
      <c r="F19" s="78" t="s">
        <v>106</v>
      </c>
      <c r="G19" s="27" t="s">
        <v>797</v>
      </c>
      <c r="H19" s="27" t="s">
        <v>798</v>
      </c>
      <c r="I19" s="27">
        <v>4</v>
      </c>
      <c r="J19" s="27">
        <v>20</v>
      </c>
      <c r="K19" s="27">
        <v>2175</v>
      </c>
      <c r="L19" s="27" t="s">
        <v>784</v>
      </c>
      <c r="M19" s="27">
        <v>12</v>
      </c>
      <c r="N19" s="27">
        <v>5</v>
      </c>
      <c r="O19" s="27">
        <v>5035</v>
      </c>
      <c r="P19" s="27" t="s">
        <v>784</v>
      </c>
      <c r="Q19" s="27"/>
      <c r="R19" s="27"/>
      <c r="S19" s="27"/>
      <c r="T19" s="27"/>
      <c r="U19" s="27"/>
      <c r="V19" s="27"/>
      <c r="W19" s="27"/>
      <c r="X19" s="27"/>
      <c r="Y19" s="84"/>
      <c r="Z19" s="27">
        <v>11</v>
      </c>
      <c r="AA19" s="27" t="s">
        <v>157</v>
      </c>
      <c r="AB19" s="27" t="s">
        <v>146</v>
      </c>
      <c r="AC19" s="336">
        <v>-96</v>
      </c>
      <c r="AD19" s="27">
        <v>22</v>
      </c>
      <c r="AE19" s="27" t="s">
        <v>180</v>
      </c>
      <c r="AF19" s="27" t="s">
        <v>171</v>
      </c>
      <c r="AG19" s="27" t="s">
        <v>182</v>
      </c>
      <c r="AH19" s="27">
        <v>180</v>
      </c>
      <c r="AI19" s="27">
        <v>1</v>
      </c>
      <c r="AJ19" s="27" t="s">
        <v>150</v>
      </c>
      <c r="AK19" s="27">
        <v>87000</v>
      </c>
      <c r="AL19" s="27"/>
      <c r="AM19" s="27" t="s">
        <v>799</v>
      </c>
      <c r="AN19" s="27" t="s">
        <v>786</v>
      </c>
      <c r="AO19" s="27" t="s">
        <v>786</v>
      </c>
      <c r="AP19" s="27"/>
      <c r="AQ19" s="27"/>
      <c r="AR19" s="27" t="s">
        <v>787</v>
      </c>
      <c r="AS19" s="26"/>
      <c r="AV19" s="490" t="s">
        <v>154</v>
      </c>
      <c r="AZ19" s="609"/>
    </row>
    <row r="20" spans="1:52" ht="14.45" customHeight="1">
      <c r="A20" s="27"/>
      <c r="B20" s="27" t="s">
        <v>796</v>
      </c>
      <c r="C20" s="27"/>
      <c r="D20" s="115">
        <v>210517</v>
      </c>
      <c r="E20" s="27">
        <v>11</v>
      </c>
      <c r="F20" s="78" t="s">
        <v>106</v>
      </c>
      <c r="G20" s="27" t="s">
        <v>797</v>
      </c>
      <c r="H20" s="27" t="s">
        <v>798</v>
      </c>
      <c r="I20" s="27">
        <v>4</v>
      </c>
      <c r="J20" s="27">
        <v>20</v>
      </c>
      <c r="K20" s="27">
        <v>2175</v>
      </c>
      <c r="L20" s="27" t="s">
        <v>784</v>
      </c>
      <c r="M20" s="27">
        <v>12</v>
      </c>
      <c r="N20" s="27">
        <v>5</v>
      </c>
      <c r="O20" s="27">
        <v>5035</v>
      </c>
      <c r="P20" s="27" t="s">
        <v>784</v>
      </c>
      <c r="Q20" s="27"/>
      <c r="R20" s="27"/>
      <c r="S20" s="27"/>
      <c r="T20" s="27"/>
      <c r="U20" s="27"/>
      <c r="V20" s="27"/>
      <c r="W20" s="27"/>
      <c r="X20" s="27"/>
      <c r="Y20" s="84"/>
      <c r="Z20" s="27">
        <v>11</v>
      </c>
      <c r="AA20" s="27" t="s">
        <v>157</v>
      </c>
      <c r="AB20" s="27" t="s">
        <v>146</v>
      </c>
      <c r="AC20" s="336">
        <v>-98</v>
      </c>
      <c r="AD20" s="27">
        <v>20</v>
      </c>
      <c r="AE20" s="27" t="s">
        <v>180</v>
      </c>
      <c r="AF20" s="27" t="s">
        <v>171</v>
      </c>
      <c r="AG20" s="27" t="s">
        <v>182</v>
      </c>
      <c r="AH20" s="27">
        <v>180</v>
      </c>
      <c r="AI20" s="27">
        <v>1</v>
      </c>
      <c r="AJ20" s="27" t="s">
        <v>150</v>
      </c>
      <c r="AK20" s="27">
        <v>75000</v>
      </c>
      <c r="AL20" s="27"/>
      <c r="AM20" s="27" t="s">
        <v>799</v>
      </c>
      <c r="AN20" s="27" t="s">
        <v>786</v>
      </c>
      <c r="AO20" s="27" t="s">
        <v>786</v>
      </c>
      <c r="AP20" s="27"/>
      <c r="AQ20" s="27"/>
      <c r="AR20" s="27" t="s">
        <v>787</v>
      </c>
      <c r="AS20" s="26"/>
      <c r="AV20" s="490" t="s">
        <v>154</v>
      </c>
      <c r="AZ20" s="609"/>
    </row>
    <row r="21" spans="1:52" ht="14.45" customHeight="1">
      <c r="A21" s="27"/>
      <c r="B21" s="27" t="s">
        <v>796</v>
      </c>
      <c r="C21" s="27"/>
      <c r="D21" s="115">
        <v>210517</v>
      </c>
      <c r="E21" s="27">
        <v>12</v>
      </c>
      <c r="F21" s="78" t="s">
        <v>106</v>
      </c>
      <c r="G21" s="27" t="s">
        <v>797</v>
      </c>
      <c r="H21" s="27" t="s">
        <v>798</v>
      </c>
      <c r="I21" s="27">
        <v>4</v>
      </c>
      <c r="J21" s="27">
        <v>20</v>
      </c>
      <c r="K21" s="27">
        <v>2175</v>
      </c>
      <c r="L21" s="27" t="s">
        <v>784</v>
      </c>
      <c r="M21" s="27">
        <v>12</v>
      </c>
      <c r="N21" s="27">
        <v>5</v>
      </c>
      <c r="O21" s="27">
        <v>5035</v>
      </c>
      <c r="P21" s="27" t="s">
        <v>784</v>
      </c>
      <c r="Q21" s="27"/>
      <c r="R21" s="27"/>
      <c r="S21" s="27"/>
      <c r="T21" s="27"/>
      <c r="U21" s="27"/>
      <c r="V21" s="27"/>
      <c r="W21" s="27"/>
      <c r="X21" s="27"/>
      <c r="Y21" s="27"/>
      <c r="Z21" s="27">
        <v>11</v>
      </c>
      <c r="AA21" s="27" t="s">
        <v>157</v>
      </c>
      <c r="AB21" s="27" t="s">
        <v>146</v>
      </c>
      <c r="AC21" s="336">
        <v>-100</v>
      </c>
      <c r="AD21" s="27">
        <v>18</v>
      </c>
      <c r="AE21" s="27" t="s">
        <v>180</v>
      </c>
      <c r="AF21" s="27" t="s">
        <v>171</v>
      </c>
      <c r="AG21" s="27" t="s">
        <v>182</v>
      </c>
      <c r="AH21" s="27">
        <v>180</v>
      </c>
      <c r="AI21" s="27">
        <v>1</v>
      </c>
      <c r="AJ21" s="27" t="s">
        <v>150</v>
      </c>
      <c r="AK21" s="27">
        <v>63000</v>
      </c>
      <c r="AL21" s="27"/>
      <c r="AM21" s="27" t="s">
        <v>799</v>
      </c>
      <c r="AN21" s="27" t="s">
        <v>786</v>
      </c>
      <c r="AO21" s="27" t="s">
        <v>786</v>
      </c>
      <c r="AP21" s="27"/>
      <c r="AQ21" s="27"/>
      <c r="AR21" s="27" t="s">
        <v>787</v>
      </c>
      <c r="AS21" s="26"/>
      <c r="AV21" s="490" t="s">
        <v>154</v>
      </c>
      <c r="AZ21" s="609"/>
    </row>
    <row r="22" spans="1:52" ht="14.45" customHeight="1">
      <c r="A22" s="27"/>
      <c r="B22" s="27" t="s">
        <v>796</v>
      </c>
      <c r="C22" s="27"/>
      <c r="D22" s="115">
        <v>210517</v>
      </c>
      <c r="E22" s="27">
        <v>13</v>
      </c>
      <c r="F22" s="78" t="s">
        <v>106</v>
      </c>
      <c r="G22" s="27" t="s">
        <v>797</v>
      </c>
      <c r="H22" s="27" t="s">
        <v>798</v>
      </c>
      <c r="I22" s="27">
        <v>4</v>
      </c>
      <c r="J22" s="27">
        <v>20</v>
      </c>
      <c r="K22" s="27">
        <v>2175</v>
      </c>
      <c r="L22" s="27" t="s">
        <v>784</v>
      </c>
      <c r="M22" s="27">
        <v>12</v>
      </c>
      <c r="N22" s="27">
        <v>5</v>
      </c>
      <c r="O22" s="27">
        <v>5035</v>
      </c>
      <c r="P22" s="27" t="s">
        <v>784</v>
      </c>
      <c r="Q22" s="27"/>
      <c r="R22" s="27"/>
      <c r="S22" s="27"/>
      <c r="T22" s="27"/>
      <c r="U22" s="27"/>
      <c r="V22" s="27"/>
      <c r="W22" s="27"/>
      <c r="X22" s="27"/>
      <c r="Y22" s="27"/>
      <c r="Z22" s="27">
        <v>11</v>
      </c>
      <c r="AA22" s="27" t="s">
        <v>157</v>
      </c>
      <c r="AB22" s="27" t="s">
        <v>146</v>
      </c>
      <c r="AC22" s="336">
        <v>-102</v>
      </c>
      <c r="AD22" s="27">
        <v>16</v>
      </c>
      <c r="AE22" s="27" t="s">
        <v>180</v>
      </c>
      <c r="AF22" s="27" t="s">
        <v>171</v>
      </c>
      <c r="AG22" s="27" t="s">
        <v>182</v>
      </c>
      <c r="AH22" s="27">
        <v>180</v>
      </c>
      <c r="AI22" s="27">
        <v>1</v>
      </c>
      <c r="AJ22" s="27" t="s">
        <v>150</v>
      </c>
      <c r="AK22" s="27">
        <v>55000</v>
      </c>
      <c r="AL22" s="27"/>
      <c r="AM22" s="27" t="s">
        <v>799</v>
      </c>
      <c r="AN22" s="27" t="s">
        <v>786</v>
      </c>
      <c r="AO22" s="27" t="s">
        <v>786</v>
      </c>
      <c r="AP22" s="27"/>
      <c r="AQ22" s="27"/>
      <c r="AR22" s="27" t="s">
        <v>787</v>
      </c>
      <c r="AS22" s="26"/>
      <c r="AV22" s="490" t="s">
        <v>154</v>
      </c>
      <c r="AZ22" s="609"/>
    </row>
    <row r="23" spans="1:52" ht="14.45" customHeight="1">
      <c r="A23" s="27"/>
      <c r="B23" s="27" t="s">
        <v>796</v>
      </c>
      <c r="C23" s="27"/>
      <c r="D23" s="115">
        <v>210517</v>
      </c>
      <c r="E23" s="27">
        <v>14</v>
      </c>
      <c r="F23" s="78" t="s">
        <v>106</v>
      </c>
      <c r="G23" s="27" t="s">
        <v>797</v>
      </c>
      <c r="H23" s="27" t="s">
        <v>798</v>
      </c>
      <c r="I23" s="27">
        <v>4</v>
      </c>
      <c r="J23" s="27">
        <v>20</v>
      </c>
      <c r="K23" s="27">
        <v>2175</v>
      </c>
      <c r="L23" s="27" t="s">
        <v>784</v>
      </c>
      <c r="M23" s="27">
        <v>12</v>
      </c>
      <c r="N23" s="27">
        <v>5</v>
      </c>
      <c r="O23" s="27">
        <v>5035</v>
      </c>
      <c r="P23" s="27" t="s">
        <v>784</v>
      </c>
      <c r="Q23" s="27"/>
      <c r="R23" s="27"/>
      <c r="S23" s="27"/>
      <c r="T23" s="27"/>
      <c r="U23" s="27"/>
      <c r="V23" s="27"/>
      <c r="W23" s="27"/>
      <c r="X23" s="27"/>
      <c r="Y23" s="27"/>
      <c r="Z23" s="27">
        <v>11</v>
      </c>
      <c r="AA23" s="27" t="s">
        <v>157</v>
      </c>
      <c r="AB23" s="27" t="s">
        <v>146</v>
      </c>
      <c r="AC23" s="336">
        <v>-104</v>
      </c>
      <c r="AD23" s="27">
        <v>14</v>
      </c>
      <c r="AE23" s="27" t="s">
        <v>180</v>
      </c>
      <c r="AF23" s="27" t="s">
        <v>171</v>
      </c>
      <c r="AG23" s="27" t="s">
        <v>182</v>
      </c>
      <c r="AH23" s="27">
        <v>180</v>
      </c>
      <c r="AI23" s="27">
        <v>1</v>
      </c>
      <c r="AJ23" s="27" t="s">
        <v>150</v>
      </c>
      <c r="AK23" s="27">
        <v>40000</v>
      </c>
      <c r="AL23" s="27"/>
      <c r="AM23" s="27" t="s">
        <v>799</v>
      </c>
      <c r="AN23" s="27" t="s">
        <v>786</v>
      </c>
      <c r="AO23" s="27" t="s">
        <v>786</v>
      </c>
      <c r="AP23" s="27"/>
      <c r="AQ23" s="27"/>
      <c r="AR23" s="27" t="s">
        <v>787</v>
      </c>
      <c r="AS23" s="26"/>
      <c r="AV23" s="490" t="s">
        <v>154</v>
      </c>
      <c r="AZ23" s="609"/>
    </row>
    <row r="24" spans="1:52" ht="14.45" customHeight="1">
      <c r="A24" s="27"/>
      <c r="B24" s="27" t="s">
        <v>796</v>
      </c>
      <c r="C24" s="27"/>
      <c r="D24" s="115">
        <v>210517</v>
      </c>
      <c r="E24" s="27">
        <v>15</v>
      </c>
      <c r="F24" s="78" t="s">
        <v>106</v>
      </c>
      <c r="G24" s="27" t="s">
        <v>797</v>
      </c>
      <c r="H24" s="27" t="s">
        <v>798</v>
      </c>
      <c r="I24" s="27">
        <v>4</v>
      </c>
      <c r="J24" s="27">
        <v>20</v>
      </c>
      <c r="K24" s="27">
        <v>2175</v>
      </c>
      <c r="L24" s="27" t="s">
        <v>784</v>
      </c>
      <c r="M24" s="27">
        <v>12</v>
      </c>
      <c r="N24" s="27">
        <v>5</v>
      </c>
      <c r="O24" s="27">
        <v>5035</v>
      </c>
      <c r="P24" s="27" t="s">
        <v>784</v>
      </c>
      <c r="Q24" s="27"/>
      <c r="R24" s="27"/>
      <c r="S24" s="27"/>
      <c r="T24" s="27"/>
      <c r="U24" s="27"/>
      <c r="V24" s="27"/>
      <c r="W24" s="27"/>
      <c r="X24" s="27"/>
      <c r="Y24" s="27"/>
      <c r="Z24" s="27">
        <v>11</v>
      </c>
      <c r="AA24" s="27" t="s">
        <v>157</v>
      </c>
      <c r="AB24" s="27" t="s">
        <v>146</v>
      </c>
      <c r="AC24" s="336">
        <v>-106</v>
      </c>
      <c r="AD24" s="27">
        <v>12</v>
      </c>
      <c r="AE24" s="27" t="s">
        <v>180</v>
      </c>
      <c r="AF24" s="27" t="s">
        <v>171</v>
      </c>
      <c r="AG24" s="27" t="s">
        <v>182</v>
      </c>
      <c r="AH24" s="27">
        <v>180</v>
      </c>
      <c r="AI24" s="27">
        <v>1</v>
      </c>
      <c r="AJ24" s="27" t="s">
        <v>150</v>
      </c>
      <c r="AK24" s="27">
        <v>35000</v>
      </c>
      <c r="AL24" s="27"/>
      <c r="AM24" s="27" t="s">
        <v>799</v>
      </c>
      <c r="AN24" s="27" t="s">
        <v>786</v>
      </c>
      <c r="AO24" s="27" t="s">
        <v>786</v>
      </c>
      <c r="AP24" s="27"/>
      <c r="AQ24" s="27"/>
      <c r="AR24" s="27" t="s">
        <v>787</v>
      </c>
      <c r="AS24" s="26"/>
      <c r="AV24" s="490" t="s">
        <v>154</v>
      </c>
      <c r="AZ24" s="609"/>
    </row>
    <row r="25" spans="1:52" ht="14.45" customHeight="1">
      <c r="A25" s="27"/>
      <c r="B25" s="27" t="s">
        <v>796</v>
      </c>
      <c r="C25" s="27"/>
      <c r="D25" s="115">
        <v>210517</v>
      </c>
      <c r="E25" s="27">
        <v>16</v>
      </c>
      <c r="F25" s="78" t="s">
        <v>106</v>
      </c>
      <c r="G25" s="27" t="s">
        <v>797</v>
      </c>
      <c r="H25" s="27" t="s">
        <v>798</v>
      </c>
      <c r="I25" s="27">
        <v>4</v>
      </c>
      <c r="J25" s="27">
        <v>20</v>
      </c>
      <c r="K25" s="27">
        <v>2175</v>
      </c>
      <c r="L25" s="27" t="s">
        <v>784</v>
      </c>
      <c r="M25" s="27">
        <v>12</v>
      </c>
      <c r="N25" s="27">
        <v>5</v>
      </c>
      <c r="O25" s="27">
        <v>5035</v>
      </c>
      <c r="P25" s="27" t="s">
        <v>784</v>
      </c>
      <c r="Q25" s="27"/>
      <c r="R25" s="27"/>
      <c r="S25" s="27"/>
      <c r="T25" s="27"/>
      <c r="U25" s="27"/>
      <c r="V25" s="27"/>
      <c r="W25" s="27"/>
      <c r="X25" s="27"/>
      <c r="Y25" s="27"/>
      <c r="Z25" s="27">
        <v>11</v>
      </c>
      <c r="AA25" s="27" t="s">
        <v>157</v>
      </c>
      <c r="AB25" s="27" t="s">
        <v>146</v>
      </c>
      <c r="AC25" s="336">
        <v>-108</v>
      </c>
      <c r="AD25" s="27">
        <v>10</v>
      </c>
      <c r="AE25" s="27" t="s">
        <v>180</v>
      </c>
      <c r="AF25" s="27" t="s">
        <v>171</v>
      </c>
      <c r="AG25" s="27" t="s">
        <v>182</v>
      </c>
      <c r="AH25" s="27">
        <v>180</v>
      </c>
      <c r="AI25" s="27">
        <v>1</v>
      </c>
      <c r="AJ25" s="27" t="s">
        <v>150</v>
      </c>
      <c r="AK25" s="27">
        <v>30000</v>
      </c>
      <c r="AL25" s="27"/>
      <c r="AM25" s="27" t="s">
        <v>799</v>
      </c>
      <c r="AN25" s="27" t="s">
        <v>786</v>
      </c>
      <c r="AO25" s="27" t="s">
        <v>786</v>
      </c>
      <c r="AP25" s="27"/>
      <c r="AQ25" s="27"/>
      <c r="AR25" s="27" t="s">
        <v>787</v>
      </c>
      <c r="AS25" s="26"/>
      <c r="AV25" s="490" t="s">
        <v>154</v>
      </c>
      <c r="AZ25" s="609"/>
    </row>
    <row r="26" spans="1:52" ht="14.45" customHeight="1">
      <c r="A26" s="27"/>
      <c r="B26" s="27" t="s">
        <v>796</v>
      </c>
      <c r="C26" s="27"/>
      <c r="D26" s="115">
        <v>210517</v>
      </c>
      <c r="E26" s="27">
        <v>17</v>
      </c>
      <c r="F26" s="78" t="s">
        <v>106</v>
      </c>
      <c r="G26" s="27" t="s">
        <v>797</v>
      </c>
      <c r="H26" s="27" t="s">
        <v>798</v>
      </c>
      <c r="I26" s="27">
        <v>4</v>
      </c>
      <c r="J26" s="27">
        <v>20</v>
      </c>
      <c r="K26" s="27">
        <v>2175</v>
      </c>
      <c r="L26" s="27" t="s">
        <v>784</v>
      </c>
      <c r="M26" s="27">
        <v>12</v>
      </c>
      <c r="N26" s="27">
        <v>5</v>
      </c>
      <c r="O26" s="27">
        <v>5035</v>
      </c>
      <c r="P26" s="27" t="s">
        <v>784</v>
      </c>
      <c r="Q26" s="27"/>
      <c r="R26" s="27"/>
      <c r="S26" s="27"/>
      <c r="T26" s="27"/>
      <c r="U26" s="27"/>
      <c r="V26" s="27"/>
      <c r="W26" s="27"/>
      <c r="X26" s="27"/>
      <c r="Y26" s="27"/>
      <c r="Z26" s="27">
        <v>11</v>
      </c>
      <c r="AA26" s="27" t="s">
        <v>157</v>
      </c>
      <c r="AB26" s="27" t="s">
        <v>146</v>
      </c>
      <c r="AC26" s="336">
        <v>-110</v>
      </c>
      <c r="AD26" s="27">
        <v>8</v>
      </c>
      <c r="AE26" s="27" t="s">
        <v>180</v>
      </c>
      <c r="AF26" s="27" t="s">
        <v>171</v>
      </c>
      <c r="AG26" s="27" t="s">
        <v>182</v>
      </c>
      <c r="AH26" s="27">
        <v>180</v>
      </c>
      <c r="AI26" s="27">
        <v>1</v>
      </c>
      <c r="AJ26" s="27" t="s">
        <v>150</v>
      </c>
      <c r="AK26" s="27">
        <v>20000</v>
      </c>
      <c r="AL26" s="27"/>
      <c r="AM26" s="27" t="s">
        <v>799</v>
      </c>
      <c r="AN26" s="27" t="s">
        <v>786</v>
      </c>
      <c r="AO26" s="27" t="s">
        <v>786</v>
      </c>
      <c r="AP26" s="27"/>
      <c r="AQ26" s="27"/>
      <c r="AR26" s="27" t="s">
        <v>787</v>
      </c>
      <c r="AS26" s="26"/>
      <c r="AV26" s="490" t="s">
        <v>154</v>
      </c>
      <c r="AZ26" s="609"/>
    </row>
    <row r="27" spans="1:52" ht="14.45" customHeight="1">
      <c r="A27" s="27"/>
      <c r="B27" s="27" t="s">
        <v>796</v>
      </c>
      <c r="C27" s="27"/>
      <c r="D27" s="115">
        <v>210517</v>
      </c>
      <c r="E27" s="27">
        <v>18</v>
      </c>
      <c r="F27" s="78" t="s">
        <v>106</v>
      </c>
      <c r="G27" s="27" t="s">
        <v>797</v>
      </c>
      <c r="H27" s="27" t="s">
        <v>798</v>
      </c>
      <c r="I27" s="27">
        <v>4</v>
      </c>
      <c r="J27" s="27">
        <v>20</v>
      </c>
      <c r="K27" s="27">
        <v>2175</v>
      </c>
      <c r="L27" s="27" t="s">
        <v>784</v>
      </c>
      <c r="M27" s="27">
        <v>12</v>
      </c>
      <c r="N27" s="27">
        <v>5</v>
      </c>
      <c r="O27" s="27">
        <v>5035</v>
      </c>
      <c r="P27" s="27" t="s">
        <v>784</v>
      </c>
      <c r="Q27" s="27"/>
      <c r="R27" s="27"/>
      <c r="S27" s="27"/>
      <c r="T27" s="27"/>
      <c r="U27" s="27"/>
      <c r="V27" s="27"/>
      <c r="W27" s="27"/>
      <c r="X27" s="27"/>
      <c r="Y27" s="27"/>
      <c r="Z27" s="27">
        <v>11</v>
      </c>
      <c r="AA27" s="27" t="s">
        <v>157</v>
      </c>
      <c r="AB27" s="27" t="s">
        <v>146</v>
      </c>
      <c r="AC27" s="336">
        <v>-112</v>
      </c>
      <c r="AD27" s="27">
        <v>6</v>
      </c>
      <c r="AE27" s="27" t="s">
        <v>180</v>
      </c>
      <c r="AF27" s="27" t="s">
        <v>171</v>
      </c>
      <c r="AG27" s="27" t="s">
        <v>182</v>
      </c>
      <c r="AH27" s="27">
        <v>180</v>
      </c>
      <c r="AI27" s="27">
        <v>1</v>
      </c>
      <c r="AJ27" s="27" t="s">
        <v>150</v>
      </c>
      <c r="AK27" s="27">
        <v>18000</v>
      </c>
      <c r="AL27" s="27"/>
      <c r="AM27" s="27" t="s">
        <v>799</v>
      </c>
      <c r="AN27" s="27" t="s">
        <v>786</v>
      </c>
      <c r="AO27" s="27" t="s">
        <v>786</v>
      </c>
      <c r="AP27" s="27"/>
      <c r="AQ27" s="27"/>
      <c r="AR27" s="27" t="s">
        <v>787</v>
      </c>
      <c r="AS27" s="26"/>
      <c r="AV27" s="490" t="s">
        <v>154</v>
      </c>
      <c r="AZ27" s="609"/>
    </row>
    <row r="28" spans="1:52" ht="14.45" customHeight="1">
      <c r="A28" s="27"/>
      <c r="B28" s="27" t="s">
        <v>796</v>
      </c>
      <c r="C28" s="27"/>
      <c r="D28" s="115">
        <v>210517</v>
      </c>
      <c r="E28" s="27">
        <v>19</v>
      </c>
      <c r="F28" s="78" t="s">
        <v>106</v>
      </c>
      <c r="G28" s="27" t="s">
        <v>797</v>
      </c>
      <c r="H28" s="27" t="s">
        <v>798</v>
      </c>
      <c r="I28" s="27">
        <v>4</v>
      </c>
      <c r="J28" s="27">
        <v>20</v>
      </c>
      <c r="K28" s="27">
        <v>2175</v>
      </c>
      <c r="L28" s="27" t="s">
        <v>784</v>
      </c>
      <c r="M28" s="27">
        <v>12</v>
      </c>
      <c r="N28" s="27">
        <v>5</v>
      </c>
      <c r="O28" s="27">
        <v>5035</v>
      </c>
      <c r="P28" s="27" t="s">
        <v>784</v>
      </c>
      <c r="Q28" s="27"/>
      <c r="R28" s="27"/>
      <c r="S28" s="27"/>
      <c r="T28" s="27"/>
      <c r="U28" s="27"/>
      <c r="V28" s="27"/>
      <c r="W28" s="27"/>
      <c r="X28" s="27"/>
      <c r="Y28" s="27"/>
      <c r="Z28" s="27">
        <v>11</v>
      </c>
      <c r="AA28" s="27" t="s">
        <v>157</v>
      </c>
      <c r="AB28" s="27" t="s">
        <v>146</v>
      </c>
      <c r="AC28" s="336">
        <v>-114</v>
      </c>
      <c r="AD28" s="27">
        <v>4</v>
      </c>
      <c r="AE28" s="27" t="s">
        <v>180</v>
      </c>
      <c r="AF28" s="27" t="s">
        <v>171</v>
      </c>
      <c r="AG28" s="27" t="s">
        <v>182</v>
      </c>
      <c r="AH28" s="27">
        <v>180</v>
      </c>
      <c r="AI28" s="27">
        <v>1</v>
      </c>
      <c r="AJ28" s="27" t="s">
        <v>150</v>
      </c>
      <c r="AK28" s="27">
        <v>12000</v>
      </c>
      <c r="AL28" s="27"/>
      <c r="AM28" s="27" t="s">
        <v>799</v>
      </c>
      <c r="AN28" s="27" t="s">
        <v>786</v>
      </c>
      <c r="AO28" s="27" t="s">
        <v>786</v>
      </c>
      <c r="AP28" s="27"/>
      <c r="AQ28" s="27"/>
      <c r="AR28" s="27" t="s">
        <v>787</v>
      </c>
      <c r="AS28" s="26"/>
      <c r="AV28" s="490" t="s">
        <v>154</v>
      </c>
      <c r="AZ28" s="609"/>
    </row>
    <row r="29" spans="1:52" ht="12.95" customHeight="1">
      <c r="A29" s="27"/>
      <c r="B29" s="27" t="s">
        <v>177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92"/>
      <c r="AD29" s="27"/>
      <c r="AE29" s="27"/>
      <c r="AF29" s="27"/>
      <c r="AG29" s="27"/>
      <c r="AH29" s="27"/>
      <c r="AI29" s="27"/>
      <c r="AJ29" s="27"/>
      <c r="AK29" s="27"/>
      <c r="AL29" s="27"/>
      <c r="AM29" s="27"/>
      <c r="AN29" s="27"/>
      <c r="AO29" s="27"/>
      <c r="AP29" s="27"/>
      <c r="AQ29" s="27"/>
      <c r="AR29" s="27"/>
      <c r="AS29" s="26"/>
      <c r="AV29" s="495"/>
      <c r="AZ29" s="609"/>
    </row>
    <row r="30" spans="1:52" ht="14.45" customHeight="1">
      <c r="A30" s="27" t="s">
        <v>200</v>
      </c>
      <c r="B30" s="27" t="s">
        <v>187</v>
      </c>
      <c r="C30" s="27">
        <v>61719</v>
      </c>
      <c r="D30" s="115">
        <v>210571</v>
      </c>
      <c r="E30" s="27"/>
      <c r="F30" s="78" t="s">
        <v>106</v>
      </c>
      <c r="G30" s="27" t="s">
        <v>800</v>
      </c>
      <c r="H30" s="27" t="s">
        <v>801</v>
      </c>
      <c r="I30" s="27">
        <v>12</v>
      </c>
      <c r="J30" s="27">
        <v>5</v>
      </c>
      <c r="K30" s="27">
        <v>5035</v>
      </c>
      <c r="L30" s="27" t="s">
        <v>784</v>
      </c>
      <c r="M30" s="27">
        <v>2</v>
      </c>
      <c r="N30" s="27">
        <v>10</v>
      </c>
      <c r="O30" s="27">
        <v>900</v>
      </c>
      <c r="P30" s="27" t="s">
        <v>802</v>
      </c>
      <c r="Q30" s="27"/>
      <c r="R30" s="27"/>
      <c r="S30" s="27"/>
      <c r="T30" s="27"/>
      <c r="U30" s="27"/>
      <c r="V30" s="27"/>
      <c r="W30" s="27"/>
      <c r="X30" s="27"/>
      <c r="Y30" s="27"/>
      <c r="Z30" s="27">
        <v>11</v>
      </c>
      <c r="AA30" s="27" t="s">
        <v>157</v>
      </c>
      <c r="AB30" s="27" t="s">
        <v>158</v>
      </c>
      <c r="AC30" s="92">
        <v>-88</v>
      </c>
      <c r="AD30" s="27" t="s">
        <v>159</v>
      </c>
      <c r="AE30" s="27" t="s">
        <v>624</v>
      </c>
      <c r="AF30" s="27" t="s">
        <v>148</v>
      </c>
      <c r="AG30" s="27" t="s">
        <v>149</v>
      </c>
      <c r="AH30" s="27">
        <v>60</v>
      </c>
      <c r="AI30" s="27">
        <v>3</v>
      </c>
      <c r="AJ30" s="27" t="s">
        <v>150</v>
      </c>
      <c r="AK30" s="27">
        <f>27000+130000</f>
        <v>157000</v>
      </c>
      <c r="AL30" s="27"/>
      <c r="AM30" s="27" t="s">
        <v>803</v>
      </c>
      <c r="AN30" s="27" t="s">
        <v>790</v>
      </c>
      <c r="AO30" s="27" t="s">
        <v>804</v>
      </c>
      <c r="AP30" s="27"/>
      <c r="AQ30" s="27"/>
      <c r="AR30" s="27" t="s">
        <v>787</v>
      </c>
      <c r="AS30" s="26"/>
      <c r="AV30" s="490" t="s">
        <v>154</v>
      </c>
      <c r="AZ30" s="609"/>
    </row>
    <row r="31" spans="1:52" ht="14.45" customHeight="1">
      <c r="A31" s="27" t="s">
        <v>200</v>
      </c>
      <c r="B31" s="27" t="s">
        <v>188</v>
      </c>
      <c r="C31" s="27"/>
      <c r="D31" s="115">
        <v>210572</v>
      </c>
      <c r="E31" s="27"/>
      <c r="F31" s="78" t="s">
        <v>106</v>
      </c>
      <c r="G31" s="27" t="s">
        <v>788</v>
      </c>
      <c r="H31" s="27" t="s">
        <v>801</v>
      </c>
      <c r="I31" s="27">
        <v>2</v>
      </c>
      <c r="J31" s="27">
        <v>5</v>
      </c>
      <c r="K31" s="27">
        <v>900</v>
      </c>
      <c r="L31" s="27" t="s">
        <v>784</v>
      </c>
      <c r="M31" s="27">
        <v>66</v>
      </c>
      <c r="N31" s="27">
        <v>10</v>
      </c>
      <c r="O31" s="27">
        <v>66886</v>
      </c>
      <c r="P31" s="27" t="s">
        <v>802</v>
      </c>
      <c r="Q31" s="27"/>
      <c r="R31" s="27"/>
      <c r="S31" s="27"/>
      <c r="T31" s="27"/>
      <c r="U31" s="27"/>
      <c r="V31" s="27"/>
      <c r="W31" s="27"/>
      <c r="X31" s="27"/>
      <c r="Y31" s="27"/>
      <c r="Z31" s="27">
        <v>11</v>
      </c>
      <c r="AA31" s="27" t="s">
        <v>145</v>
      </c>
      <c r="AB31" s="27" t="s">
        <v>146</v>
      </c>
      <c r="AC31" s="92">
        <v>-88</v>
      </c>
      <c r="AD31" s="27">
        <v>0</v>
      </c>
      <c r="AE31" s="27" t="s">
        <v>147</v>
      </c>
      <c r="AF31" s="27" t="s">
        <v>148</v>
      </c>
      <c r="AG31" s="27" t="s">
        <v>149</v>
      </c>
      <c r="AH31" s="27">
        <v>60</v>
      </c>
      <c r="AI31" s="27">
        <v>3</v>
      </c>
      <c r="AJ31" s="27" t="s">
        <v>150</v>
      </c>
      <c r="AK31" s="27">
        <f>2000+8000</f>
        <v>10000</v>
      </c>
      <c r="AL31" s="27"/>
      <c r="AM31" s="27" t="s">
        <v>805</v>
      </c>
      <c r="AN31" s="27" t="s">
        <v>786</v>
      </c>
      <c r="AO31" s="27" t="s">
        <v>786</v>
      </c>
      <c r="AP31" s="27"/>
      <c r="AQ31" s="27"/>
      <c r="AR31" s="27" t="s">
        <v>787</v>
      </c>
      <c r="AS31" s="26"/>
      <c r="AV31" s="490" t="s">
        <v>154</v>
      </c>
      <c r="AZ31" s="609"/>
    </row>
    <row r="32" spans="1:52" ht="14.45" customHeight="1">
      <c r="A32" s="27" t="s">
        <v>200</v>
      </c>
      <c r="B32" s="27" t="s">
        <v>187</v>
      </c>
      <c r="C32" s="27"/>
      <c r="D32" s="115">
        <v>210573</v>
      </c>
      <c r="E32" s="27"/>
      <c r="F32" s="78" t="s">
        <v>106</v>
      </c>
      <c r="G32" s="27" t="s">
        <v>806</v>
      </c>
      <c r="H32" s="27" t="s">
        <v>807</v>
      </c>
      <c r="I32" s="27">
        <v>66</v>
      </c>
      <c r="J32" s="27">
        <v>10</v>
      </c>
      <c r="K32" s="27">
        <v>66886</v>
      </c>
      <c r="L32" s="27" t="s">
        <v>802</v>
      </c>
      <c r="M32" s="27">
        <v>12</v>
      </c>
      <c r="N32" s="27">
        <v>5</v>
      </c>
      <c r="O32" s="27">
        <v>5035</v>
      </c>
      <c r="P32" s="27" t="s">
        <v>784</v>
      </c>
      <c r="Q32" s="27"/>
      <c r="R32" s="27"/>
      <c r="S32" s="27"/>
      <c r="T32" s="27"/>
      <c r="U32" s="27"/>
      <c r="V32" s="27"/>
      <c r="W32" s="27"/>
      <c r="X32" s="27"/>
      <c r="Y32" s="27"/>
      <c r="Z32" s="27">
        <v>11</v>
      </c>
      <c r="AA32" s="27" t="s">
        <v>157</v>
      </c>
      <c r="AB32" s="27" t="s">
        <v>163</v>
      </c>
      <c r="AC32" s="92">
        <v>-88</v>
      </c>
      <c r="AD32" s="27">
        <v>10</v>
      </c>
      <c r="AE32" s="27" t="s">
        <v>164</v>
      </c>
      <c r="AF32" s="27" t="s">
        <v>148</v>
      </c>
      <c r="AG32" s="27" t="s">
        <v>149</v>
      </c>
      <c r="AH32" s="27">
        <v>60</v>
      </c>
      <c r="AI32" s="27">
        <v>3</v>
      </c>
      <c r="AJ32" s="27" t="s">
        <v>150</v>
      </c>
      <c r="AK32" s="27">
        <f>17500+6000</f>
        <v>23500</v>
      </c>
      <c r="AL32" s="27"/>
      <c r="AM32" s="27" t="s">
        <v>808</v>
      </c>
      <c r="AN32" s="27" t="s">
        <v>786</v>
      </c>
      <c r="AO32" s="27" t="s">
        <v>786</v>
      </c>
      <c r="AP32" s="27"/>
      <c r="AQ32" s="27"/>
      <c r="AR32" s="27" t="s">
        <v>787</v>
      </c>
      <c r="AS32" s="26"/>
      <c r="AV32" s="490" t="s">
        <v>154</v>
      </c>
      <c r="AZ32" s="609"/>
    </row>
    <row r="33" spans="1:53" ht="14.45" customHeight="1">
      <c r="A33" s="27" t="s">
        <v>200</v>
      </c>
      <c r="B33" s="27" t="s">
        <v>189</v>
      </c>
      <c r="C33" s="27"/>
      <c r="D33" s="115">
        <v>210574</v>
      </c>
      <c r="E33" s="27"/>
      <c r="F33" s="78" t="s">
        <v>106</v>
      </c>
      <c r="G33" s="27" t="s">
        <v>793</v>
      </c>
      <c r="H33" s="27" t="s">
        <v>807</v>
      </c>
      <c r="I33" s="27">
        <v>66</v>
      </c>
      <c r="J33" s="27">
        <v>10</v>
      </c>
      <c r="K33" s="27">
        <v>66486</v>
      </c>
      <c r="L33" s="27" t="s">
        <v>802</v>
      </c>
      <c r="M33" s="27">
        <v>66</v>
      </c>
      <c r="N33" s="27">
        <v>5</v>
      </c>
      <c r="O33" s="27">
        <v>67311</v>
      </c>
      <c r="P33" s="27" t="s">
        <v>802</v>
      </c>
      <c r="Q33" s="27"/>
      <c r="R33" s="27"/>
      <c r="S33" s="27"/>
      <c r="T33" s="27"/>
      <c r="U33" s="27"/>
      <c r="V33" s="27"/>
      <c r="W33" s="27"/>
      <c r="X33" s="27"/>
      <c r="Y33" s="27"/>
      <c r="Z33" s="27">
        <v>11</v>
      </c>
      <c r="AA33" s="27" t="s">
        <v>165</v>
      </c>
      <c r="AB33" s="27" t="s">
        <v>163</v>
      </c>
      <c r="AC33" s="92">
        <v>-88</v>
      </c>
      <c r="AD33" s="27">
        <v>20</v>
      </c>
      <c r="AE33" s="27" t="s">
        <v>166</v>
      </c>
      <c r="AF33" s="27" t="s">
        <v>148</v>
      </c>
      <c r="AG33" s="27" t="s">
        <v>149</v>
      </c>
      <c r="AH33" s="27">
        <v>60</v>
      </c>
      <c r="AI33" s="27">
        <v>3</v>
      </c>
      <c r="AJ33" s="27" t="s">
        <v>150</v>
      </c>
      <c r="AK33" s="27">
        <v>38000</v>
      </c>
      <c r="AL33" s="27"/>
      <c r="AM33" s="27" t="s">
        <v>809</v>
      </c>
      <c r="AN33" s="27" t="s">
        <v>786</v>
      </c>
      <c r="AO33" s="27" t="s">
        <v>786</v>
      </c>
      <c r="AP33" s="27"/>
      <c r="AQ33" s="27"/>
      <c r="AR33" s="27" t="s">
        <v>787</v>
      </c>
      <c r="AS33" s="26"/>
      <c r="AV33" s="490" t="s">
        <v>154</v>
      </c>
      <c r="AZ33" s="609"/>
    </row>
    <row r="34" spans="1:53" ht="12.95" customHeight="1">
      <c r="A34" s="27"/>
      <c r="B34" s="27" t="s">
        <v>177</v>
      </c>
      <c r="C34" s="27"/>
      <c r="D34" s="27"/>
      <c r="E34" s="27"/>
      <c r="F34" s="78"/>
      <c r="G34" s="27"/>
      <c r="H34" s="27"/>
      <c r="I34" s="27"/>
      <c r="J34" s="27"/>
      <c r="K34" s="27"/>
      <c r="L34" s="27"/>
      <c r="M34" s="27"/>
      <c r="N34" s="27"/>
      <c r="O34" s="27"/>
      <c r="P34" s="27"/>
      <c r="Q34" s="27"/>
      <c r="R34" s="27"/>
      <c r="S34" s="27"/>
      <c r="T34" s="27"/>
      <c r="U34" s="27"/>
      <c r="V34" s="27"/>
      <c r="W34" s="27"/>
      <c r="X34" s="27"/>
      <c r="Y34" s="27"/>
      <c r="Z34" s="27"/>
      <c r="AA34" s="27"/>
      <c r="AB34" s="27"/>
      <c r="AC34" s="92"/>
      <c r="AD34" s="27"/>
      <c r="AE34" s="27"/>
      <c r="AF34" s="27"/>
      <c r="AG34" s="27"/>
      <c r="AH34" s="27"/>
      <c r="AI34" s="27"/>
      <c r="AJ34" s="27"/>
      <c r="AK34" s="27"/>
      <c r="AL34" s="27"/>
      <c r="AM34" s="27"/>
      <c r="AN34" s="27"/>
      <c r="AO34" s="27"/>
      <c r="AP34" s="27"/>
      <c r="AQ34" s="27"/>
      <c r="AR34" s="27"/>
      <c r="AS34" s="26"/>
      <c r="AV34" s="495"/>
      <c r="AZ34" s="609"/>
    </row>
    <row r="35" spans="1:53" ht="14.45" customHeight="1">
      <c r="A35" s="27" t="s">
        <v>202</v>
      </c>
      <c r="B35" s="27" t="s">
        <v>187</v>
      </c>
      <c r="C35" s="27">
        <v>61719</v>
      </c>
      <c r="D35" s="115">
        <v>210581</v>
      </c>
      <c r="E35" s="27"/>
      <c r="F35" s="78" t="s">
        <v>106</v>
      </c>
      <c r="G35" s="27" t="s">
        <v>810</v>
      </c>
      <c r="H35" s="27" t="s">
        <v>811</v>
      </c>
      <c r="I35" s="27">
        <v>4</v>
      </c>
      <c r="J35" s="27">
        <v>15</v>
      </c>
      <c r="K35" s="27">
        <v>2175</v>
      </c>
      <c r="L35" s="27" t="s">
        <v>802</v>
      </c>
      <c r="M35" s="27">
        <v>5</v>
      </c>
      <c r="N35" s="27">
        <v>5</v>
      </c>
      <c r="O35" s="27">
        <v>2525</v>
      </c>
      <c r="P35" s="27" t="s">
        <v>784</v>
      </c>
      <c r="Q35" s="27"/>
      <c r="R35" s="27"/>
      <c r="S35" s="27"/>
      <c r="T35" s="27"/>
      <c r="U35" s="27"/>
      <c r="V35" s="27"/>
      <c r="W35" s="27"/>
      <c r="X35" s="27"/>
      <c r="Y35" s="27" t="s">
        <v>812</v>
      </c>
      <c r="Z35" s="27">
        <v>11</v>
      </c>
      <c r="AA35" s="27" t="s">
        <v>157</v>
      </c>
      <c r="AB35" s="27" t="s">
        <v>158</v>
      </c>
      <c r="AC35" s="92">
        <v>-88</v>
      </c>
      <c r="AD35" s="27" t="s">
        <v>159</v>
      </c>
      <c r="AE35" s="27" t="s">
        <v>624</v>
      </c>
      <c r="AF35" s="27" t="s">
        <v>148</v>
      </c>
      <c r="AG35" s="27" t="s">
        <v>149</v>
      </c>
      <c r="AH35" s="27">
        <v>60</v>
      </c>
      <c r="AI35" s="27">
        <v>3</v>
      </c>
      <c r="AJ35" s="27" t="s">
        <v>150</v>
      </c>
      <c r="AK35" s="27">
        <f>261000+36000</f>
        <v>297000</v>
      </c>
      <c r="AL35" s="27"/>
      <c r="AM35" s="27" t="s">
        <v>813</v>
      </c>
      <c r="AN35" s="27" t="s">
        <v>480</v>
      </c>
      <c r="AO35" s="27" t="s">
        <v>814</v>
      </c>
      <c r="AP35" s="27"/>
      <c r="AQ35" s="27"/>
      <c r="AR35" s="27" t="s">
        <v>787</v>
      </c>
      <c r="AS35" s="26"/>
      <c r="AV35" s="490" t="s">
        <v>154</v>
      </c>
      <c r="AZ35" s="609"/>
    </row>
    <row r="36" spans="1:53" ht="14.45" customHeight="1">
      <c r="A36" s="27" t="s">
        <v>202</v>
      </c>
      <c r="B36" s="27" t="s">
        <v>188</v>
      </c>
      <c r="C36" s="27"/>
      <c r="D36" s="115">
        <v>210582</v>
      </c>
      <c r="E36" s="27"/>
      <c r="F36" s="78" t="s">
        <v>106</v>
      </c>
      <c r="G36" s="27" t="s">
        <v>815</v>
      </c>
      <c r="H36" s="27" t="s">
        <v>811</v>
      </c>
      <c r="I36" s="27">
        <v>4</v>
      </c>
      <c r="J36" s="27">
        <v>15</v>
      </c>
      <c r="K36" s="27">
        <v>2175</v>
      </c>
      <c r="L36" s="27" t="s">
        <v>802</v>
      </c>
      <c r="M36" s="27">
        <v>2</v>
      </c>
      <c r="N36" s="27">
        <v>5</v>
      </c>
      <c r="O36" s="27">
        <v>900</v>
      </c>
      <c r="P36" s="27" t="s">
        <v>802</v>
      </c>
      <c r="Q36" s="27"/>
      <c r="R36" s="27"/>
      <c r="S36" s="27"/>
      <c r="T36" s="27"/>
      <c r="U36" s="27"/>
      <c r="V36" s="27"/>
      <c r="W36" s="27"/>
      <c r="X36" s="27"/>
      <c r="Y36" s="27" t="s">
        <v>812</v>
      </c>
      <c r="Z36" s="27">
        <v>11</v>
      </c>
      <c r="AA36" s="27" t="s">
        <v>145</v>
      </c>
      <c r="AB36" s="27" t="s">
        <v>146</v>
      </c>
      <c r="AC36" s="92">
        <v>-88</v>
      </c>
      <c r="AD36" s="27">
        <v>0</v>
      </c>
      <c r="AE36" s="27" t="s">
        <v>147</v>
      </c>
      <c r="AF36" s="27" t="s">
        <v>148</v>
      </c>
      <c r="AG36" s="27" t="s">
        <v>149</v>
      </c>
      <c r="AH36" s="27">
        <v>60</v>
      </c>
      <c r="AI36" s="27">
        <v>3</v>
      </c>
      <c r="AJ36" s="27" t="s">
        <v>150</v>
      </c>
      <c r="AK36" s="27">
        <v>7000</v>
      </c>
      <c r="AL36" s="27"/>
      <c r="AM36" s="27" t="s">
        <v>816</v>
      </c>
      <c r="AN36" s="27" t="s">
        <v>817</v>
      </c>
      <c r="AO36" s="27" t="s">
        <v>817</v>
      </c>
      <c r="AP36" s="27"/>
      <c r="AQ36" s="27"/>
      <c r="AR36" s="27" t="s">
        <v>787</v>
      </c>
      <c r="AS36" s="26"/>
      <c r="AV36" s="490" t="s">
        <v>154</v>
      </c>
      <c r="AZ36" s="609"/>
    </row>
    <row r="37" spans="1:53" ht="14.45" customHeight="1">
      <c r="A37" s="27" t="s">
        <v>202</v>
      </c>
      <c r="B37" s="27" t="s">
        <v>187</v>
      </c>
      <c r="C37" s="27"/>
      <c r="D37" s="115">
        <v>210583</v>
      </c>
      <c r="E37" s="27"/>
      <c r="F37" s="78" t="s">
        <v>106</v>
      </c>
      <c r="G37" s="27" t="s">
        <v>818</v>
      </c>
      <c r="H37" s="27" t="s">
        <v>411</v>
      </c>
      <c r="I37" s="27">
        <v>2</v>
      </c>
      <c r="J37" s="27">
        <v>10</v>
      </c>
      <c r="K37" s="27">
        <v>650</v>
      </c>
      <c r="L37" s="27" t="s">
        <v>802</v>
      </c>
      <c r="M37" s="27">
        <v>2</v>
      </c>
      <c r="N37" s="27">
        <v>10</v>
      </c>
      <c r="O37" s="27">
        <v>1150</v>
      </c>
      <c r="P37" s="27" t="s">
        <v>802</v>
      </c>
      <c r="Q37" s="27"/>
      <c r="R37" s="27"/>
      <c r="S37" s="27"/>
      <c r="T37" s="27"/>
      <c r="U37" s="27"/>
      <c r="V37" s="27"/>
      <c r="W37" s="27"/>
      <c r="X37" s="27"/>
      <c r="Y37" s="27" t="s">
        <v>812</v>
      </c>
      <c r="Z37" s="27">
        <v>11</v>
      </c>
      <c r="AA37" s="27" t="s">
        <v>157</v>
      </c>
      <c r="AB37" s="27" t="s">
        <v>163</v>
      </c>
      <c r="AC37" s="92">
        <v>-88</v>
      </c>
      <c r="AD37" s="27">
        <v>10</v>
      </c>
      <c r="AE37" s="27" t="s">
        <v>164</v>
      </c>
      <c r="AF37" s="27" t="s">
        <v>148</v>
      </c>
      <c r="AG37" s="27" t="s">
        <v>149</v>
      </c>
      <c r="AH37" s="27">
        <v>60</v>
      </c>
      <c r="AI37" s="27">
        <v>3</v>
      </c>
      <c r="AJ37" s="27" t="s">
        <v>150</v>
      </c>
      <c r="AK37" s="27">
        <v>29000</v>
      </c>
      <c r="AL37" s="27"/>
      <c r="AM37" s="27" t="s">
        <v>799</v>
      </c>
      <c r="AN37" s="27" t="s">
        <v>817</v>
      </c>
      <c r="AO37" s="27" t="s">
        <v>817</v>
      </c>
      <c r="AP37" s="27"/>
      <c r="AQ37" s="27"/>
      <c r="AR37" s="27" t="s">
        <v>787</v>
      </c>
      <c r="AS37" s="26"/>
      <c r="AV37" s="490" t="s">
        <v>154</v>
      </c>
      <c r="AZ37" s="609"/>
    </row>
    <row r="38" spans="1:53" ht="14.45" customHeight="1">
      <c r="A38" s="27" t="s">
        <v>202</v>
      </c>
      <c r="B38" s="27" t="s">
        <v>189</v>
      </c>
      <c r="C38" s="27"/>
      <c r="D38" s="115">
        <v>210584</v>
      </c>
      <c r="E38" s="27"/>
      <c r="F38" s="78" t="s">
        <v>106</v>
      </c>
      <c r="G38" s="27" t="s">
        <v>806</v>
      </c>
      <c r="H38" s="27" t="s">
        <v>811</v>
      </c>
      <c r="I38" s="27">
        <v>66</v>
      </c>
      <c r="J38" s="27">
        <v>15</v>
      </c>
      <c r="K38" s="27">
        <v>66886</v>
      </c>
      <c r="L38" s="27" t="s">
        <v>802</v>
      </c>
      <c r="M38" s="27">
        <v>12</v>
      </c>
      <c r="N38" s="27">
        <v>5</v>
      </c>
      <c r="O38" s="27">
        <v>5035</v>
      </c>
      <c r="P38" s="27" t="s">
        <v>784</v>
      </c>
      <c r="Q38" s="27"/>
      <c r="R38" s="27"/>
      <c r="S38" s="27"/>
      <c r="T38" s="27"/>
      <c r="U38" s="27"/>
      <c r="V38" s="27"/>
      <c r="W38" s="27"/>
      <c r="X38" s="27"/>
      <c r="Y38" s="27" t="s">
        <v>812</v>
      </c>
      <c r="Z38" s="27">
        <v>11</v>
      </c>
      <c r="AA38" s="27" t="s">
        <v>165</v>
      </c>
      <c r="AB38" s="27" t="s">
        <v>163</v>
      </c>
      <c r="AC38" s="92">
        <v>-88</v>
      </c>
      <c r="AD38" s="27">
        <v>20</v>
      </c>
      <c r="AE38" s="27" t="s">
        <v>166</v>
      </c>
      <c r="AF38" s="27" t="s">
        <v>148</v>
      </c>
      <c r="AG38" s="27" t="s">
        <v>149</v>
      </c>
      <c r="AH38" s="27">
        <v>60</v>
      </c>
      <c r="AI38" s="27">
        <v>3</v>
      </c>
      <c r="AJ38" s="27" t="s">
        <v>150</v>
      </c>
      <c r="AK38" s="27">
        <v>59000</v>
      </c>
      <c r="AL38" s="27"/>
      <c r="AM38" s="27" t="s">
        <v>819</v>
      </c>
      <c r="AN38" s="27" t="s">
        <v>817</v>
      </c>
      <c r="AO38" s="27" t="s">
        <v>817</v>
      </c>
      <c r="AP38" s="27"/>
      <c r="AQ38" s="27"/>
      <c r="AR38" s="27" t="s">
        <v>787</v>
      </c>
      <c r="AS38" s="26"/>
      <c r="AV38" s="490" t="s">
        <v>154</v>
      </c>
      <c r="AZ38" s="609"/>
    </row>
    <row r="39" spans="1:53" ht="14.45" customHeight="1">
      <c r="A39" s="27" t="s">
        <v>202</v>
      </c>
      <c r="B39" s="27" t="s">
        <v>296</v>
      </c>
      <c r="C39" s="27">
        <v>61720</v>
      </c>
      <c r="D39" s="115">
        <v>210585</v>
      </c>
      <c r="E39" s="27"/>
      <c r="F39" s="78" t="s">
        <v>106</v>
      </c>
      <c r="G39" s="27" t="s">
        <v>820</v>
      </c>
      <c r="H39" s="27" t="s">
        <v>811</v>
      </c>
      <c r="I39" s="27">
        <v>66</v>
      </c>
      <c r="J39" s="27">
        <v>15</v>
      </c>
      <c r="K39" s="27">
        <v>66886</v>
      </c>
      <c r="L39" s="27" t="s">
        <v>802</v>
      </c>
      <c r="M39" s="27">
        <v>2</v>
      </c>
      <c r="N39" s="27">
        <v>5</v>
      </c>
      <c r="O39" s="27">
        <v>900</v>
      </c>
      <c r="P39" s="27" t="s">
        <v>802</v>
      </c>
      <c r="Q39" s="27"/>
      <c r="R39" s="27"/>
      <c r="S39" s="27"/>
      <c r="T39" s="27"/>
      <c r="U39" s="27"/>
      <c r="V39" s="27"/>
      <c r="W39" s="27"/>
      <c r="X39" s="27"/>
      <c r="Y39" s="27" t="s">
        <v>812</v>
      </c>
      <c r="Z39" s="27">
        <v>11</v>
      </c>
      <c r="AA39" s="27" t="s">
        <v>157</v>
      </c>
      <c r="AB39" s="27" t="s">
        <v>158</v>
      </c>
      <c r="AC39" s="92">
        <v>-88</v>
      </c>
      <c r="AD39" s="27" t="s">
        <v>159</v>
      </c>
      <c r="AE39" s="27" t="s">
        <v>624</v>
      </c>
      <c r="AF39" s="27" t="s">
        <v>171</v>
      </c>
      <c r="AG39" s="27" t="s">
        <v>149</v>
      </c>
      <c r="AH39" s="27">
        <v>60</v>
      </c>
      <c r="AI39" s="27">
        <v>3</v>
      </c>
      <c r="AJ39" s="27" t="s">
        <v>150</v>
      </c>
      <c r="AK39" s="27">
        <v>310000</v>
      </c>
      <c r="AL39" s="27"/>
      <c r="AM39" s="27" t="s">
        <v>821</v>
      </c>
      <c r="AN39" s="27" t="s">
        <v>480</v>
      </c>
      <c r="AO39" s="27" t="s">
        <v>479</v>
      </c>
      <c r="AP39" s="27"/>
      <c r="AQ39" s="27"/>
      <c r="AR39" s="27" t="s">
        <v>787</v>
      </c>
      <c r="AS39" s="26"/>
      <c r="AV39" s="490" t="s">
        <v>154</v>
      </c>
      <c r="AZ39" s="609"/>
    </row>
    <row r="40" spans="1:53" ht="12.95" customHeight="1">
      <c r="A40" s="27"/>
      <c r="B40" s="27" t="s">
        <v>177</v>
      </c>
      <c r="C40" s="27"/>
      <c r="D40" s="27"/>
      <c r="E40" s="27"/>
      <c r="F40" s="78"/>
      <c r="G40" s="27"/>
      <c r="H40" s="27"/>
      <c r="I40" s="27"/>
      <c r="J40" s="27"/>
      <c r="K40" s="27"/>
      <c r="L40" s="27"/>
      <c r="M40" s="27"/>
      <c r="N40" s="27"/>
      <c r="O40" s="27"/>
      <c r="P40" s="27"/>
      <c r="Q40" s="27"/>
      <c r="R40" s="27"/>
      <c r="S40" s="27"/>
      <c r="T40" s="27"/>
      <c r="U40" s="27"/>
      <c r="V40" s="27"/>
      <c r="W40" s="27"/>
      <c r="X40" s="27"/>
      <c r="Y40" s="27"/>
      <c r="Z40" s="27"/>
      <c r="AA40" s="27"/>
      <c r="AB40" s="27"/>
      <c r="AC40" s="92"/>
      <c r="AD40" s="27"/>
      <c r="AE40" s="27"/>
      <c r="AF40" s="27"/>
      <c r="AG40" s="27"/>
      <c r="AH40" s="27"/>
      <c r="AI40" s="27"/>
      <c r="AJ40" s="27"/>
      <c r="AK40" s="27"/>
      <c r="AL40" s="27"/>
      <c r="AM40" s="27"/>
      <c r="AN40" s="27"/>
      <c r="AO40" s="27"/>
      <c r="AP40" s="27"/>
      <c r="AQ40" s="27"/>
      <c r="AR40" s="27"/>
      <c r="AS40" s="26"/>
      <c r="AV40" s="495"/>
      <c r="AZ40" s="609"/>
    </row>
    <row r="41" spans="1:53" ht="14.45" customHeight="1">
      <c r="A41" s="27" t="s">
        <v>202</v>
      </c>
      <c r="B41" s="27" t="s">
        <v>822</v>
      </c>
      <c r="C41" s="27"/>
      <c r="D41" s="115">
        <v>210598</v>
      </c>
      <c r="E41" s="27"/>
      <c r="F41" s="78" t="s">
        <v>106</v>
      </c>
      <c r="G41" s="27" t="s">
        <v>820</v>
      </c>
      <c r="H41" s="27" t="s">
        <v>411</v>
      </c>
      <c r="I41" s="27">
        <v>66</v>
      </c>
      <c r="J41" s="27">
        <v>10</v>
      </c>
      <c r="K41" s="27">
        <v>66886</v>
      </c>
      <c r="L41" s="27" t="s">
        <v>784</v>
      </c>
      <c r="M41" s="27">
        <v>2</v>
      </c>
      <c r="N41" s="27">
        <v>10</v>
      </c>
      <c r="O41" s="27">
        <v>900</v>
      </c>
      <c r="P41" s="27" t="s">
        <v>784</v>
      </c>
      <c r="Q41" s="27"/>
      <c r="R41" s="27"/>
      <c r="S41" s="27"/>
      <c r="T41" s="27"/>
      <c r="U41" s="27"/>
      <c r="V41" s="27"/>
      <c r="W41" s="27"/>
      <c r="X41" s="27"/>
      <c r="Y41" s="27"/>
      <c r="Z41" s="27">
        <v>11</v>
      </c>
      <c r="AA41" s="27" t="s">
        <v>157</v>
      </c>
      <c r="AB41" s="27" t="s">
        <v>158</v>
      </c>
      <c r="AC41" s="92">
        <v>-88</v>
      </c>
      <c r="AD41" s="27" t="s">
        <v>159</v>
      </c>
      <c r="AE41" s="27" t="s">
        <v>624</v>
      </c>
      <c r="AF41" s="27" t="s">
        <v>264</v>
      </c>
      <c r="AG41" s="27" t="s">
        <v>149</v>
      </c>
      <c r="AH41" s="27">
        <v>3600</v>
      </c>
      <c r="AI41" s="27">
        <v>1</v>
      </c>
      <c r="AJ41" s="27" t="s">
        <v>150</v>
      </c>
      <c r="AK41" s="27">
        <f>63000+63000</f>
        <v>126000</v>
      </c>
      <c r="AL41" s="27">
        <v>18000</v>
      </c>
      <c r="AM41" s="27" t="s">
        <v>823</v>
      </c>
      <c r="AN41" s="27" t="s">
        <v>824</v>
      </c>
      <c r="AO41" s="27" t="s">
        <v>824</v>
      </c>
      <c r="AP41" s="27"/>
      <c r="AQ41" s="27"/>
      <c r="AR41" s="27" t="s">
        <v>825</v>
      </c>
      <c r="AS41" s="26"/>
      <c r="AV41" s="490" t="s">
        <v>154</v>
      </c>
      <c r="AZ41" s="609"/>
    </row>
    <row r="42" spans="1:53" ht="14.45" customHeight="1">
      <c r="A42" s="27" t="s">
        <v>202</v>
      </c>
      <c r="B42" s="27" t="s">
        <v>826</v>
      </c>
      <c r="C42" s="27"/>
      <c r="D42" s="115">
        <v>210599</v>
      </c>
      <c r="E42" s="27"/>
      <c r="F42" s="78" t="s">
        <v>106</v>
      </c>
      <c r="G42" s="27" t="s">
        <v>827</v>
      </c>
      <c r="H42" s="27" t="s">
        <v>411</v>
      </c>
      <c r="I42" s="27">
        <v>66</v>
      </c>
      <c r="J42" s="27">
        <v>10</v>
      </c>
      <c r="K42" s="27">
        <v>66837</v>
      </c>
      <c r="L42" s="27" t="s">
        <v>802</v>
      </c>
      <c r="M42" s="27">
        <v>66</v>
      </c>
      <c r="N42" s="27">
        <v>10</v>
      </c>
      <c r="O42" s="27">
        <v>66936</v>
      </c>
      <c r="P42" s="27" t="s">
        <v>802</v>
      </c>
      <c r="Q42" s="27"/>
      <c r="R42" s="27"/>
      <c r="S42" s="27"/>
      <c r="T42" s="27"/>
      <c r="U42" s="27"/>
      <c r="V42" s="27"/>
      <c r="W42" s="27"/>
      <c r="X42" s="27"/>
      <c r="Y42" s="27" t="s">
        <v>812</v>
      </c>
      <c r="Z42" s="27">
        <v>11</v>
      </c>
      <c r="AA42" s="27" t="s">
        <v>157</v>
      </c>
      <c r="AB42" s="27" t="s">
        <v>158</v>
      </c>
      <c r="AC42" s="92">
        <v>-88</v>
      </c>
      <c r="AD42" s="27" t="s">
        <v>159</v>
      </c>
      <c r="AE42" s="27" t="s">
        <v>624</v>
      </c>
      <c r="AF42" s="27" t="s">
        <v>828</v>
      </c>
      <c r="AG42" s="27" t="s">
        <v>149</v>
      </c>
      <c r="AH42" s="27">
        <v>3600</v>
      </c>
      <c r="AI42" s="27">
        <v>1</v>
      </c>
      <c r="AJ42" s="27" t="s">
        <v>150</v>
      </c>
      <c r="AK42" s="27">
        <v>354000</v>
      </c>
      <c r="AL42" s="27">
        <v>17000</v>
      </c>
      <c r="AM42" s="27" t="s">
        <v>799</v>
      </c>
      <c r="AN42" s="27" t="s">
        <v>480</v>
      </c>
      <c r="AO42" s="27" t="s">
        <v>480</v>
      </c>
      <c r="AP42" s="27"/>
      <c r="AQ42" s="27"/>
      <c r="AR42" s="27" t="s">
        <v>825</v>
      </c>
      <c r="AS42" s="26"/>
      <c r="AV42" s="490" t="s">
        <v>154</v>
      </c>
      <c r="AZ42" s="609"/>
    </row>
    <row r="43" spans="1:53" ht="12.95" customHeight="1">
      <c r="A43" s="27"/>
      <c r="B43" s="27" t="s">
        <v>177</v>
      </c>
      <c r="C43" s="27"/>
      <c r="D43" s="27"/>
      <c r="E43" s="27"/>
      <c r="F43" s="78"/>
      <c r="G43" s="27"/>
      <c r="H43" s="27"/>
      <c r="I43" s="27"/>
      <c r="J43" s="27"/>
      <c r="K43" s="27"/>
      <c r="L43" s="27"/>
      <c r="M43" s="27"/>
      <c r="N43" s="27"/>
      <c r="O43" s="27"/>
      <c r="P43" s="27"/>
      <c r="Q43" s="27"/>
      <c r="R43" s="27"/>
      <c r="S43" s="27"/>
      <c r="T43" s="27"/>
      <c r="U43" s="27"/>
      <c r="V43" s="27"/>
      <c r="W43" s="27"/>
      <c r="X43" s="27"/>
      <c r="Y43" s="27"/>
      <c r="Z43" s="27"/>
      <c r="AA43" s="27"/>
      <c r="AB43" s="27"/>
      <c r="AC43" s="92"/>
      <c r="AD43" s="27"/>
      <c r="AE43" s="27"/>
      <c r="AF43" s="27"/>
      <c r="AG43" s="27"/>
      <c r="AH43" s="27"/>
      <c r="AI43" s="27"/>
      <c r="AJ43" s="27"/>
      <c r="AK43" s="27"/>
      <c r="AL43" s="27"/>
      <c r="AM43" s="27"/>
      <c r="AN43" s="27"/>
      <c r="AO43" s="27"/>
      <c r="AP43" s="27"/>
      <c r="AQ43" s="27"/>
      <c r="AR43" s="27"/>
      <c r="AS43" s="26"/>
      <c r="AV43" s="495"/>
      <c r="AZ43" s="609"/>
    </row>
    <row r="44" spans="1:53" ht="14.45" customHeight="1">
      <c r="A44" s="27" t="s">
        <v>276</v>
      </c>
      <c r="B44" s="27" t="s">
        <v>187</v>
      </c>
      <c r="C44" s="27">
        <v>61719</v>
      </c>
      <c r="D44" s="146" t="s">
        <v>829</v>
      </c>
      <c r="E44" s="27"/>
      <c r="F44" s="78" t="s">
        <v>106</v>
      </c>
      <c r="G44" s="27" t="s">
        <v>830</v>
      </c>
      <c r="H44" s="27" t="s">
        <v>411</v>
      </c>
      <c r="I44" s="27">
        <v>4</v>
      </c>
      <c r="J44" s="27">
        <v>10</v>
      </c>
      <c r="K44" s="27">
        <v>2000</v>
      </c>
      <c r="L44" s="27" t="s">
        <v>784</v>
      </c>
      <c r="M44" s="27">
        <v>4</v>
      </c>
      <c r="N44" s="27">
        <v>10</v>
      </c>
      <c r="O44" s="27">
        <v>2350</v>
      </c>
      <c r="P44" s="27" t="s">
        <v>784</v>
      </c>
      <c r="Q44" s="27"/>
      <c r="R44" s="27"/>
      <c r="S44" s="27"/>
      <c r="T44" s="27"/>
      <c r="U44" s="27"/>
      <c r="V44" s="27"/>
      <c r="W44" s="27"/>
      <c r="X44" s="27"/>
      <c r="Y44" s="27" t="s">
        <v>812</v>
      </c>
      <c r="Z44" s="27">
        <v>11</v>
      </c>
      <c r="AA44" s="27" t="s">
        <v>157</v>
      </c>
      <c r="AB44" s="27" t="s">
        <v>158</v>
      </c>
      <c r="AC44" s="92">
        <v>-85</v>
      </c>
      <c r="AD44" s="27" t="s">
        <v>159</v>
      </c>
      <c r="AE44" s="27" t="s">
        <v>624</v>
      </c>
      <c r="AF44" s="27" t="s">
        <v>148</v>
      </c>
      <c r="AG44" s="27" t="s">
        <v>149</v>
      </c>
      <c r="AH44" s="27">
        <v>60</v>
      </c>
      <c r="AI44" s="27">
        <v>3</v>
      </c>
      <c r="AJ44" s="27" t="s">
        <v>150</v>
      </c>
      <c r="AK44" s="69">
        <f>90000+90000</f>
        <v>180000</v>
      </c>
      <c r="AL44" s="27"/>
      <c r="AM44" s="69" t="s">
        <v>831</v>
      </c>
      <c r="AN44" s="27" t="s">
        <v>206</v>
      </c>
      <c r="AO44" s="27" t="s">
        <v>206</v>
      </c>
      <c r="AP44" s="27"/>
      <c r="AQ44" s="27"/>
      <c r="AR44" s="27" t="s">
        <v>787</v>
      </c>
      <c r="AS44" s="26"/>
      <c r="AV44" s="490" t="s">
        <v>154</v>
      </c>
      <c r="AZ44" s="609"/>
    </row>
    <row r="45" spans="1:53" ht="12.95" customHeight="1">
      <c r="B45" s="31" t="s">
        <v>177</v>
      </c>
      <c r="C45" s="31"/>
      <c r="D45" s="31"/>
      <c r="E45" s="31"/>
      <c r="F45" s="31"/>
      <c r="G45" s="31"/>
      <c r="H45" s="31"/>
      <c r="I45" s="31"/>
      <c r="J45" s="31"/>
      <c r="L45" s="31"/>
      <c r="M45" s="31"/>
      <c r="N45" s="31"/>
      <c r="P45" s="31"/>
      <c r="Q45" s="31"/>
      <c r="R45" s="31"/>
      <c r="T45" s="31"/>
      <c r="U45" s="31"/>
      <c r="V45" s="31"/>
      <c r="W45" s="31"/>
      <c r="X45" s="31"/>
      <c r="Y45" s="31"/>
      <c r="Z45" s="31"/>
      <c r="AA45" s="31"/>
      <c r="AB45" s="31"/>
      <c r="AC45" s="31"/>
      <c r="AD45" s="31"/>
      <c r="AE45" s="31"/>
      <c r="AF45" s="31"/>
      <c r="AG45" s="31"/>
      <c r="AH45" s="31"/>
      <c r="AI45" s="31"/>
      <c r="AJ45" s="31"/>
      <c r="AK45" s="31"/>
      <c r="AL45" s="31"/>
      <c r="AM45" s="69"/>
      <c r="AN45" s="31"/>
      <c r="AS45" s="26"/>
      <c r="AV45" s="495"/>
      <c r="AZ45" s="609"/>
    </row>
    <row r="46" spans="1:53" s="35" customFormat="1" ht="14.45" customHeight="1">
      <c r="A46" s="66" t="s">
        <v>413</v>
      </c>
      <c r="B46" s="66" t="s">
        <v>188</v>
      </c>
      <c r="C46" s="66">
        <v>61719</v>
      </c>
      <c r="D46" s="125">
        <v>210603</v>
      </c>
      <c r="E46" s="66"/>
      <c r="F46" s="43" t="s">
        <v>106</v>
      </c>
      <c r="G46" s="66" t="s">
        <v>832</v>
      </c>
      <c r="H46" s="66" t="s">
        <v>833</v>
      </c>
      <c r="I46" s="66">
        <v>66</v>
      </c>
      <c r="J46" s="66">
        <v>15</v>
      </c>
      <c r="K46" s="66">
        <v>66811</v>
      </c>
      <c r="L46" s="66" t="s">
        <v>784</v>
      </c>
      <c r="M46" s="66">
        <v>66</v>
      </c>
      <c r="N46" s="66">
        <v>15</v>
      </c>
      <c r="O46" s="66">
        <v>66990</v>
      </c>
      <c r="P46" s="66" t="s">
        <v>784</v>
      </c>
      <c r="Q46" s="66"/>
      <c r="R46" s="66"/>
      <c r="S46" s="66"/>
      <c r="T46" s="66"/>
      <c r="U46" s="66"/>
      <c r="V46" s="66"/>
      <c r="W46" s="66"/>
      <c r="X46" s="66"/>
      <c r="Y46" s="66"/>
      <c r="Z46" s="66">
        <v>11</v>
      </c>
      <c r="AA46" s="66" t="s">
        <v>145</v>
      </c>
      <c r="AB46" s="66" t="s">
        <v>146</v>
      </c>
      <c r="AC46" s="90">
        <v>-85</v>
      </c>
      <c r="AD46" s="66">
        <v>0</v>
      </c>
      <c r="AE46" s="66" t="s">
        <v>147</v>
      </c>
      <c r="AF46" s="66" t="s">
        <v>148</v>
      </c>
      <c r="AG46" s="27" t="s">
        <v>149</v>
      </c>
      <c r="AH46" s="66">
        <v>60</v>
      </c>
      <c r="AI46" s="66">
        <v>3</v>
      </c>
      <c r="AJ46" s="66" t="s">
        <v>150</v>
      </c>
      <c r="AK46" s="69">
        <f>7000+7000</f>
        <v>14000</v>
      </c>
      <c r="AL46" s="89"/>
      <c r="AM46" s="69" t="s">
        <v>834</v>
      </c>
      <c r="AN46" s="66" t="s">
        <v>786</v>
      </c>
      <c r="AO46" s="66" t="s">
        <v>786</v>
      </c>
      <c r="AP46" s="66"/>
      <c r="AQ46" s="66"/>
      <c r="AR46" s="66" t="s">
        <v>787</v>
      </c>
      <c r="AV46" s="490" t="s">
        <v>154</v>
      </c>
      <c r="AW46"/>
      <c r="AX46"/>
      <c r="AY46"/>
      <c r="AZ46" s="609"/>
      <c r="BA46"/>
    </row>
    <row r="47" spans="1:53" s="35" customFormat="1" ht="14.45" customHeight="1">
      <c r="A47" s="66" t="s">
        <v>413</v>
      </c>
      <c r="B47" s="66" t="s">
        <v>187</v>
      </c>
      <c r="C47" s="66"/>
      <c r="D47" s="125">
        <v>210604</v>
      </c>
      <c r="E47" s="66"/>
      <c r="F47" s="43" t="s">
        <v>106</v>
      </c>
      <c r="G47" s="66" t="s">
        <v>832</v>
      </c>
      <c r="H47" s="66" t="s">
        <v>414</v>
      </c>
      <c r="I47" s="66">
        <v>66</v>
      </c>
      <c r="J47" s="66">
        <v>20</v>
      </c>
      <c r="K47" s="66">
        <v>66837</v>
      </c>
      <c r="L47" s="66" t="s">
        <v>802</v>
      </c>
      <c r="M47" s="66">
        <v>66</v>
      </c>
      <c r="N47" s="66">
        <v>10</v>
      </c>
      <c r="O47" s="66">
        <v>66981</v>
      </c>
      <c r="P47" s="66" t="s">
        <v>802</v>
      </c>
      <c r="Q47" s="66"/>
      <c r="R47" s="66"/>
      <c r="S47" s="66"/>
      <c r="T47" s="66"/>
      <c r="U47" s="66"/>
      <c r="V47" s="66"/>
      <c r="W47" s="66"/>
      <c r="X47" s="66"/>
      <c r="Y47" s="66" t="s">
        <v>812</v>
      </c>
      <c r="Z47" s="66">
        <v>11</v>
      </c>
      <c r="AA47" s="66" t="s">
        <v>157</v>
      </c>
      <c r="AB47" s="66" t="s">
        <v>158</v>
      </c>
      <c r="AC47" s="90">
        <v>-85</v>
      </c>
      <c r="AD47" s="66" t="s">
        <v>159</v>
      </c>
      <c r="AE47" s="66" t="s">
        <v>624</v>
      </c>
      <c r="AF47" s="66" t="s">
        <v>148</v>
      </c>
      <c r="AG47" s="27" t="s">
        <v>149</v>
      </c>
      <c r="AH47" s="66">
        <v>60</v>
      </c>
      <c r="AI47" s="66">
        <v>3</v>
      </c>
      <c r="AJ47" s="66" t="s">
        <v>150</v>
      </c>
      <c r="AK47" s="69">
        <f>350000+170000</f>
        <v>520000</v>
      </c>
      <c r="AL47" s="89"/>
      <c r="AM47" s="69" t="s">
        <v>835</v>
      </c>
      <c r="AN47" s="27" t="s">
        <v>480</v>
      </c>
      <c r="AO47" s="27" t="s">
        <v>480</v>
      </c>
      <c r="AP47" s="27"/>
      <c r="AQ47" s="27"/>
      <c r="AR47" s="66" t="s">
        <v>787</v>
      </c>
      <c r="AV47" s="490" t="s">
        <v>154</v>
      </c>
      <c r="AW47"/>
      <c r="AX47"/>
      <c r="AY47"/>
      <c r="AZ47" s="609"/>
      <c r="BA47"/>
    </row>
    <row r="48" spans="1:53" s="35" customFormat="1" ht="14.45" customHeight="1">
      <c r="A48" s="66" t="s">
        <v>413</v>
      </c>
      <c r="B48" s="66" t="s">
        <v>189</v>
      </c>
      <c r="C48" s="66"/>
      <c r="D48" s="125">
        <v>210607</v>
      </c>
      <c r="E48" s="66"/>
      <c r="F48" s="43" t="s">
        <v>106</v>
      </c>
      <c r="G48" s="66" t="s">
        <v>815</v>
      </c>
      <c r="H48" s="66" t="s">
        <v>414</v>
      </c>
      <c r="I48" s="66">
        <v>4</v>
      </c>
      <c r="J48" s="66">
        <v>20</v>
      </c>
      <c r="K48" s="66">
        <v>2175</v>
      </c>
      <c r="L48" s="66" t="s">
        <v>802</v>
      </c>
      <c r="M48" s="66">
        <v>2</v>
      </c>
      <c r="N48" s="66">
        <v>10</v>
      </c>
      <c r="O48" s="66">
        <v>900</v>
      </c>
      <c r="P48" s="66" t="s">
        <v>802</v>
      </c>
      <c r="Q48" s="66"/>
      <c r="R48" s="66"/>
      <c r="S48" s="66"/>
      <c r="T48" s="66"/>
      <c r="U48" s="66"/>
      <c r="V48" s="66"/>
      <c r="W48" s="66"/>
      <c r="X48" s="66"/>
      <c r="Y48" s="66" t="s">
        <v>812</v>
      </c>
      <c r="Z48" s="66">
        <v>11</v>
      </c>
      <c r="AA48" s="66" t="s">
        <v>165</v>
      </c>
      <c r="AB48" s="66" t="s">
        <v>163</v>
      </c>
      <c r="AC48" s="90">
        <v>-85</v>
      </c>
      <c r="AD48" s="66">
        <v>20</v>
      </c>
      <c r="AE48" s="66" t="s">
        <v>166</v>
      </c>
      <c r="AF48" s="66" t="s">
        <v>148</v>
      </c>
      <c r="AG48" s="27" t="s">
        <v>149</v>
      </c>
      <c r="AH48" s="66">
        <v>60</v>
      </c>
      <c r="AI48" s="66">
        <v>3</v>
      </c>
      <c r="AJ48" s="66" t="s">
        <v>150</v>
      </c>
      <c r="AK48" s="69">
        <f>70000+35000</f>
        <v>105000</v>
      </c>
      <c r="AL48" s="89"/>
      <c r="AM48" s="27" t="s">
        <v>836</v>
      </c>
      <c r="AN48" s="27" t="s">
        <v>817</v>
      </c>
      <c r="AO48" s="27" t="s">
        <v>817</v>
      </c>
      <c r="AP48" s="27"/>
      <c r="AQ48" s="27"/>
      <c r="AR48" s="66" t="s">
        <v>787</v>
      </c>
      <c r="AV48" s="490" t="s">
        <v>154</v>
      </c>
      <c r="AW48"/>
      <c r="AX48"/>
      <c r="AY48"/>
      <c r="AZ48" s="609"/>
      <c r="BA48"/>
    </row>
    <row r="49" spans="1:53" s="35" customFormat="1" ht="12.95" customHeight="1">
      <c r="A49" s="66"/>
      <c r="B49" s="66" t="s">
        <v>177</v>
      </c>
      <c r="C49" s="66"/>
      <c r="D49" s="66"/>
      <c r="E49" s="66"/>
      <c r="F49" s="43"/>
      <c r="G49" s="66"/>
      <c r="H49" s="66"/>
      <c r="I49" s="66"/>
      <c r="J49" s="66"/>
      <c r="K49" s="66"/>
      <c r="L49" s="66"/>
      <c r="M49" s="66"/>
      <c r="N49" s="66"/>
      <c r="O49" s="66"/>
      <c r="P49" s="66"/>
      <c r="Q49" s="66"/>
      <c r="R49" s="66"/>
      <c r="S49" s="66"/>
      <c r="T49" s="66"/>
      <c r="U49" s="66"/>
      <c r="V49" s="66"/>
      <c r="W49" s="66"/>
      <c r="X49" s="66"/>
      <c r="Y49" s="66"/>
      <c r="Z49" s="66"/>
      <c r="AA49" s="66"/>
      <c r="AB49" s="66"/>
      <c r="AC49" s="90"/>
      <c r="AD49" s="66"/>
      <c r="AE49" s="66"/>
      <c r="AF49" s="69"/>
      <c r="AG49" s="27"/>
      <c r="AH49" s="66"/>
      <c r="AI49" s="66"/>
      <c r="AJ49" s="66"/>
      <c r="AK49" s="69"/>
      <c r="AL49" s="69"/>
      <c r="AM49" s="69"/>
      <c r="AN49" s="66"/>
      <c r="AO49" s="66"/>
      <c r="AP49" s="66"/>
      <c r="AQ49" s="66"/>
      <c r="AR49" s="66"/>
      <c r="AV49" s="491"/>
      <c r="AW49"/>
      <c r="AX49"/>
      <c r="AY49"/>
      <c r="AZ49" s="609"/>
      <c r="BA49"/>
    </row>
    <row r="50" spans="1:53" s="35" customFormat="1" ht="14.45" customHeight="1">
      <c r="A50" s="66" t="s">
        <v>382</v>
      </c>
      <c r="B50" s="66" t="s">
        <v>796</v>
      </c>
      <c r="C50" s="66"/>
      <c r="D50" s="125">
        <v>210617</v>
      </c>
      <c r="E50" s="66">
        <v>1</v>
      </c>
      <c r="F50" s="43" t="s">
        <v>106</v>
      </c>
      <c r="G50" s="66" t="s">
        <v>797</v>
      </c>
      <c r="H50" s="66" t="s">
        <v>798</v>
      </c>
      <c r="I50" s="66">
        <v>4</v>
      </c>
      <c r="J50" s="66">
        <v>20</v>
      </c>
      <c r="K50" s="66">
        <v>2175</v>
      </c>
      <c r="L50" s="66" t="s">
        <v>802</v>
      </c>
      <c r="M50" s="66">
        <v>12</v>
      </c>
      <c r="N50" s="66">
        <v>5</v>
      </c>
      <c r="O50" s="27">
        <v>5035</v>
      </c>
      <c r="P50" s="66" t="s">
        <v>784</v>
      </c>
      <c r="Q50" s="66"/>
      <c r="R50" s="66"/>
      <c r="S50" s="66"/>
      <c r="T50" s="66"/>
      <c r="U50" s="66"/>
      <c r="V50" s="66"/>
      <c r="W50" s="66"/>
      <c r="X50" s="66"/>
      <c r="Y50" s="66" t="s">
        <v>812</v>
      </c>
      <c r="Z50" s="66">
        <v>11</v>
      </c>
      <c r="AA50" s="66" t="s">
        <v>157</v>
      </c>
      <c r="AB50" s="66" t="s">
        <v>146</v>
      </c>
      <c r="AC50" s="337">
        <v>-83</v>
      </c>
      <c r="AD50" s="66">
        <v>25</v>
      </c>
      <c r="AE50" s="66" t="s">
        <v>180</v>
      </c>
      <c r="AF50" s="66" t="s">
        <v>171</v>
      </c>
      <c r="AG50" s="27" t="s">
        <v>182</v>
      </c>
      <c r="AH50" s="66">
        <v>180</v>
      </c>
      <c r="AI50" s="66">
        <v>1</v>
      </c>
      <c r="AJ50" s="66" t="s">
        <v>150</v>
      </c>
      <c r="AK50" s="69">
        <v>165000</v>
      </c>
      <c r="AL50" s="69"/>
      <c r="AM50" s="27" t="s">
        <v>799</v>
      </c>
      <c r="AN50" s="66" t="s">
        <v>282</v>
      </c>
      <c r="AO50" s="66" t="s">
        <v>282</v>
      </c>
      <c r="AP50" s="66"/>
      <c r="AQ50" s="66"/>
      <c r="AR50" s="66" t="s">
        <v>787</v>
      </c>
      <c r="AV50" s="490" t="s">
        <v>154</v>
      </c>
      <c r="AW50"/>
      <c r="AX50"/>
      <c r="AY50"/>
      <c r="AZ50" s="609"/>
      <c r="BA50"/>
    </row>
    <row r="51" spans="1:53" s="35" customFormat="1" ht="14.45" customHeight="1">
      <c r="A51" s="66"/>
      <c r="B51" s="66" t="s">
        <v>796</v>
      </c>
      <c r="C51" s="66"/>
      <c r="D51" s="125">
        <v>210617</v>
      </c>
      <c r="E51" s="66">
        <v>2</v>
      </c>
      <c r="F51" s="43" t="s">
        <v>106</v>
      </c>
      <c r="G51" s="66" t="s">
        <v>797</v>
      </c>
      <c r="H51" s="66" t="s">
        <v>798</v>
      </c>
      <c r="I51" s="66">
        <v>4</v>
      </c>
      <c r="J51" s="66">
        <v>20</v>
      </c>
      <c r="K51" s="66">
        <v>2175</v>
      </c>
      <c r="L51" s="66" t="s">
        <v>802</v>
      </c>
      <c r="M51" s="66">
        <v>12</v>
      </c>
      <c r="N51" s="66">
        <v>5</v>
      </c>
      <c r="O51" s="27">
        <v>5035</v>
      </c>
      <c r="P51" s="66" t="s">
        <v>784</v>
      </c>
      <c r="Q51" s="66"/>
      <c r="R51" s="66"/>
      <c r="S51" s="66"/>
      <c r="T51" s="66"/>
      <c r="U51" s="66"/>
      <c r="V51" s="66"/>
      <c r="W51" s="66"/>
      <c r="X51" s="66"/>
      <c r="Y51" s="66" t="s">
        <v>812</v>
      </c>
      <c r="Z51" s="66">
        <v>11</v>
      </c>
      <c r="AA51" s="66" t="s">
        <v>157</v>
      </c>
      <c r="AB51" s="66" t="s">
        <v>146</v>
      </c>
      <c r="AC51" s="337">
        <v>-84</v>
      </c>
      <c r="AD51" s="66">
        <v>25</v>
      </c>
      <c r="AE51" s="66" t="s">
        <v>180</v>
      </c>
      <c r="AF51" s="66" t="s">
        <v>171</v>
      </c>
      <c r="AG51" s="27" t="s">
        <v>182</v>
      </c>
      <c r="AH51" s="66">
        <v>180</v>
      </c>
      <c r="AI51" s="66">
        <v>1</v>
      </c>
      <c r="AJ51" s="66" t="s">
        <v>150</v>
      </c>
      <c r="AK51" s="69">
        <v>165000</v>
      </c>
      <c r="AL51" s="69"/>
      <c r="AM51" s="27" t="s">
        <v>799</v>
      </c>
      <c r="AN51" s="66" t="s">
        <v>282</v>
      </c>
      <c r="AO51" s="66" t="s">
        <v>282</v>
      </c>
      <c r="AP51" s="66"/>
      <c r="AQ51" s="66"/>
      <c r="AR51" s="66" t="s">
        <v>787</v>
      </c>
      <c r="AV51" s="490" t="s">
        <v>154</v>
      </c>
      <c r="AW51"/>
      <c r="AX51"/>
      <c r="AY51"/>
      <c r="AZ51" s="609"/>
      <c r="BA51"/>
    </row>
    <row r="52" spans="1:53" s="35" customFormat="1" ht="14.45" customHeight="1">
      <c r="A52" s="66"/>
      <c r="B52" s="66" t="s">
        <v>796</v>
      </c>
      <c r="C52" s="66"/>
      <c r="D52" s="125">
        <v>210617</v>
      </c>
      <c r="E52" s="66">
        <v>3</v>
      </c>
      <c r="F52" s="43" t="s">
        <v>106</v>
      </c>
      <c r="G52" s="66" t="s">
        <v>797</v>
      </c>
      <c r="H52" s="66" t="s">
        <v>798</v>
      </c>
      <c r="I52" s="66">
        <v>4</v>
      </c>
      <c r="J52" s="66">
        <v>20</v>
      </c>
      <c r="K52" s="66">
        <v>2175</v>
      </c>
      <c r="L52" s="66" t="s">
        <v>802</v>
      </c>
      <c r="M52" s="66">
        <v>12</v>
      </c>
      <c r="N52" s="66">
        <v>5</v>
      </c>
      <c r="O52" s="27">
        <v>5035</v>
      </c>
      <c r="P52" s="66" t="s">
        <v>784</v>
      </c>
      <c r="Q52" s="66"/>
      <c r="R52" s="66"/>
      <c r="S52" s="66"/>
      <c r="T52" s="66"/>
      <c r="U52" s="66"/>
      <c r="V52" s="66"/>
      <c r="W52" s="66"/>
      <c r="X52" s="66"/>
      <c r="Y52" s="66" t="s">
        <v>812</v>
      </c>
      <c r="Z52" s="66">
        <v>11</v>
      </c>
      <c r="AA52" s="66" t="s">
        <v>157</v>
      </c>
      <c r="AB52" s="66" t="s">
        <v>146</v>
      </c>
      <c r="AC52" s="337">
        <v>-85</v>
      </c>
      <c r="AD52" s="66">
        <v>25</v>
      </c>
      <c r="AE52" s="66" t="s">
        <v>180</v>
      </c>
      <c r="AF52" s="66" t="s">
        <v>171</v>
      </c>
      <c r="AG52" s="27" t="s">
        <v>182</v>
      </c>
      <c r="AH52" s="66">
        <v>180</v>
      </c>
      <c r="AI52" s="66">
        <v>1</v>
      </c>
      <c r="AJ52" s="66" t="s">
        <v>150</v>
      </c>
      <c r="AK52" s="69">
        <v>165000</v>
      </c>
      <c r="AL52" s="69"/>
      <c r="AM52" s="27" t="s">
        <v>799</v>
      </c>
      <c r="AN52" s="66" t="s">
        <v>282</v>
      </c>
      <c r="AO52" s="66" t="s">
        <v>282</v>
      </c>
      <c r="AP52" s="66"/>
      <c r="AQ52" s="66"/>
      <c r="AR52" s="66" t="s">
        <v>787</v>
      </c>
      <c r="AV52" s="490" t="s">
        <v>154</v>
      </c>
      <c r="AW52"/>
      <c r="AX52"/>
      <c r="AY52"/>
      <c r="AZ52" s="609"/>
      <c r="BA52"/>
    </row>
    <row r="53" spans="1:53" s="35" customFormat="1" ht="14.45" customHeight="1">
      <c r="A53" s="66"/>
      <c r="B53" s="66" t="s">
        <v>796</v>
      </c>
      <c r="C53" s="66"/>
      <c r="D53" s="125">
        <v>210617</v>
      </c>
      <c r="E53" s="66">
        <v>4</v>
      </c>
      <c r="F53" s="43" t="s">
        <v>106</v>
      </c>
      <c r="G53" s="66" t="s">
        <v>797</v>
      </c>
      <c r="H53" s="66" t="s">
        <v>798</v>
      </c>
      <c r="I53" s="66">
        <v>4</v>
      </c>
      <c r="J53" s="66">
        <v>20</v>
      </c>
      <c r="K53" s="66">
        <v>2175</v>
      </c>
      <c r="L53" s="66" t="s">
        <v>802</v>
      </c>
      <c r="M53" s="66">
        <v>12</v>
      </c>
      <c r="N53" s="66">
        <v>5</v>
      </c>
      <c r="O53" s="27">
        <v>5035</v>
      </c>
      <c r="P53" s="66" t="s">
        <v>784</v>
      </c>
      <c r="Q53" s="66"/>
      <c r="R53" s="66"/>
      <c r="S53" s="66"/>
      <c r="T53" s="66"/>
      <c r="U53" s="66"/>
      <c r="V53" s="66"/>
      <c r="W53" s="66"/>
      <c r="X53" s="66"/>
      <c r="Y53" s="66" t="s">
        <v>812</v>
      </c>
      <c r="Z53" s="66">
        <v>11</v>
      </c>
      <c r="AA53" s="66" t="s">
        <v>157</v>
      </c>
      <c r="AB53" s="66" t="s">
        <v>146</v>
      </c>
      <c r="AC53" s="337">
        <v>-86</v>
      </c>
      <c r="AD53" s="66">
        <v>25</v>
      </c>
      <c r="AE53" s="66" t="s">
        <v>180</v>
      </c>
      <c r="AF53" s="66" t="s">
        <v>171</v>
      </c>
      <c r="AG53" s="27" t="s">
        <v>182</v>
      </c>
      <c r="AH53" s="66">
        <v>180</v>
      </c>
      <c r="AI53" s="66">
        <v>1</v>
      </c>
      <c r="AJ53" s="66" t="s">
        <v>150</v>
      </c>
      <c r="AK53" s="69">
        <v>165000</v>
      </c>
      <c r="AL53" s="69"/>
      <c r="AM53" s="27" t="s">
        <v>799</v>
      </c>
      <c r="AN53" s="66" t="s">
        <v>282</v>
      </c>
      <c r="AO53" s="66" t="s">
        <v>282</v>
      </c>
      <c r="AP53" s="66"/>
      <c r="AQ53" s="66"/>
      <c r="AR53" s="66" t="s">
        <v>787</v>
      </c>
      <c r="AV53" s="490" t="s">
        <v>154</v>
      </c>
      <c r="AW53"/>
      <c r="AX53"/>
      <c r="AY53"/>
      <c r="AZ53" s="609"/>
      <c r="BA53"/>
    </row>
    <row r="54" spans="1:53" s="35" customFormat="1" ht="14.45" customHeight="1">
      <c r="A54" s="66"/>
      <c r="B54" s="66" t="s">
        <v>796</v>
      </c>
      <c r="C54" s="66"/>
      <c r="D54" s="125">
        <v>210617</v>
      </c>
      <c r="E54" s="66">
        <v>5</v>
      </c>
      <c r="F54" s="43" t="s">
        <v>106</v>
      </c>
      <c r="G54" s="66" t="s">
        <v>797</v>
      </c>
      <c r="H54" s="66" t="s">
        <v>798</v>
      </c>
      <c r="I54" s="66">
        <v>4</v>
      </c>
      <c r="J54" s="66">
        <v>20</v>
      </c>
      <c r="K54" s="66">
        <v>2175</v>
      </c>
      <c r="L54" s="66" t="s">
        <v>802</v>
      </c>
      <c r="M54" s="66">
        <v>12</v>
      </c>
      <c r="N54" s="66">
        <v>5</v>
      </c>
      <c r="O54" s="27">
        <v>5035</v>
      </c>
      <c r="P54" s="66" t="s">
        <v>784</v>
      </c>
      <c r="Q54" s="66"/>
      <c r="R54" s="66"/>
      <c r="S54" s="66"/>
      <c r="T54" s="66"/>
      <c r="U54" s="66"/>
      <c r="V54" s="66"/>
      <c r="W54" s="66"/>
      <c r="X54" s="66"/>
      <c r="Y54" s="66" t="s">
        <v>812</v>
      </c>
      <c r="Z54" s="66">
        <v>11</v>
      </c>
      <c r="AA54" s="66" t="s">
        <v>157</v>
      </c>
      <c r="AB54" s="66" t="s">
        <v>146</v>
      </c>
      <c r="AC54" s="337">
        <v>-87</v>
      </c>
      <c r="AD54" s="66">
        <v>25</v>
      </c>
      <c r="AE54" s="66" t="s">
        <v>180</v>
      </c>
      <c r="AF54" s="66" t="s">
        <v>171</v>
      </c>
      <c r="AG54" s="27" t="s">
        <v>182</v>
      </c>
      <c r="AH54" s="66">
        <v>180</v>
      </c>
      <c r="AI54" s="66">
        <v>1</v>
      </c>
      <c r="AJ54" s="66" t="s">
        <v>150</v>
      </c>
      <c r="AK54" s="69">
        <v>165000</v>
      </c>
      <c r="AL54" s="69"/>
      <c r="AM54" s="27" t="s">
        <v>799</v>
      </c>
      <c r="AN54" s="66" t="s">
        <v>282</v>
      </c>
      <c r="AO54" s="66" t="s">
        <v>282</v>
      </c>
      <c r="AP54" s="66"/>
      <c r="AQ54" s="66"/>
      <c r="AR54" s="66" t="s">
        <v>787</v>
      </c>
      <c r="AV54" s="490" t="s">
        <v>154</v>
      </c>
      <c r="AW54"/>
      <c r="AX54"/>
      <c r="AY54"/>
      <c r="AZ54" s="609"/>
      <c r="BA54"/>
    </row>
    <row r="55" spans="1:53" s="35" customFormat="1" ht="14.45" customHeight="1">
      <c r="A55" s="66"/>
      <c r="B55" s="66" t="s">
        <v>796</v>
      </c>
      <c r="C55" s="66"/>
      <c r="D55" s="125">
        <v>210617</v>
      </c>
      <c r="E55" s="66">
        <v>6</v>
      </c>
      <c r="F55" s="43" t="s">
        <v>106</v>
      </c>
      <c r="G55" s="66" t="s">
        <v>797</v>
      </c>
      <c r="H55" s="66" t="s">
        <v>798</v>
      </c>
      <c r="I55" s="66">
        <v>4</v>
      </c>
      <c r="J55" s="66">
        <v>20</v>
      </c>
      <c r="K55" s="66">
        <v>2175</v>
      </c>
      <c r="L55" s="66" t="s">
        <v>802</v>
      </c>
      <c r="M55" s="66">
        <v>12</v>
      </c>
      <c r="N55" s="66">
        <v>5</v>
      </c>
      <c r="O55" s="27">
        <v>5035</v>
      </c>
      <c r="P55" s="66" t="s">
        <v>784</v>
      </c>
      <c r="Q55" s="66"/>
      <c r="R55" s="66"/>
      <c r="S55" s="66"/>
      <c r="T55" s="66"/>
      <c r="U55" s="66"/>
      <c r="V55" s="66"/>
      <c r="W55" s="66"/>
      <c r="X55" s="66"/>
      <c r="Y55" s="66" t="s">
        <v>812</v>
      </c>
      <c r="Z55" s="66">
        <v>11</v>
      </c>
      <c r="AA55" s="66" t="s">
        <v>157</v>
      </c>
      <c r="AB55" s="66" t="s">
        <v>146</v>
      </c>
      <c r="AC55" s="337">
        <v>-88</v>
      </c>
      <c r="AD55" s="66">
        <v>25</v>
      </c>
      <c r="AE55" s="66" t="s">
        <v>180</v>
      </c>
      <c r="AF55" s="66" t="s">
        <v>171</v>
      </c>
      <c r="AG55" s="27" t="s">
        <v>182</v>
      </c>
      <c r="AH55" s="66">
        <v>180</v>
      </c>
      <c r="AI55" s="66">
        <v>1</v>
      </c>
      <c r="AJ55" s="66" t="s">
        <v>150</v>
      </c>
      <c r="AK55" s="69">
        <v>165000</v>
      </c>
      <c r="AL55" s="69"/>
      <c r="AM55" s="27" t="s">
        <v>799</v>
      </c>
      <c r="AN55" s="66" t="s">
        <v>282</v>
      </c>
      <c r="AO55" s="66" t="s">
        <v>282</v>
      </c>
      <c r="AP55" s="66"/>
      <c r="AQ55" s="66"/>
      <c r="AR55" s="66" t="s">
        <v>787</v>
      </c>
      <c r="AV55" s="490" t="s">
        <v>154</v>
      </c>
      <c r="AW55"/>
      <c r="AX55"/>
      <c r="AY55"/>
      <c r="AZ55" s="609"/>
      <c r="BA55"/>
    </row>
    <row r="56" spans="1:53" s="35" customFormat="1" ht="14.45" customHeight="1">
      <c r="A56" s="66"/>
      <c r="B56" s="66" t="s">
        <v>796</v>
      </c>
      <c r="C56" s="66"/>
      <c r="D56" s="125">
        <v>210617</v>
      </c>
      <c r="E56" s="66">
        <v>7</v>
      </c>
      <c r="F56" s="43" t="s">
        <v>106</v>
      </c>
      <c r="G56" s="66" t="s">
        <v>797</v>
      </c>
      <c r="H56" s="66" t="s">
        <v>798</v>
      </c>
      <c r="I56" s="66">
        <v>4</v>
      </c>
      <c r="J56" s="66">
        <v>20</v>
      </c>
      <c r="K56" s="66">
        <v>2175</v>
      </c>
      <c r="L56" s="66" t="s">
        <v>802</v>
      </c>
      <c r="M56" s="66">
        <v>12</v>
      </c>
      <c r="N56" s="66">
        <v>5</v>
      </c>
      <c r="O56" s="27">
        <v>5035</v>
      </c>
      <c r="P56" s="66" t="s">
        <v>784</v>
      </c>
      <c r="Q56" s="66"/>
      <c r="R56" s="66"/>
      <c r="S56" s="66"/>
      <c r="T56" s="66"/>
      <c r="U56" s="66"/>
      <c r="V56" s="66"/>
      <c r="W56" s="66"/>
      <c r="X56" s="66"/>
      <c r="Y56" s="66" t="s">
        <v>812</v>
      </c>
      <c r="Z56" s="66">
        <v>11</v>
      </c>
      <c r="AA56" s="66" t="s">
        <v>157</v>
      </c>
      <c r="AB56" s="66" t="s">
        <v>146</v>
      </c>
      <c r="AC56" s="337">
        <v>-89</v>
      </c>
      <c r="AD56" s="66">
        <v>25</v>
      </c>
      <c r="AE56" s="66" t="s">
        <v>180</v>
      </c>
      <c r="AF56" s="66" t="s">
        <v>171</v>
      </c>
      <c r="AG56" s="27" t="s">
        <v>182</v>
      </c>
      <c r="AH56" s="66">
        <v>180</v>
      </c>
      <c r="AI56" s="66">
        <v>1</v>
      </c>
      <c r="AJ56" s="66" t="s">
        <v>150</v>
      </c>
      <c r="AK56" s="69">
        <v>165000</v>
      </c>
      <c r="AL56" s="69"/>
      <c r="AM56" s="27" t="s">
        <v>799</v>
      </c>
      <c r="AN56" s="66" t="s">
        <v>282</v>
      </c>
      <c r="AO56" s="66" t="s">
        <v>282</v>
      </c>
      <c r="AP56" s="66"/>
      <c r="AQ56" s="66"/>
      <c r="AR56" s="66" t="s">
        <v>787</v>
      </c>
      <c r="AV56" s="490" t="s">
        <v>154</v>
      </c>
      <c r="AW56"/>
      <c r="AX56"/>
      <c r="AY56"/>
      <c r="AZ56" s="609"/>
      <c r="BA56"/>
    </row>
    <row r="57" spans="1:53" s="35" customFormat="1" ht="14.45" customHeight="1">
      <c r="A57" s="66"/>
      <c r="B57" s="66" t="s">
        <v>796</v>
      </c>
      <c r="C57" s="66"/>
      <c r="D57" s="125">
        <v>210617</v>
      </c>
      <c r="E57" s="66">
        <v>8</v>
      </c>
      <c r="F57" s="43" t="s">
        <v>106</v>
      </c>
      <c r="G57" s="66" t="s">
        <v>797</v>
      </c>
      <c r="H57" s="66" t="s">
        <v>798</v>
      </c>
      <c r="I57" s="66">
        <v>4</v>
      </c>
      <c r="J57" s="66">
        <v>20</v>
      </c>
      <c r="K57" s="66">
        <v>2175</v>
      </c>
      <c r="L57" s="66" t="s">
        <v>802</v>
      </c>
      <c r="M57" s="66">
        <v>12</v>
      </c>
      <c r="N57" s="66">
        <v>5</v>
      </c>
      <c r="O57" s="27">
        <v>5035</v>
      </c>
      <c r="P57" s="66" t="s">
        <v>784</v>
      </c>
      <c r="Q57" s="66"/>
      <c r="R57" s="66"/>
      <c r="S57" s="66"/>
      <c r="T57" s="66"/>
      <c r="U57" s="66"/>
      <c r="V57" s="66"/>
      <c r="W57" s="66"/>
      <c r="X57" s="66"/>
      <c r="Y57" s="66" t="s">
        <v>812</v>
      </c>
      <c r="Z57" s="66">
        <v>11</v>
      </c>
      <c r="AA57" s="66" t="s">
        <v>157</v>
      </c>
      <c r="AB57" s="66" t="s">
        <v>146</v>
      </c>
      <c r="AC57" s="337">
        <v>-91</v>
      </c>
      <c r="AD57" s="66">
        <v>25</v>
      </c>
      <c r="AE57" s="66" t="s">
        <v>180</v>
      </c>
      <c r="AF57" s="66" t="s">
        <v>171</v>
      </c>
      <c r="AG57" s="27" t="s">
        <v>182</v>
      </c>
      <c r="AH57" s="66">
        <v>180</v>
      </c>
      <c r="AI57" s="66">
        <v>1</v>
      </c>
      <c r="AJ57" s="66" t="s">
        <v>150</v>
      </c>
      <c r="AK57" s="69">
        <v>164000</v>
      </c>
      <c r="AL57" s="69"/>
      <c r="AM57" s="27" t="s">
        <v>799</v>
      </c>
      <c r="AN57" s="66" t="s">
        <v>282</v>
      </c>
      <c r="AO57" s="66" t="s">
        <v>282</v>
      </c>
      <c r="AP57" s="66"/>
      <c r="AQ57" s="66"/>
      <c r="AR57" s="66" t="s">
        <v>787</v>
      </c>
      <c r="AV57" s="490" t="s">
        <v>154</v>
      </c>
      <c r="AW57"/>
      <c r="AX57"/>
      <c r="AY57"/>
      <c r="AZ57" s="609"/>
      <c r="BA57"/>
    </row>
    <row r="58" spans="1:53" s="35" customFormat="1" ht="14.45" customHeight="1">
      <c r="A58" s="66"/>
      <c r="B58" s="66" t="s">
        <v>796</v>
      </c>
      <c r="C58" s="66"/>
      <c r="D58" s="125">
        <v>210617</v>
      </c>
      <c r="E58" s="66">
        <v>9</v>
      </c>
      <c r="F58" s="43" t="s">
        <v>106</v>
      </c>
      <c r="G58" s="66" t="s">
        <v>797</v>
      </c>
      <c r="H58" s="66" t="s">
        <v>798</v>
      </c>
      <c r="I58" s="66">
        <v>4</v>
      </c>
      <c r="J58" s="66">
        <v>20</v>
      </c>
      <c r="K58" s="66">
        <v>2175</v>
      </c>
      <c r="L58" s="66" t="s">
        <v>802</v>
      </c>
      <c r="M58" s="66">
        <v>12</v>
      </c>
      <c r="N58" s="66">
        <v>5</v>
      </c>
      <c r="O58" s="27">
        <v>5035</v>
      </c>
      <c r="P58" s="66" t="s">
        <v>784</v>
      </c>
      <c r="Q58" s="66"/>
      <c r="R58" s="66"/>
      <c r="S58" s="66"/>
      <c r="T58" s="66"/>
      <c r="U58" s="66"/>
      <c r="V58" s="66"/>
      <c r="W58" s="66"/>
      <c r="X58" s="66"/>
      <c r="Y58" s="66" t="s">
        <v>812</v>
      </c>
      <c r="Z58" s="66">
        <v>11</v>
      </c>
      <c r="AA58" s="66" t="s">
        <v>157</v>
      </c>
      <c r="AB58" s="66" t="s">
        <v>146</v>
      </c>
      <c r="AC58" s="337">
        <v>-93</v>
      </c>
      <c r="AD58" s="66">
        <v>25</v>
      </c>
      <c r="AE58" s="66" t="s">
        <v>180</v>
      </c>
      <c r="AF58" s="66" t="s">
        <v>171</v>
      </c>
      <c r="AG58" s="27" t="s">
        <v>182</v>
      </c>
      <c r="AH58" s="66">
        <v>180</v>
      </c>
      <c r="AI58" s="66">
        <v>1</v>
      </c>
      <c r="AJ58" s="66" t="s">
        <v>150</v>
      </c>
      <c r="AK58" s="69">
        <v>164000</v>
      </c>
      <c r="AL58" s="69"/>
      <c r="AM58" s="27" t="s">
        <v>799</v>
      </c>
      <c r="AN58" s="66" t="s">
        <v>282</v>
      </c>
      <c r="AO58" s="66" t="s">
        <v>282</v>
      </c>
      <c r="AP58" s="66"/>
      <c r="AQ58" s="66"/>
      <c r="AR58" s="66" t="s">
        <v>787</v>
      </c>
      <c r="AV58" s="490" t="s">
        <v>154</v>
      </c>
      <c r="AW58"/>
      <c r="AX58"/>
      <c r="AY58"/>
      <c r="AZ58" s="609"/>
      <c r="BA58"/>
    </row>
    <row r="59" spans="1:53" s="35" customFormat="1" ht="14.45" customHeight="1">
      <c r="A59" s="66"/>
      <c r="B59" s="66" t="s">
        <v>796</v>
      </c>
      <c r="C59" s="66"/>
      <c r="D59" s="125">
        <v>210617</v>
      </c>
      <c r="E59" s="66">
        <v>10</v>
      </c>
      <c r="F59" s="43" t="s">
        <v>106</v>
      </c>
      <c r="G59" s="66" t="s">
        <v>797</v>
      </c>
      <c r="H59" s="66" t="s">
        <v>798</v>
      </c>
      <c r="I59" s="66">
        <v>4</v>
      </c>
      <c r="J59" s="66">
        <v>20</v>
      </c>
      <c r="K59" s="66">
        <v>2175</v>
      </c>
      <c r="L59" s="66" t="s">
        <v>802</v>
      </c>
      <c r="M59" s="66">
        <v>12</v>
      </c>
      <c r="N59" s="66">
        <v>5</v>
      </c>
      <c r="O59" s="27">
        <v>5035</v>
      </c>
      <c r="P59" s="66" t="s">
        <v>784</v>
      </c>
      <c r="Q59" s="66"/>
      <c r="R59" s="66"/>
      <c r="S59" s="66"/>
      <c r="T59" s="66"/>
      <c r="U59" s="66"/>
      <c r="V59" s="66"/>
      <c r="W59" s="66"/>
      <c r="X59" s="66"/>
      <c r="Y59" s="66" t="s">
        <v>812</v>
      </c>
      <c r="Z59" s="66">
        <v>11</v>
      </c>
      <c r="AA59" s="66" t="s">
        <v>157</v>
      </c>
      <c r="AB59" s="66" t="s">
        <v>146</v>
      </c>
      <c r="AC59" s="337">
        <v>-95</v>
      </c>
      <c r="AD59" s="66">
        <v>23</v>
      </c>
      <c r="AE59" s="66" t="s">
        <v>180</v>
      </c>
      <c r="AF59" s="66" t="s">
        <v>171</v>
      </c>
      <c r="AG59" s="27" t="s">
        <v>182</v>
      </c>
      <c r="AH59" s="66">
        <v>180</v>
      </c>
      <c r="AI59" s="66">
        <v>1</v>
      </c>
      <c r="AJ59" s="66" t="s">
        <v>150</v>
      </c>
      <c r="AK59" s="69">
        <v>140000</v>
      </c>
      <c r="AL59" s="69"/>
      <c r="AM59" s="27" t="s">
        <v>799</v>
      </c>
      <c r="AN59" s="66" t="s">
        <v>282</v>
      </c>
      <c r="AO59" s="66" t="s">
        <v>282</v>
      </c>
      <c r="AP59" s="66"/>
      <c r="AQ59" s="66"/>
      <c r="AR59" s="66" t="s">
        <v>787</v>
      </c>
      <c r="AV59" s="490" t="s">
        <v>154</v>
      </c>
      <c r="AW59"/>
      <c r="AX59"/>
      <c r="AY59"/>
      <c r="AZ59" s="609"/>
      <c r="BA59"/>
    </row>
    <row r="60" spans="1:53" s="35" customFormat="1" ht="14.45" customHeight="1">
      <c r="A60" s="66"/>
      <c r="B60" s="66" t="s">
        <v>796</v>
      </c>
      <c r="C60" s="66"/>
      <c r="D60" s="125">
        <v>210617</v>
      </c>
      <c r="E60" s="66">
        <v>11</v>
      </c>
      <c r="F60" s="43" t="s">
        <v>106</v>
      </c>
      <c r="G60" s="66" t="s">
        <v>797</v>
      </c>
      <c r="H60" s="66" t="s">
        <v>798</v>
      </c>
      <c r="I60" s="66">
        <v>4</v>
      </c>
      <c r="J60" s="66">
        <v>20</v>
      </c>
      <c r="K60" s="66">
        <v>2175</v>
      </c>
      <c r="L60" s="66" t="s">
        <v>802</v>
      </c>
      <c r="M60" s="66">
        <v>12</v>
      </c>
      <c r="N60" s="66">
        <v>5</v>
      </c>
      <c r="O60" s="27">
        <v>5035</v>
      </c>
      <c r="P60" s="66" t="s">
        <v>784</v>
      </c>
      <c r="Q60" s="66"/>
      <c r="R60" s="66"/>
      <c r="S60" s="66"/>
      <c r="T60" s="66"/>
      <c r="U60" s="66"/>
      <c r="V60" s="66"/>
      <c r="W60" s="66"/>
      <c r="X60" s="66"/>
      <c r="Y60" s="66" t="s">
        <v>812</v>
      </c>
      <c r="Z60" s="66">
        <v>11</v>
      </c>
      <c r="AA60" s="66" t="s">
        <v>157</v>
      </c>
      <c r="AB60" s="66" t="s">
        <v>146</v>
      </c>
      <c r="AC60" s="337">
        <v>-97</v>
      </c>
      <c r="AD60" s="66">
        <v>21</v>
      </c>
      <c r="AE60" s="66" t="s">
        <v>180</v>
      </c>
      <c r="AF60" s="66" t="s">
        <v>171</v>
      </c>
      <c r="AG60" s="27" t="s">
        <v>182</v>
      </c>
      <c r="AH60" s="66">
        <v>180</v>
      </c>
      <c r="AI60" s="66">
        <v>1</v>
      </c>
      <c r="AJ60" s="66" t="s">
        <v>150</v>
      </c>
      <c r="AK60" s="69">
        <v>121000</v>
      </c>
      <c r="AL60" s="69"/>
      <c r="AM60" s="27" t="s">
        <v>799</v>
      </c>
      <c r="AN60" s="66" t="s">
        <v>282</v>
      </c>
      <c r="AO60" s="66" t="s">
        <v>282</v>
      </c>
      <c r="AP60" s="66"/>
      <c r="AQ60" s="66"/>
      <c r="AR60" s="66" t="s">
        <v>787</v>
      </c>
      <c r="AV60" s="490" t="s">
        <v>154</v>
      </c>
      <c r="AW60"/>
      <c r="AX60"/>
      <c r="AY60"/>
      <c r="AZ60" s="609"/>
      <c r="BA60"/>
    </row>
    <row r="61" spans="1:53" s="35" customFormat="1" ht="14.45" customHeight="1">
      <c r="A61" s="66"/>
      <c r="B61" s="66" t="s">
        <v>796</v>
      </c>
      <c r="C61" s="66"/>
      <c r="D61" s="125">
        <v>210617</v>
      </c>
      <c r="E61" s="66">
        <v>12</v>
      </c>
      <c r="F61" s="43" t="s">
        <v>106</v>
      </c>
      <c r="G61" s="66" t="s">
        <v>797</v>
      </c>
      <c r="H61" s="66" t="s">
        <v>798</v>
      </c>
      <c r="I61" s="66">
        <v>4</v>
      </c>
      <c r="J61" s="66">
        <v>20</v>
      </c>
      <c r="K61" s="66">
        <v>2175</v>
      </c>
      <c r="L61" s="66" t="s">
        <v>802</v>
      </c>
      <c r="M61" s="66">
        <v>12</v>
      </c>
      <c r="N61" s="66">
        <v>5</v>
      </c>
      <c r="O61" s="27">
        <v>5035</v>
      </c>
      <c r="P61" s="66" t="s">
        <v>784</v>
      </c>
      <c r="Q61" s="66"/>
      <c r="R61" s="66"/>
      <c r="S61" s="66"/>
      <c r="T61" s="66"/>
      <c r="U61" s="66"/>
      <c r="V61" s="66"/>
      <c r="W61" s="66"/>
      <c r="X61" s="66"/>
      <c r="Y61" s="66" t="s">
        <v>812</v>
      </c>
      <c r="Z61" s="66">
        <v>11</v>
      </c>
      <c r="AA61" s="66" t="s">
        <v>157</v>
      </c>
      <c r="AB61" s="66" t="s">
        <v>146</v>
      </c>
      <c r="AC61" s="337">
        <v>-99</v>
      </c>
      <c r="AD61" s="66">
        <v>19</v>
      </c>
      <c r="AE61" s="66" t="s">
        <v>180</v>
      </c>
      <c r="AF61" s="66" t="s">
        <v>171</v>
      </c>
      <c r="AG61" s="27" t="s">
        <v>182</v>
      </c>
      <c r="AH61" s="66">
        <v>180</v>
      </c>
      <c r="AI61" s="66">
        <v>1</v>
      </c>
      <c r="AJ61" s="66" t="s">
        <v>150</v>
      </c>
      <c r="AK61" s="69">
        <v>119000</v>
      </c>
      <c r="AL61" s="69"/>
      <c r="AM61" s="27" t="s">
        <v>799</v>
      </c>
      <c r="AN61" s="66" t="s">
        <v>282</v>
      </c>
      <c r="AO61" s="66" t="s">
        <v>282</v>
      </c>
      <c r="AP61" s="66"/>
      <c r="AQ61" s="66"/>
      <c r="AR61" s="66" t="s">
        <v>787</v>
      </c>
      <c r="AV61" s="490" t="s">
        <v>154</v>
      </c>
      <c r="AW61"/>
      <c r="AX61"/>
      <c r="AY61"/>
      <c r="AZ61" s="609"/>
      <c r="BA61"/>
    </row>
    <row r="62" spans="1:53" s="35" customFormat="1" ht="14.45" customHeight="1">
      <c r="A62" s="66"/>
      <c r="B62" s="66" t="s">
        <v>796</v>
      </c>
      <c r="C62" s="66"/>
      <c r="D62" s="125">
        <v>210617</v>
      </c>
      <c r="E62" s="66">
        <v>13</v>
      </c>
      <c r="F62" s="43" t="s">
        <v>106</v>
      </c>
      <c r="G62" s="66" t="s">
        <v>797</v>
      </c>
      <c r="H62" s="66" t="s">
        <v>798</v>
      </c>
      <c r="I62" s="66">
        <v>4</v>
      </c>
      <c r="J62" s="66">
        <v>20</v>
      </c>
      <c r="K62" s="66">
        <v>2175</v>
      </c>
      <c r="L62" s="66" t="s">
        <v>802</v>
      </c>
      <c r="M62" s="66">
        <v>12</v>
      </c>
      <c r="N62" s="66">
        <v>5</v>
      </c>
      <c r="O62" s="27">
        <v>5035</v>
      </c>
      <c r="P62" s="66" t="s">
        <v>784</v>
      </c>
      <c r="Q62" s="66"/>
      <c r="R62" s="66"/>
      <c r="S62" s="66"/>
      <c r="T62" s="66"/>
      <c r="U62" s="66"/>
      <c r="V62" s="66"/>
      <c r="W62" s="66"/>
      <c r="X62" s="66"/>
      <c r="Y62" s="66" t="s">
        <v>812</v>
      </c>
      <c r="Z62" s="66">
        <v>11</v>
      </c>
      <c r="AA62" s="66" t="s">
        <v>157</v>
      </c>
      <c r="AB62" s="66" t="s">
        <v>146</v>
      </c>
      <c r="AC62" s="337">
        <v>-101</v>
      </c>
      <c r="AD62" s="66">
        <v>17</v>
      </c>
      <c r="AE62" s="66" t="s">
        <v>180</v>
      </c>
      <c r="AF62" s="66" t="s">
        <v>171</v>
      </c>
      <c r="AG62" s="27" t="s">
        <v>182</v>
      </c>
      <c r="AH62" s="66">
        <v>180</v>
      </c>
      <c r="AI62" s="66">
        <v>1</v>
      </c>
      <c r="AJ62" s="66" t="s">
        <v>150</v>
      </c>
      <c r="AK62" s="69">
        <v>104000</v>
      </c>
      <c r="AL62" s="69"/>
      <c r="AM62" s="27" t="s">
        <v>799</v>
      </c>
      <c r="AN62" s="66" t="s">
        <v>282</v>
      </c>
      <c r="AO62" s="66" t="s">
        <v>282</v>
      </c>
      <c r="AP62" s="66"/>
      <c r="AQ62" s="66"/>
      <c r="AR62" s="66" t="s">
        <v>787</v>
      </c>
      <c r="AV62" s="490" t="s">
        <v>154</v>
      </c>
      <c r="AW62"/>
      <c r="AX62"/>
      <c r="AY62"/>
      <c r="AZ62" s="609"/>
      <c r="BA62"/>
    </row>
    <row r="63" spans="1:53" s="35" customFormat="1" ht="14.45" customHeight="1">
      <c r="A63" s="66"/>
      <c r="B63" s="66" t="s">
        <v>796</v>
      </c>
      <c r="C63" s="66"/>
      <c r="D63" s="125">
        <v>210617</v>
      </c>
      <c r="E63" s="66">
        <v>14</v>
      </c>
      <c r="F63" s="43" t="s">
        <v>106</v>
      </c>
      <c r="G63" s="66" t="s">
        <v>797</v>
      </c>
      <c r="H63" s="66" t="s">
        <v>798</v>
      </c>
      <c r="I63" s="66">
        <v>4</v>
      </c>
      <c r="J63" s="66">
        <v>20</v>
      </c>
      <c r="K63" s="66">
        <v>2175</v>
      </c>
      <c r="L63" s="66" t="s">
        <v>802</v>
      </c>
      <c r="M63" s="66">
        <v>12</v>
      </c>
      <c r="N63" s="66">
        <v>5</v>
      </c>
      <c r="O63" s="27">
        <v>5035</v>
      </c>
      <c r="P63" s="66" t="s">
        <v>784</v>
      </c>
      <c r="Q63" s="66"/>
      <c r="R63" s="66"/>
      <c r="S63" s="66"/>
      <c r="T63" s="66"/>
      <c r="U63" s="66"/>
      <c r="V63" s="66"/>
      <c r="W63" s="66"/>
      <c r="X63" s="66"/>
      <c r="Y63" s="66" t="s">
        <v>812</v>
      </c>
      <c r="Z63" s="66">
        <v>11</v>
      </c>
      <c r="AA63" s="66" t="s">
        <v>157</v>
      </c>
      <c r="AB63" s="66" t="s">
        <v>146</v>
      </c>
      <c r="AC63" s="337">
        <v>-103</v>
      </c>
      <c r="AD63" s="66">
        <v>15</v>
      </c>
      <c r="AE63" s="66" t="s">
        <v>180</v>
      </c>
      <c r="AF63" s="66" t="s">
        <v>171</v>
      </c>
      <c r="AG63" s="27" t="s">
        <v>182</v>
      </c>
      <c r="AH63" s="66">
        <v>180</v>
      </c>
      <c r="AI63" s="66">
        <v>1</v>
      </c>
      <c r="AJ63" s="66" t="s">
        <v>150</v>
      </c>
      <c r="AK63" s="69">
        <v>62000</v>
      </c>
      <c r="AL63" s="69"/>
      <c r="AM63" s="27" t="s">
        <v>799</v>
      </c>
      <c r="AN63" s="66" t="s">
        <v>282</v>
      </c>
      <c r="AO63" s="66" t="s">
        <v>282</v>
      </c>
      <c r="AP63" s="66"/>
      <c r="AQ63" s="66"/>
      <c r="AR63" s="66" t="s">
        <v>787</v>
      </c>
      <c r="AV63" s="490" t="s">
        <v>154</v>
      </c>
      <c r="AW63"/>
      <c r="AX63"/>
      <c r="AY63"/>
      <c r="AZ63" s="609"/>
      <c r="BA63"/>
    </row>
    <row r="64" spans="1:53" s="35" customFormat="1" ht="14.45" customHeight="1">
      <c r="A64" s="66"/>
      <c r="B64" s="66" t="s">
        <v>796</v>
      </c>
      <c r="C64" s="66"/>
      <c r="D64" s="125">
        <v>210617</v>
      </c>
      <c r="E64" s="66">
        <v>15</v>
      </c>
      <c r="F64" s="43" t="s">
        <v>106</v>
      </c>
      <c r="G64" s="66" t="s">
        <v>797</v>
      </c>
      <c r="H64" s="66" t="s">
        <v>798</v>
      </c>
      <c r="I64" s="66">
        <v>4</v>
      </c>
      <c r="J64" s="66">
        <v>20</v>
      </c>
      <c r="K64" s="66">
        <v>2175</v>
      </c>
      <c r="L64" s="66" t="s">
        <v>802</v>
      </c>
      <c r="M64" s="66">
        <v>12</v>
      </c>
      <c r="N64" s="66">
        <v>5</v>
      </c>
      <c r="O64" s="27">
        <v>5035</v>
      </c>
      <c r="P64" s="66" t="s">
        <v>784</v>
      </c>
      <c r="Q64" s="66"/>
      <c r="R64" s="66"/>
      <c r="S64" s="66"/>
      <c r="T64" s="66"/>
      <c r="U64" s="66"/>
      <c r="V64" s="66"/>
      <c r="W64" s="66"/>
      <c r="X64" s="66"/>
      <c r="Y64" s="66" t="s">
        <v>812</v>
      </c>
      <c r="Z64" s="66">
        <v>11</v>
      </c>
      <c r="AA64" s="66" t="s">
        <v>157</v>
      </c>
      <c r="AB64" s="66" t="s">
        <v>146</v>
      </c>
      <c r="AC64" s="337">
        <v>-105</v>
      </c>
      <c r="AD64" s="66">
        <v>13</v>
      </c>
      <c r="AE64" s="66" t="s">
        <v>180</v>
      </c>
      <c r="AF64" s="66" t="s">
        <v>171</v>
      </c>
      <c r="AG64" s="27" t="s">
        <v>182</v>
      </c>
      <c r="AH64" s="66">
        <v>180</v>
      </c>
      <c r="AI64" s="66">
        <v>1</v>
      </c>
      <c r="AJ64" s="66" t="s">
        <v>150</v>
      </c>
      <c r="AK64" s="69">
        <v>60000</v>
      </c>
      <c r="AL64" s="69"/>
      <c r="AM64" s="27" t="s">
        <v>799</v>
      </c>
      <c r="AN64" s="66" t="s">
        <v>282</v>
      </c>
      <c r="AO64" s="66" t="s">
        <v>282</v>
      </c>
      <c r="AP64" s="66"/>
      <c r="AQ64" s="66"/>
      <c r="AR64" s="66" t="s">
        <v>787</v>
      </c>
      <c r="AV64" s="490" t="s">
        <v>154</v>
      </c>
      <c r="AW64"/>
      <c r="AX64"/>
      <c r="AY64"/>
      <c r="AZ64" s="609"/>
      <c r="BA64"/>
    </row>
    <row r="65" spans="1:53" s="35" customFormat="1" ht="14.45" customHeight="1">
      <c r="A65" s="66"/>
      <c r="B65" s="66" t="s">
        <v>796</v>
      </c>
      <c r="C65" s="66"/>
      <c r="D65" s="125">
        <v>210617</v>
      </c>
      <c r="E65" s="66">
        <v>16</v>
      </c>
      <c r="F65" s="43" t="s">
        <v>106</v>
      </c>
      <c r="G65" s="66" t="s">
        <v>797</v>
      </c>
      <c r="H65" s="66" t="s">
        <v>798</v>
      </c>
      <c r="I65" s="66">
        <v>4</v>
      </c>
      <c r="J65" s="66">
        <v>20</v>
      </c>
      <c r="K65" s="66">
        <v>2175</v>
      </c>
      <c r="L65" s="66" t="s">
        <v>802</v>
      </c>
      <c r="M65" s="66">
        <v>12</v>
      </c>
      <c r="N65" s="66">
        <v>5</v>
      </c>
      <c r="O65" s="27">
        <v>5035</v>
      </c>
      <c r="P65" s="66" t="s">
        <v>784</v>
      </c>
      <c r="Q65" s="66"/>
      <c r="R65" s="66"/>
      <c r="S65" s="66"/>
      <c r="T65" s="66"/>
      <c r="U65" s="66"/>
      <c r="V65" s="66"/>
      <c r="W65" s="66"/>
      <c r="X65" s="66"/>
      <c r="Y65" s="66" t="s">
        <v>812</v>
      </c>
      <c r="Z65" s="66">
        <v>11</v>
      </c>
      <c r="AA65" s="66" t="s">
        <v>157</v>
      </c>
      <c r="AB65" s="66" t="s">
        <v>146</v>
      </c>
      <c r="AC65" s="337">
        <v>-107</v>
      </c>
      <c r="AD65" s="66">
        <v>11</v>
      </c>
      <c r="AE65" s="66" t="s">
        <v>180</v>
      </c>
      <c r="AF65" s="66" t="s">
        <v>171</v>
      </c>
      <c r="AG65" s="27" t="s">
        <v>182</v>
      </c>
      <c r="AH65" s="66">
        <v>180</v>
      </c>
      <c r="AI65" s="66">
        <v>1</v>
      </c>
      <c r="AJ65" s="66" t="s">
        <v>150</v>
      </c>
      <c r="AK65" s="69">
        <v>55000</v>
      </c>
      <c r="AL65" s="69"/>
      <c r="AM65" s="27" t="s">
        <v>799</v>
      </c>
      <c r="AN65" s="66" t="s">
        <v>282</v>
      </c>
      <c r="AO65" s="66" t="s">
        <v>282</v>
      </c>
      <c r="AP65" s="66"/>
      <c r="AQ65" s="66"/>
      <c r="AR65" s="66" t="s">
        <v>787</v>
      </c>
      <c r="AV65" s="490" t="s">
        <v>154</v>
      </c>
      <c r="AW65"/>
      <c r="AX65"/>
      <c r="AY65"/>
      <c r="AZ65" s="609"/>
      <c r="BA65"/>
    </row>
    <row r="66" spans="1:53" s="35" customFormat="1" ht="14.45" customHeight="1">
      <c r="A66" s="66"/>
      <c r="B66" s="66" t="s">
        <v>796</v>
      </c>
      <c r="C66" s="66"/>
      <c r="D66" s="125">
        <v>210617</v>
      </c>
      <c r="E66" s="66">
        <v>17</v>
      </c>
      <c r="F66" s="43" t="s">
        <v>106</v>
      </c>
      <c r="G66" s="66" t="s">
        <v>797</v>
      </c>
      <c r="H66" s="66" t="s">
        <v>798</v>
      </c>
      <c r="I66" s="66">
        <v>4</v>
      </c>
      <c r="J66" s="66">
        <v>20</v>
      </c>
      <c r="K66" s="66">
        <v>2175</v>
      </c>
      <c r="L66" s="66" t="s">
        <v>802</v>
      </c>
      <c r="M66" s="66">
        <v>12</v>
      </c>
      <c r="N66" s="66">
        <v>5</v>
      </c>
      <c r="O66" s="27">
        <v>5035</v>
      </c>
      <c r="P66" s="66" t="s">
        <v>784</v>
      </c>
      <c r="Q66" s="66"/>
      <c r="R66" s="66"/>
      <c r="S66" s="66"/>
      <c r="T66" s="66"/>
      <c r="U66" s="66"/>
      <c r="V66" s="66"/>
      <c r="W66" s="66"/>
      <c r="X66" s="66"/>
      <c r="Y66" s="66" t="s">
        <v>812</v>
      </c>
      <c r="Z66" s="66">
        <v>11</v>
      </c>
      <c r="AA66" s="66" t="s">
        <v>157</v>
      </c>
      <c r="AB66" s="66" t="s">
        <v>146</v>
      </c>
      <c r="AC66" s="337">
        <v>-109</v>
      </c>
      <c r="AD66" s="66">
        <v>9</v>
      </c>
      <c r="AE66" s="66" t="s">
        <v>180</v>
      </c>
      <c r="AF66" s="66" t="s">
        <v>171</v>
      </c>
      <c r="AG66" s="27" t="s">
        <v>182</v>
      </c>
      <c r="AH66" s="66">
        <v>180</v>
      </c>
      <c r="AI66" s="66">
        <v>1</v>
      </c>
      <c r="AJ66" s="66" t="s">
        <v>150</v>
      </c>
      <c r="AK66" s="69">
        <v>43000</v>
      </c>
      <c r="AL66" s="69"/>
      <c r="AM66" s="27" t="s">
        <v>799</v>
      </c>
      <c r="AN66" s="66" t="s">
        <v>282</v>
      </c>
      <c r="AO66" s="66" t="s">
        <v>282</v>
      </c>
      <c r="AP66" s="66"/>
      <c r="AQ66" s="66"/>
      <c r="AR66" s="66" t="s">
        <v>787</v>
      </c>
      <c r="AV66" s="490" t="s">
        <v>154</v>
      </c>
      <c r="AW66"/>
      <c r="AX66"/>
      <c r="AY66"/>
      <c r="AZ66" s="609"/>
      <c r="BA66"/>
    </row>
    <row r="67" spans="1:53" s="35" customFormat="1" ht="14.45" customHeight="1">
      <c r="A67" s="66"/>
      <c r="B67" s="66" t="s">
        <v>796</v>
      </c>
      <c r="C67" s="66"/>
      <c r="D67" s="125">
        <v>210617</v>
      </c>
      <c r="E67" s="66">
        <v>18</v>
      </c>
      <c r="F67" s="43" t="s">
        <v>106</v>
      </c>
      <c r="G67" s="66" t="s">
        <v>797</v>
      </c>
      <c r="H67" s="66" t="s">
        <v>798</v>
      </c>
      <c r="I67" s="66">
        <v>4</v>
      </c>
      <c r="J67" s="66">
        <v>20</v>
      </c>
      <c r="K67" s="66">
        <v>2175</v>
      </c>
      <c r="L67" s="66" t="s">
        <v>802</v>
      </c>
      <c r="M67" s="66">
        <v>12</v>
      </c>
      <c r="N67" s="66">
        <v>5</v>
      </c>
      <c r="O67" s="27">
        <v>5035</v>
      </c>
      <c r="P67" s="66" t="s">
        <v>784</v>
      </c>
      <c r="Q67" s="66"/>
      <c r="R67" s="66"/>
      <c r="S67" s="66"/>
      <c r="T67" s="66"/>
      <c r="U67" s="66"/>
      <c r="V67" s="66"/>
      <c r="W67" s="66"/>
      <c r="X67" s="66"/>
      <c r="Y67" s="66" t="s">
        <v>812</v>
      </c>
      <c r="Z67" s="66">
        <v>11</v>
      </c>
      <c r="AA67" s="66" t="s">
        <v>157</v>
      </c>
      <c r="AB67" s="66" t="s">
        <v>146</v>
      </c>
      <c r="AC67" s="337">
        <v>-111</v>
      </c>
      <c r="AD67" s="66">
        <v>7</v>
      </c>
      <c r="AE67" s="66" t="s">
        <v>180</v>
      </c>
      <c r="AF67" s="66" t="s">
        <v>171</v>
      </c>
      <c r="AG67" s="27" t="s">
        <v>182</v>
      </c>
      <c r="AH67" s="66">
        <v>180</v>
      </c>
      <c r="AI67" s="66">
        <v>1</v>
      </c>
      <c r="AJ67" s="66" t="s">
        <v>150</v>
      </c>
      <c r="AK67" s="69">
        <v>35000</v>
      </c>
      <c r="AL67" s="69"/>
      <c r="AM67" s="27" t="s">
        <v>799</v>
      </c>
      <c r="AN67" s="66" t="s">
        <v>282</v>
      </c>
      <c r="AO67" s="66" t="s">
        <v>282</v>
      </c>
      <c r="AP67" s="66"/>
      <c r="AQ67" s="66"/>
      <c r="AR67" s="66" t="s">
        <v>787</v>
      </c>
      <c r="AV67" s="490" t="s">
        <v>154</v>
      </c>
      <c r="AW67"/>
      <c r="AX67"/>
      <c r="AY67"/>
      <c r="AZ67" s="609"/>
      <c r="BA67"/>
    </row>
    <row r="68" spans="1:53" s="35" customFormat="1" ht="14.45" customHeight="1">
      <c r="A68" s="66"/>
      <c r="B68" s="66" t="s">
        <v>796</v>
      </c>
      <c r="C68" s="66"/>
      <c r="D68" s="125">
        <v>210617</v>
      </c>
      <c r="E68" s="66">
        <v>19</v>
      </c>
      <c r="F68" s="43" t="s">
        <v>106</v>
      </c>
      <c r="G68" s="66" t="s">
        <v>797</v>
      </c>
      <c r="H68" s="66" t="s">
        <v>798</v>
      </c>
      <c r="I68" s="66">
        <v>4</v>
      </c>
      <c r="J68" s="66">
        <v>20</v>
      </c>
      <c r="K68" s="66">
        <v>2175</v>
      </c>
      <c r="L68" s="66" t="s">
        <v>802</v>
      </c>
      <c r="M68" s="66">
        <v>12</v>
      </c>
      <c r="N68" s="66">
        <v>5</v>
      </c>
      <c r="O68" s="27">
        <v>5035</v>
      </c>
      <c r="P68" s="66" t="s">
        <v>784</v>
      </c>
      <c r="Q68" s="66"/>
      <c r="R68" s="66"/>
      <c r="S68" s="66"/>
      <c r="T68" s="66"/>
      <c r="U68" s="66"/>
      <c r="V68" s="66"/>
      <c r="W68" s="66"/>
      <c r="X68" s="66"/>
      <c r="Y68" s="66" t="s">
        <v>812</v>
      </c>
      <c r="Z68" s="66">
        <v>11</v>
      </c>
      <c r="AA68" s="66" t="s">
        <v>157</v>
      </c>
      <c r="AB68" s="66" t="s">
        <v>146</v>
      </c>
      <c r="AC68" s="337">
        <v>-113</v>
      </c>
      <c r="AD68" s="66">
        <v>5</v>
      </c>
      <c r="AE68" s="66" t="s">
        <v>180</v>
      </c>
      <c r="AF68" s="66" t="s">
        <v>171</v>
      </c>
      <c r="AG68" s="27" t="s">
        <v>182</v>
      </c>
      <c r="AH68" s="66">
        <v>180</v>
      </c>
      <c r="AI68" s="66">
        <v>1</v>
      </c>
      <c r="AJ68" s="66" t="s">
        <v>150</v>
      </c>
      <c r="AK68" s="69">
        <v>22000</v>
      </c>
      <c r="AL68" s="69"/>
      <c r="AM68" s="27" t="s">
        <v>799</v>
      </c>
      <c r="AN68" s="66" t="s">
        <v>282</v>
      </c>
      <c r="AO68" s="66" t="s">
        <v>282</v>
      </c>
      <c r="AP68" s="66"/>
      <c r="AQ68" s="66"/>
      <c r="AR68" s="66" t="s">
        <v>787</v>
      </c>
      <c r="AV68" s="490" t="s">
        <v>154</v>
      </c>
      <c r="AW68"/>
      <c r="AX68"/>
      <c r="AY68"/>
      <c r="AZ68" s="609"/>
      <c r="BA68"/>
    </row>
    <row r="69" spans="1:53" s="35" customFormat="1" ht="12.95" customHeight="1">
      <c r="A69" s="66"/>
      <c r="B69" s="66" t="s">
        <v>177</v>
      </c>
      <c r="C69" s="66"/>
      <c r="D69" s="66"/>
      <c r="E69" s="66"/>
      <c r="F69" s="66"/>
      <c r="G69" s="66"/>
      <c r="H69" s="66"/>
      <c r="I69" s="66"/>
      <c r="J69" s="66"/>
      <c r="K69" s="66"/>
      <c r="L69" s="66"/>
      <c r="M69" s="66"/>
      <c r="N69" s="66"/>
      <c r="O69" s="66"/>
      <c r="P69" s="66"/>
      <c r="Q69" s="66"/>
      <c r="R69" s="66"/>
      <c r="S69" s="66"/>
      <c r="T69" s="66"/>
      <c r="U69" s="66"/>
      <c r="V69" s="66"/>
      <c r="W69" s="66"/>
      <c r="X69" s="66"/>
      <c r="Y69" s="66"/>
      <c r="Z69" s="66"/>
      <c r="AA69" s="66"/>
      <c r="AB69" s="66"/>
      <c r="AC69" s="90"/>
      <c r="AD69" s="66"/>
      <c r="AE69" s="66"/>
      <c r="AF69" s="66"/>
      <c r="AG69" s="27"/>
      <c r="AH69" s="66"/>
      <c r="AI69" s="66"/>
      <c r="AJ69" s="27"/>
      <c r="AK69" s="61"/>
      <c r="AL69" s="61"/>
      <c r="AM69" s="69"/>
      <c r="AN69" s="66"/>
      <c r="AO69" s="66"/>
      <c r="AP69" s="66"/>
      <c r="AQ69" s="66"/>
      <c r="AR69" s="66"/>
      <c r="AV69" s="491"/>
      <c r="AW69"/>
      <c r="AX69"/>
      <c r="AY69"/>
      <c r="AZ69" s="609"/>
      <c r="BA69"/>
    </row>
    <row r="70" spans="1:53" s="35" customFormat="1" ht="14.45" customHeight="1">
      <c r="A70" s="66" t="s">
        <v>424</v>
      </c>
      <c r="B70" s="66" t="s">
        <v>187</v>
      </c>
      <c r="C70" s="66">
        <v>61719</v>
      </c>
      <c r="D70" s="125">
        <v>210671</v>
      </c>
      <c r="E70" s="66"/>
      <c r="F70" s="43" t="s">
        <v>106</v>
      </c>
      <c r="G70" s="66" t="s">
        <v>832</v>
      </c>
      <c r="H70" s="66" t="s">
        <v>425</v>
      </c>
      <c r="I70" s="66">
        <v>66</v>
      </c>
      <c r="J70" s="66">
        <v>15</v>
      </c>
      <c r="K70" s="66">
        <v>66789</v>
      </c>
      <c r="L70" s="66" t="s">
        <v>802</v>
      </c>
      <c r="M70" s="66">
        <v>66</v>
      </c>
      <c r="N70" s="66">
        <v>20</v>
      </c>
      <c r="O70" s="66">
        <v>66960</v>
      </c>
      <c r="P70" s="66" t="s">
        <v>802</v>
      </c>
      <c r="Q70" s="66"/>
      <c r="R70" s="66"/>
      <c r="S70" s="66"/>
      <c r="T70" s="66"/>
      <c r="U70" s="66"/>
      <c r="V70" s="66"/>
      <c r="W70" s="66"/>
      <c r="X70" s="66"/>
      <c r="Y70" s="66" t="s">
        <v>812</v>
      </c>
      <c r="Z70" s="66">
        <v>11</v>
      </c>
      <c r="AA70" s="66" t="s">
        <v>157</v>
      </c>
      <c r="AB70" s="66" t="s">
        <v>158</v>
      </c>
      <c r="AC70" s="90">
        <v>-85</v>
      </c>
      <c r="AD70" s="66" t="s">
        <v>159</v>
      </c>
      <c r="AE70" s="66" t="s">
        <v>624</v>
      </c>
      <c r="AF70" s="66" t="s">
        <v>148</v>
      </c>
      <c r="AG70" s="27" t="s">
        <v>149</v>
      </c>
      <c r="AH70" s="66">
        <v>60</v>
      </c>
      <c r="AI70" s="66">
        <v>3</v>
      </c>
      <c r="AJ70" s="66" t="s">
        <v>150</v>
      </c>
      <c r="AK70" s="69">
        <f>261000+350000</f>
        <v>611000</v>
      </c>
      <c r="AL70" s="69"/>
      <c r="AM70" s="69" t="s">
        <v>837</v>
      </c>
      <c r="AN70" s="27" t="s">
        <v>480</v>
      </c>
      <c r="AO70" s="27" t="s">
        <v>480</v>
      </c>
      <c r="AP70" s="27"/>
      <c r="AQ70" s="27"/>
      <c r="AR70" s="66" t="s">
        <v>787</v>
      </c>
      <c r="AV70" s="490" t="s">
        <v>154</v>
      </c>
      <c r="AW70"/>
      <c r="AX70"/>
      <c r="AY70"/>
      <c r="AZ70" s="609"/>
      <c r="BA70"/>
    </row>
    <row r="71" spans="1:53" s="35" customFormat="1" ht="14.45" customHeight="1">
      <c r="A71" s="66" t="s">
        <v>424</v>
      </c>
      <c r="B71" s="66" t="s">
        <v>188</v>
      </c>
      <c r="C71" s="66"/>
      <c r="D71" s="125">
        <v>210672</v>
      </c>
      <c r="E71" s="66"/>
      <c r="F71" s="43" t="s">
        <v>106</v>
      </c>
      <c r="G71" s="66" t="s">
        <v>838</v>
      </c>
      <c r="H71" s="66" t="s">
        <v>425</v>
      </c>
      <c r="I71" s="66">
        <v>2</v>
      </c>
      <c r="J71" s="66">
        <v>15</v>
      </c>
      <c r="K71" s="66">
        <v>900</v>
      </c>
      <c r="L71" s="66" t="s">
        <v>802</v>
      </c>
      <c r="M71" s="66">
        <v>4</v>
      </c>
      <c r="N71" s="66">
        <v>20</v>
      </c>
      <c r="O71" s="66">
        <v>2175</v>
      </c>
      <c r="P71" s="66" t="s">
        <v>802</v>
      </c>
      <c r="Q71" s="66"/>
      <c r="R71" s="66"/>
      <c r="S71" s="66"/>
      <c r="T71" s="66"/>
      <c r="U71" s="66"/>
      <c r="V71" s="66"/>
      <c r="W71" s="66"/>
      <c r="X71" s="66"/>
      <c r="Y71" s="66" t="s">
        <v>812</v>
      </c>
      <c r="Z71" s="66">
        <v>11</v>
      </c>
      <c r="AA71" s="66" t="s">
        <v>145</v>
      </c>
      <c r="AB71" s="66" t="s">
        <v>146</v>
      </c>
      <c r="AC71" s="90">
        <v>-85</v>
      </c>
      <c r="AD71" s="66">
        <v>0</v>
      </c>
      <c r="AE71" s="66" t="s">
        <v>147</v>
      </c>
      <c r="AF71" s="66" t="s">
        <v>148</v>
      </c>
      <c r="AG71" s="27" t="s">
        <v>149</v>
      </c>
      <c r="AH71" s="66">
        <v>60</v>
      </c>
      <c r="AI71" s="66">
        <v>3</v>
      </c>
      <c r="AJ71" s="66" t="s">
        <v>150</v>
      </c>
      <c r="AK71" s="69">
        <f>12000+16000</f>
        <v>28000</v>
      </c>
      <c r="AL71" s="69"/>
      <c r="AM71" s="69" t="s">
        <v>839</v>
      </c>
      <c r="AN71" s="27" t="s">
        <v>817</v>
      </c>
      <c r="AO71" s="27" t="s">
        <v>817</v>
      </c>
      <c r="AP71" s="27"/>
      <c r="AQ71" s="27"/>
      <c r="AR71" s="66" t="s">
        <v>787</v>
      </c>
      <c r="AV71" s="490" t="s">
        <v>154</v>
      </c>
      <c r="AW71"/>
      <c r="AX71"/>
      <c r="AY71"/>
      <c r="AZ71" s="609"/>
      <c r="BA71"/>
    </row>
    <row r="72" spans="1:53" s="35" customFormat="1" ht="12.95" customHeight="1">
      <c r="A72" s="66"/>
      <c r="B72" s="66" t="s">
        <v>177</v>
      </c>
      <c r="C72" s="66"/>
      <c r="D72" s="66"/>
      <c r="E72" s="66"/>
      <c r="F72" s="43"/>
      <c r="G72" s="66"/>
      <c r="H72" s="66"/>
      <c r="I72" s="66"/>
      <c r="J72" s="66"/>
      <c r="K72" s="66"/>
      <c r="L72" s="66"/>
      <c r="M72" s="66"/>
      <c r="N72" s="66"/>
      <c r="O72" s="66"/>
      <c r="P72" s="66"/>
      <c r="Q72" s="66"/>
      <c r="R72" s="66"/>
      <c r="S72" s="66"/>
      <c r="T72" s="66"/>
      <c r="U72" s="66"/>
      <c r="V72" s="66"/>
      <c r="W72" s="66"/>
      <c r="X72" s="66"/>
      <c r="Y72" s="66"/>
      <c r="Z72" s="66"/>
      <c r="AA72" s="66"/>
      <c r="AB72" s="66"/>
      <c r="AC72" s="90"/>
      <c r="AD72" s="66"/>
      <c r="AE72" s="66"/>
      <c r="AF72" s="66"/>
      <c r="AG72" s="27"/>
      <c r="AH72" s="66"/>
      <c r="AI72" s="66"/>
      <c r="AJ72" s="66"/>
      <c r="AK72" s="61"/>
      <c r="AL72" s="61"/>
      <c r="AM72" s="61"/>
      <c r="AN72" s="66"/>
      <c r="AO72" s="66"/>
      <c r="AP72" s="66"/>
      <c r="AQ72" s="66"/>
      <c r="AR72" s="66"/>
      <c r="AV72" s="491"/>
      <c r="AW72"/>
      <c r="AX72"/>
      <c r="AY72"/>
      <c r="AZ72" s="609"/>
      <c r="BA72"/>
    </row>
    <row r="73" spans="1:53" s="35" customFormat="1" ht="14.45" customHeight="1">
      <c r="A73" s="66" t="s">
        <v>382</v>
      </c>
      <c r="B73" s="66" t="s">
        <v>296</v>
      </c>
      <c r="C73" s="66">
        <v>61720</v>
      </c>
      <c r="D73" s="125">
        <v>210685</v>
      </c>
      <c r="E73" s="66"/>
      <c r="F73" s="43" t="s">
        <v>106</v>
      </c>
      <c r="G73" s="66" t="s">
        <v>832</v>
      </c>
      <c r="H73" s="66" t="s">
        <v>384</v>
      </c>
      <c r="I73" s="66">
        <v>66</v>
      </c>
      <c r="J73" s="66">
        <v>20</v>
      </c>
      <c r="K73" s="66">
        <v>66787</v>
      </c>
      <c r="L73" s="66" t="s">
        <v>802</v>
      </c>
      <c r="M73" s="66">
        <v>66</v>
      </c>
      <c r="N73" s="66">
        <v>20</v>
      </c>
      <c r="O73" s="66">
        <v>66985</v>
      </c>
      <c r="P73" s="66" t="s">
        <v>802</v>
      </c>
      <c r="Q73" s="66"/>
      <c r="R73" s="66"/>
      <c r="S73" s="66"/>
      <c r="T73" s="66"/>
      <c r="U73" s="66"/>
      <c r="V73" s="66"/>
      <c r="W73" s="66"/>
      <c r="X73" s="66"/>
      <c r="Y73" s="66" t="s">
        <v>812</v>
      </c>
      <c r="Z73" s="66">
        <v>11</v>
      </c>
      <c r="AA73" s="66" t="s">
        <v>157</v>
      </c>
      <c r="AB73" s="66" t="s">
        <v>158</v>
      </c>
      <c r="AC73" s="90">
        <v>-85</v>
      </c>
      <c r="AD73" s="66" t="s">
        <v>159</v>
      </c>
      <c r="AE73" s="66" t="s">
        <v>624</v>
      </c>
      <c r="AF73" s="66" t="s">
        <v>171</v>
      </c>
      <c r="AG73" s="27" t="s">
        <v>149</v>
      </c>
      <c r="AH73" s="66">
        <v>60</v>
      </c>
      <c r="AI73" s="66">
        <v>3</v>
      </c>
      <c r="AJ73" s="66" t="s">
        <v>150</v>
      </c>
      <c r="AK73" s="69">
        <f>350000+360000</f>
        <v>710000</v>
      </c>
      <c r="AL73" s="69"/>
      <c r="AM73" s="69" t="s">
        <v>840</v>
      </c>
      <c r="AN73" s="27" t="s">
        <v>480</v>
      </c>
      <c r="AO73" s="27" t="s">
        <v>480</v>
      </c>
      <c r="AP73" s="27"/>
      <c r="AQ73" s="27"/>
      <c r="AR73" s="66" t="s">
        <v>787</v>
      </c>
      <c r="AV73" s="490" t="s">
        <v>154</v>
      </c>
      <c r="AW73"/>
      <c r="AX73"/>
      <c r="AY73"/>
      <c r="AZ73" s="609"/>
      <c r="BA73"/>
    </row>
    <row r="74" spans="1:53" s="35" customFormat="1" ht="14.45" customHeight="1">
      <c r="A74" s="66" t="s">
        <v>382</v>
      </c>
      <c r="B74" s="66" t="s">
        <v>187</v>
      </c>
      <c r="C74" s="66">
        <v>61719</v>
      </c>
      <c r="D74" s="125">
        <v>210686</v>
      </c>
      <c r="E74" s="66"/>
      <c r="F74" s="43" t="s">
        <v>106</v>
      </c>
      <c r="G74" s="66" t="s">
        <v>830</v>
      </c>
      <c r="H74" s="66" t="s">
        <v>384</v>
      </c>
      <c r="I74" s="66">
        <v>4</v>
      </c>
      <c r="J74" s="66">
        <v>20</v>
      </c>
      <c r="K74" s="66">
        <v>2050</v>
      </c>
      <c r="L74" s="66" t="s">
        <v>784</v>
      </c>
      <c r="M74" s="66">
        <v>4</v>
      </c>
      <c r="N74" s="66">
        <v>20</v>
      </c>
      <c r="O74" s="66">
        <v>2300</v>
      </c>
      <c r="P74" s="66" t="s">
        <v>784</v>
      </c>
      <c r="Q74" s="66"/>
      <c r="R74" s="66"/>
      <c r="S74" s="66"/>
      <c r="T74" s="66"/>
      <c r="U74" s="66"/>
      <c r="V74" s="66"/>
      <c r="W74" s="66"/>
      <c r="X74" s="66"/>
      <c r="Y74" s="66"/>
      <c r="Z74" s="66">
        <v>11</v>
      </c>
      <c r="AA74" s="66" t="s">
        <v>157</v>
      </c>
      <c r="AB74" s="66" t="s">
        <v>158</v>
      </c>
      <c r="AC74" s="90">
        <v>-85</v>
      </c>
      <c r="AD74" s="66" t="s">
        <v>159</v>
      </c>
      <c r="AE74" s="66" t="s">
        <v>624</v>
      </c>
      <c r="AF74" s="66" t="s">
        <v>148</v>
      </c>
      <c r="AG74" s="27" t="s">
        <v>149</v>
      </c>
      <c r="AH74" s="66">
        <v>60</v>
      </c>
      <c r="AI74" s="66">
        <v>3</v>
      </c>
      <c r="AJ74" s="66" t="s">
        <v>150</v>
      </c>
      <c r="AK74" s="69">
        <f>140000+140000</f>
        <v>280000</v>
      </c>
      <c r="AL74" s="69"/>
      <c r="AM74" s="69" t="s">
        <v>841</v>
      </c>
      <c r="AN74" s="66" t="s">
        <v>824</v>
      </c>
      <c r="AO74" s="66" t="s">
        <v>824</v>
      </c>
      <c r="AP74" s="66"/>
      <c r="AQ74" s="66"/>
      <c r="AR74" s="66" t="s">
        <v>787</v>
      </c>
      <c r="AV74" s="490" t="s">
        <v>154</v>
      </c>
      <c r="AW74"/>
      <c r="AX74"/>
      <c r="AY74"/>
      <c r="AZ74" s="609"/>
      <c r="BA74"/>
    </row>
    <row r="75" spans="1:53" s="35" customFormat="1" ht="12.95" customHeight="1">
      <c r="A75" s="66"/>
      <c r="B75" s="66" t="s">
        <v>177</v>
      </c>
      <c r="C75" s="66"/>
      <c r="D75" s="66"/>
      <c r="E75" s="66"/>
      <c r="F75" s="43"/>
      <c r="G75" s="66"/>
      <c r="H75" s="66"/>
      <c r="I75" s="66"/>
      <c r="J75" s="66"/>
      <c r="K75" s="66"/>
      <c r="L75" s="66"/>
      <c r="M75" s="66"/>
      <c r="N75" s="66"/>
      <c r="O75" s="66"/>
      <c r="P75" s="66"/>
      <c r="Q75" s="66"/>
      <c r="R75" s="66"/>
      <c r="S75" s="66"/>
      <c r="T75" s="66"/>
      <c r="U75" s="66"/>
      <c r="V75" s="66"/>
      <c r="W75" s="66"/>
      <c r="X75" s="66"/>
      <c r="Y75" s="66"/>
      <c r="Z75" s="66"/>
      <c r="AA75" s="66"/>
      <c r="AB75" s="66"/>
      <c r="AC75" s="90"/>
      <c r="AD75" s="66"/>
      <c r="AE75" s="66"/>
      <c r="AF75" s="66"/>
      <c r="AG75" s="27"/>
      <c r="AH75" s="66"/>
      <c r="AI75" s="66"/>
      <c r="AJ75" s="66"/>
      <c r="AK75" s="61"/>
      <c r="AL75" s="61"/>
      <c r="AM75" s="61"/>
      <c r="AN75" s="66"/>
      <c r="AO75" s="66"/>
      <c r="AP75" s="66"/>
      <c r="AQ75" s="66"/>
      <c r="AR75" s="66"/>
      <c r="AV75" s="491"/>
      <c r="AW75"/>
      <c r="AX75"/>
      <c r="AY75"/>
      <c r="AZ75" s="609"/>
      <c r="BA75"/>
    </row>
    <row r="76" spans="1:53" s="35" customFormat="1" ht="14.45" customHeight="1">
      <c r="A76" s="66" t="s">
        <v>417</v>
      </c>
      <c r="B76" s="66" t="s">
        <v>187</v>
      </c>
      <c r="C76" s="66">
        <v>61719</v>
      </c>
      <c r="D76" s="125">
        <v>210621</v>
      </c>
      <c r="E76" s="66"/>
      <c r="F76" s="43" t="s">
        <v>106</v>
      </c>
      <c r="G76" s="66" t="s">
        <v>782</v>
      </c>
      <c r="H76" s="66" t="s">
        <v>798</v>
      </c>
      <c r="I76" s="66">
        <v>2</v>
      </c>
      <c r="J76" s="66">
        <v>20</v>
      </c>
      <c r="K76" s="66">
        <v>900</v>
      </c>
      <c r="L76" s="66" t="s">
        <v>784</v>
      </c>
      <c r="M76" s="66">
        <v>12</v>
      </c>
      <c r="N76" s="66">
        <v>5</v>
      </c>
      <c r="O76" s="27">
        <v>5035</v>
      </c>
      <c r="P76" s="66" t="s">
        <v>784</v>
      </c>
      <c r="Q76" s="66"/>
      <c r="R76" s="66"/>
      <c r="S76" s="66"/>
      <c r="T76" s="66"/>
      <c r="U76" s="66"/>
      <c r="V76" s="66"/>
      <c r="W76" s="66"/>
      <c r="X76" s="66"/>
      <c r="Y76" s="66"/>
      <c r="Z76" s="66">
        <v>11</v>
      </c>
      <c r="AA76" s="66" t="s">
        <v>157</v>
      </c>
      <c r="AB76" s="66" t="s">
        <v>158</v>
      </c>
      <c r="AC76" s="90">
        <v>-85</v>
      </c>
      <c r="AD76" s="66" t="s">
        <v>159</v>
      </c>
      <c r="AE76" s="66" t="s">
        <v>624</v>
      </c>
      <c r="AF76" s="66" t="s">
        <v>148</v>
      </c>
      <c r="AG76" s="27" t="s">
        <v>149</v>
      </c>
      <c r="AH76" s="66">
        <v>60</v>
      </c>
      <c r="AI76" s="66">
        <v>3</v>
      </c>
      <c r="AJ76" s="66" t="s">
        <v>150</v>
      </c>
      <c r="AK76" s="69">
        <f>140000+27000</f>
        <v>167000</v>
      </c>
      <c r="AL76" s="69"/>
      <c r="AM76" s="69" t="s">
        <v>842</v>
      </c>
      <c r="AN76" s="27" t="s">
        <v>824</v>
      </c>
      <c r="AO76" s="27" t="s">
        <v>790</v>
      </c>
      <c r="AP76" s="27"/>
      <c r="AQ76" s="27"/>
      <c r="AR76" s="66" t="s">
        <v>787</v>
      </c>
      <c r="AV76" s="490" t="s">
        <v>154</v>
      </c>
      <c r="AW76"/>
      <c r="AX76"/>
      <c r="AY76"/>
      <c r="AZ76" s="609"/>
      <c r="BA76"/>
    </row>
    <row r="77" spans="1:53" s="35" customFormat="1" ht="14.45" customHeight="1">
      <c r="A77" s="66" t="s">
        <v>413</v>
      </c>
      <c r="B77" s="66" t="s">
        <v>187</v>
      </c>
      <c r="C77" s="66">
        <v>61719</v>
      </c>
      <c r="D77" s="125">
        <v>210622</v>
      </c>
      <c r="E77" s="66"/>
      <c r="F77" s="43" t="s">
        <v>106</v>
      </c>
      <c r="G77" s="66" t="s">
        <v>815</v>
      </c>
      <c r="H77" s="66" t="s">
        <v>414</v>
      </c>
      <c r="I77" s="66">
        <v>4</v>
      </c>
      <c r="J77" s="66">
        <v>20</v>
      </c>
      <c r="K77" s="66">
        <v>2175</v>
      </c>
      <c r="L77" s="66" t="s">
        <v>784</v>
      </c>
      <c r="M77" s="66">
        <v>2</v>
      </c>
      <c r="N77" s="66">
        <v>10</v>
      </c>
      <c r="O77" s="66">
        <v>900</v>
      </c>
      <c r="P77" s="66" t="s">
        <v>784</v>
      </c>
      <c r="Q77" s="66"/>
      <c r="R77" s="66"/>
      <c r="S77" s="66"/>
      <c r="T77" s="66"/>
      <c r="U77" s="66"/>
      <c r="V77" s="66"/>
      <c r="W77" s="66"/>
      <c r="X77" s="66"/>
      <c r="Y77" s="66"/>
      <c r="Z77" s="66">
        <v>11</v>
      </c>
      <c r="AA77" s="66" t="s">
        <v>157</v>
      </c>
      <c r="AB77" s="66" t="s">
        <v>158</v>
      </c>
      <c r="AC77" s="90">
        <v>-85</v>
      </c>
      <c r="AD77" s="66" t="s">
        <v>159</v>
      </c>
      <c r="AE77" s="66" t="s">
        <v>624</v>
      </c>
      <c r="AF77" s="66" t="s">
        <v>148</v>
      </c>
      <c r="AG77" s="27" t="s">
        <v>149</v>
      </c>
      <c r="AH77" s="66">
        <v>60</v>
      </c>
      <c r="AI77" s="66">
        <v>3</v>
      </c>
      <c r="AJ77" s="66" t="s">
        <v>150</v>
      </c>
      <c r="AK77" s="69">
        <f>140000+68400</f>
        <v>208400</v>
      </c>
      <c r="AL77" s="69"/>
      <c r="AM77" s="69" t="s">
        <v>843</v>
      </c>
      <c r="AN77" s="27" t="s">
        <v>824</v>
      </c>
      <c r="AO77" s="27" t="s">
        <v>824</v>
      </c>
      <c r="AP77" s="27"/>
      <c r="AQ77" s="27"/>
      <c r="AR77" s="66" t="s">
        <v>787</v>
      </c>
      <c r="AV77" s="490" t="s">
        <v>154</v>
      </c>
      <c r="AW77"/>
      <c r="AX77"/>
      <c r="AY77"/>
      <c r="AZ77" s="609"/>
      <c r="BA77"/>
    </row>
    <row r="78" spans="1:53" s="35" customFormat="1" ht="12.95" customHeight="1">
      <c r="A78" s="66"/>
      <c r="B78" s="66" t="s">
        <v>177</v>
      </c>
      <c r="C78" s="66"/>
      <c r="D78" s="66"/>
      <c r="E78" s="66"/>
      <c r="F78" s="66"/>
      <c r="G78" s="66"/>
      <c r="H78" s="66"/>
      <c r="I78" s="66"/>
      <c r="J78" s="66"/>
      <c r="K78" s="66"/>
      <c r="L78" s="66"/>
      <c r="M78" s="66"/>
      <c r="N78" s="66"/>
      <c r="O78" s="66"/>
      <c r="P78" s="66"/>
      <c r="Q78" s="66"/>
      <c r="R78" s="66"/>
      <c r="S78" s="66"/>
      <c r="T78" s="66"/>
      <c r="U78" s="66"/>
      <c r="V78" s="66"/>
      <c r="W78" s="66"/>
      <c r="X78" s="66"/>
      <c r="Y78" s="66"/>
      <c r="Z78" s="66"/>
      <c r="AA78" s="66"/>
      <c r="AB78" s="66"/>
      <c r="AC78" s="90"/>
      <c r="AD78" s="66"/>
      <c r="AE78" s="66"/>
      <c r="AF78" s="66"/>
      <c r="AG78" s="27"/>
      <c r="AH78" s="66"/>
      <c r="AI78" s="66"/>
      <c r="AJ78" s="27"/>
      <c r="AK78" s="61"/>
      <c r="AL78" s="61"/>
      <c r="AM78" s="61"/>
      <c r="AN78" s="66"/>
      <c r="AO78" s="66"/>
      <c r="AP78" s="66"/>
      <c r="AQ78" s="66"/>
      <c r="AR78" s="66"/>
      <c r="AV78" s="491"/>
      <c r="AW78"/>
      <c r="AX78"/>
      <c r="AY78"/>
      <c r="AZ78" s="609"/>
      <c r="BA78"/>
    </row>
    <row r="79" spans="1:53" s="35" customFormat="1" ht="14.45" customHeight="1">
      <c r="A79" s="66" t="s">
        <v>417</v>
      </c>
      <c r="B79" s="66" t="s">
        <v>188</v>
      </c>
      <c r="C79" s="66"/>
      <c r="D79" s="125">
        <v>210691</v>
      </c>
      <c r="E79" s="66"/>
      <c r="F79" s="43" t="s">
        <v>106</v>
      </c>
      <c r="G79" s="66" t="s">
        <v>797</v>
      </c>
      <c r="H79" s="66" t="s">
        <v>798</v>
      </c>
      <c r="I79" s="66">
        <v>4</v>
      </c>
      <c r="J79" s="66">
        <v>20</v>
      </c>
      <c r="K79" s="66">
        <v>2175</v>
      </c>
      <c r="L79" s="66" t="s">
        <v>802</v>
      </c>
      <c r="M79" s="66">
        <v>12</v>
      </c>
      <c r="N79" s="66">
        <v>5</v>
      </c>
      <c r="O79" s="27">
        <v>5035</v>
      </c>
      <c r="P79" s="66" t="s">
        <v>784</v>
      </c>
      <c r="Q79" s="66"/>
      <c r="R79" s="66"/>
      <c r="S79" s="66"/>
      <c r="T79" s="66"/>
      <c r="U79" s="66"/>
      <c r="V79" s="66"/>
      <c r="W79" s="66"/>
      <c r="X79" s="66"/>
      <c r="Y79" s="66" t="s">
        <v>812</v>
      </c>
      <c r="Z79" s="66">
        <v>11</v>
      </c>
      <c r="AA79" s="66" t="s">
        <v>145</v>
      </c>
      <c r="AB79" s="66" t="s">
        <v>146</v>
      </c>
      <c r="AC79" s="90">
        <v>-85</v>
      </c>
      <c r="AD79" s="66">
        <v>0</v>
      </c>
      <c r="AE79" s="66" t="s">
        <v>147</v>
      </c>
      <c r="AF79" s="66" t="s">
        <v>148</v>
      </c>
      <c r="AG79" s="27" t="s">
        <v>149</v>
      </c>
      <c r="AH79" s="66">
        <v>60</v>
      </c>
      <c r="AI79" s="66">
        <v>3</v>
      </c>
      <c r="AJ79" s="66" t="s">
        <v>150</v>
      </c>
      <c r="AK79" s="69">
        <f>16000+2000</f>
        <v>18000</v>
      </c>
      <c r="AL79" s="69"/>
      <c r="AM79" s="69" t="s">
        <v>844</v>
      </c>
      <c r="AN79" s="27" t="s">
        <v>817</v>
      </c>
      <c r="AO79" s="27" t="s">
        <v>817</v>
      </c>
      <c r="AP79" s="27"/>
      <c r="AQ79" s="27"/>
      <c r="AR79" s="66" t="s">
        <v>787</v>
      </c>
      <c r="AV79" s="490" t="s">
        <v>154</v>
      </c>
      <c r="AW79"/>
      <c r="AX79"/>
      <c r="AY79"/>
      <c r="AZ79" s="609"/>
      <c r="BA79"/>
    </row>
    <row r="80" spans="1:53" s="35" customFormat="1" ht="14.45" customHeight="1">
      <c r="A80" s="66" t="s">
        <v>417</v>
      </c>
      <c r="B80" s="66" t="s">
        <v>187</v>
      </c>
      <c r="C80" s="66">
        <v>61719</v>
      </c>
      <c r="D80" s="125">
        <v>210692</v>
      </c>
      <c r="E80" s="66"/>
      <c r="F80" s="43" t="s">
        <v>106</v>
      </c>
      <c r="G80" s="66" t="s">
        <v>845</v>
      </c>
      <c r="H80" s="66" t="s">
        <v>798</v>
      </c>
      <c r="I80" s="66">
        <v>4</v>
      </c>
      <c r="J80" s="66">
        <v>20</v>
      </c>
      <c r="K80" s="66">
        <v>2050</v>
      </c>
      <c r="L80" s="66" t="s">
        <v>802</v>
      </c>
      <c r="M80" s="66">
        <v>4</v>
      </c>
      <c r="N80" s="66">
        <v>5</v>
      </c>
      <c r="O80" s="66">
        <v>2375</v>
      </c>
      <c r="P80" s="27" t="s">
        <v>802</v>
      </c>
      <c r="Q80" s="66"/>
      <c r="R80" s="66"/>
      <c r="S80" s="66"/>
      <c r="T80" s="66"/>
      <c r="U80" s="66"/>
      <c r="V80" s="66"/>
      <c r="W80" s="66"/>
      <c r="X80" s="66"/>
      <c r="Y80" s="66" t="s">
        <v>812</v>
      </c>
      <c r="Z80" s="66">
        <v>11</v>
      </c>
      <c r="AA80" s="66" t="s">
        <v>157</v>
      </c>
      <c r="AB80" s="66" t="s">
        <v>158</v>
      </c>
      <c r="AC80" s="90">
        <v>-85</v>
      </c>
      <c r="AD80" s="66" t="s">
        <v>159</v>
      </c>
      <c r="AE80" s="66" t="s">
        <v>624</v>
      </c>
      <c r="AF80" s="66" t="s">
        <v>148</v>
      </c>
      <c r="AG80" s="27" t="s">
        <v>149</v>
      </c>
      <c r="AH80" s="66">
        <v>60</v>
      </c>
      <c r="AI80" s="66">
        <v>3</v>
      </c>
      <c r="AJ80" s="66" t="s">
        <v>150</v>
      </c>
      <c r="AK80" s="69">
        <v>392000</v>
      </c>
      <c r="AL80" s="69"/>
      <c r="AM80" s="69" t="s">
        <v>846</v>
      </c>
      <c r="AN80" s="27" t="s">
        <v>480</v>
      </c>
      <c r="AO80" s="27" t="s">
        <v>479</v>
      </c>
      <c r="AP80" s="27"/>
      <c r="AQ80" s="27"/>
      <c r="AR80" s="66" t="s">
        <v>787</v>
      </c>
      <c r="AV80" s="490" t="s">
        <v>154</v>
      </c>
      <c r="AW80"/>
      <c r="AX80"/>
      <c r="AY80"/>
      <c r="AZ80" s="609"/>
      <c r="BA80"/>
    </row>
    <row r="81" spans="1:53" s="35" customFormat="1" ht="14.45" customHeight="1">
      <c r="A81" s="66" t="s">
        <v>417</v>
      </c>
      <c r="B81" s="66" t="s">
        <v>296</v>
      </c>
      <c r="C81" s="66">
        <v>61720</v>
      </c>
      <c r="D81" s="125">
        <v>210693</v>
      </c>
      <c r="E81" s="66"/>
      <c r="F81" s="43" t="s">
        <v>106</v>
      </c>
      <c r="G81" s="66" t="s">
        <v>793</v>
      </c>
      <c r="H81" s="66" t="s">
        <v>847</v>
      </c>
      <c r="I81" s="66">
        <v>66</v>
      </c>
      <c r="J81" s="66">
        <v>10</v>
      </c>
      <c r="K81" s="66">
        <v>66486</v>
      </c>
      <c r="L81" s="66" t="s">
        <v>802</v>
      </c>
      <c r="M81" s="66">
        <v>66</v>
      </c>
      <c r="N81" s="66">
        <v>15</v>
      </c>
      <c r="O81" s="66">
        <v>67261</v>
      </c>
      <c r="P81" s="27" t="s">
        <v>802</v>
      </c>
      <c r="Q81" s="66"/>
      <c r="R81" s="66"/>
      <c r="S81" s="66"/>
      <c r="T81" s="66"/>
      <c r="U81" s="66"/>
      <c r="V81" s="66"/>
      <c r="W81" s="66"/>
      <c r="X81" s="66"/>
      <c r="Y81" s="66" t="s">
        <v>812</v>
      </c>
      <c r="Z81" s="66">
        <v>11</v>
      </c>
      <c r="AA81" s="66" t="s">
        <v>157</v>
      </c>
      <c r="AB81" s="66" t="s">
        <v>158</v>
      </c>
      <c r="AC81" s="90">
        <v>-85</v>
      </c>
      <c r="AD81" s="66" t="s">
        <v>159</v>
      </c>
      <c r="AE81" s="66" t="s">
        <v>624</v>
      </c>
      <c r="AF81" s="66" t="s">
        <v>171</v>
      </c>
      <c r="AG81" s="27" t="s">
        <v>149</v>
      </c>
      <c r="AH81" s="66">
        <v>60</v>
      </c>
      <c r="AI81" s="66">
        <v>3</v>
      </c>
      <c r="AJ81" s="66" t="s">
        <v>150</v>
      </c>
      <c r="AK81" s="69">
        <f>170000+261000</f>
        <v>431000</v>
      </c>
      <c r="AL81" s="69"/>
      <c r="AM81" s="69" t="s">
        <v>848</v>
      </c>
      <c r="AN81" s="27" t="s">
        <v>480</v>
      </c>
      <c r="AO81" s="27" t="s">
        <v>480</v>
      </c>
      <c r="AP81" s="27"/>
      <c r="AQ81" s="27"/>
      <c r="AR81" s="66" t="s">
        <v>787</v>
      </c>
      <c r="AV81" s="490" t="s">
        <v>154</v>
      </c>
      <c r="AW81"/>
      <c r="AX81"/>
      <c r="AY81"/>
      <c r="AZ81" s="609"/>
      <c r="BA81"/>
    </row>
    <row r="82" spans="1:53" s="35" customFormat="1" ht="14.45" customHeight="1">
      <c r="A82" s="66" t="s">
        <v>417</v>
      </c>
      <c r="B82" s="66" t="s">
        <v>189</v>
      </c>
      <c r="C82" s="66"/>
      <c r="D82" s="125">
        <v>210697</v>
      </c>
      <c r="E82" s="66"/>
      <c r="F82" s="43" t="s">
        <v>106</v>
      </c>
      <c r="G82" s="66" t="s">
        <v>797</v>
      </c>
      <c r="H82" s="66" t="s">
        <v>798</v>
      </c>
      <c r="I82" s="66">
        <v>4</v>
      </c>
      <c r="J82" s="66">
        <v>20</v>
      </c>
      <c r="K82" s="66">
        <v>2175</v>
      </c>
      <c r="L82" s="66" t="s">
        <v>802</v>
      </c>
      <c r="M82" s="66">
        <v>12</v>
      </c>
      <c r="N82" s="66">
        <v>5</v>
      </c>
      <c r="O82" s="27">
        <v>5035</v>
      </c>
      <c r="P82" s="66" t="s">
        <v>784</v>
      </c>
      <c r="Q82" s="66"/>
      <c r="R82" s="66"/>
      <c r="S82" s="66"/>
      <c r="T82" s="66"/>
      <c r="U82" s="66"/>
      <c r="V82" s="66"/>
      <c r="W82" s="66"/>
      <c r="X82" s="66"/>
      <c r="Y82" s="66" t="s">
        <v>812</v>
      </c>
      <c r="Z82" s="66">
        <v>11</v>
      </c>
      <c r="AA82" s="66" t="s">
        <v>165</v>
      </c>
      <c r="AB82" s="66" t="s">
        <v>163</v>
      </c>
      <c r="AC82" s="90">
        <v>-85</v>
      </c>
      <c r="AD82" s="66">
        <v>20</v>
      </c>
      <c r="AE82" s="66" t="s">
        <v>166</v>
      </c>
      <c r="AF82" s="66" t="s">
        <v>148</v>
      </c>
      <c r="AG82" s="27" t="s">
        <v>149</v>
      </c>
      <c r="AH82" s="66">
        <v>60</v>
      </c>
      <c r="AI82" s="66">
        <v>3</v>
      </c>
      <c r="AJ82" s="66" t="s">
        <v>150</v>
      </c>
      <c r="AK82" s="69">
        <v>75000</v>
      </c>
      <c r="AL82" s="69"/>
      <c r="AM82" s="27" t="s">
        <v>849</v>
      </c>
      <c r="AN82" s="27" t="s">
        <v>817</v>
      </c>
      <c r="AO82" s="27" t="s">
        <v>817</v>
      </c>
      <c r="AP82" s="27"/>
      <c r="AQ82" s="27"/>
      <c r="AR82" s="66" t="s">
        <v>787</v>
      </c>
      <c r="AV82" s="490" t="s">
        <v>154</v>
      </c>
      <c r="AW82"/>
      <c r="AX82"/>
      <c r="AY82"/>
      <c r="AZ82" s="609"/>
      <c r="BA82"/>
    </row>
    <row r="83" spans="1:53" s="35" customFormat="1" ht="12.95" customHeight="1">
      <c r="A83" s="66"/>
      <c r="B83" s="66" t="s">
        <v>177</v>
      </c>
      <c r="C83" s="66"/>
      <c r="D83" s="66"/>
      <c r="E83" s="66"/>
      <c r="F83" s="43"/>
      <c r="G83" s="66"/>
      <c r="H83" s="66"/>
      <c r="I83" s="66"/>
      <c r="J83" s="66"/>
      <c r="K83" s="66"/>
      <c r="L83" s="66"/>
      <c r="M83" s="66"/>
      <c r="N83" s="66"/>
      <c r="O83" s="66"/>
      <c r="P83" s="66"/>
      <c r="Q83" s="66"/>
      <c r="R83" s="66"/>
      <c r="S83" s="66"/>
      <c r="T83" s="66"/>
      <c r="U83" s="66"/>
      <c r="V83" s="66"/>
      <c r="W83" s="66"/>
      <c r="X83" s="66"/>
      <c r="Y83" s="66"/>
      <c r="Z83" s="66"/>
      <c r="AA83" s="66"/>
      <c r="AB83" s="66"/>
      <c r="AC83" s="90"/>
      <c r="AD83" s="66"/>
      <c r="AE83" s="66"/>
      <c r="AF83" s="66"/>
      <c r="AG83" s="66"/>
      <c r="AH83" s="66"/>
      <c r="AI83" s="66"/>
      <c r="AJ83" s="66"/>
      <c r="AK83" s="89"/>
      <c r="AL83" s="89"/>
      <c r="AM83" s="89"/>
      <c r="AN83" s="27"/>
      <c r="AO83" s="27"/>
      <c r="AP83" s="27"/>
      <c r="AQ83" s="27"/>
      <c r="AR83" s="66"/>
      <c r="AV83" s="491"/>
      <c r="AW83"/>
      <c r="AX83"/>
      <c r="AY83"/>
      <c r="AZ83" s="609"/>
      <c r="BA83"/>
    </row>
    <row r="84" spans="1:53" s="35" customFormat="1" ht="14.45" customHeight="1">
      <c r="A84" s="66" t="s">
        <v>382</v>
      </c>
      <c r="B84" s="66" t="s">
        <v>826</v>
      </c>
      <c r="C84" s="66"/>
      <c r="D84" s="125">
        <v>210699</v>
      </c>
      <c r="E84" s="66"/>
      <c r="F84" s="43" t="s">
        <v>106</v>
      </c>
      <c r="G84" s="66" t="s">
        <v>815</v>
      </c>
      <c r="H84" s="66" t="s">
        <v>384</v>
      </c>
      <c r="I84" s="66">
        <v>4</v>
      </c>
      <c r="J84" s="66">
        <v>20</v>
      </c>
      <c r="K84" s="66">
        <v>2175</v>
      </c>
      <c r="L84" s="66" t="s">
        <v>784</v>
      </c>
      <c r="M84" s="66">
        <v>2</v>
      </c>
      <c r="N84" s="66">
        <v>20</v>
      </c>
      <c r="O84" s="66">
        <v>900</v>
      </c>
      <c r="P84" s="66" t="s">
        <v>784</v>
      </c>
      <c r="Q84" s="66"/>
      <c r="R84" s="66"/>
      <c r="S84" s="66"/>
      <c r="T84" s="66"/>
      <c r="U84" s="66"/>
      <c r="V84" s="66"/>
      <c r="W84" s="66"/>
      <c r="X84" s="66"/>
      <c r="Y84" s="66"/>
      <c r="Z84" s="66">
        <v>11</v>
      </c>
      <c r="AA84" s="66" t="s">
        <v>157</v>
      </c>
      <c r="AB84" s="66" t="s">
        <v>158</v>
      </c>
      <c r="AC84" s="90">
        <v>-88</v>
      </c>
      <c r="AD84" s="66" t="s">
        <v>159</v>
      </c>
      <c r="AE84" s="66" t="s">
        <v>624</v>
      </c>
      <c r="AF84" s="66" t="s">
        <v>828</v>
      </c>
      <c r="AG84" s="27" t="s">
        <v>149</v>
      </c>
      <c r="AH84" s="66">
        <v>3600</v>
      </c>
      <c r="AI84" s="66">
        <v>1</v>
      </c>
      <c r="AJ84" s="66" t="s">
        <v>150</v>
      </c>
      <c r="AK84" s="27">
        <f>126000+126000</f>
        <v>252000</v>
      </c>
      <c r="AL84" s="69">
        <v>37000</v>
      </c>
      <c r="AM84" s="27" t="s">
        <v>850</v>
      </c>
      <c r="AN84" s="27" t="s">
        <v>824</v>
      </c>
      <c r="AO84" s="27" t="s">
        <v>824</v>
      </c>
      <c r="AP84" s="27"/>
      <c r="AQ84" s="27"/>
      <c r="AR84" s="66" t="s">
        <v>825</v>
      </c>
      <c r="AV84" s="490" t="s">
        <v>154</v>
      </c>
      <c r="AW84"/>
      <c r="AX84"/>
      <c r="AY84"/>
      <c r="AZ84" s="609"/>
      <c r="BA84"/>
    </row>
    <row r="85" spans="1:53" s="35" customFormat="1" ht="12.95" customHeight="1">
      <c r="A85" s="36"/>
      <c r="B85" s="36" t="s">
        <v>177</v>
      </c>
      <c r="C85" s="36"/>
      <c r="D85" s="36"/>
      <c r="E85" s="36"/>
      <c r="F85" s="45"/>
      <c r="G85" s="36"/>
      <c r="H85" s="36"/>
      <c r="I85" s="36"/>
      <c r="J85" s="36"/>
      <c r="K85" s="36"/>
      <c r="L85" s="36"/>
      <c r="M85" s="36"/>
      <c r="N85" s="36"/>
      <c r="O85" s="36"/>
      <c r="P85" s="36"/>
      <c r="Q85" s="36"/>
      <c r="R85" s="36"/>
      <c r="S85" s="36"/>
      <c r="T85" s="36"/>
      <c r="U85" s="36"/>
      <c r="V85" s="36"/>
      <c r="W85" s="36"/>
      <c r="X85" s="36"/>
      <c r="Y85" s="36"/>
      <c r="Z85" s="36"/>
      <c r="AA85" s="36"/>
      <c r="AB85" s="36"/>
      <c r="AC85" s="96"/>
      <c r="AD85" s="36"/>
      <c r="AE85" s="36"/>
      <c r="AF85" s="36"/>
      <c r="AG85" s="31"/>
      <c r="AH85" s="36"/>
      <c r="AI85" s="36"/>
      <c r="AJ85" s="36"/>
      <c r="AK85" s="112"/>
      <c r="AL85" s="112"/>
      <c r="AM85" s="112"/>
      <c r="AN85" s="31"/>
      <c r="AO85" s="31"/>
      <c r="AP85" s="31"/>
      <c r="AQ85" s="31"/>
      <c r="AR85" s="36"/>
      <c r="AV85" s="491"/>
      <c r="AW85"/>
      <c r="AX85"/>
      <c r="AY85"/>
      <c r="AZ85" s="609"/>
      <c r="BA85"/>
    </row>
    <row r="86" spans="1:53" s="35" customFormat="1" ht="14.45" customHeight="1">
      <c r="A86" s="66" t="s">
        <v>382</v>
      </c>
      <c r="B86" s="66" t="s">
        <v>822</v>
      </c>
      <c r="C86" s="66"/>
      <c r="D86" s="125">
        <v>210630</v>
      </c>
      <c r="E86" s="66"/>
      <c r="F86" s="43" t="s">
        <v>106</v>
      </c>
      <c r="G86" s="66" t="s">
        <v>832</v>
      </c>
      <c r="H86" s="66" t="s">
        <v>384</v>
      </c>
      <c r="I86" s="66">
        <v>66</v>
      </c>
      <c r="J86" s="66">
        <v>20</v>
      </c>
      <c r="K86" s="66">
        <v>66787</v>
      </c>
      <c r="L86" s="66" t="s">
        <v>784</v>
      </c>
      <c r="M86" s="66">
        <v>66</v>
      </c>
      <c r="N86" s="66">
        <v>20</v>
      </c>
      <c r="O86" s="66">
        <v>66985</v>
      </c>
      <c r="P86" s="66" t="s">
        <v>784</v>
      </c>
      <c r="Q86" s="66"/>
      <c r="R86" s="66"/>
      <c r="S86" s="66"/>
      <c r="T86" s="66"/>
      <c r="U86" s="66"/>
      <c r="V86" s="66"/>
      <c r="W86" s="66"/>
      <c r="X86" s="66"/>
      <c r="Y86" s="27" t="s">
        <v>812</v>
      </c>
      <c r="Z86" s="66">
        <v>11</v>
      </c>
      <c r="AA86" s="66" t="s">
        <v>157</v>
      </c>
      <c r="AB86" s="66" t="s">
        <v>158</v>
      </c>
      <c r="AC86" s="90">
        <v>-88</v>
      </c>
      <c r="AD86" s="66" t="s">
        <v>159</v>
      </c>
      <c r="AE86" s="66" t="s">
        <v>624</v>
      </c>
      <c r="AF86" s="66" t="s">
        <v>264</v>
      </c>
      <c r="AG86" s="27" t="s">
        <v>149</v>
      </c>
      <c r="AH86" s="66">
        <v>3600</v>
      </c>
      <c r="AI86" s="66">
        <v>1</v>
      </c>
      <c r="AJ86" s="66" t="s">
        <v>150</v>
      </c>
      <c r="AK86" s="69">
        <v>364000</v>
      </c>
      <c r="AL86" s="69">
        <v>40700</v>
      </c>
      <c r="AM86" s="69" t="s">
        <v>799</v>
      </c>
      <c r="AN86" s="27" t="s">
        <v>206</v>
      </c>
      <c r="AO86" s="27" t="s">
        <v>206</v>
      </c>
      <c r="AP86" s="27"/>
      <c r="AQ86" s="27"/>
      <c r="AR86" s="66" t="s">
        <v>851</v>
      </c>
      <c r="AV86" s="490" t="s">
        <v>154</v>
      </c>
      <c r="AW86"/>
      <c r="AX86"/>
      <c r="AY86"/>
      <c r="AZ86" s="609"/>
      <c r="BA86"/>
    </row>
    <row r="87" spans="1:53" ht="12.95" customHeight="1">
      <c r="B87" s="31" t="s">
        <v>177</v>
      </c>
      <c r="C87" s="31"/>
      <c r="D87" s="31"/>
      <c r="E87" s="31"/>
      <c r="F87" s="31"/>
      <c r="G87" s="31"/>
      <c r="H87" s="31"/>
      <c r="I87" s="31"/>
      <c r="J87" s="31"/>
      <c r="L87" s="31"/>
      <c r="M87" s="31"/>
      <c r="N87" s="31"/>
      <c r="P87" s="31"/>
      <c r="Q87" s="31"/>
      <c r="R87" s="31"/>
      <c r="T87" s="31"/>
      <c r="U87" s="31"/>
      <c r="V87" s="31"/>
      <c r="W87" s="31"/>
      <c r="X87" s="31"/>
      <c r="Y87" s="31"/>
      <c r="Z87" s="31"/>
      <c r="AA87" s="31"/>
      <c r="AB87" s="31"/>
      <c r="AC87" s="31"/>
      <c r="AD87" s="31"/>
      <c r="AE87" s="31"/>
      <c r="AF87" s="31"/>
      <c r="AG87" s="31"/>
      <c r="AH87" s="31"/>
      <c r="AI87" s="31"/>
      <c r="AJ87" s="31"/>
      <c r="AK87" s="31"/>
      <c r="AL87" s="31"/>
      <c r="AM87" s="31"/>
      <c r="AN87" s="31"/>
      <c r="AV87" s="495"/>
      <c r="AZ87" s="609"/>
    </row>
    <row r="88" spans="1:53" s="35" customFormat="1" ht="14.45" customHeight="1">
      <c r="A88" s="27" t="s">
        <v>424</v>
      </c>
      <c r="B88" s="27" t="s">
        <v>188</v>
      </c>
      <c r="C88" s="27"/>
      <c r="D88" s="115">
        <v>210711</v>
      </c>
      <c r="E88" s="115"/>
      <c r="F88" s="27" t="s">
        <v>106</v>
      </c>
      <c r="G88" s="27" t="s">
        <v>852</v>
      </c>
      <c r="H88" s="27" t="s">
        <v>853</v>
      </c>
      <c r="I88" s="27">
        <v>2</v>
      </c>
      <c r="J88" s="27">
        <v>5</v>
      </c>
      <c r="K88" s="27">
        <v>900</v>
      </c>
      <c r="L88" s="27" t="s">
        <v>784</v>
      </c>
      <c r="M88" s="27">
        <v>4</v>
      </c>
      <c r="N88" s="27">
        <v>20</v>
      </c>
      <c r="O88" s="27">
        <v>2050</v>
      </c>
      <c r="P88" s="27" t="s">
        <v>784</v>
      </c>
      <c r="Q88" s="27">
        <v>4</v>
      </c>
      <c r="R88" s="27">
        <v>10</v>
      </c>
      <c r="S88" s="27">
        <v>2350</v>
      </c>
      <c r="T88" s="27" t="s">
        <v>784</v>
      </c>
      <c r="U88" s="27"/>
      <c r="V88" s="27"/>
      <c r="W88" s="27"/>
      <c r="X88" s="27"/>
      <c r="Y88" s="27"/>
      <c r="Z88" s="27">
        <v>11</v>
      </c>
      <c r="AA88" s="27" t="s">
        <v>145</v>
      </c>
      <c r="AB88" s="27" t="s">
        <v>146</v>
      </c>
      <c r="AC88" s="27">
        <v>-85</v>
      </c>
      <c r="AD88" s="27">
        <v>0</v>
      </c>
      <c r="AE88" s="27" t="s">
        <v>147</v>
      </c>
      <c r="AF88" s="27" t="s">
        <v>148</v>
      </c>
      <c r="AG88" s="27" t="s">
        <v>149</v>
      </c>
      <c r="AH88" s="27">
        <v>60</v>
      </c>
      <c r="AI88" s="27">
        <v>3</v>
      </c>
      <c r="AJ88" s="27" t="s">
        <v>150</v>
      </c>
      <c r="AK88" s="27">
        <f>2000+10000+3900</f>
        <v>15900</v>
      </c>
      <c r="AL88" s="27"/>
      <c r="AM88" s="27" t="s">
        <v>854</v>
      </c>
      <c r="AN88" s="27" t="s">
        <v>786</v>
      </c>
      <c r="AO88" s="27" t="s">
        <v>786</v>
      </c>
      <c r="AP88" s="27" t="s">
        <v>786</v>
      </c>
      <c r="AQ88" s="27"/>
      <c r="AR88" s="27" t="s">
        <v>787</v>
      </c>
      <c r="AV88" s="490" t="s">
        <v>219</v>
      </c>
      <c r="AW88"/>
      <c r="AX88"/>
      <c r="AY88"/>
      <c r="AZ88" s="609"/>
      <c r="BA88"/>
    </row>
    <row r="89" spans="1:53" s="35" customFormat="1" ht="14.45" customHeight="1">
      <c r="A89" s="27" t="s">
        <v>424</v>
      </c>
      <c r="B89" s="27" t="s">
        <v>187</v>
      </c>
      <c r="C89" s="27"/>
      <c r="D89" s="115">
        <v>210712</v>
      </c>
      <c r="E89" s="115"/>
      <c r="F89" s="27" t="s">
        <v>106</v>
      </c>
      <c r="G89" s="27" t="s">
        <v>855</v>
      </c>
      <c r="H89" s="27" t="s">
        <v>856</v>
      </c>
      <c r="I89" s="27">
        <v>2</v>
      </c>
      <c r="J89" s="27">
        <v>10</v>
      </c>
      <c r="K89" s="27">
        <v>650</v>
      </c>
      <c r="L89" s="27" t="s">
        <v>784</v>
      </c>
      <c r="M89" s="27">
        <v>2</v>
      </c>
      <c r="N89" s="27">
        <v>5</v>
      </c>
      <c r="O89" s="27">
        <v>1175</v>
      </c>
      <c r="P89" s="27" t="s">
        <v>784</v>
      </c>
      <c r="Q89" s="27">
        <v>4</v>
      </c>
      <c r="R89" s="27">
        <v>20</v>
      </c>
      <c r="S89" s="27">
        <v>2175</v>
      </c>
      <c r="T89" s="27" t="s">
        <v>784</v>
      </c>
      <c r="U89" s="27"/>
      <c r="V89" s="27"/>
      <c r="W89" s="27"/>
      <c r="X89" s="27"/>
      <c r="Y89" s="27"/>
      <c r="Z89" s="27">
        <v>11</v>
      </c>
      <c r="AA89" s="27" t="s">
        <v>157</v>
      </c>
      <c r="AB89" s="27"/>
      <c r="AC89" s="27">
        <v>-85</v>
      </c>
      <c r="AD89" s="27" t="s">
        <v>624</v>
      </c>
      <c r="AE89" s="27" t="s">
        <v>624</v>
      </c>
      <c r="AF89" s="27" t="s">
        <v>148</v>
      </c>
      <c r="AG89" s="27" t="s">
        <v>149</v>
      </c>
      <c r="AH89" s="27">
        <v>60</v>
      </c>
      <c r="AI89" s="27">
        <v>3</v>
      </c>
      <c r="AJ89" s="27" t="s">
        <v>150</v>
      </c>
      <c r="AK89" s="27">
        <f>68400+27000+140000</f>
        <v>235400</v>
      </c>
      <c r="AL89" s="27"/>
      <c r="AM89" s="27" t="s">
        <v>857</v>
      </c>
      <c r="AN89" s="27" t="s">
        <v>824</v>
      </c>
      <c r="AO89" s="27" t="s">
        <v>790</v>
      </c>
      <c r="AP89" s="27" t="s">
        <v>824</v>
      </c>
      <c r="AQ89" s="27"/>
      <c r="AR89" s="27" t="s">
        <v>787</v>
      </c>
      <c r="AV89" s="490" t="s">
        <v>219</v>
      </c>
      <c r="AW89"/>
      <c r="AX89"/>
      <c r="AY89"/>
      <c r="AZ89" s="609"/>
      <c r="BA89"/>
    </row>
    <row r="90" spans="1:53" s="35" customFormat="1" ht="14.45" customHeight="1">
      <c r="A90" s="27" t="s">
        <v>413</v>
      </c>
      <c r="B90" s="27" t="s">
        <v>187</v>
      </c>
      <c r="C90" s="27"/>
      <c r="D90" s="115">
        <v>200713</v>
      </c>
      <c r="E90" s="115"/>
      <c r="F90" s="27" t="s">
        <v>106</v>
      </c>
      <c r="G90" s="27" t="s">
        <v>858</v>
      </c>
      <c r="H90" s="27" t="s">
        <v>859</v>
      </c>
      <c r="I90" s="27">
        <v>2</v>
      </c>
      <c r="J90" s="27">
        <v>5</v>
      </c>
      <c r="K90" s="27">
        <v>900</v>
      </c>
      <c r="L90" s="27" t="s">
        <v>784</v>
      </c>
      <c r="M90" s="27">
        <v>4</v>
      </c>
      <c r="N90" s="27">
        <v>20</v>
      </c>
      <c r="O90" s="27">
        <v>2175</v>
      </c>
      <c r="P90" s="27" t="s">
        <v>784</v>
      </c>
      <c r="Q90" s="27">
        <v>12</v>
      </c>
      <c r="R90" s="27">
        <v>5</v>
      </c>
      <c r="S90" s="27">
        <v>5095</v>
      </c>
      <c r="T90" s="27" t="s">
        <v>784</v>
      </c>
      <c r="U90" s="27"/>
      <c r="V90" s="27"/>
      <c r="W90" s="27"/>
      <c r="X90" s="27"/>
      <c r="Y90" s="27"/>
      <c r="Z90" s="27">
        <v>11</v>
      </c>
      <c r="AA90" s="27" t="s">
        <v>157</v>
      </c>
      <c r="AB90" s="27" t="s">
        <v>163</v>
      </c>
      <c r="AC90" s="27">
        <v>-85</v>
      </c>
      <c r="AD90" s="27">
        <v>10</v>
      </c>
      <c r="AE90" s="27" t="s">
        <v>164</v>
      </c>
      <c r="AF90" s="27" t="s">
        <v>148</v>
      </c>
      <c r="AG90" s="27" t="s">
        <v>149</v>
      </c>
      <c r="AH90" s="27">
        <v>60</v>
      </c>
      <c r="AI90" s="27">
        <v>3</v>
      </c>
      <c r="AJ90" s="27" t="s">
        <v>150</v>
      </c>
      <c r="AK90" s="27">
        <f>6000+28000+6000</f>
        <v>40000</v>
      </c>
      <c r="AL90" s="27"/>
      <c r="AM90" s="27" t="s">
        <v>860</v>
      </c>
      <c r="AN90" s="27" t="s">
        <v>786</v>
      </c>
      <c r="AO90" s="27" t="s">
        <v>786</v>
      </c>
      <c r="AP90" s="27" t="s">
        <v>786</v>
      </c>
      <c r="AQ90" s="27"/>
      <c r="AR90" s="27" t="s">
        <v>787</v>
      </c>
      <c r="AV90" s="490" t="s">
        <v>219</v>
      </c>
      <c r="AW90"/>
      <c r="AX90"/>
      <c r="AY90"/>
      <c r="AZ90" s="609"/>
      <c r="BA90"/>
    </row>
    <row r="91" spans="1:53" s="35" customFormat="1" ht="14.45" customHeight="1">
      <c r="A91" s="27" t="s">
        <v>202</v>
      </c>
      <c r="B91" s="27" t="s">
        <v>187</v>
      </c>
      <c r="C91" s="27"/>
      <c r="D91" s="115">
        <v>210716</v>
      </c>
      <c r="E91" s="115"/>
      <c r="F91" s="27" t="s">
        <v>106</v>
      </c>
      <c r="G91" s="27" t="s">
        <v>861</v>
      </c>
      <c r="H91" s="27" t="s">
        <v>862</v>
      </c>
      <c r="I91" s="27">
        <v>2</v>
      </c>
      <c r="J91" s="27">
        <v>5</v>
      </c>
      <c r="K91" s="27">
        <v>900</v>
      </c>
      <c r="L91" s="27" t="s">
        <v>784</v>
      </c>
      <c r="M91" s="27">
        <v>12</v>
      </c>
      <c r="N91" s="27">
        <v>5</v>
      </c>
      <c r="O91" s="27">
        <v>5035</v>
      </c>
      <c r="P91" s="27" t="s">
        <v>784</v>
      </c>
      <c r="Q91" s="27">
        <v>66</v>
      </c>
      <c r="R91" s="27">
        <v>10</v>
      </c>
      <c r="S91" s="27">
        <v>66886</v>
      </c>
      <c r="T91" s="27" t="s">
        <v>784</v>
      </c>
      <c r="U91" s="27"/>
      <c r="V91" s="27"/>
      <c r="W91" s="27"/>
      <c r="X91" s="27"/>
      <c r="Y91" s="27"/>
      <c r="Z91" s="27">
        <v>11</v>
      </c>
      <c r="AA91" s="27" t="s">
        <v>157</v>
      </c>
      <c r="AB91" s="27"/>
      <c r="AC91" s="27">
        <v>-85</v>
      </c>
      <c r="AD91" s="27" t="s">
        <v>624</v>
      </c>
      <c r="AE91" s="27" t="s">
        <v>624</v>
      </c>
      <c r="AF91" s="27" t="s">
        <v>148</v>
      </c>
      <c r="AG91" s="27" t="s">
        <v>149</v>
      </c>
      <c r="AH91" s="27">
        <v>60</v>
      </c>
      <c r="AI91" s="27">
        <v>3</v>
      </c>
      <c r="AJ91" s="27" t="s">
        <v>150</v>
      </c>
      <c r="AK91" s="27">
        <f>27000+27000+68400</f>
        <v>122400</v>
      </c>
      <c r="AL91" s="27"/>
      <c r="AM91" s="27" t="s">
        <v>863</v>
      </c>
      <c r="AN91" s="27" t="s">
        <v>790</v>
      </c>
      <c r="AO91" s="27" t="s">
        <v>790</v>
      </c>
      <c r="AP91" s="27" t="s">
        <v>824</v>
      </c>
      <c r="AQ91" s="27"/>
      <c r="AR91" s="27" t="s">
        <v>864</v>
      </c>
      <c r="AV91" s="490" t="s">
        <v>219</v>
      </c>
      <c r="AW91"/>
      <c r="AX91"/>
      <c r="AY91"/>
      <c r="AZ91" s="609"/>
      <c r="BA91"/>
    </row>
    <row r="92" spans="1:53" s="35" customFormat="1" ht="12.95" customHeight="1">
      <c r="A92" s="27"/>
      <c r="B92" s="27" t="s">
        <v>177</v>
      </c>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V92" s="610"/>
      <c r="AW92"/>
      <c r="AX92"/>
      <c r="AY92"/>
      <c r="AZ92" s="609"/>
      <c r="BA92"/>
    </row>
    <row r="93" spans="1:53" s="35" customFormat="1" ht="14.45" customHeight="1">
      <c r="A93" s="27" t="s">
        <v>417</v>
      </c>
      <c r="B93" s="27" t="s">
        <v>188</v>
      </c>
      <c r="C93" s="27"/>
      <c r="D93" s="115">
        <v>210717</v>
      </c>
      <c r="E93" s="115"/>
      <c r="F93" s="27" t="s">
        <v>106</v>
      </c>
      <c r="G93" s="27" t="s">
        <v>865</v>
      </c>
      <c r="H93" s="27" t="s">
        <v>866</v>
      </c>
      <c r="I93" s="120">
        <v>2</v>
      </c>
      <c r="J93" s="120">
        <v>10</v>
      </c>
      <c r="K93" s="120">
        <v>650</v>
      </c>
      <c r="L93" s="120" t="s">
        <v>802</v>
      </c>
      <c r="M93" s="120">
        <v>2</v>
      </c>
      <c r="N93" s="120">
        <v>10</v>
      </c>
      <c r="O93" s="120">
        <v>1150</v>
      </c>
      <c r="P93" s="27" t="s">
        <v>802</v>
      </c>
      <c r="Q93" s="120">
        <v>12</v>
      </c>
      <c r="R93" s="120">
        <v>5</v>
      </c>
      <c r="S93" s="120">
        <v>5095</v>
      </c>
      <c r="T93" s="120" t="s">
        <v>784</v>
      </c>
      <c r="U93" s="120"/>
      <c r="V93" s="120"/>
      <c r="W93" s="120"/>
      <c r="X93" s="120"/>
      <c r="Y93" s="27"/>
      <c r="Z93" s="27">
        <v>11</v>
      </c>
      <c r="AA93" s="27" t="s">
        <v>145</v>
      </c>
      <c r="AB93" s="27" t="s">
        <v>146</v>
      </c>
      <c r="AC93" s="27">
        <v>-85</v>
      </c>
      <c r="AD93" s="27">
        <v>0</v>
      </c>
      <c r="AE93" s="27" t="s">
        <v>147</v>
      </c>
      <c r="AF93" s="27" t="s">
        <v>148</v>
      </c>
      <c r="AG93" s="27" t="s">
        <v>149</v>
      </c>
      <c r="AH93" s="27">
        <v>60</v>
      </c>
      <c r="AI93" s="27">
        <v>3</v>
      </c>
      <c r="AJ93" s="27" t="s">
        <v>150</v>
      </c>
      <c r="AK93" s="27">
        <f>8000+8000+2000</f>
        <v>18000</v>
      </c>
      <c r="AL93" s="27"/>
      <c r="AM93" s="27" t="s">
        <v>867</v>
      </c>
      <c r="AN93" s="27" t="s">
        <v>786</v>
      </c>
      <c r="AO93" s="27" t="s">
        <v>786</v>
      </c>
      <c r="AP93" s="27" t="s">
        <v>786</v>
      </c>
      <c r="AQ93" s="27"/>
      <c r="AR93" s="27" t="s">
        <v>787</v>
      </c>
      <c r="AV93" s="490" t="s">
        <v>219</v>
      </c>
      <c r="AW93"/>
      <c r="AX93"/>
      <c r="AY93"/>
      <c r="AZ93" s="609"/>
      <c r="BA93"/>
    </row>
    <row r="94" spans="1:53" s="35" customFormat="1" ht="14.45" customHeight="1">
      <c r="A94" s="27" t="s">
        <v>424</v>
      </c>
      <c r="B94" s="27" t="s">
        <v>188</v>
      </c>
      <c r="C94" s="27"/>
      <c r="D94" s="115">
        <v>210718</v>
      </c>
      <c r="E94" s="115"/>
      <c r="F94" s="27" t="s">
        <v>106</v>
      </c>
      <c r="G94" s="27" t="s">
        <v>868</v>
      </c>
      <c r="H94" s="27" t="s">
        <v>869</v>
      </c>
      <c r="I94" s="120">
        <v>2</v>
      </c>
      <c r="J94" s="120">
        <v>5</v>
      </c>
      <c r="K94" s="120">
        <v>900</v>
      </c>
      <c r="L94" s="120" t="s">
        <v>784</v>
      </c>
      <c r="M94" s="120">
        <v>66</v>
      </c>
      <c r="N94" s="120">
        <v>15</v>
      </c>
      <c r="O94" s="120">
        <v>66511</v>
      </c>
      <c r="P94" s="120" t="s">
        <v>802</v>
      </c>
      <c r="Q94" s="120">
        <v>66</v>
      </c>
      <c r="R94" s="120">
        <v>15</v>
      </c>
      <c r="S94" s="120">
        <v>67261</v>
      </c>
      <c r="T94" s="27" t="s">
        <v>802</v>
      </c>
      <c r="U94" s="27"/>
      <c r="V94" s="27"/>
      <c r="W94" s="27"/>
      <c r="X94" s="27"/>
      <c r="Y94" s="27"/>
      <c r="Z94" s="27">
        <v>11</v>
      </c>
      <c r="AA94" s="27" t="s">
        <v>145</v>
      </c>
      <c r="AB94" s="27" t="s">
        <v>146</v>
      </c>
      <c r="AC94" s="27">
        <v>-85</v>
      </c>
      <c r="AD94" s="27">
        <v>0</v>
      </c>
      <c r="AE94" s="27" t="s">
        <v>147</v>
      </c>
      <c r="AF94" s="27" t="s">
        <v>148</v>
      </c>
      <c r="AG94" s="27" t="s">
        <v>149</v>
      </c>
      <c r="AH94" s="27">
        <v>60</v>
      </c>
      <c r="AI94" s="27">
        <v>3</v>
      </c>
      <c r="AJ94" s="27" t="s">
        <v>150</v>
      </c>
      <c r="AK94" s="27">
        <f>2000+12000+7000</f>
        <v>21000</v>
      </c>
      <c r="AL94" s="27"/>
      <c r="AM94" s="27" t="s">
        <v>870</v>
      </c>
      <c r="AN94" s="27" t="s">
        <v>786</v>
      </c>
      <c r="AO94" s="27" t="s">
        <v>786</v>
      </c>
      <c r="AP94" s="27" t="s">
        <v>786</v>
      </c>
      <c r="AQ94" s="27"/>
      <c r="AR94" s="27" t="s">
        <v>787</v>
      </c>
      <c r="AV94" s="490" t="s">
        <v>219</v>
      </c>
      <c r="AW94"/>
      <c r="AX94"/>
      <c r="AY94"/>
      <c r="AZ94" s="609"/>
      <c r="BA94"/>
    </row>
    <row r="95" spans="1:53" s="35" customFormat="1" ht="14.45" customHeight="1">
      <c r="A95" s="27" t="s">
        <v>413</v>
      </c>
      <c r="B95" s="27" t="s">
        <v>188</v>
      </c>
      <c r="C95" s="27"/>
      <c r="D95" s="115">
        <v>210719</v>
      </c>
      <c r="E95" s="115"/>
      <c r="F95" s="27" t="s">
        <v>106</v>
      </c>
      <c r="G95" s="27" t="s">
        <v>871</v>
      </c>
      <c r="H95" s="27" t="s">
        <v>872</v>
      </c>
      <c r="I95" s="120">
        <v>2</v>
      </c>
      <c r="J95" s="120">
        <v>10</v>
      </c>
      <c r="K95" s="120">
        <v>650</v>
      </c>
      <c r="L95" s="120" t="s">
        <v>802</v>
      </c>
      <c r="M95" s="120">
        <v>2</v>
      </c>
      <c r="N95" s="120">
        <v>10</v>
      </c>
      <c r="O95" s="120">
        <v>1150</v>
      </c>
      <c r="P95" s="27" t="s">
        <v>802</v>
      </c>
      <c r="Q95" s="120">
        <v>66</v>
      </c>
      <c r="R95" s="120">
        <v>10</v>
      </c>
      <c r="S95" s="120">
        <v>66886</v>
      </c>
      <c r="T95" s="120" t="s">
        <v>784</v>
      </c>
      <c r="U95" s="120"/>
      <c r="V95" s="120"/>
      <c r="W95" s="120"/>
      <c r="X95" s="120"/>
      <c r="Y95" s="27"/>
      <c r="Z95" s="27">
        <v>11</v>
      </c>
      <c r="AA95" s="27" t="s">
        <v>145</v>
      </c>
      <c r="AB95" s="27" t="s">
        <v>146</v>
      </c>
      <c r="AC95" s="27">
        <v>-85</v>
      </c>
      <c r="AD95" s="27">
        <v>0</v>
      </c>
      <c r="AE95" s="27" t="s">
        <v>147</v>
      </c>
      <c r="AF95" s="27" t="s">
        <v>148</v>
      </c>
      <c r="AG95" s="27" t="s">
        <v>149</v>
      </c>
      <c r="AH95" s="27">
        <v>60</v>
      </c>
      <c r="AI95" s="27">
        <v>3</v>
      </c>
      <c r="AJ95" s="27" t="s">
        <v>150</v>
      </c>
      <c r="AK95" s="27">
        <f>8000+8000+3900</f>
        <v>19900</v>
      </c>
      <c r="AL95" s="27"/>
      <c r="AM95" s="27" t="s">
        <v>873</v>
      </c>
      <c r="AN95" s="27" t="s">
        <v>786</v>
      </c>
      <c r="AO95" s="27" t="s">
        <v>786</v>
      </c>
      <c r="AP95" s="27" t="s">
        <v>786</v>
      </c>
      <c r="AQ95" s="27"/>
      <c r="AR95" s="27" t="s">
        <v>787</v>
      </c>
      <c r="AV95" s="490" t="s">
        <v>219</v>
      </c>
      <c r="AW95"/>
      <c r="AX95"/>
      <c r="AY95"/>
      <c r="AZ95" s="609"/>
      <c r="BA95"/>
    </row>
    <row r="96" spans="1:53" s="35" customFormat="1" ht="14.45" customHeight="1">
      <c r="A96" s="27" t="s">
        <v>382</v>
      </c>
      <c r="B96" s="27" t="s">
        <v>189</v>
      </c>
      <c r="C96" s="27"/>
      <c r="D96" s="115">
        <v>210720</v>
      </c>
      <c r="E96" s="115"/>
      <c r="F96" s="27" t="s">
        <v>106</v>
      </c>
      <c r="G96" s="27" t="s">
        <v>852</v>
      </c>
      <c r="H96" s="27" t="s">
        <v>874</v>
      </c>
      <c r="I96" s="120">
        <v>2</v>
      </c>
      <c r="J96" s="120">
        <v>10</v>
      </c>
      <c r="K96" s="120">
        <v>900</v>
      </c>
      <c r="L96" s="120" t="s">
        <v>784</v>
      </c>
      <c r="M96" s="120">
        <v>4</v>
      </c>
      <c r="N96" s="120">
        <v>20</v>
      </c>
      <c r="O96" s="120">
        <v>2050</v>
      </c>
      <c r="P96" s="120" t="s">
        <v>802</v>
      </c>
      <c r="Q96" s="120">
        <v>4</v>
      </c>
      <c r="R96" s="120">
        <v>10</v>
      </c>
      <c r="S96" s="120">
        <v>2350</v>
      </c>
      <c r="T96" s="27" t="s">
        <v>802</v>
      </c>
      <c r="U96" s="27"/>
      <c r="V96" s="27"/>
      <c r="W96" s="27"/>
      <c r="X96" s="27"/>
      <c r="Y96" s="27"/>
      <c r="Z96" s="27">
        <v>11</v>
      </c>
      <c r="AA96" s="84" t="s">
        <v>165</v>
      </c>
      <c r="AB96" s="27"/>
      <c r="AC96" s="27">
        <v>-85</v>
      </c>
      <c r="AD96" s="27" t="s">
        <v>624</v>
      </c>
      <c r="AE96" s="27" t="s">
        <v>624</v>
      </c>
      <c r="AF96" s="27" t="s">
        <v>148</v>
      </c>
      <c r="AG96" s="27" t="s">
        <v>149</v>
      </c>
      <c r="AH96" s="27">
        <v>60</v>
      </c>
      <c r="AI96" s="27">
        <v>3</v>
      </c>
      <c r="AJ96" s="27" t="s">
        <v>150</v>
      </c>
      <c r="AK96" s="27">
        <f>68400+270000+130000</f>
        <v>468400</v>
      </c>
      <c r="AL96" s="27"/>
      <c r="AM96" s="27" t="s">
        <v>875</v>
      </c>
      <c r="AN96" s="27" t="s">
        <v>824</v>
      </c>
      <c r="AO96" s="27" t="s">
        <v>876</v>
      </c>
      <c r="AP96" s="27" t="s">
        <v>804</v>
      </c>
      <c r="AQ96" s="27"/>
      <c r="AR96" s="27" t="s">
        <v>787</v>
      </c>
      <c r="AT96" s="26"/>
      <c r="AV96" s="490" t="s">
        <v>219</v>
      </c>
      <c r="AW96"/>
      <c r="AX96"/>
      <c r="AY96"/>
      <c r="AZ96" s="609"/>
      <c r="BA96"/>
    </row>
    <row r="97" spans="1:53" s="35" customFormat="1" ht="14.45" customHeight="1">
      <c r="A97" s="27" t="s">
        <v>382</v>
      </c>
      <c r="B97" s="27" t="s">
        <v>189</v>
      </c>
      <c r="C97" s="27"/>
      <c r="D97" s="115">
        <v>210721</v>
      </c>
      <c r="E97" s="115"/>
      <c r="F97" s="27" t="s">
        <v>106</v>
      </c>
      <c r="G97" s="27" t="s">
        <v>855</v>
      </c>
      <c r="H97" s="27" t="s">
        <v>877</v>
      </c>
      <c r="I97" s="120">
        <v>2</v>
      </c>
      <c r="J97" s="120">
        <v>10</v>
      </c>
      <c r="K97" s="120">
        <v>650</v>
      </c>
      <c r="L97" s="27" t="s">
        <v>802</v>
      </c>
      <c r="M97" s="120">
        <v>2</v>
      </c>
      <c r="N97" s="120">
        <v>10</v>
      </c>
      <c r="O97" s="120">
        <v>1150</v>
      </c>
      <c r="P97" s="120" t="s">
        <v>802</v>
      </c>
      <c r="Q97" s="120">
        <v>4</v>
      </c>
      <c r="R97" s="120">
        <v>20</v>
      </c>
      <c r="S97" s="120">
        <v>2175</v>
      </c>
      <c r="T97" s="120" t="s">
        <v>784</v>
      </c>
      <c r="U97" s="120"/>
      <c r="V97" s="120"/>
      <c r="W97" s="120"/>
      <c r="X97" s="120"/>
      <c r="Y97" s="27"/>
      <c r="Z97" s="27">
        <v>11</v>
      </c>
      <c r="AA97" s="84" t="s">
        <v>165</v>
      </c>
      <c r="AB97" s="27" t="s">
        <v>163</v>
      </c>
      <c r="AC97" s="27">
        <v>-85</v>
      </c>
      <c r="AD97" s="27">
        <v>10</v>
      </c>
      <c r="AE97" s="27" t="s">
        <v>164</v>
      </c>
      <c r="AF97" s="27" t="s">
        <v>148</v>
      </c>
      <c r="AG97" s="27" t="s">
        <v>149</v>
      </c>
      <c r="AH97" s="27">
        <v>60</v>
      </c>
      <c r="AI97" s="27">
        <v>3</v>
      </c>
      <c r="AJ97" s="27" t="s">
        <v>150</v>
      </c>
      <c r="AK97" s="27">
        <f>20500+20500+28800</f>
        <v>69800</v>
      </c>
      <c r="AL97" s="27"/>
      <c r="AM97" s="27" t="s">
        <v>878</v>
      </c>
      <c r="AN97" s="27" t="s">
        <v>786</v>
      </c>
      <c r="AO97" s="27" t="s">
        <v>786</v>
      </c>
      <c r="AP97" s="27" t="s">
        <v>786</v>
      </c>
      <c r="AQ97" s="27"/>
      <c r="AR97" s="27" t="s">
        <v>787</v>
      </c>
      <c r="AV97" s="490" t="s">
        <v>219</v>
      </c>
      <c r="AW97"/>
      <c r="AX97"/>
      <c r="AY97"/>
      <c r="AZ97" s="609"/>
      <c r="BA97"/>
    </row>
    <row r="98" spans="1:53" s="35" customFormat="1" ht="14.45" customHeight="1">
      <c r="A98" s="27" t="s">
        <v>424</v>
      </c>
      <c r="B98" s="27" t="s">
        <v>189</v>
      </c>
      <c r="C98" s="27"/>
      <c r="D98" s="115">
        <v>210722</v>
      </c>
      <c r="E98" s="115"/>
      <c r="F98" s="27" t="s">
        <v>106</v>
      </c>
      <c r="G98" s="27" t="s">
        <v>858</v>
      </c>
      <c r="H98" s="27" t="s">
        <v>879</v>
      </c>
      <c r="I98" s="120">
        <v>2</v>
      </c>
      <c r="J98" s="120">
        <v>10</v>
      </c>
      <c r="K98" s="120">
        <v>900</v>
      </c>
      <c r="L98" s="120" t="s">
        <v>784</v>
      </c>
      <c r="M98" s="120">
        <v>4</v>
      </c>
      <c r="N98" s="120">
        <v>20</v>
      </c>
      <c r="O98" s="120">
        <v>2175</v>
      </c>
      <c r="P98" s="120" t="s">
        <v>802</v>
      </c>
      <c r="Q98" s="120">
        <v>12</v>
      </c>
      <c r="R98" s="120">
        <v>5</v>
      </c>
      <c r="S98" s="120">
        <v>5095</v>
      </c>
      <c r="T98" s="120" t="s">
        <v>784</v>
      </c>
      <c r="U98" s="120"/>
      <c r="V98" s="120"/>
      <c r="W98" s="120"/>
      <c r="X98" s="120"/>
      <c r="Y98" s="27"/>
      <c r="Z98" s="27">
        <v>11</v>
      </c>
      <c r="AA98" s="84" t="s">
        <v>165</v>
      </c>
      <c r="AB98" s="27" t="s">
        <v>163</v>
      </c>
      <c r="AC98" s="27">
        <v>-85</v>
      </c>
      <c r="AD98" s="27">
        <v>20</v>
      </c>
      <c r="AE98" s="27" t="s">
        <v>166</v>
      </c>
      <c r="AF98" s="27" t="s">
        <v>148</v>
      </c>
      <c r="AG98" s="27" t="s">
        <v>149</v>
      </c>
      <c r="AH98" s="27">
        <v>60</v>
      </c>
      <c r="AI98" s="27">
        <v>3</v>
      </c>
      <c r="AJ98" s="27" t="s">
        <v>150</v>
      </c>
      <c r="AK98" s="27">
        <v>75000</v>
      </c>
      <c r="AL98" s="27"/>
      <c r="AM98" s="27"/>
      <c r="AN98" s="27" t="s">
        <v>786</v>
      </c>
      <c r="AO98" s="27" t="s">
        <v>786</v>
      </c>
      <c r="AP98" s="27" t="s">
        <v>786</v>
      </c>
      <c r="AQ98" s="27"/>
      <c r="AR98" s="27" t="s">
        <v>787</v>
      </c>
      <c r="AV98" s="490" t="s">
        <v>219</v>
      </c>
      <c r="AW98"/>
      <c r="AX98"/>
      <c r="AY98"/>
      <c r="AZ98" s="609"/>
      <c r="BA98"/>
    </row>
    <row r="99" spans="1:53" s="35" customFormat="1" ht="14.45" customHeight="1">
      <c r="A99" s="27" t="s">
        <v>382</v>
      </c>
      <c r="B99" s="27" t="s">
        <v>190</v>
      </c>
      <c r="C99" s="27"/>
      <c r="D99" s="115">
        <v>210723</v>
      </c>
      <c r="E99" s="115"/>
      <c r="F99" s="27" t="s">
        <v>106</v>
      </c>
      <c r="G99" s="27" t="s">
        <v>880</v>
      </c>
      <c r="H99" s="27" t="s">
        <v>881</v>
      </c>
      <c r="I99" s="120">
        <v>4</v>
      </c>
      <c r="J99" s="120">
        <v>20</v>
      </c>
      <c r="K99" s="120">
        <v>2050</v>
      </c>
      <c r="L99" s="120" t="s">
        <v>802</v>
      </c>
      <c r="M99" s="120">
        <v>4</v>
      </c>
      <c r="N99" s="120">
        <v>15</v>
      </c>
      <c r="O99" s="120">
        <v>2325</v>
      </c>
      <c r="P99" s="27" t="s">
        <v>802</v>
      </c>
      <c r="Q99" s="120">
        <v>12</v>
      </c>
      <c r="R99" s="120">
        <v>5</v>
      </c>
      <c r="S99" s="120">
        <v>5095</v>
      </c>
      <c r="T99" s="120" t="s">
        <v>784</v>
      </c>
      <c r="U99" s="120"/>
      <c r="V99" s="120"/>
      <c r="W99" s="120"/>
      <c r="X99" s="120"/>
      <c r="Y99" s="27"/>
      <c r="Z99" s="27">
        <v>11</v>
      </c>
      <c r="AA99" s="84" t="s">
        <v>165</v>
      </c>
      <c r="AB99" s="27"/>
      <c r="AC99" s="27">
        <v>-85</v>
      </c>
      <c r="AD99" s="27" t="s">
        <v>624</v>
      </c>
      <c r="AE99" s="27" t="s">
        <v>624</v>
      </c>
      <c r="AF99" s="27" t="s">
        <v>171</v>
      </c>
      <c r="AG99" s="27" t="s">
        <v>149</v>
      </c>
      <c r="AH99" s="27">
        <v>60</v>
      </c>
      <c r="AI99" s="27">
        <v>3</v>
      </c>
      <c r="AJ99" s="27" t="s">
        <v>150</v>
      </c>
      <c r="AK99" s="27">
        <f>270000+200000+27000</f>
        <v>497000</v>
      </c>
      <c r="AL99" s="27"/>
      <c r="AM99" s="27" t="s">
        <v>882</v>
      </c>
      <c r="AN99" s="27" t="s">
        <v>876</v>
      </c>
      <c r="AO99" s="27" t="s">
        <v>804</v>
      </c>
      <c r="AP99" s="27" t="s">
        <v>790</v>
      </c>
      <c r="AQ99" s="27"/>
      <c r="AR99" s="27" t="s">
        <v>787</v>
      </c>
      <c r="AV99" s="490" t="s">
        <v>219</v>
      </c>
      <c r="AW99"/>
      <c r="AX99"/>
      <c r="AY99"/>
      <c r="AZ99" s="609"/>
      <c r="BA99"/>
    </row>
    <row r="100" spans="1:53" s="35" customFormat="1" ht="14.45" customHeight="1">
      <c r="A100" s="27" t="s">
        <v>417</v>
      </c>
      <c r="B100" s="27" t="s">
        <v>189</v>
      </c>
      <c r="C100" s="27"/>
      <c r="D100" s="115">
        <v>210724</v>
      </c>
      <c r="E100" s="115"/>
      <c r="F100" s="27" t="s">
        <v>106</v>
      </c>
      <c r="G100" s="27" t="s">
        <v>883</v>
      </c>
      <c r="H100" s="27" t="s">
        <v>884</v>
      </c>
      <c r="I100" s="120">
        <v>12</v>
      </c>
      <c r="J100" s="120">
        <v>5</v>
      </c>
      <c r="K100" s="27">
        <v>5035</v>
      </c>
      <c r="L100" s="120" t="s">
        <v>784</v>
      </c>
      <c r="M100" s="120">
        <v>66</v>
      </c>
      <c r="N100" s="120">
        <v>10</v>
      </c>
      <c r="O100" s="120">
        <v>66486</v>
      </c>
      <c r="P100" s="27" t="s">
        <v>802</v>
      </c>
      <c r="Q100" s="120">
        <v>66</v>
      </c>
      <c r="R100" s="120">
        <v>10</v>
      </c>
      <c r="S100" s="120">
        <v>67286</v>
      </c>
      <c r="T100" s="27" t="s">
        <v>802</v>
      </c>
      <c r="U100" s="27"/>
      <c r="V100" s="27"/>
      <c r="W100" s="27"/>
      <c r="X100" s="27"/>
      <c r="Y100" s="27"/>
      <c r="Z100" s="27">
        <v>11</v>
      </c>
      <c r="AA100" s="84" t="s">
        <v>165</v>
      </c>
      <c r="AB100" s="27"/>
      <c r="AC100" s="27">
        <v>-85</v>
      </c>
      <c r="AD100" s="27" t="s">
        <v>624</v>
      </c>
      <c r="AE100" s="27" t="s">
        <v>624</v>
      </c>
      <c r="AF100" s="27" t="s">
        <v>148</v>
      </c>
      <c r="AG100" s="27" t="s">
        <v>149</v>
      </c>
      <c r="AH100" s="27">
        <v>60</v>
      </c>
      <c r="AI100" s="27">
        <v>3</v>
      </c>
      <c r="AJ100" s="27" t="s">
        <v>150</v>
      </c>
      <c r="AK100" s="27">
        <f>27000+130000+130000</f>
        <v>287000</v>
      </c>
      <c r="AL100" s="27"/>
      <c r="AM100" s="27" t="s">
        <v>885</v>
      </c>
      <c r="AN100" s="27" t="s">
        <v>790</v>
      </c>
      <c r="AO100" s="27" t="s">
        <v>804</v>
      </c>
      <c r="AP100" s="27" t="s">
        <v>824</v>
      </c>
      <c r="AQ100" s="27"/>
      <c r="AR100" s="27" t="s">
        <v>864</v>
      </c>
      <c r="AV100" s="490" t="s">
        <v>219</v>
      </c>
      <c r="AW100"/>
      <c r="AX100"/>
      <c r="AY100"/>
      <c r="AZ100" s="609"/>
      <c r="BA100"/>
    </row>
    <row r="101" spans="1:53" s="35" customFormat="1" ht="12.95" customHeight="1">
      <c r="A101" s="27"/>
      <c r="B101" s="27" t="s">
        <v>177</v>
      </c>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V101" s="610"/>
      <c r="AW101"/>
      <c r="AX101"/>
      <c r="AY101"/>
      <c r="AZ101" s="609"/>
      <c r="BA101"/>
    </row>
    <row r="102" spans="1:53" s="35" customFormat="1" ht="14.45" customHeight="1">
      <c r="A102" s="27" t="s">
        <v>417</v>
      </c>
      <c r="B102" s="27" t="s">
        <v>188</v>
      </c>
      <c r="C102" s="27"/>
      <c r="D102" s="115">
        <v>210733</v>
      </c>
      <c r="E102" s="115"/>
      <c r="F102" s="27" t="s">
        <v>106</v>
      </c>
      <c r="G102" s="27" t="s">
        <v>865</v>
      </c>
      <c r="H102" s="27" t="s">
        <v>866</v>
      </c>
      <c r="I102" s="120">
        <v>2</v>
      </c>
      <c r="J102" s="120">
        <v>10</v>
      </c>
      <c r="K102" s="120">
        <v>650</v>
      </c>
      <c r="L102" s="120" t="s">
        <v>802</v>
      </c>
      <c r="M102" s="120">
        <v>2</v>
      </c>
      <c r="N102" s="120">
        <v>10</v>
      </c>
      <c r="O102" s="120">
        <v>1150</v>
      </c>
      <c r="P102" s="27" t="s">
        <v>802</v>
      </c>
      <c r="Q102" s="120">
        <v>12</v>
      </c>
      <c r="R102" s="120">
        <v>5</v>
      </c>
      <c r="S102" s="120">
        <v>5095</v>
      </c>
      <c r="T102" s="120" t="s">
        <v>784</v>
      </c>
      <c r="U102" s="120"/>
      <c r="V102" s="120"/>
      <c r="W102" s="120"/>
      <c r="X102" s="120"/>
      <c r="Y102" s="27" t="s">
        <v>812</v>
      </c>
      <c r="Z102" s="27">
        <v>11</v>
      </c>
      <c r="AA102" s="27" t="s">
        <v>145</v>
      </c>
      <c r="AB102" s="27" t="s">
        <v>146</v>
      </c>
      <c r="AC102" s="27">
        <v>-85</v>
      </c>
      <c r="AD102" s="27">
        <v>0</v>
      </c>
      <c r="AE102" s="27" t="s">
        <v>147</v>
      </c>
      <c r="AF102" s="27" t="s">
        <v>148</v>
      </c>
      <c r="AG102" s="27" t="s">
        <v>149</v>
      </c>
      <c r="AH102" s="27">
        <v>60</v>
      </c>
      <c r="AI102" s="27">
        <v>3</v>
      </c>
      <c r="AJ102" s="27" t="s">
        <v>150</v>
      </c>
      <c r="AK102" s="27">
        <v>11000</v>
      </c>
      <c r="AL102" s="27"/>
      <c r="AM102" s="27" t="s">
        <v>886</v>
      </c>
      <c r="AN102" s="27" t="s">
        <v>817</v>
      </c>
      <c r="AO102" s="27" t="s">
        <v>817</v>
      </c>
      <c r="AP102" s="27" t="s">
        <v>817</v>
      </c>
      <c r="AQ102" s="27"/>
      <c r="AR102" s="27" t="s">
        <v>787</v>
      </c>
      <c r="AV102" s="490" t="s">
        <v>219</v>
      </c>
      <c r="AW102"/>
      <c r="AX102"/>
      <c r="AY102"/>
      <c r="AZ102" s="609"/>
      <c r="BA102"/>
    </row>
    <row r="103" spans="1:53" s="35" customFormat="1" ht="14.45" customHeight="1">
      <c r="A103" s="27" t="s">
        <v>424</v>
      </c>
      <c r="B103" s="27" t="s">
        <v>188</v>
      </c>
      <c r="C103" s="27"/>
      <c r="D103" s="115">
        <v>210734</v>
      </c>
      <c r="E103" s="115"/>
      <c r="F103" s="27" t="s">
        <v>106</v>
      </c>
      <c r="G103" s="27" t="s">
        <v>868</v>
      </c>
      <c r="H103" s="27" t="s">
        <v>869</v>
      </c>
      <c r="I103" s="120">
        <v>2</v>
      </c>
      <c r="J103" s="120">
        <v>5</v>
      </c>
      <c r="K103" s="120">
        <v>900</v>
      </c>
      <c r="L103" s="120" t="s">
        <v>784</v>
      </c>
      <c r="M103" s="120">
        <v>66</v>
      </c>
      <c r="N103" s="120">
        <v>15</v>
      </c>
      <c r="O103" s="120">
        <v>66511</v>
      </c>
      <c r="P103" s="27" t="s">
        <v>802</v>
      </c>
      <c r="Q103" s="120">
        <v>66</v>
      </c>
      <c r="R103" s="120">
        <v>15</v>
      </c>
      <c r="S103" s="120">
        <v>67261</v>
      </c>
      <c r="T103" s="27" t="s">
        <v>802</v>
      </c>
      <c r="U103" s="27"/>
      <c r="V103" s="27"/>
      <c r="W103" s="27"/>
      <c r="X103" s="27"/>
      <c r="Y103" s="27" t="s">
        <v>812</v>
      </c>
      <c r="Z103" s="27">
        <v>11</v>
      </c>
      <c r="AA103" s="27" t="s">
        <v>145</v>
      </c>
      <c r="AB103" s="27" t="s">
        <v>146</v>
      </c>
      <c r="AC103" s="27">
        <v>-85</v>
      </c>
      <c r="AD103" s="27">
        <v>0</v>
      </c>
      <c r="AE103" s="27" t="s">
        <v>147</v>
      </c>
      <c r="AF103" s="27" t="s">
        <v>148</v>
      </c>
      <c r="AG103" s="27" t="s">
        <v>149</v>
      </c>
      <c r="AH103" s="27">
        <v>60</v>
      </c>
      <c r="AI103" s="27">
        <v>3</v>
      </c>
      <c r="AJ103" s="27" t="s">
        <v>150</v>
      </c>
      <c r="AK103" s="27">
        <v>15000</v>
      </c>
      <c r="AL103" s="27"/>
      <c r="AM103" s="27" t="s">
        <v>887</v>
      </c>
      <c r="AN103" s="27" t="s">
        <v>817</v>
      </c>
      <c r="AO103" s="27" t="s">
        <v>817</v>
      </c>
      <c r="AP103" s="27" t="s">
        <v>817</v>
      </c>
      <c r="AQ103" s="27"/>
      <c r="AR103" s="27" t="s">
        <v>787</v>
      </c>
      <c r="AV103" s="490" t="s">
        <v>219</v>
      </c>
      <c r="AW103"/>
      <c r="AX103"/>
      <c r="AY103"/>
      <c r="AZ103" s="609"/>
      <c r="BA103"/>
    </row>
    <row r="104" spans="1:53" s="35" customFormat="1" ht="14.45" customHeight="1">
      <c r="A104" s="27" t="s">
        <v>413</v>
      </c>
      <c r="B104" s="27" t="s">
        <v>188</v>
      </c>
      <c r="C104" s="27"/>
      <c r="D104" s="115">
        <v>210735</v>
      </c>
      <c r="E104" s="115"/>
      <c r="F104" s="27" t="s">
        <v>106</v>
      </c>
      <c r="G104" s="27" t="s">
        <v>871</v>
      </c>
      <c r="H104" s="27" t="s">
        <v>872</v>
      </c>
      <c r="I104" s="120">
        <v>2</v>
      </c>
      <c r="J104" s="120">
        <v>10</v>
      </c>
      <c r="K104" s="120">
        <v>650</v>
      </c>
      <c r="L104" s="120" t="s">
        <v>802</v>
      </c>
      <c r="M104" s="120">
        <v>2</v>
      </c>
      <c r="N104" s="120">
        <v>10</v>
      </c>
      <c r="O104" s="120">
        <v>1150</v>
      </c>
      <c r="P104" s="27" t="s">
        <v>802</v>
      </c>
      <c r="Q104" s="120">
        <v>66</v>
      </c>
      <c r="R104" s="120">
        <v>10</v>
      </c>
      <c r="S104" s="120">
        <v>66886</v>
      </c>
      <c r="T104" s="120" t="s">
        <v>784</v>
      </c>
      <c r="U104" s="120"/>
      <c r="V104" s="120"/>
      <c r="W104" s="120"/>
      <c r="X104" s="120"/>
      <c r="Y104" s="27" t="s">
        <v>812</v>
      </c>
      <c r="Z104" s="27">
        <v>11</v>
      </c>
      <c r="AA104" s="27" t="s">
        <v>145</v>
      </c>
      <c r="AB104" s="27" t="s">
        <v>146</v>
      </c>
      <c r="AC104" s="27">
        <v>-85</v>
      </c>
      <c r="AD104" s="27">
        <v>0</v>
      </c>
      <c r="AE104" s="27" t="s">
        <v>147</v>
      </c>
      <c r="AF104" s="27" t="s">
        <v>148</v>
      </c>
      <c r="AG104" s="27" t="s">
        <v>149</v>
      </c>
      <c r="AH104" s="27">
        <v>60</v>
      </c>
      <c r="AI104" s="27">
        <v>3</v>
      </c>
      <c r="AJ104" s="27" t="s">
        <v>150</v>
      </c>
      <c r="AK104" s="27">
        <v>8000</v>
      </c>
      <c r="AL104" s="27"/>
      <c r="AM104" s="27" t="s">
        <v>888</v>
      </c>
      <c r="AN104" s="27" t="s">
        <v>817</v>
      </c>
      <c r="AO104" s="27" t="s">
        <v>817</v>
      </c>
      <c r="AP104" s="27" t="s">
        <v>817</v>
      </c>
      <c r="AQ104" s="27"/>
      <c r="AR104" s="27" t="s">
        <v>787</v>
      </c>
      <c r="AV104" s="490" t="s">
        <v>219</v>
      </c>
      <c r="AW104"/>
      <c r="AX104"/>
      <c r="AY104"/>
      <c r="AZ104" s="609"/>
      <c r="BA104"/>
    </row>
    <row r="105" spans="1:53" s="35" customFormat="1" ht="14.45" customHeight="1">
      <c r="A105" s="27" t="s">
        <v>382</v>
      </c>
      <c r="B105" s="27" t="s">
        <v>189</v>
      </c>
      <c r="C105" s="27"/>
      <c r="D105" s="115">
        <v>210736</v>
      </c>
      <c r="E105" s="115"/>
      <c r="F105" s="27" t="s">
        <v>106</v>
      </c>
      <c r="G105" s="27" t="s">
        <v>852</v>
      </c>
      <c r="H105" s="27" t="s">
        <v>874</v>
      </c>
      <c r="I105" s="120">
        <v>2</v>
      </c>
      <c r="J105" s="120">
        <v>10</v>
      </c>
      <c r="K105" s="120">
        <v>900</v>
      </c>
      <c r="L105" s="120" t="s">
        <v>784</v>
      </c>
      <c r="M105" s="120">
        <v>4</v>
      </c>
      <c r="N105" s="120">
        <v>20</v>
      </c>
      <c r="O105" s="120">
        <v>2050</v>
      </c>
      <c r="P105" s="120" t="s">
        <v>802</v>
      </c>
      <c r="Q105" s="120">
        <v>4</v>
      </c>
      <c r="R105" s="120">
        <v>10</v>
      </c>
      <c r="S105" s="120">
        <v>2350</v>
      </c>
      <c r="T105" s="27" t="s">
        <v>802</v>
      </c>
      <c r="U105" s="27"/>
      <c r="V105" s="27"/>
      <c r="W105" s="27"/>
      <c r="X105" s="27"/>
      <c r="Y105" s="27" t="s">
        <v>812</v>
      </c>
      <c r="Z105" s="27">
        <v>11</v>
      </c>
      <c r="AA105" s="84" t="s">
        <v>165</v>
      </c>
      <c r="AB105" s="27"/>
      <c r="AC105" s="27">
        <v>-85</v>
      </c>
      <c r="AD105" s="27" t="s">
        <v>624</v>
      </c>
      <c r="AE105" s="27" t="s">
        <v>624</v>
      </c>
      <c r="AF105" s="27" t="s">
        <v>148</v>
      </c>
      <c r="AG105" s="27" t="s">
        <v>149</v>
      </c>
      <c r="AH105" s="27">
        <v>60</v>
      </c>
      <c r="AI105" s="27">
        <v>3</v>
      </c>
      <c r="AJ105" s="27" t="s">
        <v>150</v>
      </c>
      <c r="AK105" s="27">
        <f>90000+350000+170000</f>
        <v>610000</v>
      </c>
      <c r="AL105" s="27"/>
      <c r="AM105" s="27" t="s">
        <v>889</v>
      </c>
      <c r="AN105" s="27" t="s">
        <v>206</v>
      </c>
      <c r="AO105" s="27" t="s">
        <v>480</v>
      </c>
      <c r="AP105" s="27" t="s">
        <v>480</v>
      </c>
      <c r="AQ105" s="27"/>
      <c r="AR105" s="27" t="s">
        <v>787</v>
      </c>
      <c r="AV105" s="490" t="s">
        <v>219</v>
      </c>
      <c r="AW105"/>
      <c r="AX105"/>
      <c r="AY105"/>
      <c r="AZ105" s="609"/>
      <c r="BA105"/>
    </row>
    <row r="106" spans="1:53" s="35" customFormat="1" ht="14.45" customHeight="1">
      <c r="A106" s="27" t="s">
        <v>382</v>
      </c>
      <c r="B106" s="27" t="s">
        <v>189</v>
      </c>
      <c r="C106" s="27"/>
      <c r="D106" s="115">
        <v>210737</v>
      </c>
      <c r="E106" s="115"/>
      <c r="F106" s="27" t="s">
        <v>106</v>
      </c>
      <c r="G106" s="27" t="s">
        <v>855</v>
      </c>
      <c r="H106" s="27" t="s">
        <v>877</v>
      </c>
      <c r="I106" s="120">
        <v>2</v>
      </c>
      <c r="J106" s="120">
        <v>10</v>
      </c>
      <c r="K106" s="120">
        <v>650</v>
      </c>
      <c r="L106" s="120" t="s">
        <v>784</v>
      </c>
      <c r="M106" s="120">
        <v>2</v>
      </c>
      <c r="N106" s="120">
        <v>10</v>
      </c>
      <c r="O106" s="120">
        <v>1150</v>
      </c>
      <c r="P106" s="120" t="s">
        <v>784</v>
      </c>
      <c r="Q106" s="120">
        <v>4</v>
      </c>
      <c r="R106" s="120">
        <v>20</v>
      </c>
      <c r="S106" s="120">
        <v>2175</v>
      </c>
      <c r="T106" s="120" t="s">
        <v>802</v>
      </c>
      <c r="U106" s="120"/>
      <c r="V106" s="120"/>
      <c r="W106" s="120"/>
      <c r="X106" s="120"/>
      <c r="Y106" s="27" t="s">
        <v>812</v>
      </c>
      <c r="Z106" s="27">
        <v>11</v>
      </c>
      <c r="AA106" s="84" t="s">
        <v>165</v>
      </c>
      <c r="AB106" s="27" t="s">
        <v>163</v>
      </c>
      <c r="AC106" s="27">
        <v>-85</v>
      </c>
      <c r="AD106" s="27">
        <v>10</v>
      </c>
      <c r="AE106" s="27" t="s">
        <v>164</v>
      </c>
      <c r="AF106" s="27" t="s">
        <v>148</v>
      </c>
      <c r="AG106" s="27" t="s">
        <v>149</v>
      </c>
      <c r="AH106" s="27">
        <v>60</v>
      </c>
      <c r="AI106" s="27">
        <v>3</v>
      </c>
      <c r="AJ106" s="27" t="s">
        <v>150</v>
      </c>
      <c r="AK106" s="27">
        <v>79000</v>
      </c>
      <c r="AL106" s="27"/>
      <c r="AM106" s="27" t="s">
        <v>890</v>
      </c>
      <c r="AN106" s="27" t="s">
        <v>817</v>
      </c>
      <c r="AO106" s="27" t="s">
        <v>817</v>
      </c>
      <c r="AP106" s="27" t="s">
        <v>817</v>
      </c>
      <c r="AQ106" s="27"/>
      <c r="AR106" s="27" t="s">
        <v>787</v>
      </c>
      <c r="AV106" s="490" t="s">
        <v>219</v>
      </c>
      <c r="AW106"/>
      <c r="AX106"/>
      <c r="AY106"/>
      <c r="AZ106" s="609"/>
      <c r="BA106"/>
    </row>
    <row r="107" spans="1:53" s="35" customFormat="1" ht="14.45" customHeight="1">
      <c r="A107" s="27" t="s">
        <v>424</v>
      </c>
      <c r="B107" s="27" t="s">
        <v>189</v>
      </c>
      <c r="C107" s="27"/>
      <c r="D107" s="115">
        <v>210738</v>
      </c>
      <c r="E107" s="115"/>
      <c r="F107" s="27" t="s">
        <v>106</v>
      </c>
      <c r="G107" s="27" t="s">
        <v>858</v>
      </c>
      <c r="H107" s="27" t="s">
        <v>879</v>
      </c>
      <c r="I107" s="120">
        <v>2</v>
      </c>
      <c r="J107" s="120">
        <v>10</v>
      </c>
      <c r="K107" s="120">
        <v>900</v>
      </c>
      <c r="L107" s="120" t="s">
        <v>784</v>
      </c>
      <c r="M107" s="120">
        <v>4</v>
      </c>
      <c r="N107" s="120">
        <v>20</v>
      </c>
      <c r="O107" s="120">
        <v>2175</v>
      </c>
      <c r="P107" s="120" t="s">
        <v>802</v>
      </c>
      <c r="Q107" s="120">
        <v>12</v>
      </c>
      <c r="R107" s="120">
        <v>5</v>
      </c>
      <c r="S107" s="120">
        <v>5095</v>
      </c>
      <c r="T107" s="120" t="s">
        <v>784</v>
      </c>
      <c r="U107" s="120"/>
      <c r="V107" s="120"/>
      <c r="W107" s="120"/>
      <c r="X107" s="120"/>
      <c r="Y107" s="27" t="s">
        <v>812</v>
      </c>
      <c r="Z107" s="27">
        <v>11</v>
      </c>
      <c r="AA107" s="84" t="s">
        <v>165</v>
      </c>
      <c r="AB107" s="27" t="s">
        <v>163</v>
      </c>
      <c r="AC107" s="27">
        <v>-85</v>
      </c>
      <c r="AD107" s="27">
        <v>20</v>
      </c>
      <c r="AE107" s="27" t="s">
        <v>166</v>
      </c>
      <c r="AF107" s="27" t="s">
        <v>148</v>
      </c>
      <c r="AG107" s="27" t="s">
        <v>149</v>
      </c>
      <c r="AH107" s="27">
        <v>60</v>
      </c>
      <c r="AI107" s="27">
        <v>3</v>
      </c>
      <c r="AJ107" s="27" t="s">
        <v>150</v>
      </c>
      <c r="AK107" s="27">
        <v>106000</v>
      </c>
      <c r="AL107" s="27"/>
      <c r="AM107" s="27" t="s">
        <v>891</v>
      </c>
      <c r="AN107" s="27" t="s">
        <v>817</v>
      </c>
      <c r="AO107" s="27" t="s">
        <v>817</v>
      </c>
      <c r="AP107" s="27" t="s">
        <v>817</v>
      </c>
      <c r="AQ107" s="27"/>
      <c r="AR107" s="27" t="s">
        <v>787</v>
      </c>
      <c r="AV107" s="490" t="s">
        <v>219</v>
      </c>
      <c r="AW107"/>
      <c r="AX107"/>
      <c r="AY107"/>
      <c r="AZ107" s="609"/>
      <c r="BA107"/>
    </row>
    <row r="108" spans="1:53" s="35" customFormat="1" ht="14.45" customHeight="1">
      <c r="A108" s="27" t="s">
        <v>382</v>
      </c>
      <c r="B108" s="27" t="s">
        <v>892</v>
      </c>
      <c r="C108" s="27"/>
      <c r="D108" s="115">
        <v>210739</v>
      </c>
      <c r="E108" s="115"/>
      <c r="F108" s="27" t="s">
        <v>106</v>
      </c>
      <c r="G108" s="27" t="s">
        <v>880</v>
      </c>
      <c r="H108" s="27" t="s">
        <v>881</v>
      </c>
      <c r="I108" s="120">
        <v>4</v>
      </c>
      <c r="J108" s="120">
        <v>20</v>
      </c>
      <c r="K108" s="120">
        <v>2050</v>
      </c>
      <c r="L108" s="27" t="s">
        <v>802</v>
      </c>
      <c r="M108" s="120">
        <v>4</v>
      </c>
      <c r="N108" s="120">
        <v>15</v>
      </c>
      <c r="O108" s="120">
        <v>2325</v>
      </c>
      <c r="P108" s="27" t="s">
        <v>802</v>
      </c>
      <c r="Q108" s="120">
        <v>12</v>
      </c>
      <c r="R108" s="120">
        <v>5</v>
      </c>
      <c r="S108" s="120">
        <v>5095</v>
      </c>
      <c r="T108" s="120" t="s">
        <v>784</v>
      </c>
      <c r="U108" s="120"/>
      <c r="V108" s="120"/>
      <c r="W108" s="120"/>
      <c r="X108" s="120"/>
      <c r="Y108" s="27" t="s">
        <v>812</v>
      </c>
      <c r="Z108" s="27">
        <v>11</v>
      </c>
      <c r="AA108" s="84" t="s">
        <v>165</v>
      </c>
      <c r="AB108" s="27"/>
      <c r="AC108" s="27">
        <v>-85</v>
      </c>
      <c r="AD108" s="27" t="s">
        <v>624</v>
      </c>
      <c r="AE108" s="27" t="s">
        <v>624</v>
      </c>
      <c r="AF108" s="27" t="s">
        <v>171</v>
      </c>
      <c r="AG108" s="27" t="s">
        <v>149</v>
      </c>
      <c r="AH108" s="27">
        <v>60</v>
      </c>
      <c r="AI108" s="27">
        <v>3</v>
      </c>
      <c r="AJ108" s="27" t="s">
        <v>150</v>
      </c>
      <c r="AK108" s="27">
        <f>350000+261000+38000</f>
        <v>649000</v>
      </c>
      <c r="AL108" s="27"/>
      <c r="AM108" s="27" t="s">
        <v>893</v>
      </c>
      <c r="AN108" s="27" t="s">
        <v>480</v>
      </c>
      <c r="AO108" s="27" t="s">
        <v>480</v>
      </c>
      <c r="AP108" s="27" t="s">
        <v>297</v>
      </c>
      <c r="AQ108" s="27"/>
      <c r="AR108" s="27" t="s">
        <v>787</v>
      </c>
      <c r="AV108" s="490" t="s">
        <v>219</v>
      </c>
      <c r="AW108"/>
      <c r="AX108"/>
      <c r="AY108"/>
      <c r="AZ108" s="609"/>
      <c r="BA108"/>
    </row>
    <row r="109" spans="1:53" s="35" customFormat="1" ht="14.45" customHeight="1">
      <c r="A109" s="27" t="s">
        <v>417</v>
      </c>
      <c r="B109" s="27" t="s">
        <v>189</v>
      </c>
      <c r="C109" s="27"/>
      <c r="D109" s="115">
        <v>210740</v>
      </c>
      <c r="E109" s="115"/>
      <c r="F109" s="27" t="s">
        <v>106</v>
      </c>
      <c r="G109" s="27" t="s">
        <v>883</v>
      </c>
      <c r="H109" s="27" t="s">
        <v>884</v>
      </c>
      <c r="I109" s="120">
        <v>12</v>
      </c>
      <c r="J109" s="120">
        <v>5</v>
      </c>
      <c r="K109" s="120">
        <v>5095</v>
      </c>
      <c r="L109" s="120" t="s">
        <v>784</v>
      </c>
      <c r="M109" s="120">
        <v>66</v>
      </c>
      <c r="N109" s="120">
        <v>10</v>
      </c>
      <c r="O109" s="120">
        <v>66486</v>
      </c>
      <c r="P109" s="120" t="s">
        <v>802</v>
      </c>
      <c r="Q109" s="120">
        <v>66</v>
      </c>
      <c r="R109" s="120">
        <v>10</v>
      </c>
      <c r="S109" s="120">
        <v>67286</v>
      </c>
      <c r="T109" s="27" t="s">
        <v>802</v>
      </c>
      <c r="U109" s="27"/>
      <c r="V109" s="27"/>
      <c r="W109" s="27"/>
      <c r="X109" s="27"/>
      <c r="Y109" s="27" t="s">
        <v>812</v>
      </c>
      <c r="Z109" s="27">
        <v>11</v>
      </c>
      <c r="AA109" s="84" t="s">
        <v>165</v>
      </c>
      <c r="AB109" s="27"/>
      <c r="AC109" s="27">
        <v>-85</v>
      </c>
      <c r="AD109" s="27" t="s">
        <v>624</v>
      </c>
      <c r="AE109" s="27" t="s">
        <v>624</v>
      </c>
      <c r="AF109" s="27" t="s">
        <v>148</v>
      </c>
      <c r="AG109" s="27" t="s">
        <v>149</v>
      </c>
      <c r="AH109" s="27">
        <v>60</v>
      </c>
      <c r="AI109" s="27">
        <v>3</v>
      </c>
      <c r="AJ109" s="27" t="s">
        <v>150</v>
      </c>
      <c r="AK109" s="27">
        <f>38000+170000+170000</f>
        <v>378000</v>
      </c>
      <c r="AL109" s="27"/>
      <c r="AM109" s="27" t="s">
        <v>894</v>
      </c>
      <c r="AN109" s="27" t="s">
        <v>297</v>
      </c>
      <c r="AO109" s="27" t="s">
        <v>480</v>
      </c>
      <c r="AP109" s="27" t="s">
        <v>480</v>
      </c>
      <c r="AQ109" s="27"/>
      <c r="AR109" s="27" t="s">
        <v>787</v>
      </c>
      <c r="AV109" s="490" t="s">
        <v>219</v>
      </c>
      <c r="AW109"/>
      <c r="AX109"/>
      <c r="AY109"/>
      <c r="AZ109" s="609"/>
      <c r="BA109"/>
    </row>
    <row r="110" spans="1:53" s="35" customFormat="1" ht="12.95" customHeight="1">
      <c r="A110" s="27"/>
      <c r="B110" s="27" t="s">
        <v>177</v>
      </c>
      <c r="C110" s="27"/>
      <c r="D110" s="27"/>
      <c r="E110" s="27"/>
      <c r="F110" s="27"/>
      <c r="G110" s="36"/>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V110" s="610"/>
      <c r="AW110"/>
      <c r="AX110"/>
      <c r="AY110"/>
      <c r="AZ110" s="609"/>
      <c r="BA110"/>
    </row>
    <row r="111" spans="1:53" s="35" customFormat="1" ht="14.45" customHeight="1">
      <c r="A111" s="27" t="s">
        <v>417</v>
      </c>
      <c r="B111" s="27" t="s">
        <v>188</v>
      </c>
      <c r="C111" s="27"/>
      <c r="D111" s="115">
        <v>210741</v>
      </c>
      <c r="E111" s="115"/>
      <c r="F111" s="27" t="s">
        <v>106</v>
      </c>
      <c r="G111" s="27" t="s">
        <v>868</v>
      </c>
      <c r="H111" s="27" t="s">
        <v>884</v>
      </c>
      <c r="I111" s="27">
        <v>2</v>
      </c>
      <c r="J111" s="27">
        <v>5</v>
      </c>
      <c r="K111" s="27">
        <v>900</v>
      </c>
      <c r="L111" s="27" t="s">
        <v>784</v>
      </c>
      <c r="M111" s="27">
        <v>66</v>
      </c>
      <c r="N111" s="27">
        <v>10</v>
      </c>
      <c r="O111" s="27">
        <v>66486</v>
      </c>
      <c r="P111" s="27" t="s">
        <v>802</v>
      </c>
      <c r="Q111" s="27">
        <v>66</v>
      </c>
      <c r="R111" s="27">
        <v>10</v>
      </c>
      <c r="S111" s="27">
        <v>67286</v>
      </c>
      <c r="T111" s="27" t="s">
        <v>802</v>
      </c>
      <c r="U111" s="27"/>
      <c r="V111" s="27"/>
      <c r="W111" s="27"/>
      <c r="X111" s="27"/>
      <c r="Y111" s="27" t="s">
        <v>812</v>
      </c>
      <c r="Z111" s="27">
        <v>11</v>
      </c>
      <c r="AA111" s="27" t="s">
        <v>145</v>
      </c>
      <c r="AB111" s="27" t="s">
        <v>146</v>
      </c>
      <c r="AC111" s="27">
        <v>-85</v>
      </c>
      <c r="AD111" s="27">
        <v>0</v>
      </c>
      <c r="AE111" s="27" t="s">
        <v>147</v>
      </c>
      <c r="AF111" s="27" t="s">
        <v>148</v>
      </c>
      <c r="AG111" s="27" t="s">
        <v>149</v>
      </c>
      <c r="AH111" s="27">
        <v>60</v>
      </c>
      <c r="AI111" s="27">
        <v>3</v>
      </c>
      <c r="AJ111" s="27" t="s">
        <v>150</v>
      </c>
      <c r="AK111" s="27">
        <v>10000</v>
      </c>
      <c r="AL111" s="27"/>
      <c r="AM111" s="27" t="s">
        <v>895</v>
      </c>
      <c r="AN111" s="27" t="s">
        <v>817</v>
      </c>
      <c r="AO111" s="27" t="s">
        <v>817</v>
      </c>
      <c r="AP111" s="27" t="s">
        <v>817</v>
      </c>
      <c r="AQ111" s="27"/>
      <c r="AR111" s="27" t="s">
        <v>787</v>
      </c>
      <c r="AV111" s="490" t="s">
        <v>219</v>
      </c>
      <c r="AW111"/>
      <c r="AX111"/>
      <c r="AY111"/>
      <c r="AZ111" s="609"/>
      <c r="BA111"/>
    </row>
    <row r="112" spans="1:53" s="35" customFormat="1" ht="14.45" customHeight="1">
      <c r="A112" s="27" t="s">
        <v>417</v>
      </c>
      <c r="B112" s="27" t="s">
        <v>188</v>
      </c>
      <c r="C112" s="27"/>
      <c r="D112" s="115">
        <v>210742</v>
      </c>
      <c r="E112" s="115"/>
      <c r="F112" s="27" t="s">
        <v>106</v>
      </c>
      <c r="G112" s="27" t="s">
        <v>871</v>
      </c>
      <c r="H112" s="27" t="s">
        <v>896</v>
      </c>
      <c r="I112" s="27">
        <v>2</v>
      </c>
      <c r="J112" s="27">
        <v>10</v>
      </c>
      <c r="K112" s="27">
        <v>650</v>
      </c>
      <c r="L112" s="27" t="s">
        <v>802</v>
      </c>
      <c r="M112" s="27">
        <v>2</v>
      </c>
      <c r="N112" s="27">
        <v>5</v>
      </c>
      <c r="O112" s="27">
        <v>1175</v>
      </c>
      <c r="P112" s="27" t="s">
        <v>802</v>
      </c>
      <c r="Q112" s="27">
        <v>66</v>
      </c>
      <c r="R112" s="27">
        <v>10</v>
      </c>
      <c r="S112" s="27">
        <v>66886</v>
      </c>
      <c r="T112" s="27" t="s">
        <v>784</v>
      </c>
      <c r="U112" s="27"/>
      <c r="V112" s="27"/>
      <c r="W112" s="27"/>
      <c r="X112" s="27"/>
      <c r="Y112" s="27" t="s">
        <v>812</v>
      </c>
      <c r="Z112" s="27">
        <v>11</v>
      </c>
      <c r="AA112" s="27" t="s">
        <v>145</v>
      </c>
      <c r="AB112" s="27" t="s">
        <v>146</v>
      </c>
      <c r="AC112" s="27">
        <v>-85</v>
      </c>
      <c r="AD112" s="27">
        <v>0</v>
      </c>
      <c r="AE112" s="27" t="s">
        <v>147</v>
      </c>
      <c r="AF112" s="27" t="s">
        <v>148</v>
      </c>
      <c r="AG112" s="27" t="s">
        <v>149</v>
      </c>
      <c r="AH112" s="27">
        <v>60</v>
      </c>
      <c r="AI112" s="27">
        <v>3</v>
      </c>
      <c r="AJ112" s="27" t="s">
        <v>150</v>
      </c>
      <c r="AK112" s="27">
        <v>1500</v>
      </c>
      <c r="AL112" s="27"/>
      <c r="AM112" s="27" t="s">
        <v>897</v>
      </c>
      <c r="AN112" s="27" t="s">
        <v>817</v>
      </c>
      <c r="AO112" s="27" t="s">
        <v>817</v>
      </c>
      <c r="AP112" s="27" t="s">
        <v>817</v>
      </c>
      <c r="AQ112" s="27"/>
      <c r="AR112" s="27" t="s">
        <v>787</v>
      </c>
      <c r="AV112" s="490" t="s">
        <v>219</v>
      </c>
      <c r="AW112"/>
      <c r="AX112"/>
      <c r="AY112"/>
      <c r="AZ112" s="609"/>
      <c r="BA112"/>
    </row>
    <row r="113" spans="1:53" s="35" customFormat="1" ht="14.45" customHeight="1">
      <c r="A113" s="27" t="s">
        <v>424</v>
      </c>
      <c r="B113" s="27" t="s">
        <v>188</v>
      </c>
      <c r="C113" s="27"/>
      <c r="D113" s="115">
        <v>210743</v>
      </c>
      <c r="E113" s="115"/>
      <c r="F113" s="27" t="s">
        <v>106</v>
      </c>
      <c r="G113" s="27" t="s">
        <v>852</v>
      </c>
      <c r="H113" s="27" t="s">
        <v>853</v>
      </c>
      <c r="I113" s="27">
        <v>2</v>
      </c>
      <c r="J113" s="27">
        <v>5</v>
      </c>
      <c r="K113" s="27">
        <v>900</v>
      </c>
      <c r="L113" s="27" t="s">
        <v>784</v>
      </c>
      <c r="M113" s="27">
        <v>4</v>
      </c>
      <c r="N113" s="27">
        <v>20</v>
      </c>
      <c r="O113" s="27">
        <v>2050</v>
      </c>
      <c r="P113" s="27" t="s">
        <v>802</v>
      </c>
      <c r="Q113" s="27">
        <v>4</v>
      </c>
      <c r="R113" s="27">
        <v>10</v>
      </c>
      <c r="S113" s="27">
        <v>2350</v>
      </c>
      <c r="T113" s="27" t="s">
        <v>802</v>
      </c>
      <c r="U113" s="27"/>
      <c r="V113" s="27"/>
      <c r="W113" s="27"/>
      <c r="X113" s="27"/>
      <c r="Y113" s="27" t="s">
        <v>812</v>
      </c>
      <c r="Z113" s="27">
        <v>11</v>
      </c>
      <c r="AA113" s="27" t="s">
        <v>145</v>
      </c>
      <c r="AB113" s="27" t="s">
        <v>146</v>
      </c>
      <c r="AC113" s="27">
        <v>-85</v>
      </c>
      <c r="AD113" s="27">
        <v>0</v>
      </c>
      <c r="AE113" s="27" t="s">
        <v>147</v>
      </c>
      <c r="AF113" s="27" t="s">
        <v>148</v>
      </c>
      <c r="AG113" s="27" t="s">
        <v>149</v>
      </c>
      <c r="AH113" s="27">
        <v>60</v>
      </c>
      <c r="AI113" s="27">
        <v>3</v>
      </c>
      <c r="AJ113" s="27" t="s">
        <v>150</v>
      </c>
      <c r="AK113" s="27">
        <v>16000</v>
      </c>
      <c r="AL113" s="27"/>
      <c r="AM113" s="27" t="s">
        <v>898</v>
      </c>
      <c r="AN113" s="27" t="s">
        <v>817</v>
      </c>
      <c r="AO113" s="27" t="s">
        <v>817</v>
      </c>
      <c r="AP113" s="27" t="s">
        <v>817</v>
      </c>
      <c r="AQ113" s="27"/>
      <c r="AR113" s="27" t="s">
        <v>787</v>
      </c>
      <c r="AV113" s="490" t="s">
        <v>219</v>
      </c>
      <c r="AW113"/>
      <c r="AX113"/>
      <c r="AY113"/>
      <c r="AZ113" s="609"/>
      <c r="BA113"/>
    </row>
    <row r="114" spans="1:53" s="35" customFormat="1" ht="14.45" customHeight="1">
      <c r="A114" s="27" t="s">
        <v>424</v>
      </c>
      <c r="B114" s="27" t="s">
        <v>189</v>
      </c>
      <c r="C114" s="27"/>
      <c r="D114" s="115">
        <v>210744</v>
      </c>
      <c r="E114" s="115"/>
      <c r="F114" s="27" t="s">
        <v>106</v>
      </c>
      <c r="G114" s="27" t="s">
        <v>855</v>
      </c>
      <c r="H114" s="27" t="s">
        <v>856</v>
      </c>
      <c r="I114" s="27">
        <v>2</v>
      </c>
      <c r="J114" s="27">
        <v>10</v>
      </c>
      <c r="K114" s="27">
        <v>650</v>
      </c>
      <c r="L114" s="27" t="s">
        <v>802</v>
      </c>
      <c r="M114" s="27">
        <v>2</v>
      </c>
      <c r="N114" s="27">
        <v>5</v>
      </c>
      <c r="O114" s="27">
        <v>1175</v>
      </c>
      <c r="P114" s="27" t="s">
        <v>802</v>
      </c>
      <c r="Q114" s="27">
        <v>4</v>
      </c>
      <c r="R114" s="27">
        <v>20</v>
      </c>
      <c r="S114" s="27">
        <v>2175</v>
      </c>
      <c r="T114" s="27" t="s">
        <v>784</v>
      </c>
      <c r="U114" s="27"/>
      <c r="V114" s="27"/>
      <c r="W114" s="27"/>
      <c r="X114" s="27"/>
      <c r="Y114" s="27" t="s">
        <v>812</v>
      </c>
      <c r="Z114" s="27">
        <v>11</v>
      </c>
      <c r="AA114" s="84" t="s">
        <v>165</v>
      </c>
      <c r="AB114" s="27"/>
      <c r="AC114" s="27">
        <v>-85</v>
      </c>
      <c r="AD114" s="27" t="s">
        <v>624</v>
      </c>
      <c r="AE114" s="27" t="s">
        <v>624</v>
      </c>
      <c r="AF114" s="27" t="s">
        <v>148</v>
      </c>
      <c r="AG114" s="27" t="s">
        <v>149</v>
      </c>
      <c r="AH114" s="27">
        <v>60</v>
      </c>
      <c r="AI114" s="27">
        <v>3</v>
      </c>
      <c r="AJ114" s="27" t="s">
        <v>150</v>
      </c>
      <c r="AK114" s="27">
        <v>180000</v>
      </c>
      <c r="AL114" s="27"/>
      <c r="AM114" s="27" t="s">
        <v>899</v>
      </c>
      <c r="AN114" s="27" t="s">
        <v>480</v>
      </c>
      <c r="AO114" s="27" t="s">
        <v>479</v>
      </c>
      <c r="AP114" s="27" t="s">
        <v>206</v>
      </c>
      <c r="AQ114" s="27"/>
      <c r="AR114" s="27" t="s">
        <v>787</v>
      </c>
      <c r="AV114" s="490" t="s">
        <v>219</v>
      </c>
      <c r="AW114"/>
      <c r="AX114"/>
      <c r="AY114"/>
      <c r="AZ114" s="609"/>
      <c r="BA114"/>
    </row>
    <row r="115" spans="1:53" s="35" customFormat="1" ht="14.45" customHeight="1">
      <c r="A115" s="27" t="s">
        <v>413</v>
      </c>
      <c r="B115" s="27" t="s">
        <v>189</v>
      </c>
      <c r="C115" s="27"/>
      <c r="D115" s="115">
        <v>210745</v>
      </c>
      <c r="E115" s="115"/>
      <c r="F115" s="27" t="s">
        <v>106</v>
      </c>
      <c r="G115" s="27" t="s">
        <v>858</v>
      </c>
      <c r="H115" s="27" t="s">
        <v>859</v>
      </c>
      <c r="I115" s="27">
        <v>2</v>
      </c>
      <c r="J115" s="27">
        <v>5</v>
      </c>
      <c r="K115" s="27">
        <v>900</v>
      </c>
      <c r="L115" s="27" t="s">
        <v>784</v>
      </c>
      <c r="M115" s="27">
        <v>4</v>
      </c>
      <c r="N115" s="27">
        <v>20</v>
      </c>
      <c r="O115" s="27">
        <v>2175</v>
      </c>
      <c r="P115" s="27" t="s">
        <v>802</v>
      </c>
      <c r="Q115" s="27">
        <v>12</v>
      </c>
      <c r="R115" s="27">
        <v>5</v>
      </c>
      <c r="S115" s="27">
        <v>5095</v>
      </c>
      <c r="T115" s="27" t="s">
        <v>784</v>
      </c>
      <c r="U115" s="27"/>
      <c r="V115" s="27"/>
      <c r="W115" s="27"/>
      <c r="X115" s="27"/>
      <c r="Y115" s="27" t="s">
        <v>812</v>
      </c>
      <c r="Z115" s="27">
        <v>11</v>
      </c>
      <c r="AA115" s="84" t="s">
        <v>165</v>
      </c>
      <c r="AB115" s="27" t="s">
        <v>163</v>
      </c>
      <c r="AC115" s="27">
        <v>-85</v>
      </c>
      <c r="AD115" s="27">
        <v>10</v>
      </c>
      <c r="AE115" s="27" t="s">
        <v>164</v>
      </c>
      <c r="AF115" s="27" t="s">
        <v>148</v>
      </c>
      <c r="AG115" s="27" t="s">
        <v>149</v>
      </c>
      <c r="AH115" s="27">
        <v>60</v>
      </c>
      <c r="AI115" s="27">
        <v>3</v>
      </c>
      <c r="AJ115" s="27" t="s">
        <v>150</v>
      </c>
      <c r="AK115" s="27">
        <v>54000</v>
      </c>
      <c r="AL115" s="27"/>
      <c r="AM115" s="27" t="s">
        <v>900</v>
      </c>
      <c r="AN115" s="27" t="s">
        <v>817</v>
      </c>
      <c r="AO115" s="27" t="s">
        <v>817</v>
      </c>
      <c r="AP115" s="27" t="s">
        <v>817</v>
      </c>
      <c r="AQ115" s="27"/>
      <c r="AR115" s="27" t="s">
        <v>787</v>
      </c>
      <c r="AV115" s="490" t="s">
        <v>219</v>
      </c>
      <c r="AW115"/>
      <c r="AX115"/>
      <c r="AY115"/>
      <c r="AZ115" s="609"/>
      <c r="BA115"/>
    </row>
    <row r="116" spans="1:53" s="35" customFormat="1" ht="14.45" customHeight="1">
      <c r="A116" s="27" t="s">
        <v>424</v>
      </c>
      <c r="B116" s="27" t="s">
        <v>189</v>
      </c>
      <c r="C116" s="27"/>
      <c r="D116" s="115">
        <v>210746</v>
      </c>
      <c r="E116" s="115"/>
      <c r="F116" s="27" t="s">
        <v>106</v>
      </c>
      <c r="G116" s="27" t="s">
        <v>880</v>
      </c>
      <c r="H116" s="27" t="s">
        <v>901</v>
      </c>
      <c r="I116" s="27">
        <v>4</v>
      </c>
      <c r="J116" s="27">
        <v>20</v>
      </c>
      <c r="K116" s="27">
        <v>2050</v>
      </c>
      <c r="L116" s="27" t="s">
        <v>802</v>
      </c>
      <c r="M116" s="27">
        <v>4</v>
      </c>
      <c r="N116" s="27">
        <v>10</v>
      </c>
      <c r="O116" s="27">
        <v>2350</v>
      </c>
      <c r="P116" s="27" t="s">
        <v>802</v>
      </c>
      <c r="Q116" s="27">
        <v>12</v>
      </c>
      <c r="R116" s="27">
        <v>5</v>
      </c>
      <c r="S116" s="27">
        <v>5095</v>
      </c>
      <c r="T116" s="27" t="s">
        <v>784</v>
      </c>
      <c r="U116" s="27"/>
      <c r="V116" s="27"/>
      <c r="W116" s="27"/>
      <c r="X116" s="27"/>
      <c r="Y116" s="27" t="s">
        <v>812</v>
      </c>
      <c r="Z116" s="27">
        <v>11</v>
      </c>
      <c r="AA116" s="84" t="s">
        <v>165</v>
      </c>
      <c r="AB116" s="27" t="s">
        <v>163</v>
      </c>
      <c r="AC116" s="27">
        <v>-85</v>
      </c>
      <c r="AD116" s="27">
        <v>20</v>
      </c>
      <c r="AE116" s="27" t="s">
        <v>166</v>
      </c>
      <c r="AF116" s="27" t="s">
        <v>148</v>
      </c>
      <c r="AG116" s="27" t="s">
        <v>149</v>
      </c>
      <c r="AH116" s="27">
        <v>60</v>
      </c>
      <c r="AI116" s="27">
        <v>3</v>
      </c>
      <c r="AJ116" s="27" t="s">
        <v>150</v>
      </c>
      <c r="AK116" s="27">
        <v>102000</v>
      </c>
      <c r="AL116" s="27"/>
      <c r="AM116" s="27" t="s">
        <v>902</v>
      </c>
      <c r="AN116" s="27" t="s">
        <v>817</v>
      </c>
      <c r="AO116" s="27" t="s">
        <v>817</v>
      </c>
      <c r="AP116" s="27" t="s">
        <v>817</v>
      </c>
      <c r="AQ116" s="27"/>
      <c r="AR116" s="27" t="s">
        <v>787</v>
      </c>
      <c r="AV116" s="490" t="s">
        <v>219</v>
      </c>
      <c r="AW116"/>
      <c r="AX116"/>
      <c r="AY116"/>
      <c r="AZ116" s="609"/>
      <c r="BA116"/>
    </row>
    <row r="117" spans="1:53" s="35" customFormat="1" ht="14.45" customHeight="1">
      <c r="A117" s="27" t="s">
        <v>417</v>
      </c>
      <c r="B117" s="27" t="s">
        <v>190</v>
      </c>
      <c r="C117" s="27"/>
      <c r="D117" s="115">
        <v>210747</v>
      </c>
      <c r="E117" s="115"/>
      <c r="F117" s="27" t="s">
        <v>106</v>
      </c>
      <c r="G117" s="27" t="s">
        <v>883</v>
      </c>
      <c r="H117" s="27" t="s">
        <v>884</v>
      </c>
      <c r="I117" s="27">
        <v>12</v>
      </c>
      <c r="J117" s="27">
        <v>5</v>
      </c>
      <c r="K117" s="27">
        <v>5035</v>
      </c>
      <c r="L117" s="27" t="s">
        <v>784</v>
      </c>
      <c r="M117" s="27">
        <v>66</v>
      </c>
      <c r="N117" s="27">
        <v>10</v>
      </c>
      <c r="O117" s="27">
        <v>66486</v>
      </c>
      <c r="P117" s="27" t="s">
        <v>802</v>
      </c>
      <c r="Q117" s="27">
        <v>66</v>
      </c>
      <c r="R117" s="27">
        <v>10</v>
      </c>
      <c r="S117" s="27">
        <v>67286</v>
      </c>
      <c r="T117" s="27" t="s">
        <v>802</v>
      </c>
      <c r="U117" s="27"/>
      <c r="V117" s="27"/>
      <c r="W117" s="27"/>
      <c r="X117" s="27"/>
      <c r="Y117" s="27" t="s">
        <v>812</v>
      </c>
      <c r="Z117" s="27">
        <v>11</v>
      </c>
      <c r="AA117" s="84" t="s">
        <v>165</v>
      </c>
      <c r="AB117" s="27"/>
      <c r="AC117" s="27">
        <v>-85</v>
      </c>
      <c r="AD117" s="27" t="s">
        <v>624</v>
      </c>
      <c r="AE117" s="27" t="s">
        <v>624</v>
      </c>
      <c r="AF117" s="27" t="s">
        <v>171</v>
      </c>
      <c r="AG117" s="27" t="s">
        <v>149</v>
      </c>
      <c r="AH117" s="27">
        <v>60</v>
      </c>
      <c r="AI117" s="27">
        <v>3</v>
      </c>
      <c r="AJ117" s="27" t="s">
        <v>150</v>
      </c>
      <c r="AK117" s="27">
        <f>38000+170000+170000</f>
        <v>378000</v>
      </c>
      <c r="AL117" s="27"/>
      <c r="AM117" s="27" t="s">
        <v>894</v>
      </c>
      <c r="AN117" s="27" t="s">
        <v>297</v>
      </c>
      <c r="AO117" s="27" t="s">
        <v>480</v>
      </c>
      <c r="AP117" s="27" t="s">
        <v>480</v>
      </c>
      <c r="AQ117" s="27"/>
      <c r="AR117" s="27" t="s">
        <v>787</v>
      </c>
      <c r="AV117" s="490" t="s">
        <v>219</v>
      </c>
      <c r="AW117"/>
      <c r="AX117"/>
      <c r="AY117"/>
      <c r="AZ117" s="609"/>
      <c r="BA117"/>
    </row>
    <row r="118" spans="1:53" s="35" customFormat="1" ht="14.45" customHeight="1">
      <c r="A118" s="27" t="s">
        <v>202</v>
      </c>
      <c r="B118" s="27" t="s">
        <v>189</v>
      </c>
      <c r="C118" s="27"/>
      <c r="D118" s="115">
        <v>210748</v>
      </c>
      <c r="E118" s="115"/>
      <c r="F118" s="27" t="s">
        <v>106</v>
      </c>
      <c r="G118" s="27" t="s">
        <v>861</v>
      </c>
      <c r="H118" s="27" t="s">
        <v>862</v>
      </c>
      <c r="I118" s="27">
        <v>2</v>
      </c>
      <c r="J118" s="27">
        <v>5</v>
      </c>
      <c r="K118" s="27">
        <v>900</v>
      </c>
      <c r="L118" s="27" t="s">
        <v>784</v>
      </c>
      <c r="M118" s="27">
        <v>12</v>
      </c>
      <c r="N118" s="27">
        <v>5</v>
      </c>
      <c r="O118" s="27">
        <v>5035</v>
      </c>
      <c r="P118" s="27" t="s">
        <v>784</v>
      </c>
      <c r="Q118" s="27">
        <v>66</v>
      </c>
      <c r="R118" s="27">
        <v>10</v>
      </c>
      <c r="S118" s="27">
        <v>66886</v>
      </c>
      <c r="T118" s="27" t="s">
        <v>802</v>
      </c>
      <c r="U118" s="27"/>
      <c r="V118" s="27"/>
      <c r="W118" s="27"/>
      <c r="X118" s="27"/>
      <c r="Y118" s="27" t="s">
        <v>812</v>
      </c>
      <c r="Z118" s="27">
        <v>11</v>
      </c>
      <c r="AA118" s="84" t="s">
        <v>165</v>
      </c>
      <c r="AB118" s="27"/>
      <c r="AC118" s="27">
        <v>-85</v>
      </c>
      <c r="AD118" s="27" t="s">
        <v>624</v>
      </c>
      <c r="AE118" s="27" t="s">
        <v>624</v>
      </c>
      <c r="AF118" s="27" t="s">
        <v>148</v>
      </c>
      <c r="AG118" s="27" t="s">
        <v>149</v>
      </c>
      <c r="AH118" s="27">
        <v>60</v>
      </c>
      <c r="AI118" s="27">
        <v>3</v>
      </c>
      <c r="AJ118" s="27" t="s">
        <v>150</v>
      </c>
      <c r="AK118" s="27">
        <f>38000+38000+170000</f>
        <v>246000</v>
      </c>
      <c r="AL118" s="27"/>
      <c r="AM118" s="27" t="s">
        <v>903</v>
      </c>
      <c r="AN118" s="27" t="s">
        <v>297</v>
      </c>
      <c r="AO118" s="27" t="s">
        <v>297</v>
      </c>
      <c r="AP118" s="27" t="s">
        <v>480</v>
      </c>
      <c r="AQ118" s="27"/>
      <c r="AR118" s="27" t="s">
        <v>787</v>
      </c>
      <c r="AV118" s="490" t="s">
        <v>219</v>
      </c>
      <c r="AW118"/>
      <c r="AX118"/>
      <c r="AY118"/>
      <c r="AZ118" s="609"/>
      <c r="BA118"/>
    </row>
    <row r="119" spans="1:53" s="35" customFormat="1" ht="12.95" customHeight="1">
      <c r="A119" s="27"/>
      <c r="B119" s="27" t="s">
        <v>177</v>
      </c>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V119" s="491"/>
      <c r="AW119"/>
      <c r="AX119"/>
      <c r="AY119"/>
      <c r="AZ119" s="609"/>
      <c r="BA119"/>
    </row>
    <row r="120" spans="1:53" s="35" customFormat="1" ht="14.45" customHeight="1">
      <c r="A120" s="27" t="s">
        <v>438</v>
      </c>
      <c r="B120" s="27" t="s">
        <v>187</v>
      </c>
      <c r="C120" s="27"/>
      <c r="D120" s="115">
        <v>210761</v>
      </c>
      <c r="E120" s="115"/>
      <c r="F120" s="27" t="s">
        <v>106</v>
      </c>
      <c r="G120" s="27" t="s">
        <v>904</v>
      </c>
      <c r="H120" s="27" t="s">
        <v>439</v>
      </c>
      <c r="I120" s="27">
        <v>2</v>
      </c>
      <c r="J120" s="27">
        <v>10</v>
      </c>
      <c r="K120" s="27">
        <v>900</v>
      </c>
      <c r="L120" s="27" t="s">
        <v>784</v>
      </c>
      <c r="M120" s="27">
        <v>66</v>
      </c>
      <c r="N120" s="27">
        <v>20</v>
      </c>
      <c r="O120" s="27">
        <v>66787</v>
      </c>
      <c r="P120" s="27" t="s">
        <v>802</v>
      </c>
      <c r="Q120" s="27">
        <v>66</v>
      </c>
      <c r="R120" s="27">
        <v>20</v>
      </c>
      <c r="S120" s="27">
        <v>66985</v>
      </c>
      <c r="T120" s="27" t="s">
        <v>802</v>
      </c>
      <c r="U120" s="27"/>
      <c r="V120" s="27"/>
      <c r="W120" s="27"/>
      <c r="X120" s="27"/>
      <c r="Y120" s="27" t="s">
        <v>812</v>
      </c>
      <c r="Z120" s="27">
        <v>11</v>
      </c>
      <c r="AA120" s="27" t="s">
        <v>157</v>
      </c>
      <c r="AB120" s="27" t="s">
        <v>163</v>
      </c>
      <c r="AC120" s="27">
        <v>-85</v>
      </c>
      <c r="AD120" s="27">
        <v>10</v>
      </c>
      <c r="AE120" s="27" t="s">
        <v>164</v>
      </c>
      <c r="AF120" s="27" t="s">
        <v>148</v>
      </c>
      <c r="AG120" s="27" t="s">
        <v>149</v>
      </c>
      <c r="AH120" s="27">
        <v>60</v>
      </c>
      <c r="AI120" s="27">
        <v>3</v>
      </c>
      <c r="AJ120" s="27" t="s">
        <v>150</v>
      </c>
      <c r="AK120" s="27">
        <v>93000</v>
      </c>
      <c r="AL120" s="27"/>
      <c r="AM120" s="27" t="s">
        <v>905</v>
      </c>
      <c r="AN120" s="27" t="s">
        <v>817</v>
      </c>
      <c r="AO120" s="27" t="s">
        <v>817</v>
      </c>
      <c r="AP120" s="27" t="s">
        <v>817</v>
      </c>
      <c r="AQ120" s="27"/>
      <c r="AR120" s="27" t="s">
        <v>787</v>
      </c>
      <c r="AV120" s="490" t="s">
        <v>219</v>
      </c>
      <c r="AW120"/>
      <c r="AX120"/>
      <c r="AY120"/>
      <c r="AZ120" s="609"/>
      <c r="BA120"/>
    </row>
    <row r="121" spans="1:53" s="35" customFormat="1" ht="14.45" customHeight="1">
      <c r="A121" s="27" t="s">
        <v>438</v>
      </c>
      <c r="B121" s="27" t="s">
        <v>189</v>
      </c>
      <c r="C121" s="27"/>
      <c r="D121" s="115">
        <v>210762</v>
      </c>
      <c r="E121" s="115"/>
      <c r="F121" s="27" t="s">
        <v>106</v>
      </c>
      <c r="G121" s="27" t="s">
        <v>906</v>
      </c>
      <c r="H121" s="27" t="s">
        <v>439</v>
      </c>
      <c r="I121" s="27">
        <v>12</v>
      </c>
      <c r="J121" s="27">
        <v>10</v>
      </c>
      <c r="K121" s="27">
        <v>5060</v>
      </c>
      <c r="L121" s="27" t="s">
        <v>784</v>
      </c>
      <c r="M121" s="27">
        <v>66</v>
      </c>
      <c r="N121" s="27">
        <v>20</v>
      </c>
      <c r="O121" s="27">
        <v>66787</v>
      </c>
      <c r="P121" s="27" t="s">
        <v>802</v>
      </c>
      <c r="Q121" s="27">
        <v>66</v>
      </c>
      <c r="R121" s="27">
        <v>20</v>
      </c>
      <c r="S121" s="27">
        <v>66985</v>
      </c>
      <c r="T121" s="27" t="s">
        <v>802</v>
      </c>
      <c r="U121" s="27"/>
      <c r="V121" s="27"/>
      <c r="W121" s="27"/>
      <c r="X121" s="27"/>
      <c r="Y121" s="27" t="s">
        <v>812</v>
      </c>
      <c r="Z121" s="27">
        <v>11</v>
      </c>
      <c r="AA121" s="27" t="s">
        <v>165</v>
      </c>
      <c r="AB121" s="27" t="s">
        <v>163</v>
      </c>
      <c r="AC121" s="27">
        <v>-85</v>
      </c>
      <c r="AD121" s="27">
        <v>20</v>
      </c>
      <c r="AE121" s="27" t="s">
        <v>166</v>
      </c>
      <c r="AF121" s="27" t="s">
        <v>148</v>
      </c>
      <c r="AG121" s="27" t="s">
        <v>149</v>
      </c>
      <c r="AH121" s="27">
        <v>60</v>
      </c>
      <c r="AI121" s="27">
        <v>3</v>
      </c>
      <c r="AJ121" s="27" t="s">
        <v>150</v>
      </c>
      <c r="AK121" s="27">
        <f>31000+70000+70000</f>
        <v>171000</v>
      </c>
      <c r="AL121" s="27"/>
      <c r="AM121" s="27" t="s">
        <v>907</v>
      </c>
      <c r="AN121" s="27" t="s">
        <v>817</v>
      </c>
      <c r="AO121" s="27" t="s">
        <v>817</v>
      </c>
      <c r="AP121" s="27" t="s">
        <v>817</v>
      </c>
      <c r="AQ121" s="27"/>
      <c r="AR121" s="27" t="s">
        <v>787</v>
      </c>
      <c r="AV121" s="490" t="s">
        <v>219</v>
      </c>
      <c r="AW121"/>
      <c r="AX121"/>
      <c r="AY121"/>
      <c r="AZ121" s="609"/>
      <c r="BA121"/>
    </row>
    <row r="122" spans="1:53" s="35" customFormat="1" ht="14.45" customHeight="1">
      <c r="A122" s="27" t="s">
        <v>438</v>
      </c>
      <c r="B122" s="27" t="s">
        <v>296</v>
      </c>
      <c r="C122" s="27"/>
      <c r="D122" s="115">
        <v>210763</v>
      </c>
      <c r="E122" s="115"/>
      <c r="F122" s="27" t="s">
        <v>106</v>
      </c>
      <c r="G122" s="27" t="s">
        <v>904</v>
      </c>
      <c r="H122" s="27" t="s">
        <v>439</v>
      </c>
      <c r="I122" s="27">
        <v>2</v>
      </c>
      <c r="J122" s="27">
        <v>10</v>
      </c>
      <c r="K122" s="27">
        <v>900</v>
      </c>
      <c r="L122" s="27" t="s">
        <v>784</v>
      </c>
      <c r="M122" s="27">
        <v>66</v>
      </c>
      <c r="N122" s="27">
        <v>20</v>
      </c>
      <c r="O122" s="27">
        <v>66787</v>
      </c>
      <c r="P122" s="27" t="s">
        <v>802</v>
      </c>
      <c r="Q122" s="27">
        <v>66</v>
      </c>
      <c r="R122" s="27">
        <v>20</v>
      </c>
      <c r="S122" s="27">
        <v>66985</v>
      </c>
      <c r="T122" s="27" t="s">
        <v>802</v>
      </c>
      <c r="U122" s="27"/>
      <c r="V122" s="27"/>
      <c r="W122" s="27"/>
      <c r="X122" s="27"/>
      <c r="Y122" s="27" t="s">
        <v>812</v>
      </c>
      <c r="Z122" s="27">
        <v>11</v>
      </c>
      <c r="AA122" s="27" t="s">
        <v>157</v>
      </c>
      <c r="AB122" s="27"/>
      <c r="AC122" s="27">
        <v>-85</v>
      </c>
      <c r="AD122" s="27" t="s">
        <v>624</v>
      </c>
      <c r="AE122" s="27" t="s">
        <v>624</v>
      </c>
      <c r="AF122" s="27" t="s">
        <v>171</v>
      </c>
      <c r="AG122" s="27" t="s">
        <v>149</v>
      </c>
      <c r="AH122" s="27">
        <v>60</v>
      </c>
      <c r="AI122" s="27">
        <v>3</v>
      </c>
      <c r="AJ122" s="27" t="s">
        <v>150</v>
      </c>
      <c r="AK122" s="27">
        <f>90000+350000+350000</f>
        <v>790000</v>
      </c>
      <c r="AL122" s="27"/>
      <c r="AM122" s="27" t="s">
        <v>908</v>
      </c>
      <c r="AN122" s="27" t="s">
        <v>206</v>
      </c>
      <c r="AO122" s="27" t="s">
        <v>480</v>
      </c>
      <c r="AP122" s="27" t="s">
        <v>480</v>
      </c>
      <c r="AQ122" s="27"/>
      <c r="AR122" s="27" t="s">
        <v>787</v>
      </c>
      <c r="AV122" s="490" t="s">
        <v>219</v>
      </c>
      <c r="AW122"/>
      <c r="AX122"/>
      <c r="AY122"/>
      <c r="AZ122" s="609"/>
      <c r="BA122"/>
    </row>
    <row r="123" spans="1:53" s="35" customFormat="1" ht="14.45" customHeight="1">
      <c r="A123" s="27" t="s">
        <v>438</v>
      </c>
      <c r="B123" s="27" t="s">
        <v>187</v>
      </c>
      <c r="C123" s="27"/>
      <c r="D123" s="115">
        <v>210764</v>
      </c>
      <c r="E123" s="115"/>
      <c r="F123" s="27" t="s">
        <v>106</v>
      </c>
      <c r="G123" s="27" t="s">
        <v>904</v>
      </c>
      <c r="H123" s="27" t="s">
        <v>439</v>
      </c>
      <c r="I123" s="27">
        <v>2</v>
      </c>
      <c r="J123" s="27">
        <v>10</v>
      </c>
      <c r="K123" s="27">
        <v>900</v>
      </c>
      <c r="L123" s="27" t="s">
        <v>784</v>
      </c>
      <c r="M123" s="27">
        <v>66</v>
      </c>
      <c r="N123" s="27">
        <v>20</v>
      </c>
      <c r="O123" s="27">
        <v>66787</v>
      </c>
      <c r="P123" s="27" t="s">
        <v>802</v>
      </c>
      <c r="Q123" s="27">
        <v>66</v>
      </c>
      <c r="R123" s="27">
        <v>20</v>
      </c>
      <c r="S123" s="27">
        <v>66985</v>
      </c>
      <c r="T123" s="27" t="s">
        <v>802</v>
      </c>
      <c r="U123" s="27"/>
      <c r="V123" s="27"/>
      <c r="W123" s="27"/>
      <c r="X123" s="27"/>
      <c r="Y123" s="27" t="s">
        <v>812</v>
      </c>
      <c r="Z123" s="27">
        <v>11</v>
      </c>
      <c r="AA123" s="84" t="s">
        <v>165</v>
      </c>
      <c r="AB123" s="27"/>
      <c r="AC123" s="27">
        <v>-85</v>
      </c>
      <c r="AD123" s="27" t="s">
        <v>624</v>
      </c>
      <c r="AE123" s="27" t="s">
        <v>624</v>
      </c>
      <c r="AF123" s="27" t="s">
        <v>148</v>
      </c>
      <c r="AG123" s="27" t="s">
        <v>149</v>
      </c>
      <c r="AH123" s="27">
        <v>60</v>
      </c>
      <c r="AI123" s="27">
        <v>3</v>
      </c>
      <c r="AJ123" s="27" t="s">
        <v>150</v>
      </c>
      <c r="AK123" s="27">
        <f>90000+350000+350000</f>
        <v>790000</v>
      </c>
      <c r="AL123" s="27"/>
      <c r="AM123" s="27" t="s">
        <v>908</v>
      </c>
      <c r="AN123" s="27" t="s">
        <v>206</v>
      </c>
      <c r="AO123" s="27" t="s">
        <v>480</v>
      </c>
      <c r="AP123" s="27" t="s">
        <v>480</v>
      </c>
      <c r="AQ123" s="27"/>
      <c r="AR123" s="27" t="s">
        <v>787</v>
      </c>
      <c r="AV123" s="490" t="s">
        <v>219</v>
      </c>
      <c r="AW123"/>
      <c r="AX123"/>
      <c r="AY123"/>
      <c r="AZ123" s="609"/>
      <c r="BA123"/>
    </row>
    <row r="124" spans="1:53" s="35" customFormat="1" ht="12.95" customHeight="1">
      <c r="A124" s="27"/>
      <c r="B124" s="27" t="s">
        <v>177</v>
      </c>
      <c r="C124" s="27"/>
      <c r="D124" s="27"/>
      <c r="E124" s="27"/>
      <c r="F124" s="27"/>
      <c r="G124" s="36"/>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V124" s="491"/>
      <c r="AW124"/>
      <c r="AX124"/>
      <c r="AY124"/>
      <c r="AZ124" s="609"/>
      <c r="BA124"/>
    </row>
    <row r="125" spans="1:53" s="35" customFormat="1" ht="14.45" customHeight="1">
      <c r="A125" s="27" t="s">
        <v>387</v>
      </c>
      <c r="B125" s="27" t="s">
        <v>188</v>
      </c>
      <c r="C125" s="27"/>
      <c r="D125" s="115">
        <v>210765</v>
      </c>
      <c r="E125" s="115"/>
      <c r="F125" s="27" t="s">
        <v>106</v>
      </c>
      <c r="G125" s="27" t="s">
        <v>904</v>
      </c>
      <c r="H125" s="27" t="s">
        <v>389</v>
      </c>
      <c r="I125" s="27">
        <v>2</v>
      </c>
      <c r="J125" s="27">
        <v>20</v>
      </c>
      <c r="K125" s="27">
        <v>900</v>
      </c>
      <c r="L125" s="27" t="s">
        <v>784</v>
      </c>
      <c r="M125" s="27">
        <v>66</v>
      </c>
      <c r="N125" s="27">
        <v>20</v>
      </c>
      <c r="O125" s="27">
        <v>66787</v>
      </c>
      <c r="P125" s="27" t="s">
        <v>802</v>
      </c>
      <c r="Q125" s="27">
        <v>66</v>
      </c>
      <c r="R125" s="27">
        <v>20</v>
      </c>
      <c r="S125" s="27">
        <v>66985</v>
      </c>
      <c r="T125" s="27" t="s">
        <v>802</v>
      </c>
      <c r="U125" s="27"/>
      <c r="V125" s="27"/>
      <c r="W125" s="27"/>
      <c r="X125" s="27"/>
      <c r="Y125" s="27" t="s">
        <v>812</v>
      </c>
      <c r="Z125" s="27">
        <v>11</v>
      </c>
      <c r="AA125" s="27" t="s">
        <v>145</v>
      </c>
      <c r="AB125" s="27" t="s">
        <v>146</v>
      </c>
      <c r="AC125" s="27">
        <v>-85</v>
      </c>
      <c r="AD125" s="27">
        <v>0</v>
      </c>
      <c r="AE125" s="27" t="s">
        <v>147</v>
      </c>
      <c r="AF125" s="27" t="s">
        <v>148</v>
      </c>
      <c r="AG125" s="27" t="s">
        <v>149</v>
      </c>
      <c r="AH125" s="27">
        <v>60</v>
      </c>
      <c r="AI125" s="27">
        <v>3</v>
      </c>
      <c r="AJ125" s="27" t="s">
        <v>150</v>
      </c>
      <c r="AK125" s="27">
        <f>10000+16000+16000</f>
        <v>42000</v>
      </c>
      <c r="AL125" s="27"/>
      <c r="AM125" s="27" t="s">
        <v>909</v>
      </c>
      <c r="AN125" s="27" t="s">
        <v>817</v>
      </c>
      <c r="AO125" s="27" t="s">
        <v>817</v>
      </c>
      <c r="AP125" s="27" t="s">
        <v>817</v>
      </c>
      <c r="AQ125" s="27"/>
      <c r="AR125" s="27" t="s">
        <v>787</v>
      </c>
      <c r="AV125" s="490" t="s">
        <v>219</v>
      </c>
      <c r="AW125"/>
      <c r="AX125"/>
      <c r="AY125"/>
      <c r="AZ125" s="609"/>
      <c r="BA125"/>
    </row>
    <row r="126" spans="1:53" s="35" customFormat="1" ht="14.45" customHeight="1">
      <c r="A126" s="27" t="s">
        <v>387</v>
      </c>
      <c r="B126" s="27" t="s">
        <v>296</v>
      </c>
      <c r="C126" s="27"/>
      <c r="D126" s="115">
        <v>210766</v>
      </c>
      <c r="E126" s="115"/>
      <c r="F126" s="27" t="s">
        <v>106</v>
      </c>
      <c r="G126" s="27" t="s">
        <v>904</v>
      </c>
      <c r="H126" s="27" t="s">
        <v>389</v>
      </c>
      <c r="I126" s="27">
        <v>2</v>
      </c>
      <c r="J126" s="27">
        <v>20</v>
      </c>
      <c r="K126" s="27">
        <v>900</v>
      </c>
      <c r="L126" s="27" t="s">
        <v>784</v>
      </c>
      <c r="M126" s="27">
        <v>66</v>
      </c>
      <c r="N126" s="27">
        <v>20</v>
      </c>
      <c r="O126" s="27">
        <v>66787</v>
      </c>
      <c r="P126" s="27" t="s">
        <v>802</v>
      </c>
      <c r="Q126" s="27">
        <v>66</v>
      </c>
      <c r="R126" s="27">
        <v>20</v>
      </c>
      <c r="S126" s="27">
        <v>66985</v>
      </c>
      <c r="T126" s="27" t="s">
        <v>802</v>
      </c>
      <c r="U126" s="27"/>
      <c r="V126" s="27"/>
      <c r="W126" s="27"/>
      <c r="X126" s="27"/>
      <c r="Y126" s="27" t="s">
        <v>812</v>
      </c>
      <c r="Z126" s="27">
        <v>11</v>
      </c>
      <c r="AA126" s="27" t="s">
        <v>157</v>
      </c>
      <c r="AB126" s="27"/>
      <c r="AC126" s="27">
        <v>-85</v>
      </c>
      <c r="AD126" s="27" t="s">
        <v>624</v>
      </c>
      <c r="AE126" s="27" t="s">
        <v>624</v>
      </c>
      <c r="AF126" s="27" t="s">
        <v>171</v>
      </c>
      <c r="AG126" s="27" t="s">
        <v>149</v>
      </c>
      <c r="AH126" s="27">
        <v>60</v>
      </c>
      <c r="AI126" s="27">
        <v>3</v>
      </c>
      <c r="AJ126" s="27" t="s">
        <v>150</v>
      </c>
      <c r="AK126" s="27">
        <f>182000+350000+350000</f>
        <v>882000</v>
      </c>
      <c r="AL126" s="27"/>
      <c r="AM126" s="27" t="s">
        <v>910</v>
      </c>
      <c r="AN126" s="27" t="s">
        <v>206</v>
      </c>
      <c r="AO126" s="27" t="s">
        <v>480</v>
      </c>
      <c r="AP126" s="27" t="s">
        <v>480</v>
      </c>
      <c r="AQ126" s="27"/>
      <c r="AR126" s="27" t="s">
        <v>787</v>
      </c>
      <c r="AV126" s="490" t="s">
        <v>219</v>
      </c>
      <c r="AW126"/>
      <c r="AX126"/>
      <c r="AY126"/>
      <c r="AZ126" s="609"/>
      <c r="BA126"/>
    </row>
    <row r="127" spans="1:53" s="35" customFormat="1" ht="12.95" customHeight="1">
      <c r="A127" s="27"/>
      <c r="B127" s="27" t="s">
        <v>177</v>
      </c>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V127" s="491"/>
      <c r="AW127"/>
      <c r="AX127"/>
      <c r="AY127"/>
      <c r="AZ127" s="609"/>
      <c r="BA127"/>
    </row>
    <row r="128" spans="1:53" s="35" customFormat="1" ht="14.45" customHeight="1">
      <c r="A128" s="27" t="s">
        <v>438</v>
      </c>
      <c r="B128" s="27" t="s">
        <v>188</v>
      </c>
      <c r="C128" s="27"/>
      <c r="D128" s="115">
        <v>210767</v>
      </c>
      <c r="E128" s="115"/>
      <c r="F128" s="27" t="s">
        <v>106</v>
      </c>
      <c r="G128" s="27" t="s">
        <v>906</v>
      </c>
      <c r="H128" s="27" t="s">
        <v>439</v>
      </c>
      <c r="I128" s="27">
        <v>12</v>
      </c>
      <c r="J128" s="27">
        <v>10</v>
      </c>
      <c r="K128" s="27">
        <v>5060</v>
      </c>
      <c r="L128" s="27" t="s">
        <v>784</v>
      </c>
      <c r="M128" s="27">
        <v>66</v>
      </c>
      <c r="N128" s="27">
        <v>20</v>
      </c>
      <c r="O128" s="27">
        <v>66787</v>
      </c>
      <c r="P128" s="27" t="s">
        <v>802</v>
      </c>
      <c r="Q128" s="27">
        <v>66</v>
      </c>
      <c r="R128" s="27">
        <v>20</v>
      </c>
      <c r="S128" s="27">
        <v>66985</v>
      </c>
      <c r="T128" s="27" t="s">
        <v>802</v>
      </c>
      <c r="U128" s="27"/>
      <c r="V128" s="27"/>
      <c r="W128" s="27"/>
      <c r="X128" s="27"/>
      <c r="Y128" s="27" t="s">
        <v>812</v>
      </c>
      <c r="Z128" s="27">
        <v>11</v>
      </c>
      <c r="AA128" s="27" t="s">
        <v>145</v>
      </c>
      <c r="AB128" s="27" t="s">
        <v>146</v>
      </c>
      <c r="AC128" s="27">
        <v>-85</v>
      </c>
      <c r="AD128" s="27">
        <v>0</v>
      </c>
      <c r="AE128" s="27" t="s">
        <v>147</v>
      </c>
      <c r="AF128" s="27" t="s">
        <v>148</v>
      </c>
      <c r="AG128" s="27" t="s">
        <v>149</v>
      </c>
      <c r="AH128" s="27">
        <v>60</v>
      </c>
      <c r="AI128" s="27">
        <v>3</v>
      </c>
      <c r="AJ128" s="27" t="s">
        <v>150</v>
      </c>
      <c r="AK128" s="27">
        <f>3900+8000+8000</f>
        <v>19900</v>
      </c>
      <c r="AL128" s="27"/>
      <c r="AM128" s="27" t="s">
        <v>911</v>
      </c>
      <c r="AN128" s="27" t="s">
        <v>817</v>
      </c>
      <c r="AO128" s="27" t="s">
        <v>817</v>
      </c>
      <c r="AP128" s="27" t="s">
        <v>817</v>
      </c>
      <c r="AQ128" s="27"/>
      <c r="AR128" s="27" t="s">
        <v>787</v>
      </c>
      <c r="AV128" s="490" t="s">
        <v>219</v>
      </c>
      <c r="AW128"/>
      <c r="AX128"/>
      <c r="AY128"/>
      <c r="AZ128" s="609"/>
      <c r="BA128"/>
    </row>
    <row r="129" spans="1:53" s="35" customFormat="1" ht="14.45" customHeight="1">
      <c r="A129" s="27" t="s">
        <v>438</v>
      </c>
      <c r="B129" s="27" t="s">
        <v>296</v>
      </c>
      <c r="C129" s="27"/>
      <c r="D129" s="115">
        <v>210768</v>
      </c>
      <c r="E129" s="115"/>
      <c r="F129" s="27" t="s">
        <v>106</v>
      </c>
      <c r="G129" s="27" t="s">
        <v>906</v>
      </c>
      <c r="H129" s="27" t="s">
        <v>439</v>
      </c>
      <c r="I129" s="27">
        <v>12</v>
      </c>
      <c r="J129" s="27">
        <v>10</v>
      </c>
      <c r="K129" s="27">
        <v>5060</v>
      </c>
      <c r="L129" s="27" t="s">
        <v>784</v>
      </c>
      <c r="M129" s="27">
        <v>66</v>
      </c>
      <c r="N129" s="27">
        <v>20</v>
      </c>
      <c r="O129" s="27">
        <v>66787</v>
      </c>
      <c r="P129" s="27" t="s">
        <v>802</v>
      </c>
      <c r="Q129" s="27">
        <v>66</v>
      </c>
      <c r="R129" s="27">
        <v>20</v>
      </c>
      <c r="S129" s="27">
        <v>66985</v>
      </c>
      <c r="T129" s="27" t="s">
        <v>802</v>
      </c>
      <c r="U129" s="27"/>
      <c r="V129" s="27"/>
      <c r="W129" s="27"/>
      <c r="X129" s="27"/>
      <c r="Y129" s="27" t="s">
        <v>812</v>
      </c>
      <c r="Z129" s="27">
        <v>11</v>
      </c>
      <c r="AA129" s="27" t="s">
        <v>157</v>
      </c>
      <c r="AB129" s="27"/>
      <c r="AC129" s="27">
        <v>-85</v>
      </c>
      <c r="AD129" s="27" t="s">
        <v>624</v>
      </c>
      <c r="AE129" s="27" t="s">
        <v>624</v>
      </c>
      <c r="AF129" s="27" t="s">
        <v>171</v>
      </c>
      <c r="AG129" s="27" t="s">
        <v>149</v>
      </c>
      <c r="AH129" s="27">
        <v>60</v>
      </c>
      <c r="AI129" s="27">
        <v>3</v>
      </c>
      <c r="AJ129" s="27" t="s">
        <v>150</v>
      </c>
      <c r="AK129" s="27">
        <f>90000+350000+350000</f>
        <v>790000</v>
      </c>
      <c r="AL129" s="27"/>
      <c r="AM129" s="27" t="s">
        <v>908</v>
      </c>
      <c r="AN129" s="27" t="s">
        <v>206</v>
      </c>
      <c r="AO129" s="27" t="s">
        <v>480</v>
      </c>
      <c r="AP129" s="27" t="s">
        <v>480</v>
      </c>
      <c r="AQ129" s="27"/>
      <c r="AR129" s="27" t="s">
        <v>787</v>
      </c>
      <c r="AV129" s="490" t="s">
        <v>219</v>
      </c>
      <c r="AW129"/>
      <c r="AX129"/>
      <c r="AY129"/>
      <c r="AZ129" s="609"/>
      <c r="BA129"/>
    </row>
    <row r="130" spans="1:53" s="35" customFormat="1" ht="12.95" customHeight="1">
      <c r="A130" s="36"/>
      <c r="B130" s="36" t="s">
        <v>177</v>
      </c>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V130" s="491"/>
      <c r="AW130"/>
      <c r="AX130"/>
      <c r="AY130"/>
      <c r="AZ130" s="609"/>
      <c r="BA130"/>
    </row>
    <row r="131" spans="1:53" s="35" customFormat="1" ht="14.45" customHeight="1">
      <c r="A131" s="27" t="s">
        <v>387</v>
      </c>
      <c r="B131" s="27" t="s">
        <v>187</v>
      </c>
      <c r="C131" s="27"/>
      <c r="D131" s="115">
        <v>210770</v>
      </c>
      <c r="E131" s="115"/>
      <c r="F131" s="27" t="s">
        <v>106</v>
      </c>
      <c r="G131" s="27" t="s">
        <v>904</v>
      </c>
      <c r="H131" s="27" t="s">
        <v>389</v>
      </c>
      <c r="I131" s="27">
        <v>2</v>
      </c>
      <c r="J131" s="27">
        <v>20</v>
      </c>
      <c r="K131" s="27">
        <v>900</v>
      </c>
      <c r="L131" s="27" t="s">
        <v>784</v>
      </c>
      <c r="M131" s="27">
        <v>66</v>
      </c>
      <c r="N131" s="27">
        <v>20</v>
      </c>
      <c r="O131" s="27">
        <v>66837</v>
      </c>
      <c r="P131" s="27" t="s">
        <v>802</v>
      </c>
      <c r="Q131" s="27">
        <v>66</v>
      </c>
      <c r="R131" s="27">
        <v>20</v>
      </c>
      <c r="S131" s="27">
        <v>66981</v>
      </c>
      <c r="T131" s="27" t="s">
        <v>802</v>
      </c>
      <c r="U131" s="27"/>
      <c r="V131" s="27"/>
      <c r="W131" s="27"/>
      <c r="X131" s="27"/>
      <c r="Y131" s="27" t="s">
        <v>812</v>
      </c>
      <c r="Z131" s="27">
        <v>11</v>
      </c>
      <c r="AA131" s="66" t="s">
        <v>157</v>
      </c>
      <c r="AB131" s="66" t="s">
        <v>163</v>
      </c>
      <c r="AC131" s="90">
        <v>-78</v>
      </c>
      <c r="AD131" s="66">
        <v>20</v>
      </c>
      <c r="AE131" s="66" t="s">
        <v>166</v>
      </c>
      <c r="AF131" s="27" t="s">
        <v>148</v>
      </c>
      <c r="AG131" s="27" t="s">
        <v>149</v>
      </c>
      <c r="AH131" s="27">
        <v>60</v>
      </c>
      <c r="AI131" s="27">
        <v>3</v>
      </c>
      <c r="AJ131" s="27" t="s">
        <v>150</v>
      </c>
      <c r="AK131" s="27">
        <v>195000</v>
      </c>
      <c r="AL131" s="27"/>
      <c r="AM131" s="27" t="s">
        <v>890</v>
      </c>
      <c r="AN131" s="27" t="s">
        <v>817</v>
      </c>
      <c r="AO131" s="27" t="s">
        <v>817</v>
      </c>
      <c r="AP131" s="27" t="s">
        <v>817</v>
      </c>
      <c r="AQ131" s="27"/>
      <c r="AR131" s="66" t="s">
        <v>851</v>
      </c>
      <c r="AV131" s="490" t="s">
        <v>219</v>
      </c>
      <c r="AW131"/>
      <c r="AX131"/>
      <c r="AY131"/>
      <c r="AZ131" s="609"/>
      <c r="BA131"/>
    </row>
    <row r="132" spans="1:53" s="35" customFormat="1" ht="14.45" customHeight="1">
      <c r="A132" s="27" t="s">
        <v>387</v>
      </c>
      <c r="B132" s="27" t="s">
        <v>187</v>
      </c>
      <c r="C132" s="27"/>
      <c r="D132" s="115">
        <v>210771</v>
      </c>
      <c r="E132" s="115"/>
      <c r="F132" s="27" t="s">
        <v>106</v>
      </c>
      <c r="G132" s="27" t="s">
        <v>904</v>
      </c>
      <c r="H132" s="27" t="s">
        <v>389</v>
      </c>
      <c r="I132" s="27">
        <v>2</v>
      </c>
      <c r="J132" s="27">
        <v>20</v>
      </c>
      <c r="K132" s="27">
        <v>900</v>
      </c>
      <c r="L132" s="27" t="s">
        <v>784</v>
      </c>
      <c r="M132" s="27">
        <v>66</v>
      </c>
      <c r="N132" s="27">
        <v>20</v>
      </c>
      <c r="O132" s="27">
        <v>66787</v>
      </c>
      <c r="P132" s="27" t="s">
        <v>802</v>
      </c>
      <c r="Q132" s="27">
        <v>66</v>
      </c>
      <c r="R132" s="27">
        <v>20</v>
      </c>
      <c r="S132" s="27">
        <v>66985</v>
      </c>
      <c r="T132" s="27" t="s">
        <v>802</v>
      </c>
      <c r="U132" s="27"/>
      <c r="V132" s="27"/>
      <c r="W132" s="27"/>
      <c r="X132" s="27"/>
      <c r="Y132" s="27" t="s">
        <v>812</v>
      </c>
      <c r="Z132" s="27">
        <v>11</v>
      </c>
      <c r="AA132" s="66" t="s">
        <v>157</v>
      </c>
      <c r="AB132" s="66" t="s">
        <v>163</v>
      </c>
      <c r="AC132" s="90">
        <v>-88</v>
      </c>
      <c r="AD132" s="66">
        <v>10</v>
      </c>
      <c r="AE132" s="66" t="s">
        <v>164</v>
      </c>
      <c r="AF132" s="27" t="s">
        <v>148</v>
      </c>
      <c r="AG132" s="27" t="s">
        <v>149</v>
      </c>
      <c r="AH132" s="27">
        <v>60</v>
      </c>
      <c r="AI132" s="27">
        <v>3</v>
      </c>
      <c r="AJ132" s="27" t="s">
        <v>150</v>
      </c>
      <c r="AK132" s="27">
        <v>123000</v>
      </c>
      <c r="AL132" s="27"/>
      <c r="AM132" s="27" t="s">
        <v>912</v>
      </c>
      <c r="AN132" s="27" t="s">
        <v>817</v>
      </c>
      <c r="AO132" s="27" t="s">
        <v>817</v>
      </c>
      <c r="AP132" s="27" t="s">
        <v>817</v>
      </c>
      <c r="AQ132" s="27"/>
      <c r="AR132" s="66" t="s">
        <v>851</v>
      </c>
      <c r="AV132" s="490" t="s">
        <v>219</v>
      </c>
      <c r="AW132"/>
      <c r="AX132"/>
      <c r="AY132"/>
      <c r="AZ132" s="609"/>
      <c r="BA132"/>
    </row>
    <row r="133" spans="1:53" ht="12.95" customHeight="1">
      <c r="AP133" s="26"/>
      <c r="AQ133" s="26"/>
      <c r="AT133" s="31"/>
      <c r="AV133" s="495"/>
      <c r="AZ133" s="609"/>
    </row>
    <row r="134" spans="1:53" ht="14.45" customHeight="1">
      <c r="A134" s="27" t="s">
        <v>387</v>
      </c>
      <c r="B134" s="27" t="s">
        <v>190</v>
      </c>
      <c r="C134" s="27"/>
      <c r="D134" s="115">
        <v>210772</v>
      </c>
      <c r="E134" s="115"/>
      <c r="F134" s="27" t="s">
        <v>106</v>
      </c>
      <c r="G134" s="27" t="s">
        <v>904</v>
      </c>
      <c r="H134" s="27" t="s">
        <v>389</v>
      </c>
      <c r="I134" s="27">
        <v>2</v>
      </c>
      <c r="J134" s="27">
        <v>20</v>
      </c>
      <c r="K134" s="27">
        <v>900</v>
      </c>
      <c r="L134" s="27" t="s">
        <v>802</v>
      </c>
      <c r="M134" s="27">
        <v>66</v>
      </c>
      <c r="N134" s="27">
        <v>20</v>
      </c>
      <c r="O134" s="27">
        <v>66787</v>
      </c>
      <c r="P134" s="27" t="s">
        <v>802</v>
      </c>
      <c r="Q134" s="27">
        <v>66</v>
      </c>
      <c r="R134" s="27">
        <v>20</v>
      </c>
      <c r="S134" s="27">
        <v>66985</v>
      </c>
      <c r="T134" s="27" t="s">
        <v>802</v>
      </c>
      <c r="U134" s="27"/>
      <c r="V134" s="27"/>
      <c r="W134" s="27"/>
      <c r="X134" s="27"/>
      <c r="Y134" s="27" t="s">
        <v>812</v>
      </c>
      <c r="Z134" s="27">
        <v>13</v>
      </c>
      <c r="AA134" s="27" t="s">
        <v>165</v>
      </c>
      <c r="AB134" s="27"/>
      <c r="AC134" s="27">
        <v>-85</v>
      </c>
      <c r="AD134" s="27" t="s">
        <v>624</v>
      </c>
      <c r="AE134" s="27" t="s">
        <v>624</v>
      </c>
      <c r="AF134" s="27" t="s">
        <v>171</v>
      </c>
      <c r="AG134" s="27" t="s">
        <v>149</v>
      </c>
      <c r="AH134" s="27">
        <v>60</v>
      </c>
      <c r="AI134" s="27">
        <v>3</v>
      </c>
      <c r="AJ134" s="27" t="s">
        <v>150</v>
      </c>
      <c r="AK134" s="27">
        <v>1050000</v>
      </c>
      <c r="AL134" s="27"/>
      <c r="AM134" s="27" t="s">
        <v>913</v>
      </c>
      <c r="AN134" s="27" t="s">
        <v>480</v>
      </c>
      <c r="AO134" s="27" t="s">
        <v>480</v>
      </c>
      <c r="AP134" s="27" t="s">
        <v>480</v>
      </c>
      <c r="AQ134" s="27"/>
      <c r="AR134" s="27" t="s">
        <v>787</v>
      </c>
      <c r="AT134" s="31"/>
      <c r="AV134" s="490" t="s">
        <v>219</v>
      </c>
      <c r="AZ134" s="609"/>
    </row>
    <row r="135" spans="1:53" ht="14.45" customHeight="1">
      <c r="A135" s="27" t="s">
        <v>387</v>
      </c>
      <c r="B135" s="27" t="s">
        <v>189</v>
      </c>
      <c r="C135" s="27"/>
      <c r="D135" s="115">
        <v>210773</v>
      </c>
      <c r="E135" s="115"/>
      <c r="F135" s="27" t="s">
        <v>106</v>
      </c>
      <c r="G135" s="27" t="s">
        <v>914</v>
      </c>
      <c r="H135" s="27" t="s">
        <v>389</v>
      </c>
      <c r="I135" s="27">
        <v>2</v>
      </c>
      <c r="J135" s="27">
        <v>20</v>
      </c>
      <c r="K135" s="27">
        <v>801</v>
      </c>
      <c r="L135" s="27" t="s">
        <v>802</v>
      </c>
      <c r="M135" s="27">
        <v>2</v>
      </c>
      <c r="N135" s="27">
        <v>20</v>
      </c>
      <c r="O135" s="27">
        <v>999</v>
      </c>
      <c r="P135" s="27" t="s">
        <v>802</v>
      </c>
      <c r="Q135" s="27">
        <v>66</v>
      </c>
      <c r="R135" s="27">
        <v>20</v>
      </c>
      <c r="S135" s="27">
        <v>66886</v>
      </c>
      <c r="T135" s="27" t="s">
        <v>802</v>
      </c>
      <c r="U135" s="27"/>
      <c r="V135" s="27"/>
      <c r="W135" s="27"/>
      <c r="X135" s="27"/>
      <c r="Y135" s="27" t="s">
        <v>812</v>
      </c>
      <c r="Z135" s="27">
        <v>13</v>
      </c>
      <c r="AA135" s="27" t="s">
        <v>165</v>
      </c>
      <c r="AB135" s="27"/>
      <c r="AC135" s="27">
        <v>-85</v>
      </c>
      <c r="AD135" s="27" t="s">
        <v>624</v>
      </c>
      <c r="AE135" s="27" t="s">
        <v>624</v>
      </c>
      <c r="AF135" s="27" t="s">
        <v>148</v>
      </c>
      <c r="AG135" s="27" t="s">
        <v>149</v>
      </c>
      <c r="AH135" s="27">
        <v>60</v>
      </c>
      <c r="AI135" s="27">
        <v>3</v>
      </c>
      <c r="AJ135" s="27" t="s">
        <v>150</v>
      </c>
      <c r="AK135" s="27">
        <v>1050000</v>
      </c>
      <c r="AL135" s="27"/>
      <c r="AM135" s="27" t="s">
        <v>913</v>
      </c>
      <c r="AN135" s="27" t="s">
        <v>480</v>
      </c>
      <c r="AO135" s="27" t="s">
        <v>480</v>
      </c>
      <c r="AP135" s="27" t="s">
        <v>480</v>
      </c>
      <c r="AQ135" s="27"/>
      <c r="AR135" s="27" t="s">
        <v>787</v>
      </c>
      <c r="AV135" s="490" t="s">
        <v>219</v>
      </c>
      <c r="AZ135" s="609"/>
    </row>
    <row r="136" spans="1:53" ht="14.45" customHeight="1">
      <c r="A136" s="27" t="s">
        <v>387</v>
      </c>
      <c r="B136" s="27" t="s">
        <v>190</v>
      </c>
      <c r="C136" s="27"/>
      <c r="D136" s="115">
        <v>210774</v>
      </c>
      <c r="E136" s="115"/>
      <c r="F136" s="27" t="s">
        <v>106</v>
      </c>
      <c r="G136" s="27" t="s">
        <v>915</v>
      </c>
      <c r="H136" s="27" t="s">
        <v>389</v>
      </c>
      <c r="I136" s="27">
        <v>66</v>
      </c>
      <c r="J136" s="27">
        <v>20</v>
      </c>
      <c r="K136" s="27">
        <v>66536</v>
      </c>
      <c r="L136" s="27" t="s">
        <v>802</v>
      </c>
      <c r="M136" s="27">
        <v>66</v>
      </c>
      <c r="N136" s="27">
        <v>20</v>
      </c>
      <c r="O136" s="27">
        <v>67038</v>
      </c>
      <c r="P136" s="27" t="s">
        <v>802</v>
      </c>
      <c r="Q136" s="27">
        <v>66</v>
      </c>
      <c r="R136" s="27">
        <v>20</v>
      </c>
      <c r="S136" s="27">
        <v>67236</v>
      </c>
      <c r="T136" s="27" t="s">
        <v>802</v>
      </c>
      <c r="U136" s="27"/>
      <c r="V136" s="27"/>
      <c r="W136" s="27"/>
      <c r="X136" s="27"/>
      <c r="Y136" s="27" t="s">
        <v>812</v>
      </c>
      <c r="Z136" s="27">
        <v>13</v>
      </c>
      <c r="AA136" s="27" t="s">
        <v>165</v>
      </c>
      <c r="AB136" s="27"/>
      <c r="AC136" s="27">
        <v>-85</v>
      </c>
      <c r="AD136" s="27" t="s">
        <v>624</v>
      </c>
      <c r="AE136" s="27" t="s">
        <v>624</v>
      </c>
      <c r="AF136" s="27" t="s">
        <v>171</v>
      </c>
      <c r="AG136" s="27" t="s">
        <v>149</v>
      </c>
      <c r="AH136" s="27">
        <v>60</v>
      </c>
      <c r="AI136" s="27">
        <v>3</v>
      </c>
      <c r="AJ136" s="27" t="s">
        <v>150</v>
      </c>
      <c r="AK136" s="27">
        <v>1050000</v>
      </c>
      <c r="AL136" s="27"/>
      <c r="AM136" s="27" t="s">
        <v>913</v>
      </c>
      <c r="AN136" s="27" t="s">
        <v>480</v>
      </c>
      <c r="AO136" s="27" t="s">
        <v>480</v>
      </c>
      <c r="AP136" s="27" t="s">
        <v>480</v>
      </c>
      <c r="AQ136" s="27"/>
      <c r="AR136" s="27" t="s">
        <v>787</v>
      </c>
      <c r="AV136" s="490" t="s">
        <v>219</v>
      </c>
      <c r="AZ136" s="609"/>
    </row>
    <row r="137" spans="1:53" ht="12.95" customHeight="1">
      <c r="Z137" s="27"/>
      <c r="AV137" s="495"/>
      <c r="AZ137" s="609"/>
    </row>
    <row r="138" spans="1:53" ht="14.45" customHeight="1">
      <c r="A138" s="27" t="s">
        <v>387</v>
      </c>
      <c r="B138" s="27" t="s">
        <v>189</v>
      </c>
      <c r="C138" s="27"/>
      <c r="D138" s="115">
        <v>210775</v>
      </c>
      <c r="E138" s="115"/>
      <c r="F138" s="27" t="s">
        <v>106</v>
      </c>
      <c r="G138" s="27" t="s">
        <v>904</v>
      </c>
      <c r="H138" s="27" t="s">
        <v>389</v>
      </c>
      <c r="I138" s="27">
        <v>2</v>
      </c>
      <c r="J138" s="27">
        <v>20</v>
      </c>
      <c r="K138" s="27">
        <v>900</v>
      </c>
      <c r="L138" s="27" t="s">
        <v>802</v>
      </c>
      <c r="M138" s="27">
        <v>66</v>
      </c>
      <c r="N138" s="27">
        <v>20</v>
      </c>
      <c r="O138" s="27">
        <v>66787</v>
      </c>
      <c r="P138" s="27" t="s">
        <v>802</v>
      </c>
      <c r="Q138" s="27">
        <v>66</v>
      </c>
      <c r="R138" s="27">
        <v>20</v>
      </c>
      <c r="S138" s="27">
        <v>66985</v>
      </c>
      <c r="T138" s="27" t="s">
        <v>802</v>
      </c>
      <c r="U138" s="27"/>
      <c r="V138" s="27"/>
      <c r="W138" s="27"/>
      <c r="X138" s="27"/>
      <c r="Y138" s="27" t="s">
        <v>812</v>
      </c>
      <c r="Z138" s="27">
        <v>13</v>
      </c>
      <c r="AA138" s="66" t="s">
        <v>165</v>
      </c>
      <c r="AB138" s="66" t="s">
        <v>163</v>
      </c>
      <c r="AC138" s="90">
        <v>-88</v>
      </c>
      <c r="AD138" s="66">
        <v>10</v>
      </c>
      <c r="AE138" s="66" t="s">
        <v>164</v>
      </c>
      <c r="AF138" s="27" t="s">
        <v>148</v>
      </c>
      <c r="AG138" s="27" t="s">
        <v>149</v>
      </c>
      <c r="AH138" s="27">
        <v>60</v>
      </c>
      <c r="AI138" s="27">
        <v>3</v>
      </c>
      <c r="AJ138" s="27" t="s">
        <v>150</v>
      </c>
      <c r="AK138" s="27">
        <v>160000</v>
      </c>
      <c r="AL138" s="27"/>
      <c r="AM138" s="27"/>
      <c r="AN138" s="27" t="s">
        <v>817</v>
      </c>
      <c r="AO138" s="27" t="s">
        <v>817</v>
      </c>
      <c r="AP138" s="27" t="s">
        <v>817</v>
      </c>
      <c r="AQ138" s="27"/>
      <c r="AR138" s="66" t="s">
        <v>851</v>
      </c>
      <c r="AV138" s="490" t="s">
        <v>219</v>
      </c>
      <c r="AZ138" s="609"/>
    </row>
    <row r="139" spans="1:53" ht="14.45" customHeight="1">
      <c r="A139" s="27" t="s">
        <v>387</v>
      </c>
      <c r="B139" s="27" t="s">
        <v>190</v>
      </c>
      <c r="C139" s="27"/>
      <c r="D139" s="115">
        <v>210776</v>
      </c>
      <c r="E139" s="115"/>
      <c r="F139" s="27" t="s">
        <v>106</v>
      </c>
      <c r="G139" s="27" t="s">
        <v>914</v>
      </c>
      <c r="H139" s="27" t="s">
        <v>389</v>
      </c>
      <c r="I139" s="27">
        <v>2</v>
      </c>
      <c r="J139" s="27">
        <v>20</v>
      </c>
      <c r="K139" s="27">
        <v>801</v>
      </c>
      <c r="L139" s="27" t="s">
        <v>802</v>
      </c>
      <c r="M139" s="27">
        <v>2</v>
      </c>
      <c r="N139" s="27">
        <v>20</v>
      </c>
      <c r="O139" s="27">
        <v>999</v>
      </c>
      <c r="P139" s="27" t="s">
        <v>802</v>
      </c>
      <c r="Q139" s="27">
        <v>66</v>
      </c>
      <c r="R139" s="27">
        <v>20</v>
      </c>
      <c r="S139" s="27">
        <v>66886</v>
      </c>
      <c r="T139" s="27" t="s">
        <v>802</v>
      </c>
      <c r="U139" s="27"/>
      <c r="V139" s="27"/>
      <c r="W139" s="27"/>
      <c r="X139" s="27"/>
      <c r="Y139" s="27" t="s">
        <v>812</v>
      </c>
      <c r="Z139" s="27">
        <v>13</v>
      </c>
      <c r="AA139" s="66" t="s">
        <v>165</v>
      </c>
      <c r="AB139" s="66" t="s">
        <v>163</v>
      </c>
      <c r="AC139" s="90">
        <v>-88</v>
      </c>
      <c r="AD139" s="66">
        <v>10</v>
      </c>
      <c r="AE139" s="66" t="s">
        <v>164</v>
      </c>
      <c r="AF139" s="27" t="s">
        <v>171</v>
      </c>
      <c r="AG139" s="27" t="s">
        <v>149</v>
      </c>
      <c r="AH139" s="27">
        <v>60</v>
      </c>
      <c r="AI139" s="27">
        <v>3</v>
      </c>
      <c r="AJ139" s="27" t="s">
        <v>150</v>
      </c>
      <c r="AK139" s="27">
        <v>160000</v>
      </c>
      <c r="AL139" s="27"/>
      <c r="AM139" s="27"/>
      <c r="AN139" s="27" t="s">
        <v>817</v>
      </c>
      <c r="AO139" s="27" t="s">
        <v>817</v>
      </c>
      <c r="AP139" s="27" t="s">
        <v>817</v>
      </c>
      <c r="AQ139" s="27"/>
      <c r="AR139" s="66" t="s">
        <v>851</v>
      </c>
      <c r="AV139" s="490" t="s">
        <v>219</v>
      </c>
      <c r="AZ139" s="609"/>
    </row>
    <row r="140" spans="1:53" ht="14.45" customHeight="1">
      <c r="A140" s="27" t="s">
        <v>387</v>
      </c>
      <c r="B140" s="27" t="s">
        <v>190</v>
      </c>
      <c r="C140" s="27"/>
      <c r="D140" s="115">
        <v>210777</v>
      </c>
      <c r="E140" s="115"/>
      <c r="F140" s="27" t="s">
        <v>106</v>
      </c>
      <c r="G140" s="27" t="s">
        <v>915</v>
      </c>
      <c r="H140" s="27" t="s">
        <v>389</v>
      </c>
      <c r="I140" s="27">
        <v>66</v>
      </c>
      <c r="J140" s="27">
        <v>20</v>
      </c>
      <c r="K140" s="27">
        <v>66536</v>
      </c>
      <c r="L140" s="27" t="s">
        <v>802</v>
      </c>
      <c r="M140" s="27">
        <v>66</v>
      </c>
      <c r="N140" s="27">
        <v>20</v>
      </c>
      <c r="O140" s="27">
        <v>67038</v>
      </c>
      <c r="P140" s="27" t="s">
        <v>802</v>
      </c>
      <c r="Q140" s="27">
        <v>66</v>
      </c>
      <c r="R140" s="27">
        <v>20</v>
      </c>
      <c r="S140" s="27">
        <v>67236</v>
      </c>
      <c r="T140" s="27" t="s">
        <v>802</v>
      </c>
      <c r="U140" s="27"/>
      <c r="V140" s="27"/>
      <c r="W140" s="27"/>
      <c r="X140" s="27"/>
      <c r="Y140" s="27" t="s">
        <v>812</v>
      </c>
      <c r="Z140" s="27">
        <v>13</v>
      </c>
      <c r="AA140" s="66" t="s">
        <v>165</v>
      </c>
      <c r="AB140" s="66" t="s">
        <v>163</v>
      </c>
      <c r="AC140" s="90">
        <v>-88</v>
      </c>
      <c r="AD140" s="66">
        <v>10</v>
      </c>
      <c r="AE140" s="66" t="s">
        <v>164</v>
      </c>
      <c r="AF140" s="27" t="s">
        <v>171</v>
      </c>
      <c r="AG140" s="27" t="s">
        <v>149</v>
      </c>
      <c r="AH140" s="27">
        <v>60</v>
      </c>
      <c r="AI140" s="27">
        <v>3</v>
      </c>
      <c r="AJ140" s="27" t="s">
        <v>150</v>
      </c>
      <c r="AK140" s="27">
        <v>160000</v>
      </c>
      <c r="AL140" s="27"/>
      <c r="AM140" s="27"/>
      <c r="AN140" s="27" t="s">
        <v>817</v>
      </c>
      <c r="AO140" s="27" t="s">
        <v>817</v>
      </c>
      <c r="AP140" s="27" t="s">
        <v>817</v>
      </c>
      <c r="AQ140" s="27"/>
      <c r="AR140" s="66" t="s">
        <v>851</v>
      </c>
      <c r="AV140" s="490" t="s">
        <v>219</v>
      </c>
      <c r="AZ140" s="609"/>
    </row>
    <row r="141" spans="1:53" ht="12.95" customHeight="1">
      <c r="AV141" s="495"/>
      <c r="AZ141" s="609"/>
    </row>
    <row r="142" spans="1:53" ht="14.45" customHeight="1">
      <c r="A142" s="27" t="s">
        <v>200</v>
      </c>
      <c r="B142" s="27" t="s">
        <v>189</v>
      </c>
      <c r="C142" s="27"/>
      <c r="D142" s="115">
        <v>210778</v>
      </c>
      <c r="E142" s="115"/>
      <c r="F142" s="27" t="s">
        <v>106</v>
      </c>
      <c r="G142" s="27" t="s">
        <v>916</v>
      </c>
      <c r="H142" s="27" t="s">
        <v>801</v>
      </c>
      <c r="I142" s="27">
        <v>2</v>
      </c>
      <c r="J142" s="27">
        <v>5</v>
      </c>
      <c r="K142" s="27">
        <v>900</v>
      </c>
      <c r="L142" s="27" t="s">
        <v>784</v>
      </c>
      <c r="M142" s="27">
        <v>71</v>
      </c>
      <c r="N142" s="27">
        <v>10</v>
      </c>
      <c r="O142" s="27"/>
      <c r="P142" s="27" t="s">
        <v>784</v>
      </c>
      <c r="Q142" s="27"/>
      <c r="R142" s="27"/>
      <c r="S142" s="27"/>
      <c r="T142" s="27"/>
      <c r="U142" s="27"/>
      <c r="V142" s="27"/>
      <c r="W142" s="27"/>
      <c r="X142" s="27"/>
      <c r="Y142" s="27"/>
      <c r="Z142" s="27">
        <v>13</v>
      </c>
      <c r="AA142" s="66" t="s">
        <v>165</v>
      </c>
      <c r="AB142" s="66" t="s">
        <v>163</v>
      </c>
      <c r="AC142" s="90">
        <v>-88</v>
      </c>
      <c r="AD142" s="66">
        <v>10</v>
      </c>
      <c r="AE142" s="66" t="s">
        <v>164</v>
      </c>
      <c r="AF142" s="27" t="s">
        <v>148</v>
      </c>
      <c r="AG142" s="27" t="s">
        <v>149</v>
      </c>
      <c r="AH142" s="27">
        <v>60</v>
      </c>
      <c r="AI142" s="27">
        <v>3</v>
      </c>
      <c r="AJ142" s="27" t="s">
        <v>150</v>
      </c>
      <c r="AK142" s="27">
        <v>18000</v>
      </c>
      <c r="AL142" s="27"/>
      <c r="AM142" s="27" t="s">
        <v>917</v>
      </c>
      <c r="AN142" s="27" t="s">
        <v>817</v>
      </c>
      <c r="AO142" s="27" t="s">
        <v>817</v>
      </c>
      <c r="AP142" s="27" t="s">
        <v>817</v>
      </c>
      <c r="AQ142" s="27"/>
      <c r="AR142" s="66" t="s">
        <v>851</v>
      </c>
      <c r="AV142" s="490" t="s">
        <v>154</v>
      </c>
      <c r="AZ142" s="609"/>
    </row>
    <row r="143" spans="1:53" ht="14.45" customHeight="1">
      <c r="A143" s="27" t="s">
        <v>424</v>
      </c>
      <c r="B143" s="27" t="s">
        <v>190</v>
      </c>
      <c r="C143" s="27"/>
      <c r="D143" s="115">
        <v>210779</v>
      </c>
      <c r="E143" s="115"/>
      <c r="F143" s="27" t="s">
        <v>106</v>
      </c>
      <c r="G143" s="27" t="s">
        <v>918</v>
      </c>
      <c r="H143" s="27" t="s">
        <v>919</v>
      </c>
      <c r="I143" s="27">
        <v>4</v>
      </c>
      <c r="J143" s="27">
        <v>20</v>
      </c>
      <c r="K143" s="120">
        <v>2050</v>
      </c>
      <c r="L143" s="27" t="s">
        <v>802</v>
      </c>
      <c r="M143" s="27">
        <v>71</v>
      </c>
      <c r="N143" s="27">
        <v>15</v>
      </c>
      <c r="O143" s="27"/>
      <c r="P143" s="27" t="s">
        <v>784</v>
      </c>
      <c r="Q143" s="27"/>
      <c r="R143" s="27"/>
      <c r="S143" s="27"/>
      <c r="T143" s="27"/>
      <c r="U143" s="27"/>
      <c r="V143" s="27"/>
      <c r="W143" s="27"/>
      <c r="X143" s="27"/>
      <c r="Y143" s="27" t="s">
        <v>812</v>
      </c>
      <c r="Z143" s="27">
        <v>13</v>
      </c>
      <c r="AA143" s="66" t="s">
        <v>165</v>
      </c>
      <c r="AB143" s="66" t="s">
        <v>163</v>
      </c>
      <c r="AC143" s="90">
        <v>-88</v>
      </c>
      <c r="AD143" s="66">
        <v>10</v>
      </c>
      <c r="AE143" s="66" t="s">
        <v>164</v>
      </c>
      <c r="AF143" s="27" t="s">
        <v>171</v>
      </c>
      <c r="AG143" s="27" t="s">
        <v>149</v>
      </c>
      <c r="AH143" s="27">
        <v>60</v>
      </c>
      <c r="AI143" s="27">
        <v>3</v>
      </c>
      <c r="AJ143" s="27" t="s">
        <v>150</v>
      </c>
      <c r="AK143" s="27">
        <v>50000</v>
      </c>
      <c r="AL143" s="27"/>
      <c r="AM143" s="27" t="s">
        <v>799</v>
      </c>
      <c r="AN143" s="27" t="s">
        <v>817</v>
      </c>
      <c r="AO143" s="27" t="s">
        <v>817</v>
      </c>
      <c r="AP143" s="27" t="s">
        <v>817</v>
      </c>
      <c r="AQ143" s="27"/>
      <c r="AR143" s="66" t="s">
        <v>851</v>
      </c>
      <c r="AV143" s="490" t="s">
        <v>154</v>
      </c>
      <c r="AZ143" s="609"/>
    </row>
    <row r="144" spans="1:53" ht="14.45" customHeight="1">
      <c r="A144" s="27" t="s">
        <v>424</v>
      </c>
      <c r="B144" s="27" t="s">
        <v>190</v>
      </c>
      <c r="C144" s="27"/>
      <c r="D144" s="115">
        <v>210780</v>
      </c>
      <c r="E144" s="115"/>
      <c r="F144" s="27" t="s">
        <v>106</v>
      </c>
      <c r="G144" s="27" t="s">
        <v>920</v>
      </c>
      <c r="H144" s="27" t="s">
        <v>853</v>
      </c>
      <c r="I144" s="27">
        <v>2</v>
      </c>
      <c r="J144" s="27">
        <v>5</v>
      </c>
      <c r="K144" s="27">
        <v>900</v>
      </c>
      <c r="L144" s="27" t="s">
        <v>784</v>
      </c>
      <c r="M144" s="27">
        <v>4</v>
      </c>
      <c r="N144" s="27">
        <v>20</v>
      </c>
      <c r="O144" s="120">
        <v>2050</v>
      </c>
      <c r="P144" s="27" t="s">
        <v>784</v>
      </c>
      <c r="Q144" s="27">
        <v>71</v>
      </c>
      <c r="R144" s="27">
        <v>10</v>
      </c>
      <c r="S144" s="27"/>
      <c r="T144" s="27" t="s">
        <v>784</v>
      </c>
      <c r="U144" s="27"/>
      <c r="V144" s="27"/>
      <c r="W144" s="27"/>
      <c r="X144" s="27"/>
      <c r="Y144" s="27"/>
      <c r="Z144" s="27">
        <v>13</v>
      </c>
      <c r="AA144" s="66" t="s">
        <v>165</v>
      </c>
      <c r="AB144" s="66" t="s">
        <v>163</v>
      </c>
      <c r="AC144" s="90">
        <v>-88</v>
      </c>
      <c r="AD144" s="66">
        <v>10</v>
      </c>
      <c r="AE144" s="66" t="s">
        <v>164</v>
      </c>
      <c r="AF144" s="27" t="s">
        <v>171</v>
      </c>
      <c r="AG144" s="27" t="s">
        <v>149</v>
      </c>
      <c r="AH144" s="27">
        <v>60</v>
      </c>
      <c r="AI144" s="27">
        <v>3</v>
      </c>
      <c r="AJ144" s="27" t="s">
        <v>150</v>
      </c>
      <c r="AK144" s="27">
        <v>48000</v>
      </c>
      <c r="AL144" s="27"/>
      <c r="AM144" s="27" t="s">
        <v>921</v>
      </c>
      <c r="AN144" s="27" t="s">
        <v>817</v>
      </c>
      <c r="AO144" s="27" t="s">
        <v>817</v>
      </c>
      <c r="AP144" s="27" t="s">
        <v>817</v>
      </c>
      <c r="AQ144" s="27"/>
      <c r="AR144" s="66" t="s">
        <v>851</v>
      </c>
      <c r="AV144" s="490" t="s">
        <v>219</v>
      </c>
      <c r="AZ144" s="609"/>
    </row>
    <row r="145" spans="1:52" ht="14.45" customHeight="1">
      <c r="A145" s="27" t="s">
        <v>413</v>
      </c>
      <c r="B145" s="27" t="s">
        <v>189</v>
      </c>
      <c r="C145" s="27"/>
      <c r="D145" s="115">
        <v>210781</v>
      </c>
      <c r="E145" s="115"/>
      <c r="F145" s="27" t="s">
        <v>106</v>
      </c>
      <c r="G145" s="27" t="s">
        <v>916</v>
      </c>
      <c r="H145" s="27" t="s">
        <v>422</v>
      </c>
      <c r="I145" s="27">
        <v>2</v>
      </c>
      <c r="J145" s="27">
        <v>10</v>
      </c>
      <c r="K145" s="27">
        <v>900</v>
      </c>
      <c r="L145" s="27" t="s">
        <v>784</v>
      </c>
      <c r="M145" s="27">
        <v>71</v>
      </c>
      <c r="N145" s="27">
        <v>20</v>
      </c>
      <c r="O145" s="27"/>
      <c r="P145" s="27" t="s">
        <v>784</v>
      </c>
      <c r="Q145" s="27"/>
      <c r="R145" s="27"/>
      <c r="S145" s="27"/>
      <c r="T145" s="27"/>
      <c r="U145" s="27"/>
      <c r="V145" s="27"/>
      <c r="W145" s="27"/>
      <c r="X145" s="27"/>
      <c r="Y145" s="27" t="s">
        <v>812</v>
      </c>
      <c r="Z145" s="27">
        <v>13</v>
      </c>
      <c r="AA145" s="66" t="s">
        <v>165</v>
      </c>
      <c r="AB145" s="66" t="s">
        <v>163</v>
      </c>
      <c r="AC145" s="90">
        <v>-88</v>
      </c>
      <c r="AD145" s="66">
        <v>10</v>
      </c>
      <c r="AE145" s="66" t="s">
        <v>164</v>
      </c>
      <c r="AF145" s="27" t="s">
        <v>148</v>
      </c>
      <c r="AG145" s="27" t="s">
        <v>149</v>
      </c>
      <c r="AH145" s="27">
        <v>60</v>
      </c>
      <c r="AI145" s="27">
        <v>3</v>
      </c>
      <c r="AJ145" s="27" t="s">
        <v>150</v>
      </c>
      <c r="AK145" s="27">
        <v>36000</v>
      </c>
      <c r="AL145" s="27"/>
      <c r="AM145" s="27" t="s">
        <v>799</v>
      </c>
      <c r="AN145" s="27" t="s">
        <v>817</v>
      </c>
      <c r="AO145" s="27" t="s">
        <v>817</v>
      </c>
      <c r="AP145" s="27" t="s">
        <v>817</v>
      </c>
      <c r="AQ145" s="27"/>
      <c r="AR145" s="66" t="s">
        <v>851</v>
      </c>
      <c r="AV145" s="490" t="s">
        <v>154</v>
      </c>
      <c r="AZ145" s="609"/>
    </row>
    <row r="146" spans="1:52" ht="14.45" customHeight="1">
      <c r="A146" s="27" t="s">
        <v>382</v>
      </c>
      <c r="B146" s="27" t="s">
        <v>190</v>
      </c>
      <c r="C146" s="27"/>
      <c r="D146" s="115">
        <v>210782</v>
      </c>
      <c r="E146" s="115"/>
      <c r="F146" s="27" t="s">
        <v>106</v>
      </c>
      <c r="G146" s="27" t="s">
        <v>918</v>
      </c>
      <c r="H146" s="27" t="s">
        <v>384</v>
      </c>
      <c r="I146" s="27">
        <v>4</v>
      </c>
      <c r="J146" s="27">
        <v>20</v>
      </c>
      <c r="K146" s="120">
        <v>2050</v>
      </c>
      <c r="L146" s="27" t="s">
        <v>784</v>
      </c>
      <c r="M146" s="27">
        <v>71</v>
      </c>
      <c r="N146" s="27">
        <v>20</v>
      </c>
      <c r="O146" s="27"/>
      <c r="P146" s="27" t="s">
        <v>784</v>
      </c>
      <c r="Q146" s="27"/>
      <c r="R146" s="27"/>
      <c r="S146" s="27"/>
      <c r="T146" s="27"/>
      <c r="U146" s="27"/>
      <c r="V146" s="27"/>
      <c r="W146" s="27"/>
      <c r="X146" s="27"/>
      <c r="Y146" s="27" t="s">
        <v>812</v>
      </c>
      <c r="Z146" s="27">
        <v>13</v>
      </c>
      <c r="AA146" s="66" t="s">
        <v>165</v>
      </c>
      <c r="AB146" s="66" t="s">
        <v>163</v>
      </c>
      <c r="AC146" s="90">
        <v>-88</v>
      </c>
      <c r="AD146" s="66">
        <v>10</v>
      </c>
      <c r="AE146" s="66" t="s">
        <v>164</v>
      </c>
      <c r="AF146" s="27" t="s">
        <v>171</v>
      </c>
      <c r="AG146" s="27" t="s">
        <v>149</v>
      </c>
      <c r="AH146" s="27">
        <v>60</v>
      </c>
      <c r="AI146" s="27">
        <v>3</v>
      </c>
      <c r="AJ146" s="27" t="s">
        <v>150</v>
      </c>
      <c r="AK146" s="27">
        <v>60000</v>
      </c>
      <c r="AL146" s="27"/>
      <c r="AM146" s="27" t="s">
        <v>799</v>
      </c>
      <c r="AN146" s="27" t="s">
        <v>817</v>
      </c>
      <c r="AO146" s="27" t="s">
        <v>817</v>
      </c>
      <c r="AP146" s="27" t="s">
        <v>817</v>
      </c>
      <c r="AQ146" s="27"/>
      <c r="AR146" s="66" t="s">
        <v>851</v>
      </c>
      <c r="AV146" s="490" t="s">
        <v>154</v>
      </c>
      <c r="AZ146" s="609"/>
    </row>
    <row r="147" spans="1:52" ht="14.45" customHeight="1">
      <c r="A147" s="27" t="s">
        <v>382</v>
      </c>
      <c r="B147" s="27" t="s">
        <v>190</v>
      </c>
      <c r="C147" s="27"/>
      <c r="D147" s="115">
        <v>210783</v>
      </c>
      <c r="E147" s="115"/>
      <c r="F147" s="27" t="s">
        <v>106</v>
      </c>
      <c r="G147" s="27" t="s">
        <v>920</v>
      </c>
      <c r="H147" s="27" t="s">
        <v>874</v>
      </c>
      <c r="I147" s="27">
        <v>2</v>
      </c>
      <c r="J147" s="27">
        <v>10</v>
      </c>
      <c r="K147" s="27">
        <v>900</v>
      </c>
      <c r="L147" s="27" t="s">
        <v>802</v>
      </c>
      <c r="M147" s="27">
        <v>4</v>
      </c>
      <c r="N147" s="27">
        <v>20</v>
      </c>
      <c r="O147" s="120">
        <v>2050</v>
      </c>
      <c r="P147" s="27" t="s">
        <v>802</v>
      </c>
      <c r="Q147" s="27">
        <v>71</v>
      </c>
      <c r="R147" s="27">
        <v>10</v>
      </c>
      <c r="S147" s="27"/>
      <c r="T147" s="27" t="s">
        <v>784</v>
      </c>
      <c r="U147" s="27"/>
      <c r="V147" s="27"/>
      <c r="W147" s="27"/>
      <c r="X147" s="27"/>
      <c r="Y147" s="27" t="s">
        <v>812</v>
      </c>
      <c r="Z147" s="27">
        <v>13</v>
      </c>
      <c r="AA147" s="66" t="s">
        <v>165</v>
      </c>
      <c r="AB147" s="66" t="s">
        <v>163</v>
      </c>
      <c r="AC147" s="90">
        <v>-88</v>
      </c>
      <c r="AD147" s="66">
        <v>10</v>
      </c>
      <c r="AE147" s="66" t="s">
        <v>164</v>
      </c>
      <c r="AF147" s="27" t="s">
        <v>171</v>
      </c>
      <c r="AG147" s="27" t="s">
        <v>149</v>
      </c>
      <c r="AH147" s="27">
        <v>60</v>
      </c>
      <c r="AI147" s="27">
        <v>3</v>
      </c>
      <c r="AJ147" s="27" t="s">
        <v>150</v>
      </c>
      <c r="AK147" s="27">
        <v>60000</v>
      </c>
      <c r="AL147" s="27"/>
      <c r="AM147" s="27" t="s">
        <v>890</v>
      </c>
      <c r="AN147" s="27" t="s">
        <v>817</v>
      </c>
      <c r="AO147" s="27" t="s">
        <v>817</v>
      </c>
      <c r="AP147" s="27" t="s">
        <v>817</v>
      </c>
      <c r="AQ147" s="27"/>
      <c r="AR147" s="66" t="s">
        <v>851</v>
      </c>
      <c r="AV147" s="490" t="s">
        <v>219</v>
      </c>
      <c r="AZ147" s="609"/>
    </row>
    <row r="148" spans="1:52" ht="12.95" customHeight="1">
      <c r="AV148" s="495"/>
      <c r="AZ148" s="609"/>
    </row>
    <row r="149" spans="1:52" ht="14.45" customHeight="1">
      <c r="A149" s="27" t="s">
        <v>276</v>
      </c>
      <c r="B149" s="27" t="s">
        <v>922</v>
      </c>
      <c r="C149" s="27"/>
      <c r="D149" s="115">
        <v>210784</v>
      </c>
      <c r="E149" s="27"/>
      <c r="F149" s="78" t="s">
        <v>106</v>
      </c>
      <c r="G149" s="27" t="s">
        <v>923</v>
      </c>
      <c r="H149" s="27" t="s">
        <v>783</v>
      </c>
      <c r="I149" s="27">
        <v>2</v>
      </c>
      <c r="K149" s="27"/>
      <c r="L149" s="27" t="s">
        <v>784</v>
      </c>
      <c r="M149" s="27">
        <v>4</v>
      </c>
      <c r="N149" s="27">
        <v>5</v>
      </c>
      <c r="O149" s="27"/>
      <c r="P149" s="27" t="s">
        <v>784</v>
      </c>
      <c r="Q149" s="27"/>
      <c r="R149" s="27"/>
      <c r="S149" s="27"/>
      <c r="T149" s="27"/>
      <c r="U149" s="27"/>
      <c r="V149" s="27"/>
      <c r="W149" s="27"/>
      <c r="X149" s="27"/>
      <c r="Y149" s="27" t="s">
        <v>286</v>
      </c>
      <c r="Z149" s="27">
        <v>13</v>
      </c>
      <c r="AA149" s="27" t="s">
        <v>165</v>
      </c>
      <c r="AB149" s="27" t="s">
        <v>146</v>
      </c>
      <c r="AC149" s="92">
        <v>-85</v>
      </c>
      <c r="AD149" s="27">
        <v>0</v>
      </c>
      <c r="AE149" s="27" t="s">
        <v>147</v>
      </c>
      <c r="AF149" s="27" t="s">
        <v>194</v>
      </c>
      <c r="AG149" s="27" t="s">
        <v>149</v>
      </c>
      <c r="AH149" s="27">
        <v>60</v>
      </c>
      <c r="AI149" s="27">
        <v>3</v>
      </c>
      <c r="AJ149" s="27" t="s">
        <v>150</v>
      </c>
      <c r="AK149" s="27"/>
      <c r="AL149" s="27">
        <v>30000</v>
      </c>
      <c r="AM149" s="27"/>
      <c r="AN149" s="27" t="s">
        <v>786</v>
      </c>
      <c r="AO149" s="27" t="s">
        <v>786</v>
      </c>
      <c r="AP149" s="27"/>
      <c r="AQ149" s="27"/>
      <c r="AR149" s="27" t="s">
        <v>924</v>
      </c>
      <c r="AV149" s="490" t="s">
        <v>154</v>
      </c>
      <c r="AZ149" s="609"/>
    </row>
    <row r="150" spans="1:52" ht="14.45" customHeight="1">
      <c r="A150" s="27" t="s">
        <v>276</v>
      </c>
      <c r="B150" s="27" t="s">
        <v>925</v>
      </c>
      <c r="C150" s="27"/>
      <c r="D150" s="115">
        <v>210785</v>
      </c>
      <c r="E150" s="27"/>
      <c r="F150" s="78" t="s">
        <v>106</v>
      </c>
      <c r="G150" s="27" t="s">
        <v>926</v>
      </c>
      <c r="H150" s="27" t="s">
        <v>783</v>
      </c>
      <c r="I150" s="27">
        <v>2</v>
      </c>
      <c r="J150" s="27">
        <v>5</v>
      </c>
      <c r="K150" s="27"/>
      <c r="L150" s="27" t="s">
        <v>784</v>
      </c>
      <c r="M150" s="27">
        <v>66</v>
      </c>
      <c r="N150" s="27">
        <v>5</v>
      </c>
      <c r="O150" s="27"/>
      <c r="P150" s="27" t="s">
        <v>784</v>
      </c>
      <c r="Q150" s="27"/>
      <c r="R150" s="27"/>
      <c r="S150" s="27"/>
      <c r="T150" s="27"/>
      <c r="U150" s="27"/>
      <c r="V150" s="27"/>
      <c r="W150" s="27"/>
      <c r="X150" s="27"/>
      <c r="Y150" s="27" t="s">
        <v>213</v>
      </c>
      <c r="Z150" s="27">
        <v>13</v>
      </c>
      <c r="AA150" s="27" t="s">
        <v>165</v>
      </c>
      <c r="AB150" s="27" t="s">
        <v>158</v>
      </c>
      <c r="AC150" s="92">
        <v>-85</v>
      </c>
      <c r="AD150" s="27" t="s">
        <v>159</v>
      </c>
      <c r="AE150" s="27" t="s">
        <v>624</v>
      </c>
      <c r="AF150" s="27" t="s">
        <v>198</v>
      </c>
      <c r="AG150" s="27" t="s">
        <v>149</v>
      </c>
      <c r="AH150" s="27">
        <v>60</v>
      </c>
      <c r="AI150" s="27">
        <v>3</v>
      </c>
      <c r="AJ150" s="27" t="s">
        <v>150</v>
      </c>
      <c r="AK150" s="27"/>
      <c r="AL150" s="27">
        <v>30000</v>
      </c>
      <c r="AM150" s="27"/>
      <c r="AN150" s="27" t="s">
        <v>786</v>
      </c>
      <c r="AO150" s="27" t="s">
        <v>786</v>
      </c>
      <c r="AP150" s="27"/>
      <c r="AQ150" s="27"/>
      <c r="AR150" s="27" t="s">
        <v>924</v>
      </c>
      <c r="AV150" s="490" t="s">
        <v>154</v>
      </c>
      <c r="AZ150" s="609"/>
    </row>
    <row r="151" spans="1:52" ht="14.45" customHeight="1">
      <c r="A151" s="27" t="s">
        <v>276</v>
      </c>
      <c r="B151" s="27" t="s">
        <v>922</v>
      </c>
      <c r="C151" s="27"/>
      <c r="D151" s="115">
        <v>210786</v>
      </c>
      <c r="E151" s="27"/>
      <c r="F151" s="78" t="s">
        <v>106</v>
      </c>
      <c r="G151" s="27" t="s">
        <v>927</v>
      </c>
      <c r="H151" s="27" t="s">
        <v>783</v>
      </c>
      <c r="I151" s="27">
        <v>12</v>
      </c>
      <c r="J151" s="27">
        <v>5</v>
      </c>
      <c r="K151" s="27"/>
      <c r="L151" s="27" t="s">
        <v>784</v>
      </c>
      <c r="M151" s="27">
        <v>2</v>
      </c>
      <c r="N151" s="27">
        <v>5</v>
      </c>
      <c r="O151" s="27"/>
      <c r="P151" s="27" t="s">
        <v>784</v>
      </c>
      <c r="Q151" s="27"/>
      <c r="R151" s="27"/>
      <c r="S151" s="27"/>
      <c r="T151" s="27"/>
      <c r="U151" s="27"/>
      <c r="V151" s="27"/>
      <c r="W151" s="27"/>
      <c r="X151" s="27"/>
      <c r="Y151" s="27" t="s">
        <v>928</v>
      </c>
      <c r="Z151" s="27">
        <v>13</v>
      </c>
      <c r="AA151" s="27" t="s">
        <v>165</v>
      </c>
      <c r="AB151" s="27" t="s">
        <v>163</v>
      </c>
      <c r="AC151" s="92">
        <v>-85</v>
      </c>
      <c r="AD151" s="27">
        <v>10</v>
      </c>
      <c r="AE151" s="27" t="s">
        <v>164</v>
      </c>
      <c r="AF151" s="27" t="s">
        <v>194</v>
      </c>
      <c r="AG151" s="27" t="s">
        <v>149</v>
      </c>
      <c r="AH151" s="27">
        <v>60</v>
      </c>
      <c r="AI151" s="27">
        <v>3</v>
      </c>
      <c r="AJ151" s="27" t="s">
        <v>150</v>
      </c>
      <c r="AK151" s="27"/>
      <c r="AL151" s="27">
        <v>30000</v>
      </c>
      <c r="AM151" s="27"/>
      <c r="AN151" s="27" t="s">
        <v>786</v>
      </c>
      <c r="AO151" s="27" t="s">
        <v>786</v>
      </c>
      <c r="AP151" s="27"/>
      <c r="AQ151" s="27"/>
      <c r="AR151" s="27" t="s">
        <v>924</v>
      </c>
      <c r="AV151" s="490" t="s">
        <v>154</v>
      </c>
      <c r="AZ151" s="609"/>
    </row>
    <row r="152" spans="1:52" ht="14.45" customHeight="1">
      <c r="A152" s="27" t="s">
        <v>200</v>
      </c>
      <c r="B152" s="27" t="s">
        <v>925</v>
      </c>
      <c r="C152" s="27"/>
      <c r="D152" s="115">
        <v>210787</v>
      </c>
      <c r="E152" s="27"/>
      <c r="F152" s="78" t="s">
        <v>106</v>
      </c>
      <c r="G152" s="27" t="s">
        <v>929</v>
      </c>
      <c r="H152" s="27" t="s">
        <v>801</v>
      </c>
      <c r="I152" s="27">
        <v>12</v>
      </c>
      <c r="J152" s="27">
        <v>5</v>
      </c>
      <c r="K152" s="27"/>
      <c r="L152" s="27" t="s">
        <v>784</v>
      </c>
      <c r="M152" s="27">
        <v>4</v>
      </c>
      <c r="N152" s="27">
        <v>10</v>
      </c>
      <c r="O152" s="27"/>
      <c r="P152" s="27" t="s">
        <v>784</v>
      </c>
      <c r="Q152" s="27"/>
      <c r="R152" s="27"/>
      <c r="S152" s="27"/>
      <c r="T152" s="27"/>
      <c r="U152" s="27"/>
      <c r="V152" s="27"/>
      <c r="W152" s="27"/>
      <c r="X152" s="27"/>
      <c r="Y152" s="27" t="s">
        <v>930</v>
      </c>
      <c r="Z152" s="27">
        <v>13</v>
      </c>
      <c r="AA152" s="27" t="s">
        <v>165</v>
      </c>
      <c r="AB152" s="27" t="s">
        <v>163</v>
      </c>
      <c r="AC152" s="92">
        <v>-85</v>
      </c>
      <c r="AD152" s="27">
        <v>20</v>
      </c>
      <c r="AE152" s="27" t="s">
        <v>166</v>
      </c>
      <c r="AF152" s="27" t="s">
        <v>198</v>
      </c>
      <c r="AG152" s="27" t="s">
        <v>149</v>
      </c>
      <c r="AH152" s="27">
        <v>60</v>
      </c>
      <c r="AI152" s="27">
        <v>3</v>
      </c>
      <c r="AJ152" s="27" t="s">
        <v>150</v>
      </c>
      <c r="AK152" s="27"/>
      <c r="AL152" s="27">
        <v>45000</v>
      </c>
      <c r="AM152" s="27"/>
      <c r="AN152" s="27" t="s">
        <v>786</v>
      </c>
      <c r="AO152" s="27" t="s">
        <v>786</v>
      </c>
      <c r="AP152" s="27"/>
      <c r="AQ152" s="27"/>
      <c r="AR152" s="27" t="s">
        <v>924</v>
      </c>
      <c r="AV152" s="490" t="s">
        <v>154</v>
      </c>
      <c r="AZ152" s="609"/>
    </row>
    <row r="153" spans="1:52" ht="12.95" customHeight="1">
      <c r="AV153" s="495"/>
      <c r="AZ153" s="609"/>
    </row>
    <row r="154" spans="1:52" ht="14.45" customHeight="1">
      <c r="A154" s="27" t="s">
        <v>417</v>
      </c>
      <c r="B154" s="27" t="s">
        <v>922</v>
      </c>
      <c r="C154" s="27"/>
      <c r="D154" s="115">
        <v>210788</v>
      </c>
      <c r="E154" s="27"/>
      <c r="F154" s="78" t="s">
        <v>106</v>
      </c>
      <c r="G154" s="27" t="s">
        <v>923</v>
      </c>
      <c r="H154" s="27" t="s">
        <v>847</v>
      </c>
      <c r="I154" s="27">
        <v>2</v>
      </c>
      <c r="J154" s="27">
        <v>10</v>
      </c>
      <c r="K154" s="27"/>
      <c r="L154" s="27" t="s">
        <v>784</v>
      </c>
      <c r="M154" s="27">
        <v>4</v>
      </c>
      <c r="N154" s="27">
        <v>15</v>
      </c>
      <c r="O154" s="27"/>
      <c r="P154" s="27" t="s">
        <v>784</v>
      </c>
      <c r="Q154" s="27"/>
      <c r="R154" s="27"/>
      <c r="S154" s="27"/>
      <c r="T154" s="27"/>
      <c r="U154" s="27"/>
      <c r="V154" s="27"/>
      <c r="W154" s="27"/>
      <c r="X154" s="27"/>
      <c r="Y154" s="27" t="s">
        <v>286</v>
      </c>
      <c r="Z154" s="27">
        <v>13</v>
      </c>
      <c r="AA154" s="27" t="s">
        <v>165</v>
      </c>
      <c r="AB154" s="27" t="s">
        <v>146</v>
      </c>
      <c r="AC154" s="92">
        <v>-85</v>
      </c>
      <c r="AD154" s="27">
        <v>0</v>
      </c>
      <c r="AE154" s="27" t="s">
        <v>147</v>
      </c>
      <c r="AF154" s="27" t="s">
        <v>194</v>
      </c>
      <c r="AG154" s="27" t="s">
        <v>149</v>
      </c>
      <c r="AH154" s="27">
        <v>60</v>
      </c>
      <c r="AI154" s="27">
        <v>3</v>
      </c>
      <c r="AJ154" s="27" t="s">
        <v>150</v>
      </c>
      <c r="AK154" s="27"/>
      <c r="AL154" s="27">
        <v>70000</v>
      </c>
      <c r="AM154" s="27"/>
      <c r="AN154" s="27" t="s">
        <v>786</v>
      </c>
      <c r="AO154" s="27" t="s">
        <v>786</v>
      </c>
      <c r="AP154" s="27"/>
      <c r="AQ154" s="27"/>
      <c r="AR154" s="27" t="s">
        <v>924</v>
      </c>
      <c r="AV154" s="490" t="s">
        <v>154</v>
      </c>
      <c r="AZ154" s="609"/>
    </row>
    <row r="155" spans="1:52" ht="14.45" customHeight="1">
      <c r="A155" s="27" t="s">
        <v>417</v>
      </c>
      <c r="B155" s="27" t="s">
        <v>925</v>
      </c>
      <c r="C155" s="27"/>
      <c r="D155" s="115">
        <v>210789</v>
      </c>
      <c r="E155" s="27"/>
      <c r="F155" s="78" t="s">
        <v>106</v>
      </c>
      <c r="G155" s="27" t="s">
        <v>926</v>
      </c>
      <c r="H155" s="27" t="s">
        <v>847</v>
      </c>
      <c r="I155" s="27">
        <v>2</v>
      </c>
      <c r="J155" s="27">
        <v>10</v>
      </c>
      <c r="K155" s="27"/>
      <c r="L155" s="27" t="s">
        <v>784</v>
      </c>
      <c r="M155" s="27">
        <v>66</v>
      </c>
      <c r="N155" s="27">
        <v>15</v>
      </c>
      <c r="O155" s="27"/>
      <c r="P155" s="27" t="s">
        <v>784</v>
      </c>
      <c r="Q155" s="27"/>
      <c r="R155" s="27"/>
      <c r="S155" s="27"/>
      <c r="T155" s="27"/>
      <c r="U155" s="27"/>
      <c r="V155" s="27"/>
      <c r="W155" s="27"/>
      <c r="X155" s="27"/>
      <c r="Y155" s="27" t="s">
        <v>213</v>
      </c>
      <c r="Z155" s="27">
        <v>13</v>
      </c>
      <c r="AA155" s="27" t="s">
        <v>165</v>
      </c>
      <c r="AB155" s="27" t="s">
        <v>158</v>
      </c>
      <c r="AC155" s="92">
        <v>-85</v>
      </c>
      <c r="AD155" s="27" t="s">
        <v>159</v>
      </c>
      <c r="AE155" s="27" t="s">
        <v>624</v>
      </c>
      <c r="AF155" s="27" t="s">
        <v>198</v>
      </c>
      <c r="AG155" s="27" t="s">
        <v>149</v>
      </c>
      <c r="AH155" s="27">
        <v>60</v>
      </c>
      <c r="AI155" s="27">
        <v>3</v>
      </c>
      <c r="AJ155" s="27" t="s">
        <v>150</v>
      </c>
      <c r="AK155" s="27"/>
      <c r="AL155" s="27">
        <v>80000</v>
      </c>
      <c r="AM155" s="27"/>
      <c r="AN155" s="27" t="s">
        <v>786</v>
      </c>
      <c r="AO155" s="27" t="s">
        <v>786</v>
      </c>
      <c r="AP155" s="27"/>
      <c r="AQ155" s="27"/>
      <c r="AR155" s="27" t="s">
        <v>924</v>
      </c>
      <c r="AV155" s="490" t="s">
        <v>154</v>
      </c>
      <c r="AZ155" s="609"/>
    </row>
    <row r="156" spans="1:52" ht="14.45" customHeight="1">
      <c r="A156" s="27" t="s">
        <v>200</v>
      </c>
      <c r="B156" s="27" t="s">
        <v>922</v>
      </c>
      <c r="C156" s="27"/>
      <c r="D156" s="115">
        <v>210790</v>
      </c>
      <c r="E156" s="27"/>
      <c r="F156" s="78" t="s">
        <v>106</v>
      </c>
      <c r="G156" s="27" t="s">
        <v>927</v>
      </c>
      <c r="H156" s="27" t="s">
        <v>931</v>
      </c>
      <c r="I156" s="27">
        <v>12</v>
      </c>
      <c r="J156" s="27">
        <v>5</v>
      </c>
      <c r="K156" s="27"/>
      <c r="L156" s="27" t="s">
        <v>784</v>
      </c>
      <c r="M156" s="27">
        <v>2</v>
      </c>
      <c r="N156" s="27">
        <v>15</v>
      </c>
      <c r="O156" s="27"/>
      <c r="P156" s="27" t="s">
        <v>784</v>
      </c>
      <c r="Q156" s="27"/>
      <c r="R156" s="27"/>
      <c r="S156" s="27"/>
      <c r="T156" s="27"/>
      <c r="U156" s="27"/>
      <c r="V156" s="27"/>
      <c r="W156" s="27"/>
      <c r="X156" s="27"/>
      <c r="Y156" s="27" t="s">
        <v>928</v>
      </c>
      <c r="Z156" s="27">
        <v>13</v>
      </c>
      <c r="AA156" s="27" t="s">
        <v>165</v>
      </c>
      <c r="AB156" s="27" t="s">
        <v>163</v>
      </c>
      <c r="AC156" s="92">
        <v>-85</v>
      </c>
      <c r="AD156" s="27">
        <v>10</v>
      </c>
      <c r="AE156" s="27" t="s">
        <v>164</v>
      </c>
      <c r="AF156" s="27" t="s">
        <v>194</v>
      </c>
      <c r="AG156" s="27" t="s">
        <v>149</v>
      </c>
      <c r="AH156" s="27">
        <v>60</v>
      </c>
      <c r="AI156" s="27">
        <v>3</v>
      </c>
      <c r="AJ156" s="27" t="s">
        <v>150</v>
      </c>
      <c r="AK156" s="27"/>
      <c r="AL156" s="27">
        <v>60000</v>
      </c>
      <c r="AM156" s="27"/>
      <c r="AN156" s="27" t="s">
        <v>786</v>
      </c>
      <c r="AO156" s="27" t="s">
        <v>786</v>
      </c>
      <c r="AP156" s="27"/>
      <c r="AQ156" s="27"/>
      <c r="AR156" s="27" t="s">
        <v>924</v>
      </c>
      <c r="AV156" s="490" t="s">
        <v>154</v>
      </c>
      <c r="AZ156" s="609"/>
    </row>
    <row r="157" spans="1:52" ht="14.45" customHeight="1">
      <c r="A157" s="27" t="s">
        <v>200</v>
      </c>
      <c r="B157" s="27" t="s">
        <v>925</v>
      </c>
      <c r="C157" s="27"/>
      <c r="D157" s="115">
        <v>210791</v>
      </c>
      <c r="E157" s="27"/>
      <c r="F157" s="78" t="s">
        <v>106</v>
      </c>
      <c r="G157" s="27" t="s">
        <v>929</v>
      </c>
      <c r="H157" s="27" t="s">
        <v>931</v>
      </c>
      <c r="I157" s="27">
        <v>12</v>
      </c>
      <c r="J157" s="27">
        <v>5</v>
      </c>
      <c r="K157" s="27"/>
      <c r="L157" s="27" t="s">
        <v>784</v>
      </c>
      <c r="M157" s="27">
        <v>4</v>
      </c>
      <c r="N157" s="27">
        <v>15</v>
      </c>
      <c r="O157" s="27"/>
      <c r="P157" s="27" t="s">
        <v>784</v>
      </c>
      <c r="Q157" s="27"/>
      <c r="R157" s="27"/>
      <c r="S157" s="27"/>
      <c r="T157" s="27"/>
      <c r="U157" s="27"/>
      <c r="V157" s="27"/>
      <c r="W157" s="27"/>
      <c r="X157" s="27"/>
      <c r="Y157" s="27" t="s">
        <v>930</v>
      </c>
      <c r="Z157" s="27">
        <v>13</v>
      </c>
      <c r="AA157" s="27" t="s">
        <v>165</v>
      </c>
      <c r="AB157" s="27" t="s">
        <v>163</v>
      </c>
      <c r="AC157" s="92">
        <v>-85</v>
      </c>
      <c r="AD157" s="27">
        <v>20</v>
      </c>
      <c r="AE157" s="27" t="s">
        <v>166</v>
      </c>
      <c r="AF157" s="27" t="s">
        <v>198</v>
      </c>
      <c r="AG157" s="27" t="s">
        <v>149</v>
      </c>
      <c r="AH157" s="27">
        <v>60</v>
      </c>
      <c r="AI157" s="27">
        <v>3</v>
      </c>
      <c r="AJ157" s="27" t="s">
        <v>150</v>
      </c>
      <c r="AK157" s="27"/>
      <c r="AL157" s="27">
        <v>60000</v>
      </c>
      <c r="AM157" s="27"/>
      <c r="AN157" s="27" t="s">
        <v>786</v>
      </c>
      <c r="AO157" s="27" t="s">
        <v>786</v>
      </c>
      <c r="AP157" s="27"/>
      <c r="AQ157" s="27"/>
      <c r="AR157" s="27" t="s">
        <v>924</v>
      </c>
      <c r="AV157" s="490" t="s">
        <v>154</v>
      </c>
      <c r="AZ157" s="609"/>
    </row>
    <row r="158" spans="1:52" ht="12.95" customHeight="1">
      <c r="AV158" s="495"/>
      <c r="AZ158" s="609"/>
    </row>
    <row r="159" spans="1:52" ht="14.45" customHeight="1">
      <c r="A159" s="27" t="s">
        <v>382</v>
      </c>
      <c r="B159" s="27" t="s">
        <v>922</v>
      </c>
      <c r="C159" s="27"/>
      <c r="D159" s="115">
        <v>210792</v>
      </c>
      <c r="E159" s="27"/>
      <c r="F159" s="78" t="s">
        <v>106</v>
      </c>
      <c r="G159" s="27" t="s">
        <v>923</v>
      </c>
      <c r="H159" s="27" t="s">
        <v>384</v>
      </c>
      <c r="I159" s="27">
        <v>2</v>
      </c>
      <c r="J159" s="27">
        <v>20</v>
      </c>
      <c r="K159" s="27"/>
      <c r="L159" s="27" t="s">
        <v>784</v>
      </c>
      <c r="M159" s="27">
        <v>4</v>
      </c>
      <c r="N159" s="27">
        <v>20</v>
      </c>
      <c r="O159" s="27"/>
      <c r="P159" s="27" t="s">
        <v>784</v>
      </c>
      <c r="Q159" s="27"/>
      <c r="R159" s="27"/>
      <c r="S159" s="27"/>
      <c r="T159" s="27"/>
      <c r="U159" s="27"/>
      <c r="V159" s="27"/>
      <c r="W159" s="27"/>
      <c r="X159" s="27"/>
      <c r="Y159" s="27" t="s">
        <v>286</v>
      </c>
      <c r="Z159" s="27">
        <v>13</v>
      </c>
      <c r="AA159" s="27" t="s">
        <v>165</v>
      </c>
      <c r="AB159" s="27" t="s">
        <v>146</v>
      </c>
      <c r="AC159" s="92">
        <v>-85</v>
      </c>
      <c r="AD159" s="27">
        <v>0</v>
      </c>
      <c r="AE159" s="27" t="s">
        <v>147</v>
      </c>
      <c r="AF159" s="27" t="s">
        <v>194</v>
      </c>
      <c r="AG159" s="27" t="s">
        <v>149</v>
      </c>
      <c r="AH159" s="27">
        <v>60</v>
      </c>
      <c r="AI159" s="27">
        <v>3</v>
      </c>
      <c r="AJ159" s="27" t="s">
        <v>150</v>
      </c>
      <c r="AK159" s="27"/>
      <c r="AL159" s="27">
        <v>70000</v>
      </c>
      <c r="AM159" s="27"/>
      <c r="AN159" s="27" t="s">
        <v>786</v>
      </c>
      <c r="AO159" s="27" t="s">
        <v>786</v>
      </c>
      <c r="AP159" s="27"/>
      <c r="AQ159" s="27"/>
      <c r="AR159" s="27" t="s">
        <v>924</v>
      </c>
      <c r="AV159" s="490" t="s">
        <v>154</v>
      </c>
      <c r="AZ159" s="609"/>
    </row>
    <row r="160" spans="1:52" ht="14.45" customHeight="1">
      <c r="A160" s="27" t="s">
        <v>424</v>
      </c>
      <c r="B160" s="27" t="s">
        <v>925</v>
      </c>
      <c r="C160" s="27"/>
      <c r="D160" s="115">
        <v>210793</v>
      </c>
      <c r="E160" s="27"/>
      <c r="F160" s="78" t="s">
        <v>106</v>
      </c>
      <c r="G160" s="27" t="s">
        <v>926</v>
      </c>
      <c r="H160" s="27" t="s">
        <v>425</v>
      </c>
      <c r="I160" s="27">
        <v>2</v>
      </c>
      <c r="J160" s="27">
        <v>15</v>
      </c>
      <c r="K160" s="27"/>
      <c r="L160" s="27" t="s">
        <v>784</v>
      </c>
      <c r="M160" s="27">
        <v>66</v>
      </c>
      <c r="N160" s="27">
        <v>20</v>
      </c>
      <c r="O160" s="27"/>
      <c r="P160" s="27" t="s">
        <v>784</v>
      </c>
      <c r="Q160" s="27"/>
      <c r="R160" s="27"/>
      <c r="S160" s="27"/>
      <c r="T160" s="27"/>
      <c r="U160" s="27"/>
      <c r="V160" s="27"/>
      <c r="W160" s="27"/>
      <c r="X160" s="27"/>
      <c r="Y160" s="27" t="s">
        <v>213</v>
      </c>
      <c r="Z160" s="27">
        <v>13</v>
      </c>
      <c r="AA160" s="27" t="s">
        <v>165</v>
      </c>
      <c r="AB160" s="27" t="s">
        <v>158</v>
      </c>
      <c r="AC160" s="92">
        <v>-85</v>
      </c>
      <c r="AD160" s="27" t="s">
        <v>159</v>
      </c>
      <c r="AE160" s="27" t="s">
        <v>624</v>
      </c>
      <c r="AF160" s="27" t="s">
        <v>198</v>
      </c>
      <c r="AG160" s="27" t="s">
        <v>149</v>
      </c>
      <c r="AH160" s="27">
        <v>60</v>
      </c>
      <c r="AI160" s="27">
        <v>3</v>
      </c>
      <c r="AJ160" s="27" t="s">
        <v>150</v>
      </c>
      <c r="AK160" s="27"/>
      <c r="AL160" s="27">
        <v>95000</v>
      </c>
      <c r="AM160" s="27"/>
      <c r="AN160" s="27" t="s">
        <v>786</v>
      </c>
      <c r="AO160" s="27" t="s">
        <v>786</v>
      </c>
      <c r="AP160" s="27"/>
      <c r="AQ160" s="27"/>
      <c r="AR160" s="27" t="s">
        <v>924</v>
      </c>
      <c r="AV160" s="490" t="s">
        <v>154</v>
      </c>
      <c r="AZ160" s="609"/>
    </row>
    <row r="161" spans="1:52" ht="14.45" customHeight="1">
      <c r="A161" s="27" t="s">
        <v>417</v>
      </c>
      <c r="B161" s="27" t="s">
        <v>922</v>
      </c>
      <c r="C161" s="27"/>
      <c r="D161" s="115">
        <v>210794</v>
      </c>
      <c r="E161" s="27"/>
      <c r="F161" s="78" t="s">
        <v>106</v>
      </c>
      <c r="G161" s="27" t="s">
        <v>927</v>
      </c>
      <c r="H161" s="27" t="s">
        <v>419</v>
      </c>
      <c r="I161" s="27">
        <v>12</v>
      </c>
      <c r="J161" s="27">
        <v>5</v>
      </c>
      <c r="K161" s="27"/>
      <c r="L161" s="27" t="s">
        <v>784</v>
      </c>
      <c r="M161" s="27">
        <v>2</v>
      </c>
      <c r="N161" s="27">
        <v>20</v>
      </c>
      <c r="O161" s="27"/>
      <c r="P161" s="27" t="s">
        <v>784</v>
      </c>
      <c r="Q161" s="27"/>
      <c r="R161" s="27"/>
      <c r="S161" s="27"/>
      <c r="T161" s="27"/>
      <c r="U161" s="27"/>
      <c r="V161" s="27"/>
      <c r="W161" s="27"/>
      <c r="X161" s="27"/>
      <c r="Y161" s="27" t="s">
        <v>928</v>
      </c>
      <c r="Z161" s="27">
        <v>13</v>
      </c>
      <c r="AA161" s="27" t="s">
        <v>165</v>
      </c>
      <c r="AB161" s="27" t="s">
        <v>163</v>
      </c>
      <c r="AC161" s="92">
        <v>-85</v>
      </c>
      <c r="AD161" s="27">
        <v>10</v>
      </c>
      <c r="AE161" s="27" t="s">
        <v>164</v>
      </c>
      <c r="AF161" s="27" t="s">
        <v>194</v>
      </c>
      <c r="AG161" s="27" t="s">
        <v>149</v>
      </c>
      <c r="AH161" s="27">
        <v>60</v>
      </c>
      <c r="AI161" s="27">
        <v>3</v>
      </c>
      <c r="AJ161" s="27" t="s">
        <v>150</v>
      </c>
      <c r="AK161" s="27"/>
      <c r="AL161" s="27">
        <v>70000</v>
      </c>
      <c r="AM161" s="27"/>
      <c r="AN161" s="27" t="s">
        <v>786</v>
      </c>
      <c r="AO161" s="27" t="s">
        <v>786</v>
      </c>
      <c r="AP161" s="27"/>
      <c r="AQ161" s="27"/>
      <c r="AR161" s="27" t="s">
        <v>924</v>
      </c>
      <c r="AV161" s="490" t="s">
        <v>154</v>
      </c>
      <c r="AZ161" s="609"/>
    </row>
    <row r="162" spans="1:52" ht="14.45" customHeight="1">
      <c r="A162" s="27" t="s">
        <v>417</v>
      </c>
      <c r="B162" s="27" t="s">
        <v>925</v>
      </c>
      <c r="C162" s="27"/>
      <c r="D162" s="115">
        <v>210795</v>
      </c>
      <c r="E162" s="27"/>
      <c r="F162" s="78" t="s">
        <v>106</v>
      </c>
      <c r="G162" s="27" t="s">
        <v>929</v>
      </c>
      <c r="H162" s="27" t="s">
        <v>419</v>
      </c>
      <c r="I162" s="27">
        <v>12</v>
      </c>
      <c r="J162" s="27">
        <v>5</v>
      </c>
      <c r="K162" s="27"/>
      <c r="L162" s="27" t="s">
        <v>784</v>
      </c>
      <c r="M162" s="27">
        <v>4</v>
      </c>
      <c r="N162" s="27">
        <v>20</v>
      </c>
      <c r="O162" s="27"/>
      <c r="P162" s="27" t="s">
        <v>784</v>
      </c>
      <c r="Q162" s="27"/>
      <c r="R162" s="27"/>
      <c r="S162" s="27"/>
      <c r="T162" s="27"/>
      <c r="U162" s="27"/>
      <c r="V162" s="27"/>
      <c r="W162" s="27"/>
      <c r="X162" s="27"/>
      <c r="Y162" s="27" t="s">
        <v>930</v>
      </c>
      <c r="Z162" s="27">
        <v>13</v>
      </c>
      <c r="AA162" s="27" t="s">
        <v>165</v>
      </c>
      <c r="AB162" s="27" t="s">
        <v>163</v>
      </c>
      <c r="AC162" s="92">
        <v>-85</v>
      </c>
      <c r="AD162" s="27">
        <v>20</v>
      </c>
      <c r="AE162" s="27" t="s">
        <v>166</v>
      </c>
      <c r="AF162" s="27" t="s">
        <v>198</v>
      </c>
      <c r="AG162" s="27" t="s">
        <v>149</v>
      </c>
      <c r="AH162" s="27">
        <v>60</v>
      </c>
      <c r="AI162" s="27">
        <v>3</v>
      </c>
      <c r="AJ162" s="27" t="s">
        <v>150</v>
      </c>
      <c r="AK162" s="27"/>
      <c r="AL162" s="27">
        <v>80000</v>
      </c>
      <c r="AM162" s="27"/>
      <c r="AN162" s="27" t="s">
        <v>786</v>
      </c>
      <c r="AO162" s="27" t="s">
        <v>786</v>
      </c>
      <c r="AP162" s="27"/>
      <c r="AQ162" s="27"/>
      <c r="AR162" s="27" t="s">
        <v>924</v>
      </c>
      <c r="AV162" s="490" t="s">
        <v>154</v>
      </c>
      <c r="AZ162" s="609"/>
    </row>
    <row r="163" spans="1:52" ht="13.5" customHeight="1">
      <c r="AV163" s="495"/>
      <c r="AZ163" s="609"/>
    </row>
    <row r="164" spans="1:52" ht="14.45" customHeight="1">
      <c r="A164" s="27" t="s">
        <v>200</v>
      </c>
      <c r="B164" s="25" t="s">
        <v>189</v>
      </c>
      <c r="C164" s="25"/>
      <c r="D164" s="122">
        <v>210796</v>
      </c>
      <c r="E164" s="25"/>
      <c r="F164" s="25" t="s">
        <v>106</v>
      </c>
      <c r="G164" s="25" t="s">
        <v>932</v>
      </c>
      <c r="H164" s="25" t="s">
        <v>801</v>
      </c>
      <c r="I164" s="25" t="s">
        <v>432</v>
      </c>
      <c r="J164" s="25">
        <v>5</v>
      </c>
      <c r="K164" s="27" t="s">
        <v>933</v>
      </c>
      <c r="L164" s="25" t="s">
        <v>784</v>
      </c>
      <c r="M164" s="25" t="s">
        <v>934</v>
      </c>
      <c r="N164" s="25">
        <v>10</v>
      </c>
      <c r="O164" s="27" t="s">
        <v>933</v>
      </c>
      <c r="P164" s="25" t="s">
        <v>784</v>
      </c>
      <c r="Q164" s="25"/>
      <c r="R164" s="25"/>
      <c r="S164" s="27"/>
      <c r="T164" s="25"/>
      <c r="U164" s="25"/>
      <c r="V164" s="25"/>
      <c r="W164" s="25"/>
      <c r="X164" s="25"/>
      <c r="Y164" s="25"/>
      <c r="Z164" s="25">
        <v>13</v>
      </c>
      <c r="AA164" s="25" t="s">
        <v>165</v>
      </c>
      <c r="AB164" s="25" t="s">
        <v>163</v>
      </c>
      <c r="AC164" s="25">
        <v>-88</v>
      </c>
      <c r="AD164" s="25">
        <v>10</v>
      </c>
      <c r="AE164" s="25" t="s">
        <v>164</v>
      </c>
      <c r="AF164" s="25" t="s">
        <v>148</v>
      </c>
      <c r="AG164" s="25" t="s">
        <v>149</v>
      </c>
      <c r="AH164" s="25">
        <v>60</v>
      </c>
      <c r="AI164" s="25">
        <v>3</v>
      </c>
      <c r="AJ164" s="25" t="s">
        <v>150</v>
      </c>
      <c r="AK164" s="27">
        <v>20000</v>
      </c>
      <c r="AL164" s="25"/>
      <c r="AM164" s="25"/>
      <c r="AN164" s="25" t="s">
        <v>817</v>
      </c>
      <c r="AO164" s="27" t="s">
        <v>817</v>
      </c>
      <c r="AP164" s="27" t="s">
        <v>817</v>
      </c>
      <c r="AQ164" s="27"/>
      <c r="AR164" s="27" t="s">
        <v>851</v>
      </c>
      <c r="AV164" s="490" t="s">
        <v>154</v>
      </c>
      <c r="AZ164" s="609"/>
    </row>
    <row r="165" spans="1:52" ht="14.45" customHeight="1">
      <c r="A165" s="27" t="s">
        <v>424</v>
      </c>
      <c r="B165" s="25" t="s">
        <v>190</v>
      </c>
      <c r="C165" s="25"/>
      <c r="D165" s="122">
        <v>210797</v>
      </c>
      <c r="E165" s="25"/>
      <c r="F165" s="25" t="s">
        <v>106</v>
      </c>
      <c r="G165" s="25" t="s">
        <v>935</v>
      </c>
      <c r="H165" s="25" t="s">
        <v>919</v>
      </c>
      <c r="I165" s="25" t="s">
        <v>934</v>
      </c>
      <c r="J165" s="25">
        <v>20</v>
      </c>
      <c r="K165" s="27" t="s">
        <v>933</v>
      </c>
      <c r="L165" s="25" t="s">
        <v>784</v>
      </c>
      <c r="M165" s="25" t="s">
        <v>432</v>
      </c>
      <c r="N165" s="25">
        <v>15</v>
      </c>
      <c r="O165" s="27" t="s">
        <v>933</v>
      </c>
      <c r="P165" s="25" t="s">
        <v>784</v>
      </c>
      <c r="Q165" s="25"/>
      <c r="R165" s="25"/>
      <c r="S165" s="27"/>
      <c r="T165" s="25"/>
      <c r="U165" s="25"/>
      <c r="V165" s="25"/>
      <c r="W165" s="25"/>
      <c r="X165" s="25"/>
      <c r="Y165" s="25" t="s">
        <v>812</v>
      </c>
      <c r="Z165" s="25">
        <v>13</v>
      </c>
      <c r="AA165" s="25" t="s">
        <v>165</v>
      </c>
      <c r="AB165" s="25" t="s">
        <v>163</v>
      </c>
      <c r="AC165" s="25">
        <v>-88</v>
      </c>
      <c r="AD165" s="25">
        <v>10</v>
      </c>
      <c r="AE165" s="25" t="s">
        <v>164</v>
      </c>
      <c r="AF165" s="25" t="s">
        <v>171</v>
      </c>
      <c r="AG165" s="25" t="s">
        <v>149</v>
      </c>
      <c r="AH165" s="25">
        <v>60</v>
      </c>
      <c r="AI165" s="25">
        <v>3</v>
      </c>
      <c r="AJ165" s="25" t="s">
        <v>150</v>
      </c>
      <c r="AK165" s="27">
        <v>54000</v>
      </c>
      <c r="AL165" s="25"/>
      <c r="AM165" s="25"/>
      <c r="AN165" s="25" t="s">
        <v>817</v>
      </c>
      <c r="AO165" s="27" t="s">
        <v>817</v>
      </c>
      <c r="AP165" s="27" t="s">
        <v>817</v>
      </c>
      <c r="AQ165" s="27"/>
      <c r="AR165" s="27" t="s">
        <v>851</v>
      </c>
      <c r="AV165" s="490" t="s">
        <v>154</v>
      </c>
      <c r="AZ165" s="609"/>
    </row>
    <row r="166" spans="1:52" ht="14.45" customHeight="1">
      <c r="A166" s="27" t="s">
        <v>424</v>
      </c>
      <c r="B166" s="25" t="s">
        <v>190</v>
      </c>
      <c r="C166" s="25"/>
      <c r="D166" s="122">
        <v>210798</v>
      </c>
      <c r="E166" s="25"/>
      <c r="F166" s="25" t="s">
        <v>106</v>
      </c>
      <c r="G166" s="25" t="s">
        <v>936</v>
      </c>
      <c r="H166" s="25" t="s">
        <v>853</v>
      </c>
      <c r="I166" s="25" t="s">
        <v>420</v>
      </c>
      <c r="J166" s="25">
        <v>5</v>
      </c>
      <c r="K166" s="27">
        <v>625</v>
      </c>
      <c r="L166" s="25" t="s">
        <v>784</v>
      </c>
      <c r="M166" s="25" t="s">
        <v>420</v>
      </c>
      <c r="N166" s="25">
        <v>20</v>
      </c>
      <c r="O166" s="27">
        <v>1100</v>
      </c>
      <c r="P166" s="25" t="s">
        <v>784</v>
      </c>
      <c r="Q166" s="25">
        <v>71</v>
      </c>
      <c r="R166" s="25">
        <v>10</v>
      </c>
      <c r="S166" s="27" t="s">
        <v>933</v>
      </c>
      <c r="T166" s="25" t="s">
        <v>784</v>
      </c>
      <c r="U166" s="25"/>
      <c r="V166" s="25"/>
      <c r="W166" s="25"/>
      <c r="X166" s="25"/>
      <c r="Y166" s="25" t="s">
        <v>812</v>
      </c>
      <c r="Z166" s="25">
        <v>13</v>
      </c>
      <c r="AA166" s="25" t="s">
        <v>165</v>
      </c>
      <c r="AB166" s="25" t="s">
        <v>163</v>
      </c>
      <c r="AC166" s="25">
        <v>-88</v>
      </c>
      <c r="AD166" s="25">
        <v>10</v>
      </c>
      <c r="AE166" s="25" t="s">
        <v>164</v>
      </c>
      <c r="AF166" s="25" t="s">
        <v>171</v>
      </c>
      <c r="AG166" s="25" t="s">
        <v>149</v>
      </c>
      <c r="AH166" s="25">
        <v>60</v>
      </c>
      <c r="AI166" s="25">
        <v>3</v>
      </c>
      <c r="AJ166" s="25" t="s">
        <v>150</v>
      </c>
      <c r="AK166" s="27">
        <v>50000</v>
      </c>
      <c r="AL166" s="25"/>
      <c r="AM166" s="25"/>
      <c r="AN166" s="25" t="s">
        <v>817</v>
      </c>
      <c r="AO166" s="27" t="s">
        <v>817</v>
      </c>
      <c r="AP166" s="27" t="s">
        <v>817</v>
      </c>
      <c r="AQ166" s="27"/>
      <c r="AR166" s="27" t="s">
        <v>851</v>
      </c>
      <c r="AV166" s="490" t="s">
        <v>219</v>
      </c>
      <c r="AZ166" s="609"/>
    </row>
    <row r="167" spans="1:52" ht="14.45" customHeight="1">
      <c r="A167" s="27" t="s">
        <v>436</v>
      </c>
      <c r="B167" s="25" t="s">
        <v>189</v>
      </c>
      <c r="C167" s="25"/>
      <c r="D167" s="122">
        <v>210799</v>
      </c>
      <c r="E167" s="25"/>
      <c r="F167" s="25" t="s">
        <v>106</v>
      </c>
      <c r="G167" s="25" t="s">
        <v>937</v>
      </c>
      <c r="H167" s="25" t="s">
        <v>437</v>
      </c>
      <c r="I167" s="25" t="s">
        <v>938</v>
      </c>
      <c r="J167" s="25">
        <v>5</v>
      </c>
      <c r="K167" s="27">
        <v>1975</v>
      </c>
      <c r="L167" s="25" t="s">
        <v>784</v>
      </c>
      <c r="M167" s="25" t="s">
        <v>938</v>
      </c>
      <c r="N167" s="25">
        <v>20</v>
      </c>
      <c r="O167" s="27">
        <v>2300</v>
      </c>
      <c r="P167" s="25" t="s">
        <v>784</v>
      </c>
      <c r="Q167" s="25">
        <v>71</v>
      </c>
      <c r="R167" s="25">
        <v>20</v>
      </c>
      <c r="S167" s="27" t="s">
        <v>933</v>
      </c>
      <c r="T167" s="25" t="s">
        <v>784</v>
      </c>
      <c r="U167" s="25"/>
      <c r="V167" s="25"/>
      <c r="W167" s="25"/>
      <c r="X167" s="25"/>
      <c r="Y167" s="25" t="s">
        <v>812</v>
      </c>
      <c r="Z167" s="25">
        <v>13</v>
      </c>
      <c r="AA167" s="25" t="s">
        <v>165</v>
      </c>
      <c r="AB167" s="25" t="s">
        <v>163</v>
      </c>
      <c r="AC167" s="25">
        <v>-88</v>
      </c>
      <c r="AD167" s="25">
        <v>10</v>
      </c>
      <c r="AE167" s="25" t="s">
        <v>164</v>
      </c>
      <c r="AF167" s="25" t="s">
        <v>171</v>
      </c>
      <c r="AG167" s="25" t="s">
        <v>149</v>
      </c>
      <c r="AH167" s="25">
        <v>60</v>
      </c>
      <c r="AI167" s="25">
        <v>3</v>
      </c>
      <c r="AJ167" s="25" t="s">
        <v>150</v>
      </c>
      <c r="AK167" s="27">
        <v>70000</v>
      </c>
      <c r="AL167" s="25"/>
      <c r="AM167" s="25"/>
      <c r="AN167" s="25" t="s">
        <v>817</v>
      </c>
      <c r="AO167" s="27" t="s">
        <v>817</v>
      </c>
      <c r="AP167" s="27" t="s">
        <v>817</v>
      </c>
      <c r="AQ167" s="27"/>
      <c r="AR167" s="27" t="s">
        <v>851</v>
      </c>
      <c r="AV167" s="490" t="s">
        <v>219</v>
      </c>
      <c r="AZ167" s="609"/>
    </row>
    <row r="168" spans="1:52" ht="14.45" customHeight="1">
      <c r="A168" s="27" t="s">
        <v>438</v>
      </c>
      <c r="B168" s="25" t="s">
        <v>190</v>
      </c>
      <c r="C168" s="25"/>
      <c r="D168" s="122">
        <v>210800</v>
      </c>
      <c r="E168" s="25"/>
      <c r="F168" s="25" t="s">
        <v>106</v>
      </c>
      <c r="G168" s="25" t="s">
        <v>939</v>
      </c>
      <c r="H168" s="25" t="s">
        <v>940</v>
      </c>
      <c r="I168" s="25" t="s">
        <v>941</v>
      </c>
      <c r="J168" s="25">
        <v>20</v>
      </c>
      <c r="K168" s="27">
        <v>66787</v>
      </c>
      <c r="L168" s="25" t="s">
        <v>802</v>
      </c>
      <c r="M168" s="25" t="s">
        <v>941</v>
      </c>
      <c r="N168" s="25">
        <v>20</v>
      </c>
      <c r="O168" s="27">
        <v>66985</v>
      </c>
      <c r="P168" s="25" t="s">
        <v>802</v>
      </c>
      <c r="Q168" s="25">
        <v>71</v>
      </c>
      <c r="R168" s="25">
        <v>10</v>
      </c>
      <c r="S168" s="27" t="s">
        <v>933</v>
      </c>
      <c r="T168" s="25" t="s">
        <v>784</v>
      </c>
      <c r="U168" s="25"/>
      <c r="V168" s="25"/>
      <c r="W168" s="25"/>
      <c r="X168" s="25"/>
      <c r="Y168" s="25" t="s">
        <v>812</v>
      </c>
      <c r="Z168" s="25">
        <v>13</v>
      </c>
      <c r="AA168" s="25" t="s">
        <v>165</v>
      </c>
      <c r="AB168" s="25" t="s">
        <v>163</v>
      </c>
      <c r="AC168" s="25">
        <v>-88</v>
      </c>
      <c r="AD168" s="25">
        <v>10</v>
      </c>
      <c r="AE168" s="25" t="s">
        <v>164</v>
      </c>
      <c r="AF168" s="25" t="s">
        <v>171</v>
      </c>
      <c r="AG168" s="25" t="s">
        <v>149</v>
      </c>
      <c r="AH168" s="25">
        <v>60</v>
      </c>
      <c r="AI168" s="25">
        <v>3</v>
      </c>
      <c r="AJ168" s="25" t="s">
        <v>150</v>
      </c>
      <c r="AK168" s="27">
        <v>120000</v>
      </c>
      <c r="AL168" s="25"/>
      <c r="AM168" s="25"/>
      <c r="AN168" s="25" t="s">
        <v>817</v>
      </c>
      <c r="AO168" s="27" t="s">
        <v>817</v>
      </c>
      <c r="AP168" s="27" t="s">
        <v>817</v>
      </c>
      <c r="AQ168" s="27"/>
      <c r="AR168" s="27" t="s">
        <v>851</v>
      </c>
      <c r="AV168" s="490" t="s">
        <v>219</v>
      </c>
      <c r="AZ168" s="609"/>
    </row>
    <row r="169" spans="1:52" ht="14.45" customHeight="1">
      <c r="A169" s="27" t="s">
        <v>382</v>
      </c>
      <c r="B169" s="25" t="s">
        <v>190</v>
      </c>
      <c r="C169" s="25"/>
      <c r="D169" s="122">
        <v>210801</v>
      </c>
      <c r="E169" s="25"/>
      <c r="F169" s="25" t="s">
        <v>106</v>
      </c>
      <c r="G169" s="25" t="s">
        <v>942</v>
      </c>
      <c r="H169" s="25" t="s">
        <v>874</v>
      </c>
      <c r="I169" s="25" t="s">
        <v>432</v>
      </c>
      <c r="J169" s="25">
        <v>10</v>
      </c>
      <c r="K169" s="27">
        <v>66486</v>
      </c>
      <c r="L169" s="25" t="s">
        <v>802</v>
      </c>
      <c r="M169" s="25" t="s">
        <v>432</v>
      </c>
      <c r="N169" s="25">
        <v>20</v>
      </c>
      <c r="O169" s="27">
        <v>67236</v>
      </c>
      <c r="P169" s="25" t="s">
        <v>802</v>
      </c>
      <c r="Q169" s="25">
        <v>71</v>
      </c>
      <c r="R169" s="25">
        <v>10</v>
      </c>
      <c r="S169" s="27" t="s">
        <v>933</v>
      </c>
      <c r="T169" s="25" t="s">
        <v>784</v>
      </c>
      <c r="U169" s="25"/>
      <c r="V169" s="25"/>
      <c r="W169" s="25"/>
      <c r="X169" s="25"/>
      <c r="Y169" s="25" t="s">
        <v>812</v>
      </c>
      <c r="Z169" s="25">
        <v>13</v>
      </c>
      <c r="AA169" s="25" t="s">
        <v>165</v>
      </c>
      <c r="AB169" s="25" t="s">
        <v>163</v>
      </c>
      <c r="AC169" s="25">
        <v>-88</v>
      </c>
      <c r="AD169" s="25">
        <v>10</v>
      </c>
      <c r="AE169" s="25" t="s">
        <v>164</v>
      </c>
      <c r="AF169" s="25" t="s">
        <v>171</v>
      </c>
      <c r="AG169" s="25" t="s">
        <v>149</v>
      </c>
      <c r="AH169" s="25">
        <v>60</v>
      </c>
      <c r="AI169" s="25">
        <v>3</v>
      </c>
      <c r="AJ169" s="25" t="s">
        <v>150</v>
      </c>
      <c r="AK169" s="27">
        <v>90000</v>
      </c>
      <c r="AL169" s="25"/>
      <c r="AM169" s="25"/>
      <c r="AN169" s="25" t="s">
        <v>817</v>
      </c>
      <c r="AO169" s="27" t="s">
        <v>817</v>
      </c>
      <c r="AP169" s="27" t="s">
        <v>817</v>
      </c>
      <c r="AQ169" s="27"/>
      <c r="AR169" s="27" t="s">
        <v>851</v>
      </c>
      <c r="AV169" s="490" t="s">
        <v>219</v>
      </c>
      <c r="AZ169" s="609"/>
    </row>
    <row r="170" spans="1:52" ht="12.95" customHeight="1">
      <c r="AV170" s="495"/>
      <c r="AZ170" s="609"/>
    </row>
    <row r="171" spans="1:52" ht="14.45" customHeight="1">
      <c r="A171" s="27" t="s">
        <v>943</v>
      </c>
      <c r="B171" s="27" t="s">
        <v>189</v>
      </c>
      <c r="C171" s="27"/>
      <c r="D171" s="115">
        <v>210802</v>
      </c>
      <c r="E171" s="115"/>
      <c r="F171" s="27" t="s">
        <v>106</v>
      </c>
      <c r="G171" s="27" t="s">
        <v>944</v>
      </c>
      <c r="H171" s="27" t="s">
        <v>945</v>
      </c>
      <c r="I171" s="27" t="s">
        <v>432</v>
      </c>
      <c r="J171" s="27">
        <v>20</v>
      </c>
      <c r="K171" s="27" t="s">
        <v>933</v>
      </c>
      <c r="L171" s="27" t="s">
        <v>802</v>
      </c>
      <c r="M171" s="27" t="s">
        <v>946</v>
      </c>
      <c r="N171" s="27">
        <v>5</v>
      </c>
      <c r="O171" s="27" t="s">
        <v>933</v>
      </c>
      <c r="P171" s="27" t="s">
        <v>784</v>
      </c>
      <c r="Q171" s="27" t="s">
        <v>420</v>
      </c>
      <c r="R171" s="27">
        <v>20</v>
      </c>
      <c r="S171" s="27">
        <v>700</v>
      </c>
      <c r="T171" s="27" t="s">
        <v>802</v>
      </c>
      <c r="U171" s="27" t="s">
        <v>420</v>
      </c>
      <c r="V171" s="27">
        <v>20</v>
      </c>
      <c r="W171" s="27">
        <v>1100</v>
      </c>
      <c r="X171" s="27" t="s">
        <v>802</v>
      </c>
      <c r="Y171" s="27" t="s">
        <v>812</v>
      </c>
      <c r="Z171" s="27">
        <v>13</v>
      </c>
      <c r="AA171" s="66" t="s">
        <v>165</v>
      </c>
      <c r="AB171" s="66" t="s">
        <v>163</v>
      </c>
      <c r="AC171" s="90">
        <v>-88</v>
      </c>
      <c r="AD171" s="66">
        <v>10</v>
      </c>
      <c r="AE171" s="66" t="s">
        <v>164</v>
      </c>
      <c r="AF171" s="27" t="s">
        <v>148</v>
      </c>
      <c r="AG171" s="27" t="s">
        <v>149</v>
      </c>
      <c r="AH171" s="27">
        <v>60</v>
      </c>
      <c r="AI171" s="27">
        <v>3</v>
      </c>
      <c r="AJ171" s="27" t="s">
        <v>150</v>
      </c>
      <c r="AK171" s="237">
        <v>154000</v>
      </c>
      <c r="AL171" s="27"/>
      <c r="AM171" s="27"/>
      <c r="AN171" s="27" t="s">
        <v>817</v>
      </c>
      <c r="AO171" s="27" t="s">
        <v>817</v>
      </c>
      <c r="AP171" s="27" t="s">
        <v>817</v>
      </c>
      <c r="AQ171" s="27" t="s">
        <v>817</v>
      </c>
      <c r="AR171" s="66" t="s">
        <v>851</v>
      </c>
      <c r="AV171" s="490" t="s">
        <v>219</v>
      </c>
      <c r="AZ171" s="609"/>
    </row>
    <row r="172" spans="1:52" ht="14.45" customHeight="1">
      <c r="A172" s="27" t="s">
        <v>943</v>
      </c>
      <c r="B172" s="27" t="s">
        <v>189</v>
      </c>
      <c r="C172" s="27"/>
      <c r="D172" s="115">
        <v>210803</v>
      </c>
      <c r="E172" s="115"/>
      <c r="F172" s="27" t="s">
        <v>106</v>
      </c>
      <c r="G172" s="27" t="s">
        <v>947</v>
      </c>
      <c r="H172" s="27" t="s">
        <v>945</v>
      </c>
      <c r="I172" s="27" t="s">
        <v>420</v>
      </c>
      <c r="J172" s="27">
        <v>20</v>
      </c>
      <c r="K172" s="27" t="s">
        <v>933</v>
      </c>
      <c r="L172" s="27" t="s">
        <v>802</v>
      </c>
      <c r="M172" s="27" t="s">
        <v>946</v>
      </c>
      <c r="N172" s="27">
        <v>5</v>
      </c>
      <c r="O172" s="27" t="s">
        <v>933</v>
      </c>
      <c r="P172" s="27" t="s">
        <v>784</v>
      </c>
      <c r="Q172" s="27" t="s">
        <v>941</v>
      </c>
      <c r="R172" s="27">
        <v>20</v>
      </c>
      <c r="S172" s="27">
        <v>66787</v>
      </c>
      <c r="T172" s="27" t="s">
        <v>802</v>
      </c>
      <c r="U172" s="27" t="s">
        <v>941</v>
      </c>
      <c r="V172" s="27">
        <v>20</v>
      </c>
      <c r="W172" s="27">
        <v>66985</v>
      </c>
      <c r="X172" s="27" t="s">
        <v>802</v>
      </c>
      <c r="Y172" s="27" t="s">
        <v>812</v>
      </c>
      <c r="Z172" s="27">
        <v>13</v>
      </c>
      <c r="AA172" s="66" t="s">
        <v>165</v>
      </c>
      <c r="AB172" s="66" t="s">
        <v>163</v>
      </c>
      <c r="AC172" s="90">
        <v>-88</v>
      </c>
      <c r="AD172" s="66">
        <v>10</v>
      </c>
      <c r="AE172" s="66" t="s">
        <v>164</v>
      </c>
      <c r="AF172" s="27" t="s">
        <v>148</v>
      </c>
      <c r="AG172" s="27" t="s">
        <v>149</v>
      </c>
      <c r="AH172" s="27">
        <v>60</v>
      </c>
      <c r="AI172" s="27">
        <v>3</v>
      </c>
      <c r="AJ172" s="27" t="s">
        <v>150</v>
      </c>
      <c r="AK172" s="237">
        <v>143000</v>
      </c>
      <c r="AL172" s="27"/>
      <c r="AM172" s="27"/>
      <c r="AN172" s="27" t="s">
        <v>817</v>
      </c>
      <c r="AO172" s="27" t="s">
        <v>817</v>
      </c>
      <c r="AP172" s="27" t="s">
        <v>817</v>
      </c>
      <c r="AQ172" s="27" t="s">
        <v>817</v>
      </c>
      <c r="AR172" s="66" t="s">
        <v>851</v>
      </c>
      <c r="AV172" s="490" t="s">
        <v>219</v>
      </c>
      <c r="AZ172" s="609"/>
    </row>
    <row r="173" spans="1:52" ht="14.45" customHeight="1">
      <c r="A173" s="27" t="s">
        <v>943</v>
      </c>
      <c r="B173" s="27" t="s">
        <v>190</v>
      </c>
      <c r="C173" s="27"/>
      <c r="D173" s="115">
        <v>210804</v>
      </c>
      <c r="E173" s="115"/>
      <c r="F173" s="27" t="s">
        <v>106</v>
      </c>
      <c r="G173" s="27" t="s">
        <v>948</v>
      </c>
      <c r="H173" s="27" t="s">
        <v>949</v>
      </c>
      <c r="I173" s="27" t="s">
        <v>420</v>
      </c>
      <c r="J173" s="27">
        <v>20</v>
      </c>
      <c r="K173" s="27">
        <v>700</v>
      </c>
      <c r="L173" s="27" t="s">
        <v>802</v>
      </c>
      <c r="M173" s="27" t="s">
        <v>938</v>
      </c>
      <c r="N173" s="27">
        <v>20</v>
      </c>
      <c r="O173" s="27" t="s">
        <v>933</v>
      </c>
      <c r="P173" s="27" t="s">
        <v>802</v>
      </c>
      <c r="Q173" s="27" t="s">
        <v>420</v>
      </c>
      <c r="R173" s="27">
        <v>20</v>
      </c>
      <c r="S173" s="27">
        <v>1100</v>
      </c>
      <c r="T173" s="27" t="s">
        <v>802</v>
      </c>
      <c r="U173" s="27" t="s">
        <v>946</v>
      </c>
      <c r="V173" s="27">
        <v>5</v>
      </c>
      <c r="W173" s="27" t="s">
        <v>933</v>
      </c>
      <c r="X173" s="27" t="s">
        <v>784</v>
      </c>
      <c r="Y173" s="27" t="s">
        <v>812</v>
      </c>
      <c r="Z173" s="27">
        <v>13</v>
      </c>
      <c r="AA173" s="27" t="s">
        <v>165</v>
      </c>
      <c r="AB173" s="66" t="s">
        <v>163</v>
      </c>
      <c r="AC173" s="90">
        <v>-88</v>
      </c>
      <c r="AD173" s="66">
        <v>10</v>
      </c>
      <c r="AE173" s="66" t="s">
        <v>164</v>
      </c>
      <c r="AF173" s="27" t="s">
        <v>171</v>
      </c>
      <c r="AG173" s="27" t="s">
        <v>149</v>
      </c>
      <c r="AH173" s="27">
        <v>60</v>
      </c>
      <c r="AI173" s="27">
        <v>3</v>
      </c>
      <c r="AJ173" s="27" t="s">
        <v>150</v>
      </c>
      <c r="AK173" s="237">
        <v>170000</v>
      </c>
      <c r="AL173" s="27"/>
      <c r="AM173" s="27"/>
      <c r="AN173" s="27" t="s">
        <v>817</v>
      </c>
      <c r="AO173" s="27" t="s">
        <v>817</v>
      </c>
      <c r="AP173" s="27" t="s">
        <v>817</v>
      </c>
      <c r="AQ173" s="27" t="s">
        <v>817</v>
      </c>
      <c r="AR173" s="27" t="s">
        <v>787</v>
      </c>
      <c r="AV173" s="490" t="s">
        <v>219</v>
      </c>
      <c r="AZ173" s="609"/>
    </row>
    <row r="174" spans="1:52" ht="14.45" customHeight="1">
      <c r="A174" s="27" t="s">
        <v>442</v>
      </c>
      <c r="B174" s="27" t="s">
        <v>189</v>
      </c>
      <c r="C174" s="27"/>
      <c r="D174" s="115">
        <v>210805</v>
      </c>
      <c r="E174" s="115"/>
      <c r="F174" s="27" t="s">
        <v>106</v>
      </c>
      <c r="G174" s="27" t="s">
        <v>950</v>
      </c>
      <c r="H174" s="27" t="s">
        <v>444</v>
      </c>
      <c r="I174" s="27" t="s">
        <v>951</v>
      </c>
      <c r="J174" s="27">
        <v>20</v>
      </c>
      <c r="K174" s="27">
        <v>801</v>
      </c>
      <c r="L174" s="27" t="s">
        <v>802</v>
      </c>
      <c r="M174" s="27" t="s">
        <v>951</v>
      </c>
      <c r="N174" s="27">
        <v>20</v>
      </c>
      <c r="O174" s="27">
        <v>999</v>
      </c>
      <c r="P174" s="27" t="s">
        <v>802</v>
      </c>
      <c r="Q174" s="27" t="s">
        <v>432</v>
      </c>
      <c r="R174" s="27">
        <v>20</v>
      </c>
      <c r="S174" s="27">
        <v>66536</v>
      </c>
      <c r="T174" s="27" t="s">
        <v>802</v>
      </c>
      <c r="U174" s="27" t="s">
        <v>432</v>
      </c>
      <c r="V174" s="27">
        <v>20</v>
      </c>
      <c r="W174" s="27">
        <v>67236</v>
      </c>
      <c r="X174" s="27" t="s">
        <v>802</v>
      </c>
      <c r="Y174" s="27" t="s">
        <v>812</v>
      </c>
      <c r="Z174" s="27">
        <v>13</v>
      </c>
      <c r="AA174" s="27" t="s">
        <v>165</v>
      </c>
      <c r="AB174" s="66" t="s">
        <v>163</v>
      </c>
      <c r="AC174" s="90">
        <v>-88</v>
      </c>
      <c r="AD174" s="66">
        <v>10</v>
      </c>
      <c r="AE174" s="66" t="s">
        <v>164</v>
      </c>
      <c r="AF174" s="27" t="s">
        <v>148</v>
      </c>
      <c r="AG174" s="27" t="s">
        <v>149</v>
      </c>
      <c r="AH174" s="27">
        <v>60</v>
      </c>
      <c r="AI174" s="27">
        <v>3</v>
      </c>
      <c r="AJ174" s="27" t="s">
        <v>150</v>
      </c>
      <c r="AK174" s="27">
        <v>210000</v>
      </c>
      <c r="AL174" s="27"/>
      <c r="AM174" s="27"/>
      <c r="AN174" s="27" t="s">
        <v>817</v>
      </c>
      <c r="AO174" s="27" t="s">
        <v>817</v>
      </c>
      <c r="AP174" s="27" t="s">
        <v>817</v>
      </c>
      <c r="AQ174" s="27" t="s">
        <v>817</v>
      </c>
      <c r="AR174" s="27" t="s">
        <v>787</v>
      </c>
      <c r="AV174" s="490" t="s">
        <v>219</v>
      </c>
      <c r="AZ174" s="609"/>
    </row>
    <row r="175" spans="1:52" ht="14.45" customHeight="1">
      <c r="A175" s="27" t="s">
        <v>442</v>
      </c>
      <c r="B175" s="27" t="s">
        <v>190</v>
      </c>
      <c r="C175" s="27"/>
      <c r="D175" s="115">
        <v>210806</v>
      </c>
      <c r="E175" s="115"/>
      <c r="F175" s="27" t="s">
        <v>106</v>
      </c>
      <c r="G175" s="27" t="s">
        <v>952</v>
      </c>
      <c r="H175" s="27" t="s">
        <v>444</v>
      </c>
      <c r="I175" s="27" t="s">
        <v>420</v>
      </c>
      <c r="J175" s="27">
        <v>20</v>
      </c>
      <c r="K175" s="27">
        <v>700</v>
      </c>
      <c r="L175" s="27" t="s">
        <v>802</v>
      </c>
      <c r="M175" s="27" t="s">
        <v>420</v>
      </c>
      <c r="N175" s="27">
        <v>20</v>
      </c>
      <c r="O175" s="27">
        <v>1100</v>
      </c>
      <c r="P175" s="27" t="s">
        <v>802</v>
      </c>
      <c r="Q175" s="27" t="s">
        <v>941</v>
      </c>
      <c r="R175" s="27">
        <v>20</v>
      </c>
      <c r="S175" s="27">
        <v>66787</v>
      </c>
      <c r="T175" s="27" t="s">
        <v>802</v>
      </c>
      <c r="U175" s="27" t="s">
        <v>941</v>
      </c>
      <c r="V175" s="27">
        <v>20</v>
      </c>
      <c r="W175" s="27">
        <v>66985</v>
      </c>
      <c r="X175" s="27" t="s">
        <v>802</v>
      </c>
      <c r="Y175" s="27" t="s">
        <v>812</v>
      </c>
      <c r="Z175" s="27">
        <v>13</v>
      </c>
      <c r="AA175" s="27" t="s">
        <v>165</v>
      </c>
      <c r="AB175" s="66" t="s">
        <v>163</v>
      </c>
      <c r="AC175" s="90">
        <v>-88</v>
      </c>
      <c r="AD175" s="66">
        <v>10</v>
      </c>
      <c r="AE175" s="66" t="s">
        <v>164</v>
      </c>
      <c r="AF175" s="27" t="s">
        <v>171</v>
      </c>
      <c r="AG175" s="27" t="s">
        <v>149</v>
      </c>
      <c r="AH175" s="27">
        <v>60</v>
      </c>
      <c r="AI175" s="27">
        <v>3</v>
      </c>
      <c r="AJ175" s="27" t="s">
        <v>150</v>
      </c>
      <c r="AK175" s="27">
        <v>210000</v>
      </c>
      <c r="AL175" s="27"/>
      <c r="AM175" s="27"/>
      <c r="AN175" s="27" t="s">
        <v>817</v>
      </c>
      <c r="AO175" s="27" t="s">
        <v>817</v>
      </c>
      <c r="AP175" s="27" t="s">
        <v>817</v>
      </c>
      <c r="AQ175" s="27" t="s">
        <v>817</v>
      </c>
      <c r="AR175" s="27" t="s">
        <v>787</v>
      </c>
      <c r="AV175" s="490" t="s">
        <v>219</v>
      </c>
      <c r="AZ175" s="609"/>
    </row>
    <row r="176" spans="1:52" ht="14.45" customHeight="1">
      <c r="A176" s="27" t="s">
        <v>442</v>
      </c>
      <c r="B176" s="27" t="s">
        <v>189</v>
      </c>
      <c r="C176" s="27"/>
      <c r="D176" s="115">
        <v>210807</v>
      </c>
      <c r="E176" s="115"/>
      <c r="F176" s="27" t="s">
        <v>106</v>
      </c>
      <c r="G176" s="27" t="s">
        <v>950</v>
      </c>
      <c r="H176" s="27" t="s">
        <v>444</v>
      </c>
      <c r="I176" s="27" t="s">
        <v>951</v>
      </c>
      <c r="J176" s="27">
        <v>20</v>
      </c>
      <c r="K176" s="27">
        <v>801</v>
      </c>
      <c r="L176" s="27" t="s">
        <v>802</v>
      </c>
      <c r="M176" s="27" t="s">
        <v>951</v>
      </c>
      <c r="N176" s="27">
        <v>20</v>
      </c>
      <c r="O176" s="27">
        <v>999</v>
      </c>
      <c r="P176" s="27" t="s">
        <v>802</v>
      </c>
      <c r="Q176" s="27" t="s">
        <v>432</v>
      </c>
      <c r="R176" s="27">
        <v>20</v>
      </c>
      <c r="S176" s="27">
        <v>66536</v>
      </c>
      <c r="T176" s="27" t="s">
        <v>802</v>
      </c>
      <c r="U176" s="27" t="s">
        <v>432</v>
      </c>
      <c r="V176" s="27">
        <v>20</v>
      </c>
      <c r="W176" s="27">
        <v>67236</v>
      </c>
      <c r="X176" s="27" t="s">
        <v>802</v>
      </c>
      <c r="Y176" s="27" t="s">
        <v>812</v>
      </c>
      <c r="Z176" s="27">
        <v>13</v>
      </c>
      <c r="AA176" s="66" t="s">
        <v>165</v>
      </c>
      <c r="AB176" s="27"/>
      <c r="AC176" s="27">
        <v>-85</v>
      </c>
      <c r="AD176" s="27" t="s">
        <v>624</v>
      </c>
      <c r="AE176" s="27" t="s">
        <v>624</v>
      </c>
      <c r="AF176" s="27" t="s">
        <v>148</v>
      </c>
      <c r="AG176" s="27" t="s">
        <v>149</v>
      </c>
      <c r="AH176" s="27">
        <v>60</v>
      </c>
      <c r="AI176" s="27">
        <v>3</v>
      </c>
      <c r="AJ176" s="27" t="s">
        <v>150</v>
      </c>
      <c r="AK176" s="27">
        <v>1380000</v>
      </c>
      <c r="AL176" s="27"/>
      <c r="AM176" s="27"/>
      <c r="AN176" s="27" t="s">
        <v>480</v>
      </c>
      <c r="AO176" s="27" t="s">
        <v>480</v>
      </c>
      <c r="AP176" s="27" t="s">
        <v>480</v>
      </c>
      <c r="AQ176" s="27" t="s">
        <v>480</v>
      </c>
      <c r="AR176" s="66" t="s">
        <v>851</v>
      </c>
      <c r="AV176" s="490" t="s">
        <v>219</v>
      </c>
      <c r="AZ176" s="609"/>
    </row>
    <row r="177" spans="1:52" ht="14.45" customHeight="1">
      <c r="A177" s="27" t="s">
        <v>442</v>
      </c>
      <c r="B177" s="27" t="s">
        <v>190</v>
      </c>
      <c r="C177" s="27"/>
      <c r="D177" s="115">
        <v>210808</v>
      </c>
      <c r="E177" s="115"/>
      <c r="F177" s="27" t="s">
        <v>106</v>
      </c>
      <c r="G177" s="27" t="s">
        <v>952</v>
      </c>
      <c r="H177" s="27" t="s">
        <v>444</v>
      </c>
      <c r="I177" s="27" t="s">
        <v>420</v>
      </c>
      <c r="J177" s="27">
        <v>20</v>
      </c>
      <c r="K177" s="27">
        <v>700</v>
      </c>
      <c r="L177" s="27" t="s">
        <v>802</v>
      </c>
      <c r="M177" s="27" t="s">
        <v>420</v>
      </c>
      <c r="N177" s="27">
        <v>20</v>
      </c>
      <c r="O177" s="27">
        <v>1100</v>
      </c>
      <c r="P177" s="27" t="s">
        <v>802</v>
      </c>
      <c r="Q177" s="27" t="s">
        <v>941</v>
      </c>
      <c r="R177" s="27">
        <v>20</v>
      </c>
      <c r="S177" s="27">
        <v>66787</v>
      </c>
      <c r="T177" s="27" t="s">
        <v>802</v>
      </c>
      <c r="U177" s="27" t="s">
        <v>941</v>
      </c>
      <c r="V177" s="27">
        <v>20</v>
      </c>
      <c r="W177" s="27">
        <v>66985</v>
      </c>
      <c r="X177" s="27" t="s">
        <v>802</v>
      </c>
      <c r="Y177" s="27" t="s">
        <v>812</v>
      </c>
      <c r="Z177" s="27">
        <v>13</v>
      </c>
      <c r="AA177" s="66" t="s">
        <v>165</v>
      </c>
      <c r="AB177" s="27"/>
      <c r="AC177" s="27">
        <v>-85</v>
      </c>
      <c r="AD177" s="27" t="s">
        <v>624</v>
      </c>
      <c r="AE177" s="27" t="s">
        <v>624</v>
      </c>
      <c r="AF177" s="27" t="s">
        <v>171</v>
      </c>
      <c r="AG177" s="27" t="s">
        <v>149</v>
      </c>
      <c r="AH177" s="27">
        <v>60</v>
      </c>
      <c r="AI177" s="27">
        <v>3</v>
      </c>
      <c r="AJ177" s="27" t="s">
        <v>150</v>
      </c>
      <c r="AK177" s="27">
        <v>1380000</v>
      </c>
      <c r="AL177" s="27"/>
      <c r="AM177" s="27"/>
      <c r="AN177" s="27" t="s">
        <v>480</v>
      </c>
      <c r="AO177" s="27" t="s">
        <v>480</v>
      </c>
      <c r="AP177" s="27" t="s">
        <v>480</v>
      </c>
      <c r="AQ177" s="27" t="s">
        <v>480</v>
      </c>
      <c r="AR177" s="66" t="s">
        <v>851</v>
      </c>
      <c r="AV177" s="490" t="s">
        <v>219</v>
      </c>
      <c r="AZ177" s="609"/>
    </row>
    <row r="178" spans="1:52" ht="14.45" customHeight="1">
      <c r="A178" s="27" t="s">
        <v>943</v>
      </c>
      <c r="B178" s="27" t="s">
        <v>190</v>
      </c>
      <c r="C178" s="27"/>
      <c r="D178" s="115">
        <v>210809</v>
      </c>
      <c r="E178" s="115"/>
      <c r="F178" s="27" t="s">
        <v>106</v>
      </c>
      <c r="G178" s="27" t="s">
        <v>944</v>
      </c>
      <c r="H178" s="27" t="s">
        <v>945</v>
      </c>
      <c r="I178" s="27" t="s">
        <v>432</v>
      </c>
      <c r="J178" s="27">
        <v>20</v>
      </c>
      <c r="K178" s="27" t="s">
        <v>933</v>
      </c>
      <c r="L178" s="27" t="s">
        <v>802</v>
      </c>
      <c r="M178" s="27" t="s">
        <v>946</v>
      </c>
      <c r="N178" s="27">
        <v>5</v>
      </c>
      <c r="O178" s="27" t="s">
        <v>933</v>
      </c>
      <c r="P178" s="27" t="s">
        <v>784</v>
      </c>
      <c r="Q178" s="27" t="s">
        <v>420</v>
      </c>
      <c r="R178" s="27">
        <v>20</v>
      </c>
      <c r="S178" s="27">
        <v>700</v>
      </c>
      <c r="T178" s="27" t="s">
        <v>802</v>
      </c>
      <c r="U178" s="27" t="s">
        <v>420</v>
      </c>
      <c r="V178" s="27">
        <v>20</v>
      </c>
      <c r="W178" s="27">
        <v>1100</v>
      </c>
      <c r="X178" s="27" t="s">
        <v>802</v>
      </c>
      <c r="Y178" s="27" t="s">
        <v>812</v>
      </c>
      <c r="Z178" s="27">
        <v>13</v>
      </c>
      <c r="AA178" s="66" t="s">
        <v>165</v>
      </c>
      <c r="AB178" s="27"/>
      <c r="AC178" s="27">
        <v>-85</v>
      </c>
      <c r="AD178" s="27" t="s">
        <v>624</v>
      </c>
      <c r="AE178" s="27" t="s">
        <v>624</v>
      </c>
      <c r="AF178" s="27" t="s">
        <v>171</v>
      </c>
      <c r="AG178" s="27" t="s">
        <v>149</v>
      </c>
      <c r="AH178" s="27">
        <v>60</v>
      </c>
      <c r="AI178" s="27">
        <v>3</v>
      </c>
      <c r="AJ178" s="27" t="s">
        <v>150</v>
      </c>
      <c r="AK178" s="237">
        <v>1000000</v>
      </c>
      <c r="AL178" s="27"/>
      <c r="AM178" s="27"/>
      <c r="AN178" s="27" t="s">
        <v>480</v>
      </c>
      <c r="AO178" s="27" t="s">
        <v>480</v>
      </c>
      <c r="AP178" s="27" t="s">
        <v>480</v>
      </c>
      <c r="AQ178" s="27" t="s">
        <v>480</v>
      </c>
      <c r="AR178" s="66" t="s">
        <v>851</v>
      </c>
      <c r="AV178" s="490" t="s">
        <v>219</v>
      </c>
      <c r="AZ178" s="609"/>
    </row>
    <row r="187" spans="1:52" ht="12.95" customHeight="1">
      <c r="A187" s="31" t="s">
        <v>63</v>
      </c>
    </row>
    <row r="188" spans="1:52" ht="12.95" customHeight="1">
      <c r="A188" s="84" t="s">
        <v>223</v>
      </c>
      <c r="B188" s="25"/>
    </row>
    <row r="189" spans="1:52" ht="12.95" customHeight="1">
      <c r="A189" s="27" t="s">
        <v>224</v>
      </c>
      <c r="B189" s="25"/>
    </row>
    <row r="190" spans="1:52" ht="12.95" customHeight="1">
      <c r="A190" s="84" t="s">
        <v>225</v>
      </c>
      <c r="B190" s="25"/>
    </row>
    <row r="191" spans="1:52" ht="12.95" customHeight="1">
      <c r="A191" s="27" t="s">
        <v>226</v>
      </c>
      <c r="B191" s="25" t="s">
        <v>227</v>
      </c>
    </row>
    <row r="192" spans="1:52" ht="12.95" customHeight="1">
      <c r="A192" s="27" t="s">
        <v>228</v>
      </c>
      <c r="B192" s="25" t="s">
        <v>227</v>
      </c>
    </row>
    <row r="193" spans="1:2" ht="12.95" customHeight="1">
      <c r="A193" s="27" t="s">
        <v>229</v>
      </c>
      <c r="B193" s="25" t="s">
        <v>230</v>
      </c>
    </row>
    <row r="194" spans="1:2" ht="12.95" customHeight="1">
      <c r="A194" s="27" t="s">
        <v>231</v>
      </c>
      <c r="B194" s="25" t="s">
        <v>232</v>
      </c>
    </row>
    <row r="195" spans="1:2" ht="12.95" customHeight="1">
      <c r="A195" s="27" t="s">
        <v>233</v>
      </c>
      <c r="B195" s="25" t="s">
        <v>234</v>
      </c>
    </row>
    <row r="196" spans="1:2" ht="12.95" customHeight="1">
      <c r="A196" s="27" t="s">
        <v>235</v>
      </c>
      <c r="B196" s="25" t="s">
        <v>236</v>
      </c>
    </row>
    <row r="197" spans="1:2" ht="12.95" customHeight="1">
      <c r="A197" s="27" t="s">
        <v>237</v>
      </c>
      <c r="B197" s="25" t="s">
        <v>238</v>
      </c>
    </row>
    <row r="198" spans="1:2" ht="12.95" customHeight="1">
      <c r="A198" s="84" t="s">
        <v>239</v>
      </c>
      <c r="B198" s="85"/>
    </row>
    <row r="199" spans="1:2" ht="12.95" customHeight="1">
      <c r="A199" s="27" t="s">
        <v>240</v>
      </c>
      <c r="B199" s="25" t="s">
        <v>241</v>
      </c>
    </row>
    <row r="200" spans="1:2" ht="12.95" customHeight="1">
      <c r="A200" s="27" t="s">
        <v>242</v>
      </c>
      <c r="B200" s="25" t="s">
        <v>243</v>
      </c>
    </row>
  </sheetData>
  <autoFilter ref="A3:AR162"/>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2"/>
  <sheetViews>
    <sheetView workbookViewId="0"/>
  </sheetViews>
  <sheetFormatPr defaultColWidth="8.75" defaultRowHeight="15" customHeight="1"/>
  <cols>
    <col min="1" max="1" width="6.5" style="35" customWidth="1"/>
    <col min="2" max="2" width="86.5" style="35" customWidth="1"/>
    <col min="3" max="3" width="46.5" style="35" customWidth="1"/>
    <col min="4" max="4" width="12.5" style="35" customWidth="1"/>
    <col min="5" max="5" width="56.5" style="35" customWidth="1"/>
  </cols>
  <sheetData>
    <row r="1" spans="1:5" ht="15.95" customHeight="1">
      <c r="A1" s="487" t="s">
        <v>56</v>
      </c>
      <c r="B1" s="1" t="s">
        <v>57</v>
      </c>
      <c r="C1" s="20" t="s">
        <v>58</v>
      </c>
      <c r="D1" s="2"/>
      <c r="E1" s="2"/>
    </row>
    <row r="2" spans="1:5" ht="15.95" customHeight="1">
      <c r="A2" s="2">
        <v>1</v>
      </c>
      <c r="B2" s="21" t="s">
        <v>59</v>
      </c>
      <c r="C2" s="2"/>
      <c r="D2" s="2"/>
      <c r="E2" s="2"/>
    </row>
    <row r="3" spans="1:5" ht="15.95" customHeight="1">
      <c r="A3" s="2"/>
      <c r="B3" s="22" t="s">
        <v>60</v>
      </c>
      <c r="C3" s="2" t="s">
        <v>61</v>
      </c>
      <c r="D3" s="2" t="s">
        <v>62</v>
      </c>
      <c r="E3" s="2" t="s">
        <v>63</v>
      </c>
    </row>
    <row r="4" spans="1:5" ht="32.1" customHeight="1">
      <c r="A4" s="2">
        <v>2</v>
      </c>
      <c r="B4" s="21" t="s">
        <v>64</v>
      </c>
      <c r="C4" s="2" t="s">
        <v>65</v>
      </c>
      <c r="D4" s="2" t="s">
        <v>66</v>
      </c>
      <c r="E4" s="2" t="s">
        <v>67</v>
      </c>
    </row>
    <row r="5" spans="1:5" ht="32.1" customHeight="1">
      <c r="A5" s="2">
        <v>3</v>
      </c>
      <c r="B5" s="21" t="s">
        <v>68</v>
      </c>
      <c r="C5" s="2" t="s">
        <v>65</v>
      </c>
      <c r="D5" s="2" t="s">
        <v>66</v>
      </c>
      <c r="E5" s="2" t="s">
        <v>67</v>
      </c>
    </row>
    <row r="6" spans="1:5" ht="32.1" customHeight="1">
      <c r="A6" s="2">
        <v>4</v>
      </c>
      <c r="B6" s="21" t="s">
        <v>69</v>
      </c>
      <c r="C6" s="2" t="s">
        <v>65</v>
      </c>
      <c r="D6" s="2" t="s">
        <v>66</v>
      </c>
      <c r="E6" s="2" t="s">
        <v>67</v>
      </c>
    </row>
    <row r="7" spans="1:5" ht="32.1" customHeight="1">
      <c r="A7" s="2">
        <v>5</v>
      </c>
      <c r="B7" s="21" t="s">
        <v>70</v>
      </c>
      <c r="C7" s="2" t="s">
        <v>65</v>
      </c>
      <c r="D7" s="2" t="s">
        <v>66</v>
      </c>
      <c r="E7" s="2" t="s">
        <v>67</v>
      </c>
    </row>
    <row r="8" spans="1:5" ht="15.95" customHeight="1">
      <c r="A8" s="2">
        <v>6</v>
      </c>
      <c r="B8" s="21" t="s">
        <v>71</v>
      </c>
      <c r="C8" s="2" t="s">
        <v>65</v>
      </c>
      <c r="D8" s="2" t="s">
        <v>66</v>
      </c>
      <c r="E8" s="2" t="s">
        <v>67</v>
      </c>
    </row>
    <row r="9" spans="1:5" ht="15.95" customHeight="1">
      <c r="A9" s="2">
        <v>7</v>
      </c>
      <c r="B9" s="21" t="s">
        <v>72</v>
      </c>
      <c r="C9" s="2" t="s">
        <v>65</v>
      </c>
      <c r="D9" s="2" t="s">
        <v>66</v>
      </c>
      <c r="E9" s="2" t="s">
        <v>67</v>
      </c>
    </row>
    <row r="10" spans="1:5" ht="32.1" customHeight="1">
      <c r="A10" s="2">
        <v>8</v>
      </c>
      <c r="B10" s="21" t="s">
        <v>73</v>
      </c>
      <c r="C10" s="2" t="s">
        <v>65</v>
      </c>
      <c r="D10" s="2" t="s">
        <v>74</v>
      </c>
      <c r="E10" s="2" t="s">
        <v>67</v>
      </c>
    </row>
    <row r="11" spans="1:5" ht="32.1" customHeight="1">
      <c r="A11" s="2">
        <v>9</v>
      </c>
      <c r="B11" s="21" t="s">
        <v>75</v>
      </c>
      <c r="C11" s="2" t="s">
        <v>76</v>
      </c>
      <c r="D11" s="2" t="s">
        <v>74</v>
      </c>
      <c r="E11" s="2" t="s">
        <v>67</v>
      </c>
    </row>
    <row r="12" spans="1:5" ht="32.1" customHeight="1">
      <c r="A12" s="2">
        <v>10</v>
      </c>
      <c r="B12" s="21" t="s">
        <v>77</v>
      </c>
      <c r="C12" s="2" t="s">
        <v>65</v>
      </c>
      <c r="D12" s="2" t="s">
        <v>78</v>
      </c>
      <c r="E12" s="2" t="s">
        <v>67</v>
      </c>
    </row>
    <row r="13" spans="1:5" ht="32.1" customHeight="1">
      <c r="A13" s="2">
        <v>11</v>
      </c>
      <c r="B13" s="21" t="s">
        <v>79</v>
      </c>
      <c r="C13" s="2" t="s">
        <v>76</v>
      </c>
      <c r="D13" s="2" t="s">
        <v>78</v>
      </c>
      <c r="E13" s="2" t="s">
        <v>67</v>
      </c>
    </row>
    <row r="14" spans="1:5" ht="15.95" customHeight="1">
      <c r="A14" s="2"/>
      <c r="B14" s="22" t="s">
        <v>80</v>
      </c>
      <c r="C14" s="2"/>
      <c r="D14" s="2"/>
      <c r="E14" s="2"/>
    </row>
    <row r="15" spans="1:5" ht="32.1" customHeight="1">
      <c r="A15" s="2">
        <v>12</v>
      </c>
      <c r="B15" s="21" t="s">
        <v>81</v>
      </c>
      <c r="C15" s="2" t="s">
        <v>82</v>
      </c>
      <c r="D15" s="2" t="s">
        <v>66</v>
      </c>
      <c r="E15" s="2" t="s">
        <v>67</v>
      </c>
    </row>
    <row r="16" spans="1:5" ht="32.1" customHeight="1">
      <c r="A16" s="2">
        <v>13</v>
      </c>
      <c r="B16" s="21" t="s">
        <v>83</v>
      </c>
      <c r="C16" s="2" t="s">
        <v>82</v>
      </c>
      <c r="D16" s="2" t="s">
        <v>66</v>
      </c>
      <c r="E16" s="2" t="s">
        <v>67</v>
      </c>
    </row>
    <row r="17" spans="1:5" ht="32.1" customHeight="1">
      <c r="A17" s="2">
        <v>14</v>
      </c>
      <c r="B17" s="21" t="s">
        <v>84</v>
      </c>
      <c r="C17" s="2" t="s">
        <v>82</v>
      </c>
      <c r="D17" s="2" t="s">
        <v>66</v>
      </c>
      <c r="E17" s="2" t="s">
        <v>67</v>
      </c>
    </row>
    <row r="18" spans="1:5" ht="32.1" customHeight="1">
      <c r="A18" s="2">
        <v>15</v>
      </c>
      <c r="B18" s="21" t="s">
        <v>85</v>
      </c>
      <c r="C18" s="2" t="s">
        <v>82</v>
      </c>
      <c r="D18" s="2" t="s">
        <v>66</v>
      </c>
      <c r="E18" s="2" t="s">
        <v>67</v>
      </c>
    </row>
    <row r="19" spans="1:5" ht="15.95" customHeight="1">
      <c r="A19" s="2">
        <v>16</v>
      </c>
      <c r="B19" s="21" t="s">
        <v>86</v>
      </c>
      <c r="C19" s="2"/>
      <c r="D19" s="2"/>
      <c r="E19" s="2"/>
    </row>
    <row r="20" spans="1:5" ht="15.95" customHeight="1">
      <c r="A20" s="2">
        <v>17</v>
      </c>
      <c r="B20" s="21" t="s">
        <v>87</v>
      </c>
      <c r="C20" s="2"/>
      <c r="D20" s="2"/>
      <c r="E20" s="2"/>
    </row>
    <row r="21" spans="1:5" ht="32.1" customHeight="1">
      <c r="A21" s="2">
        <v>18</v>
      </c>
      <c r="B21" s="21" t="s">
        <v>88</v>
      </c>
      <c r="C21" s="2" t="s">
        <v>82</v>
      </c>
      <c r="D21" s="2" t="s">
        <v>74</v>
      </c>
      <c r="E21" s="2" t="s">
        <v>67</v>
      </c>
    </row>
    <row r="22" spans="1:5" ht="32.1" customHeight="1">
      <c r="A22" s="2">
        <v>19</v>
      </c>
      <c r="B22" s="21" t="s">
        <v>89</v>
      </c>
      <c r="C22" s="2" t="s">
        <v>82</v>
      </c>
      <c r="D22" s="2" t="s">
        <v>74</v>
      </c>
      <c r="E22" s="2" t="s">
        <v>67</v>
      </c>
    </row>
    <row r="23" spans="1:5" ht="32.1" customHeight="1">
      <c r="A23" s="23">
        <v>20</v>
      </c>
      <c r="B23" s="21" t="s">
        <v>90</v>
      </c>
      <c r="C23" s="2" t="s">
        <v>82</v>
      </c>
      <c r="D23" s="2" t="s">
        <v>78</v>
      </c>
      <c r="E23" s="2" t="s">
        <v>67</v>
      </c>
    </row>
    <row r="24" spans="1:5" ht="32.1" customHeight="1">
      <c r="A24" s="23">
        <v>21</v>
      </c>
      <c r="B24" s="21" t="s">
        <v>91</v>
      </c>
      <c r="C24" s="2" t="s">
        <v>82</v>
      </c>
      <c r="D24" s="2" t="s">
        <v>78</v>
      </c>
      <c r="E24" s="2" t="s">
        <v>67</v>
      </c>
    </row>
    <row r="42" spans="11:11" ht="15" customHeight="1">
      <c r="K42" s="35">
        <v>15</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outlinePr summaryBelow="0" summaryRight="0"/>
  </sheetPr>
  <dimension ref="A1:AN138"/>
  <sheetViews>
    <sheetView topLeftCell="Y1" workbookViewId="0"/>
  </sheetViews>
  <sheetFormatPr defaultColWidth="9.5" defaultRowHeight="12.95" customHeight="1"/>
  <cols>
    <col min="1" max="1" width="12.5" style="31" customWidth="1"/>
    <col min="2" max="2" width="66.5" style="26" customWidth="1"/>
    <col min="3" max="3" width="17" style="26" customWidth="1"/>
    <col min="4" max="4" width="15.5" style="26" customWidth="1"/>
    <col min="5" max="5" width="6.5" style="26" customWidth="1"/>
    <col min="6" max="6" width="9.5" style="26" customWidth="1"/>
    <col min="7" max="8" width="7.5" style="26" customWidth="1"/>
    <col min="9" max="9" width="14.5" style="26" customWidth="1"/>
    <col min="10" max="10" width="8.5" style="26" customWidth="1"/>
    <col min="11" max="11" width="17.5" style="26" customWidth="1"/>
    <col min="12" max="12" width="11" style="26" customWidth="1"/>
    <col min="13" max="13" width="13.5" style="26" customWidth="1"/>
    <col min="14" max="14" width="11" style="26" customWidth="1"/>
    <col min="15" max="19" width="17.5" style="26" customWidth="1"/>
    <col min="20" max="20" width="15.5" style="26" customWidth="1"/>
    <col min="21" max="21" width="17.5" style="26" customWidth="1"/>
    <col min="22" max="22" width="7.5" style="26" customWidth="1"/>
    <col min="23" max="23" width="13.5" style="26" customWidth="1"/>
    <col min="24" max="24" width="23.5" style="26" customWidth="1"/>
    <col min="25" max="25" width="10" style="26" customWidth="1"/>
    <col min="26" max="26" width="11.5" style="26" customWidth="1"/>
    <col min="27" max="27" width="10.5" style="26" customWidth="1"/>
    <col min="28" max="28" width="14.5" style="26" customWidth="1"/>
    <col min="29" max="29" width="26.5" style="26" customWidth="1"/>
    <col min="30" max="30" width="22.5" style="26" customWidth="1"/>
    <col min="31" max="32" width="19.5" style="31" customWidth="1"/>
    <col min="33" max="33" width="16.5" style="31" customWidth="1"/>
    <col min="34" max="40" width="9.5" style="26"/>
  </cols>
  <sheetData>
    <row r="1" spans="1:37" ht="12.95" customHeight="1">
      <c r="A1" s="79" t="s">
        <v>767</v>
      </c>
      <c r="B1" s="33"/>
      <c r="C1" s="54"/>
      <c r="D1" s="51"/>
      <c r="E1" s="51"/>
      <c r="F1" s="51"/>
    </row>
    <row r="2" spans="1:37" ht="12.95" customHeight="1">
      <c r="A2" s="71"/>
      <c r="B2" s="70"/>
      <c r="AB2" s="70"/>
    </row>
    <row r="3" spans="1:37" s="81" customFormat="1" ht="27.95" customHeight="1">
      <c r="A3" s="101" t="s">
        <v>118</v>
      </c>
      <c r="B3" s="102" t="s">
        <v>57</v>
      </c>
      <c r="C3" s="102" t="s">
        <v>119</v>
      </c>
      <c r="D3" s="103" t="s">
        <v>120</v>
      </c>
      <c r="E3" s="72" t="s">
        <v>121</v>
      </c>
      <c r="F3" s="103" t="s">
        <v>122</v>
      </c>
      <c r="G3" s="554" t="s">
        <v>768</v>
      </c>
      <c r="H3" s="555" t="s">
        <v>953</v>
      </c>
      <c r="I3" s="101" t="s">
        <v>124</v>
      </c>
      <c r="J3" s="101" t="s">
        <v>125</v>
      </c>
      <c r="K3" s="101" t="s">
        <v>126</v>
      </c>
      <c r="L3" s="101" t="s">
        <v>127</v>
      </c>
      <c r="M3" s="110" t="s">
        <v>954</v>
      </c>
      <c r="N3" s="556" t="s">
        <v>955</v>
      </c>
      <c r="O3" s="557" t="s">
        <v>956</v>
      </c>
      <c r="P3" s="109" t="s">
        <v>957</v>
      </c>
      <c r="Q3" s="558" t="s">
        <v>958</v>
      </c>
      <c r="R3" s="559" t="s">
        <v>959</v>
      </c>
      <c r="S3" s="560" t="s">
        <v>960</v>
      </c>
      <c r="T3" s="72" t="s">
        <v>961</v>
      </c>
      <c r="U3" s="561" t="s">
        <v>128</v>
      </c>
      <c r="V3" s="101" t="s">
        <v>129</v>
      </c>
      <c r="W3" s="104" t="s">
        <v>130</v>
      </c>
      <c r="X3" s="101" t="s">
        <v>132</v>
      </c>
      <c r="Y3" s="101" t="s">
        <v>133</v>
      </c>
      <c r="Z3" s="101" t="s">
        <v>134</v>
      </c>
      <c r="AA3" s="101" t="s">
        <v>135</v>
      </c>
      <c r="AB3" s="72" t="s">
        <v>136</v>
      </c>
      <c r="AC3" s="102" t="s">
        <v>962</v>
      </c>
      <c r="AD3" s="102" t="s">
        <v>963</v>
      </c>
      <c r="AE3" s="105" t="s">
        <v>333</v>
      </c>
      <c r="AF3" s="105" t="s">
        <v>334</v>
      </c>
      <c r="AG3" s="105" t="s">
        <v>140</v>
      </c>
      <c r="AH3" s="37" t="s">
        <v>141</v>
      </c>
      <c r="AI3" s="37" t="s">
        <v>142</v>
      </c>
      <c r="AJ3" s="37" t="s">
        <v>143</v>
      </c>
      <c r="AK3" s="489" t="s">
        <v>144</v>
      </c>
    </row>
    <row r="4" spans="1:37" ht="14.45" customHeight="1">
      <c r="A4" s="27"/>
      <c r="B4" s="25" t="s">
        <v>964</v>
      </c>
      <c r="C4" s="27"/>
      <c r="D4" s="25">
        <v>998.101</v>
      </c>
      <c r="E4" s="25"/>
      <c r="F4" s="78" t="s">
        <v>106</v>
      </c>
      <c r="G4" s="27">
        <v>2</v>
      </c>
      <c r="H4" s="27" t="s">
        <v>965</v>
      </c>
      <c r="I4" s="27" t="s">
        <v>422</v>
      </c>
      <c r="J4" s="27">
        <v>8</v>
      </c>
      <c r="K4" s="27" t="s">
        <v>157</v>
      </c>
      <c r="L4" s="27"/>
      <c r="M4" s="27">
        <v>9</v>
      </c>
      <c r="N4" s="27">
        <v>8</v>
      </c>
      <c r="O4" s="27"/>
      <c r="P4" s="27"/>
      <c r="Q4" s="27"/>
      <c r="R4" s="27"/>
      <c r="S4" s="27"/>
      <c r="T4" s="27"/>
      <c r="U4" s="92">
        <v>-85</v>
      </c>
      <c r="V4" s="27" t="s">
        <v>624</v>
      </c>
      <c r="W4" s="27" t="s">
        <v>624</v>
      </c>
      <c r="X4" s="27" t="s">
        <v>264</v>
      </c>
      <c r="Y4" s="27" t="s">
        <v>149</v>
      </c>
      <c r="Z4" s="27">
        <v>60</v>
      </c>
      <c r="AA4" s="27">
        <v>3</v>
      </c>
      <c r="AB4" s="27" t="s">
        <v>150</v>
      </c>
      <c r="AC4" s="27">
        <v>192367</v>
      </c>
      <c r="AD4" s="27">
        <v>20000</v>
      </c>
      <c r="AE4" s="27" t="s">
        <v>824</v>
      </c>
      <c r="AF4" s="27" t="s">
        <v>824</v>
      </c>
      <c r="AG4" s="27" t="s">
        <v>851</v>
      </c>
      <c r="AK4" s="490" t="s">
        <v>219</v>
      </c>
    </row>
    <row r="5" spans="1:37" ht="14.45" customHeight="1">
      <c r="A5" s="27"/>
      <c r="B5" s="25" t="s">
        <v>966</v>
      </c>
      <c r="C5" s="82"/>
      <c r="D5" s="25">
        <v>998.10199999999998</v>
      </c>
      <c r="E5" s="25"/>
      <c r="F5" s="78" t="s">
        <v>106</v>
      </c>
      <c r="G5" s="27">
        <v>4</v>
      </c>
      <c r="H5" s="27" t="s">
        <v>965</v>
      </c>
      <c r="I5" s="27" t="s">
        <v>422</v>
      </c>
      <c r="J5" s="27">
        <v>8</v>
      </c>
      <c r="K5" s="27" t="s">
        <v>157</v>
      </c>
      <c r="L5" s="27"/>
      <c r="M5" s="27">
        <v>9</v>
      </c>
      <c r="N5" s="27">
        <v>8</v>
      </c>
      <c r="O5" s="27"/>
      <c r="P5" s="27"/>
      <c r="Q5" s="27"/>
      <c r="R5" s="27"/>
      <c r="S5" s="27"/>
      <c r="T5" s="27"/>
      <c r="U5" s="92">
        <v>-85</v>
      </c>
      <c r="V5" s="27" t="s">
        <v>624</v>
      </c>
      <c r="W5" s="27" t="s">
        <v>624</v>
      </c>
      <c r="X5" s="27" t="s">
        <v>828</v>
      </c>
      <c r="Y5" s="27" t="s">
        <v>149</v>
      </c>
      <c r="Z5" s="27">
        <v>60</v>
      </c>
      <c r="AA5" s="27">
        <v>3</v>
      </c>
      <c r="AB5" s="27" t="s">
        <v>150</v>
      </c>
      <c r="AC5" s="27">
        <v>192367</v>
      </c>
      <c r="AD5" s="27">
        <v>20000</v>
      </c>
      <c r="AE5" s="27" t="s">
        <v>824</v>
      </c>
      <c r="AF5" s="27" t="s">
        <v>824</v>
      </c>
      <c r="AG5" s="27" t="s">
        <v>851</v>
      </c>
      <c r="AK5" s="490" t="s">
        <v>219</v>
      </c>
    </row>
    <row r="6" spans="1:37" ht="14.45" customHeight="1">
      <c r="A6" s="27"/>
      <c r="B6" s="25" t="s">
        <v>967</v>
      </c>
      <c r="C6" s="82"/>
      <c r="D6" s="25">
        <v>998.10299999999995</v>
      </c>
      <c r="E6" s="25"/>
      <c r="F6" s="78" t="s">
        <v>106</v>
      </c>
      <c r="G6" s="27" t="s">
        <v>432</v>
      </c>
      <c r="H6" s="27" t="s">
        <v>965</v>
      </c>
      <c r="I6" s="27" t="s">
        <v>422</v>
      </c>
      <c r="J6" s="27">
        <v>8</v>
      </c>
      <c r="K6" s="27" t="s">
        <v>157</v>
      </c>
      <c r="L6" s="27"/>
      <c r="M6" s="27">
        <v>9</v>
      </c>
      <c r="N6" s="27">
        <v>8</v>
      </c>
      <c r="O6" s="27"/>
      <c r="P6" s="27"/>
      <c r="Q6" s="27"/>
      <c r="R6" s="27"/>
      <c r="S6" s="27"/>
      <c r="T6" s="27"/>
      <c r="U6" s="92">
        <v>-85</v>
      </c>
      <c r="V6" s="27" t="s">
        <v>624</v>
      </c>
      <c r="W6" s="27" t="s">
        <v>624</v>
      </c>
      <c r="X6" s="27" t="s">
        <v>171</v>
      </c>
      <c r="Y6" s="27" t="s">
        <v>149</v>
      </c>
      <c r="Z6" s="27">
        <v>60</v>
      </c>
      <c r="AA6" s="27">
        <v>3</v>
      </c>
      <c r="AB6" s="27" t="s">
        <v>150</v>
      </c>
      <c r="AC6" s="27">
        <v>192367</v>
      </c>
      <c r="AD6" s="27"/>
      <c r="AE6" s="27" t="s">
        <v>824</v>
      </c>
      <c r="AF6" s="27" t="s">
        <v>824</v>
      </c>
      <c r="AG6" s="27" t="s">
        <v>864</v>
      </c>
      <c r="AK6" s="490" t="s">
        <v>219</v>
      </c>
    </row>
    <row r="7" spans="1:37" ht="14.45" customHeight="1">
      <c r="A7" s="27"/>
      <c r="B7" s="25" t="s">
        <v>968</v>
      </c>
      <c r="C7" s="82"/>
      <c r="D7" s="25">
        <v>998.10400000000004</v>
      </c>
      <c r="E7" s="25"/>
      <c r="F7" s="78" t="s">
        <v>106</v>
      </c>
      <c r="G7" s="27">
        <v>2</v>
      </c>
      <c r="H7" s="27" t="s">
        <v>965</v>
      </c>
      <c r="I7" s="27" t="s">
        <v>422</v>
      </c>
      <c r="J7" s="27">
        <v>8</v>
      </c>
      <c r="K7" s="27" t="s">
        <v>165</v>
      </c>
      <c r="L7" s="27" t="s">
        <v>146</v>
      </c>
      <c r="M7" s="27">
        <v>9</v>
      </c>
      <c r="N7" s="27">
        <v>8</v>
      </c>
      <c r="O7" s="27"/>
      <c r="P7" s="27"/>
      <c r="Q7" s="27"/>
      <c r="R7" s="27"/>
      <c r="S7" s="27"/>
      <c r="T7" s="27"/>
      <c r="U7" s="92">
        <v>-85</v>
      </c>
      <c r="V7" s="27">
        <v>20</v>
      </c>
      <c r="W7" s="27" t="s">
        <v>166</v>
      </c>
      <c r="X7" s="27" t="s">
        <v>148</v>
      </c>
      <c r="Y7" s="27" t="s">
        <v>149</v>
      </c>
      <c r="Z7" s="27">
        <v>60</v>
      </c>
      <c r="AA7" s="27">
        <v>3</v>
      </c>
      <c r="AB7" s="27" t="s">
        <v>150</v>
      </c>
      <c r="AC7" s="27">
        <v>96183</v>
      </c>
      <c r="AD7" s="27"/>
      <c r="AE7" s="27" t="s">
        <v>786</v>
      </c>
      <c r="AF7" s="27" t="s">
        <v>786</v>
      </c>
      <c r="AG7" s="27" t="s">
        <v>864</v>
      </c>
      <c r="AK7" s="490" t="s">
        <v>219</v>
      </c>
    </row>
    <row r="8" spans="1:37" ht="14.45" customHeight="1">
      <c r="A8" s="27"/>
      <c r="B8" s="25" t="s">
        <v>969</v>
      </c>
      <c r="C8" s="82"/>
      <c r="D8" s="25">
        <v>998.10500000000002</v>
      </c>
      <c r="E8" s="25"/>
      <c r="F8" s="78" t="s">
        <v>106</v>
      </c>
      <c r="G8" s="27">
        <v>4</v>
      </c>
      <c r="H8" s="27" t="s">
        <v>965</v>
      </c>
      <c r="I8" s="27" t="s">
        <v>422</v>
      </c>
      <c r="J8" s="27">
        <v>8</v>
      </c>
      <c r="K8" s="27" t="s">
        <v>145</v>
      </c>
      <c r="L8" s="27" t="s">
        <v>146</v>
      </c>
      <c r="M8" s="27">
        <v>9</v>
      </c>
      <c r="N8" s="27">
        <v>8</v>
      </c>
      <c r="O8" s="27"/>
      <c r="P8" s="27"/>
      <c r="Q8" s="27"/>
      <c r="R8" s="27"/>
      <c r="S8" s="27"/>
      <c r="T8" s="27"/>
      <c r="U8" s="92">
        <v>-85</v>
      </c>
      <c r="V8" s="27">
        <v>10</v>
      </c>
      <c r="W8" s="27" t="s">
        <v>166</v>
      </c>
      <c r="X8" s="27" t="s">
        <v>171</v>
      </c>
      <c r="Y8" s="27" t="s">
        <v>149</v>
      </c>
      <c r="Z8" s="27">
        <v>60</v>
      </c>
      <c r="AA8" s="27">
        <v>3</v>
      </c>
      <c r="AB8" s="27" t="s">
        <v>150</v>
      </c>
      <c r="AC8" s="27">
        <v>44000</v>
      </c>
      <c r="AD8" s="27"/>
      <c r="AE8" s="27" t="s">
        <v>786</v>
      </c>
      <c r="AF8" s="27" t="s">
        <v>786</v>
      </c>
      <c r="AG8" s="27" t="s">
        <v>864</v>
      </c>
      <c r="AK8" s="490" t="s">
        <v>219</v>
      </c>
    </row>
    <row r="9" spans="1:37" ht="14.45" customHeight="1">
      <c r="A9" s="27"/>
      <c r="B9" s="25" t="s">
        <v>970</v>
      </c>
      <c r="C9" s="82"/>
      <c r="D9" s="25">
        <v>998.10599999999999</v>
      </c>
      <c r="E9" s="25"/>
      <c r="F9" s="78" t="s">
        <v>106</v>
      </c>
      <c r="G9" s="27" t="s">
        <v>432</v>
      </c>
      <c r="H9" s="27" t="s">
        <v>965</v>
      </c>
      <c r="I9" s="27" t="s">
        <v>422</v>
      </c>
      <c r="J9" s="27">
        <v>8</v>
      </c>
      <c r="K9" s="27" t="s">
        <v>165</v>
      </c>
      <c r="L9" s="27" t="s">
        <v>146</v>
      </c>
      <c r="M9" s="27">
        <v>9</v>
      </c>
      <c r="N9" s="27">
        <v>8</v>
      </c>
      <c r="O9" s="27"/>
      <c r="P9" s="27"/>
      <c r="Q9" s="27"/>
      <c r="R9" s="27"/>
      <c r="S9" s="27"/>
      <c r="T9" s="27"/>
      <c r="U9" s="92">
        <v>-85</v>
      </c>
      <c r="V9" s="27">
        <v>20</v>
      </c>
      <c r="W9" s="27" t="s">
        <v>166</v>
      </c>
      <c r="X9" s="27" t="s">
        <v>148</v>
      </c>
      <c r="Y9" s="27" t="s">
        <v>149</v>
      </c>
      <c r="Z9" s="27">
        <v>60</v>
      </c>
      <c r="AA9" s="27">
        <v>3</v>
      </c>
      <c r="AB9" s="27" t="s">
        <v>150</v>
      </c>
      <c r="AC9" s="27">
        <v>96183</v>
      </c>
      <c r="AD9" s="27"/>
      <c r="AE9" s="27" t="s">
        <v>786</v>
      </c>
      <c r="AF9" s="27" t="s">
        <v>786</v>
      </c>
      <c r="AG9" s="27" t="s">
        <v>864</v>
      </c>
      <c r="AK9" s="490" t="s">
        <v>219</v>
      </c>
    </row>
    <row r="10" spans="1:37" ht="14.45" customHeight="1">
      <c r="A10" s="27"/>
      <c r="B10" s="25" t="s">
        <v>971</v>
      </c>
      <c r="C10" s="82"/>
      <c r="D10" s="25">
        <v>998.10699999999997</v>
      </c>
      <c r="E10" s="25"/>
      <c r="F10" s="78" t="s">
        <v>106</v>
      </c>
      <c r="G10" s="27">
        <v>2</v>
      </c>
      <c r="H10" s="27" t="s">
        <v>965</v>
      </c>
      <c r="I10" s="27" t="s">
        <v>425</v>
      </c>
      <c r="J10" s="27">
        <v>8</v>
      </c>
      <c r="K10" s="27" t="s">
        <v>157</v>
      </c>
      <c r="L10" s="27" t="s">
        <v>146</v>
      </c>
      <c r="M10" s="27">
        <v>9</v>
      </c>
      <c r="N10" s="27">
        <v>8</v>
      </c>
      <c r="O10" s="27"/>
      <c r="P10" s="27"/>
      <c r="Q10" s="27"/>
      <c r="R10" s="27"/>
      <c r="S10" s="27"/>
      <c r="T10" s="27"/>
      <c r="U10" s="92">
        <v>-85</v>
      </c>
      <c r="V10" s="27">
        <v>20</v>
      </c>
      <c r="W10" s="27" t="s">
        <v>166</v>
      </c>
      <c r="X10" s="27" t="s">
        <v>148</v>
      </c>
      <c r="Y10" s="27" t="s">
        <v>149</v>
      </c>
      <c r="Z10" s="27">
        <v>60</v>
      </c>
      <c r="AA10" s="27">
        <v>3</v>
      </c>
      <c r="AB10" s="27" t="s">
        <v>150</v>
      </c>
      <c r="AC10" s="27">
        <v>113120</v>
      </c>
      <c r="AD10" s="27"/>
      <c r="AE10" s="27" t="s">
        <v>786</v>
      </c>
      <c r="AF10" s="27" t="s">
        <v>786</v>
      </c>
      <c r="AG10" s="27" t="s">
        <v>864</v>
      </c>
      <c r="AK10" s="490" t="s">
        <v>219</v>
      </c>
    </row>
    <row r="11" spans="1:37" ht="14.45" customHeight="1">
      <c r="A11" s="27"/>
      <c r="B11" s="25" t="s">
        <v>972</v>
      </c>
      <c r="C11" s="82"/>
      <c r="D11" s="25">
        <v>998.10799999999995</v>
      </c>
      <c r="E11" s="25"/>
      <c r="F11" s="78" t="s">
        <v>106</v>
      </c>
      <c r="G11" s="27">
        <v>4</v>
      </c>
      <c r="H11" s="27" t="s">
        <v>965</v>
      </c>
      <c r="I11" s="27" t="s">
        <v>425</v>
      </c>
      <c r="J11" s="27">
        <v>8</v>
      </c>
      <c r="K11" s="27" t="s">
        <v>165</v>
      </c>
      <c r="L11" s="27" t="s">
        <v>146</v>
      </c>
      <c r="M11" s="27">
        <v>9</v>
      </c>
      <c r="N11" s="27">
        <v>8</v>
      </c>
      <c r="O11" s="27"/>
      <c r="P11" s="27"/>
      <c r="Q11" s="27"/>
      <c r="R11" s="27"/>
      <c r="S11" s="27"/>
      <c r="T11" s="27"/>
      <c r="U11" s="92">
        <v>-85</v>
      </c>
      <c r="V11" s="27">
        <v>10</v>
      </c>
      <c r="W11" s="27" t="s">
        <v>166</v>
      </c>
      <c r="X11" s="27" t="s">
        <v>171</v>
      </c>
      <c r="Y11" s="27" t="s">
        <v>149</v>
      </c>
      <c r="Z11" s="27">
        <v>60</v>
      </c>
      <c r="AA11" s="27">
        <v>3</v>
      </c>
      <c r="AB11" s="27" t="s">
        <v>150</v>
      </c>
      <c r="AC11" s="27">
        <v>56560</v>
      </c>
      <c r="AD11" s="27"/>
      <c r="AE11" s="27" t="s">
        <v>786</v>
      </c>
      <c r="AF11" s="27" t="s">
        <v>786</v>
      </c>
      <c r="AG11" s="27" t="s">
        <v>864</v>
      </c>
      <c r="AK11" s="490" t="s">
        <v>219</v>
      </c>
    </row>
    <row r="12" spans="1:37" ht="14.45" customHeight="1">
      <c r="A12" s="27"/>
      <c r="B12" s="25" t="s">
        <v>972</v>
      </c>
      <c r="C12" s="82"/>
      <c r="D12" s="25">
        <v>998.10900000000004</v>
      </c>
      <c r="E12" s="25"/>
      <c r="F12" s="78" t="s">
        <v>106</v>
      </c>
      <c r="G12" s="27" t="s">
        <v>432</v>
      </c>
      <c r="H12" s="27" t="s">
        <v>965</v>
      </c>
      <c r="I12" s="27" t="s">
        <v>425</v>
      </c>
      <c r="J12" s="27">
        <v>8</v>
      </c>
      <c r="K12" s="27" t="s">
        <v>165</v>
      </c>
      <c r="L12" s="27"/>
      <c r="M12" s="27">
        <v>9</v>
      </c>
      <c r="N12" s="27">
        <v>8</v>
      </c>
      <c r="O12" s="27"/>
      <c r="P12" s="27"/>
      <c r="Q12" s="27"/>
      <c r="R12" s="27"/>
      <c r="S12" s="27"/>
      <c r="T12" s="27"/>
      <c r="U12" s="92">
        <v>-85</v>
      </c>
      <c r="V12" s="27" t="s">
        <v>624</v>
      </c>
      <c r="W12" s="27" t="s">
        <v>624</v>
      </c>
      <c r="X12" s="27" t="s">
        <v>171</v>
      </c>
      <c r="Y12" s="27" t="s">
        <v>149</v>
      </c>
      <c r="Z12" s="27">
        <v>60</v>
      </c>
      <c r="AA12" s="27">
        <v>3</v>
      </c>
      <c r="AB12" s="27" t="s">
        <v>150</v>
      </c>
      <c r="AC12" s="27">
        <v>226241</v>
      </c>
      <c r="AD12" s="27"/>
      <c r="AE12" s="27" t="s">
        <v>824</v>
      </c>
      <c r="AF12" s="27" t="s">
        <v>824</v>
      </c>
      <c r="AG12" s="27" t="s">
        <v>864</v>
      </c>
      <c r="AK12" s="490" t="s">
        <v>219</v>
      </c>
    </row>
    <row r="13" spans="1:37" ht="14.45" customHeight="1">
      <c r="A13" s="27"/>
      <c r="B13" s="25" t="s">
        <v>973</v>
      </c>
      <c r="C13" s="82"/>
      <c r="D13" s="133">
        <v>998.11</v>
      </c>
      <c r="E13" s="25"/>
      <c r="F13" s="78" t="s">
        <v>106</v>
      </c>
      <c r="G13" s="27">
        <v>2</v>
      </c>
      <c r="H13" s="27" t="s">
        <v>965</v>
      </c>
      <c r="I13" s="27" t="s">
        <v>384</v>
      </c>
      <c r="J13" s="27">
        <v>8</v>
      </c>
      <c r="K13" s="27" t="s">
        <v>165</v>
      </c>
      <c r="L13" s="27"/>
      <c r="M13" s="27">
        <v>9</v>
      </c>
      <c r="N13" s="27">
        <v>8</v>
      </c>
      <c r="O13" s="27"/>
      <c r="P13" s="27"/>
      <c r="Q13" s="27"/>
      <c r="R13" s="27"/>
      <c r="S13" s="27"/>
      <c r="T13" s="27"/>
      <c r="U13" s="92">
        <v>-85</v>
      </c>
      <c r="V13" s="27" t="s">
        <v>624</v>
      </c>
      <c r="W13" s="27" t="s">
        <v>624</v>
      </c>
      <c r="X13" s="27" t="s">
        <v>171</v>
      </c>
      <c r="Y13" s="27" t="s">
        <v>149</v>
      </c>
      <c r="Z13" s="27">
        <v>60</v>
      </c>
      <c r="AA13" s="27">
        <v>3</v>
      </c>
      <c r="AB13" s="27" t="s">
        <v>150</v>
      </c>
      <c r="AC13" s="27">
        <v>263106</v>
      </c>
      <c r="AD13" s="27"/>
      <c r="AE13" s="27" t="s">
        <v>824</v>
      </c>
      <c r="AF13" s="27" t="s">
        <v>824</v>
      </c>
      <c r="AG13" s="27" t="s">
        <v>851</v>
      </c>
      <c r="AK13" s="490" t="s">
        <v>219</v>
      </c>
    </row>
    <row r="14" spans="1:37" ht="14.45" customHeight="1">
      <c r="A14" s="27"/>
      <c r="B14" s="25" t="s">
        <v>971</v>
      </c>
      <c r="C14" s="82"/>
      <c r="D14" s="25">
        <v>998.11099999999999</v>
      </c>
      <c r="E14" s="25"/>
      <c r="F14" s="78" t="s">
        <v>106</v>
      </c>
      <c r="G14" s="27">
        <v>4</v>
      </c>
      <c r="H14" s="27" t="s">
        <v>965</v>
      </c>
      <c r="I14" s="27" t="s">
        <v>384</v>
      </c>
      <c r="J14" s="27">
        <v>8</v>
      </c>
      <c r="K14" s="27" t="s">
        <v>157</v>
      </c>
      <c r="L14" s="27"/>
      <c r="M14" s="27">
        <v>9</v>
      </c>
      <c r="N14" s="27">
        <v>8</v>
      </c>
      <c r="O14" s="27"/>
      <c r="P14" s="27"/>
      <c r="Q14" s="27"/>
      <c r="R14" s="27"/>
      <c r="S14" s="27"/>
      <c r="T14" s="27"/>
      <c r="U14" s="92">
        <v>-85</v>
      </c>
      <c r="V14" s="27" t="s">
        <v>624</v>
      </c>
      <c r="W14" s="27" t="s">
        <v>624</v>
      </c>
      <c r="X14" s="27" t="s">
        <v>148</v>
      </c>
      <c r="Y14" s="27" t="s">
        <v>149</v>
      </c>
      <c r="Z14" s="27">
        <v>60</v>
      </c>
      <c r="AA14" s="27">
        <v>3</v>
      </c>
      <c r="AB14" s="27" t="s">
        <v>150</v>
      </c>
      <c r="AC14" s="27">
        <v>263106</v>
      </c>
      <c r="AD14" s="27"/>
      <c r="AE14" s="27" t="s">
        <v>824</v>
      </c>
      <c r="AF14" s="27" t="s">
        <v>824</v>
      </c>
      <c r="AG14" s="27" t="s">
        <v>864</v>
      </c>
      <c r="AK14" s="490" t="s">
        <v>219</v>
      </c>
    </row>
    <row r="15" spans="1:37" ht="14.45" customHeight="1">
      <c r="A15" s="27"/>
      <c r="B15" s="25" t="s">
        <v>972</v>
      </c>
      <c r="C15" s="82"/>
      <c r="D15" s="25">
        <v>998.11199999999997</v>
      </c>
      <c r="E15" s="25"/>
      <c r="F15" s="78" t="s">
        <v>106</v>
      </c>
      <c r="G15" s="27" t="s">
        <v>432</v>
      </c>
      <c r="H15" s="27" t="s">
        <v>965</v>
      </c>
      <c r="I15" s="27" t="s">
        <v>384</v>
      </c>
      <c r="J15" s="27">
        <v>8</v>
      </c>
      <c r="K15" s="27" t="s">
        <v>165</v>
      </c>
      <c r="L15" s="27" t="s">
        <v>146</v>
      </c>
      <c r="M15" s="27">
        <v>9</v>
      </c>
      <c r="N15" s="27">
        <v>8</v>
      </c>
      <c r="O15" s="27"/>
      <c r="P15" s="27"/>
      <c r="Q15" s="27"/>
      <c r="R15" s="27"/>
      <c r="S15" s="27"/>
      <c r="T15" s="27"/>
      <c r="U15" s="92">
        <v>-85</v>
      </c>
      <c r="V15" s="27">
        <v>20</v>
      </c>
      <c r="W15" s="27" t="s">
        <v>166</v>
      </c>
      <c r="X15" s="27" t="s">
        <v>171</v>
      </c>
      <c r="Y15" s="27" t="s">
        <v>149</v>
      </c>
      <c r="Z15" s="27">
        <v>60</v>
      </c>
      <c r="AA15" s="27">
        <v>3</v>
      </c>
      <c r="AB15" s="27" t="s">
        <v>150</v>
      </c>
      <c r="AC15" s="27">
        <v>131553</v>
      </c>
      <c r="AD15" s="27"/>
      <c r="AE15" s="27" t="s">
        <v>786</v>
      </c>
      <c r="AF15" s="27" t="s">
        <v>786</v>
      </c>
      <c r="AG15" s="27" t="s">
        <v>864</v>
      </c>
      <c r="AK15" s="490" t="s">
        <v>219</v>
      </c>
    </row>
    <row r="16" spans="1:37" ht="14.45" customHeight="1">
      <c r="A16" s="27"/>
      <c r="B16" s="25" t="s">
        <v>974</v>
      </c>
      <c r="C16" s="82"/>
      <c r="D16" s="25">
        <v>998.11300000000006</v>
      </c>
      <c r="E16" s="25"/>
      <c r="F16" s="78" t="s">
        <v>106</v>
      </c>
      <c r="G16" s="27" t="s">
        <v>432</v>
      </c>
      <c r="H16" s="27" t="s">
        <v>965</v>
      </c>
      <c r="I16" s="27" t="s">
        <v>384</v>
      </c>
      <c r="J16" s="27">
        <v>8</v>
      </c>
      <c r="K16" s="27" t="s">
        <v>145</v>
      </c>
      <c r="L16" s="27" t="s">
        <v>146</v>
      </c>
      <c r="M16" s="27">
        <v>9</v>
      </c>
      <c r="N16" s="27">
        <v>8</v>
      </c>
      <c r="O16" s="27"/>
      <c r="P16" s="27"/>
      <c r="Q16" s="27"/>
      <c r="R16" s="27"/>
      <c r="S16" s="27"/>
      <c r="T16" s="27"/>
      <c r="U16" s="92">
        <v>-85</v>
      </c>
      <c r="V16" s="27">
        <v>10</v>
      </c>
      <c r="W16" s="27" t="s">
        <v>166</v>
      </c>
      <c r="X16" s="27" t="s">
        <v>148</v>
      </c>
      <c r="Y16" s="27" t="s">
        <v>149</v>
      </c>
      <c r="Z16" s="27">
        <v>60</v>
      </c>
      <c r="AA16" s="27">
        <v>3</v>
      </c>
      <c r="AB16" s="27" t="s">
        <v>150</v>
      </c>
      <c r="AC16" s="27">
        <v>43851</v>
      </c>
      <c r="AD16" s="27"/>
      <c r="AE16" s="27" t="s">
        <v>786</v>
      </c>
      <c r="AF16" s="27" t="s">
        <v>786</v>
      </c>
      <c r="AG16" s="27" t="s">
        <v>864</v>
      </c>
      <c r="AK16" s="490" t="s">
        <v>219</v>
      </c>
    </row>
    <row r="17" spans="1:37" ht="14.45" customHeight="1">
      <c r="A17" s="27"/>
      <c r="B17" s="108" t="s">
        <v>975</v>
      </c>
      <c r="C17" s="82"/>
      <c r="D17" s="25">
        <v>998.11400000000003</v>
      </c>
      <c r="E17" s="25">
        <v>1</v>
      </c>
      <c r="F17" s="78" t="s">
        <v>106</v>
      </c>
      <c r="G17" s="27">
        <v>4</v>
      </c>
      <c r="H17" s="27" t="s">
        <v>965</v>
      </c>
      <c r="I17" s="27" t="s">
        <v>384</v>
      </c>
      <c r="J17" s="27">
        <v>8</v>
      </c>
      <c r="K17" s="27" t="s">
        <v>165</v>
      </c>
      <c r="L17" s="27" t="s">
        <v>146</v>
      </c>
      <c r="M17" s="27">
        <v>9</v>
      </c>
      <c r="N17" s="27">
        <v>8</v>
      </c>
      <c r="O17" s="27"/>
      <c r="P17" s="27"/>
      <c r="Q17" s="27"/>
      <c r="R17" s="27"/>
      <c r="S17" s="27"/>
      <c r="T17" s="27"/>
      <c r="U17" s="92">
        <v>-85</v>
      </c>
      <c r="V17" s="27">
        <v>25</v>
      </c>
      <c r="W17" s="27" t="s">
        <v>166</v>
      </c>
      <c r="X17" s="27" t="s">
        <v>171</v>
      </c>
      <c r="Y17" s="27" t="s">
        <v>182</v>
      </c>
      <c r="Z17" s="27">
        <v>180</v>
      </c>
      <c r="AA17" s="27">
        <v>1</v>
      </c>
      <c r="AB17" s="27" t="s">
        <v>150</v>
      </c>
      <c r="AC17" s="27">
        <v>150000</v>
      </c>
      <c r="AD17" s="27"/>
      <c r="AE17" s="27" t="s">
        <v>786</v>
      </c>
      <c r="AF17" s="27" t="s">
        <v>786</v>
      </c>
      <c r="AG17" s="27" t="s">
        <v>864</v>
      </c>
      <c r="AK17" s="490" t="s">
        <v>219</v>
      </c>
    </row>
    <row r="18" spans="1:37" ht="14.45" customHeight="1">
      <c r="A18" s="27"/>
      <c r="B18" s="108" t="s">
        <v>975</v>
      </c>
      <c r="C18" s="82"/>
      <c r="D18" s="25">
        <v>998.11400000000003</v>
      </c>
      <c r="E18" s="25">
        <v>2</v>
      </c>
      <c r="F18" s="78" t="s">
        <v>106</v>
      </c>
      <c r="G18" s="27">
        <v>4</v>
      </c>
      <c r="H18" s="27" t="s">
        <v>965</v>
      </c>
      <c r="I18" s="27" t="s">
        <v>384</v>
      </c>
      <c r="J18" s="27">
        <v>8</v>
      </c>
      <c r="K18" s="27" t="s">
        <v>165</v>
      </c>
      <c r="L18" s="27" t="s">
        <v>146</v>
      </c>
      <c r="M18" s="27">
        <v>9</v>
      </c>
      <c r="N18" s="27">
        <v>8</v>
      </c>
      <c r="O18" s="27"/>
      <c r="P18" s="27"/>
      <c r="Q18" s="27"/>
      <c r="R18" s="27"/>
      <c r="S18" s="27"/>
      <c r="T18" s="27"/>
      <c r="U18" s="92">
        <v>-87</v>
      </c>
      <c r="V18" s="27">
        <v>25</v>
      </c>
      <c r="W18" s="27" t="s">
        <v>166</v>
      </c>
      <c r="X18" s="27" t="s">
        <v>171</v>
      </c>
      <c r="Y18" s="27" t="s">
        <v>182</v>
      </c>
      <c r="Z18" s="27">
        <v>180</v>
      </c>
      <c r="AA18" s="27">
        <v>1</v>
      </c>
      <c r="AB18" s="27" t="s">
        <v>150</v>
      </c>
      <c r="AC18" s="27">
        <v>147000</v>
      </c>
      <c r="AD18" s="27"/>
      <c r="AE18" s="27" t="s">
        <v>786</v>
      </c>
      <c r="AF18" s="27" t="s">
        <v>786</v>
      </c>
      <c r="AG18" s="27" t="s">
        <v>864</v>
      </c>
      <c r="AK18" s="490" t="s">
        <v>219</v>
      </c>
    </row>
    <row r="19" spans="1:37" ht="14.45" customHeight="1">
      <c r="A19" s="27"/>
      <c r="B19" s="108" t="s">
        <v>975</v>
      </c>
      <c r="C19" s="82"/>
      <c r="D19" s="25">
        <v>998.11400000000003</v>
      </c>
      <c r="E19" s="25">
        <v>3</v>
      </c>
      <c r="F19" s="78" t="s">
        <v>106</v>
      </c>
      <c r="G19" s="27">
        <v>4</v>
      </c>
      <c r="H19" s="27" t="s">
        <v>965</v>
      </c>
      <c r="I19" s="27" t="s">
        <v>384</v>
      </c>
      <c r="J19" s="27">
        <v>8</v>
      </c>
      <c r="K19" s="27" t="s">
        <v>165</v>
      </c>
      <c r="L19" s="27" t="s">
        <v>146</v>
      </c>
      <c r="M19" s="27">
        <v>9</v>
      </c>
      <c r="N19" s="27">
        <v>8</v>
      </c>
      <c r="O19" s="27"/>
      <c r="P19" s="27"/>
      <c r="Q19" s="27"/>
      <c r="R19" s="27"/>
      <c r="S19" s="27"/>
      <c r="T19" s="27"/>
      <c r="U19" s="92">
        <v>-89</v>
      </c>
      <c r="V19" s="27">
        <v>25</v>
      </c>
      <c r="W19" s="27" t="s">
        <v>166</v>
      </c>
      <c r="X19" s="27" t="s">
        <v>171</v>
      </c>
      <c r="Y19" s="27" t="s">
        <v>182</v>
      </c>
      <c r="Z19" s="27">
        <v>180</v>
      </c>
      <c r="AA19" s="27">
        <v>1</v>
      </c>
      <c r="AB19" s="27" t="s">
        <v>150</v>
      </c>
      <c r="AC19" s="27">
        <v>144000</v>
      </c>
      <c r="AD19" s="27"/>
      <c r="AE19" s="27" t="s">
        <v>786</v>
      </c>
      <c r="AF19" s="27" t="s">
        <v>786</v>
      </c>
      <c r="AG19" s="27" t="s">
        <v>864</v>
      </c>
      <c r="AK19" s="490" t="s">
        <v>219</v>
      </c>
    </row>
    <row r="20" spans="1:37" ht="14.45" customHeight="1">
      <c r="A20" s="27"/>
      <c r="B20" s="108" t="s">
        <v>975</v>
      </c>
      <c r="C20" s="82"/>
      <c r="D20" s="25">
        <v>998.11400000000003</v>
      </c>
      <c r="E20" s="25">
        <v>4</v>
      </c>
      <c r="F20" s="78" t="s">
        <v>106</v>
      </c>
      <c r="G20" s="27">
        <v>4</v>
      </c>
      <c r="H20" s="27" t="s">
        <v>965</v>
      </c>
      <c r="I20" s="27" t="s">
        <v>384</v>
      </c>
      <c r="J20" s="27">
        <v>8</v>
      </c>
      <c r="K20" s="27" t="s">
        <v>165</v>
      </c>
      <c r="L20" s="27" t="s">
        <v>146</v>
      </c>
      <c r="M20" s="27">
        <v>9</v>
      </c>
      <c r="N20" s="27">
        <v>8</v>
      </c>
      <c r="O20" s="27"/>
      <c r="P20" s="27"/>
      <c r="Q20" s="27"/>
      <c r="R20" s="27"/>
      <c r="S20" s="27"/>
      <c r="T20" s="27"/>
      <c r="U20" s="92">
        <v>-91</v>
      </c>
      <c r="V20" s="27">
        <v>25</v>
      </c>
      <c r="W20" s="27" t="s">
        <v>166</v>
      </c>
      <c r="X20" s="27" t="s">
        <v>171</v>
      </c>
      <c r="Y20" s="27" t="s">
        <v>182</v>
      </c>
      <c r="Z20" s="27">
        <v>180</v>
      </c>
      <c r="AA20" s="27">
        <v>1</v>
      </c>
      <c r="AB20" s="27" t="s">
        <v>150</v>
      </c>
      <c r="AC20" s="27">
        <v>141000</v>
      </c>
      <c r="AD20" s="27"/>
      <c r="AE20" s="27" t="s">
        <v>786</v>
      </c>
      <c r="AF20" s="27" t="s">
        <v>786</v>
      </c>
      <c r="AG20" s="27" t="s">
        <v>864</v>
      </c>
      <c r="AK20" s="490" t="s">
        <v>219</v>
      </c>
    </row>
    <row r="21" spans="1:37" ht="14.45" customHeight="1">
      <c r="A21" s="27"/>
      <c r="B21" s="108" t="s">
        <v>975</v>
      </c>
      <c r="C21" s="82"/>
      <c r="D21" s="25">
        <v>998.11400000000003</v>
      </c>
      <c r="E21" s="25">
        <v>5</v>
      </c>
      <c r="F21" s="78" t="s">
        <v>106</v>
      </c>
      <c r="G21" s="27">
        <v>4</v>
      </c>
      <c r="H21" s="27" t="s">
        <v>965</v>
      </c>
      <c r="I21" s="27" t="s">
        <v>384</v>
      </c>
      <c r="J21" s="27">
        <v>8</v>
      </c>
      <c r="K21" s="27" t="s">
        <v>165</v>
      </c>
      <c r="L21" s="27" t="s">
        <v>146</v>
      </c>
      <c r="M21" s="27">
        <v>9</v>
      </c>
      <c r="N21" s="27">
        <v>8</v>
      </c>
      <c r="O21" s="27"/>
      <c r="P21" s="27"/>
      <c r="Q21" s="27"/>
      <c r="R21" s="27"/>
      <c r="S21" s="27"/>
      <c r="T21" s="27"/>
      <c r="U21" s="92">
        <v>-93</v>
      </c>
      <c r="V21" s="27">
        <v>25</v>
      </c>
      <c r="W21" s="27" t="s">
        <v>166</v>
      </c>
      <c r="X21" s="27" t="s">
        <v>171</v>
      </c>
      <c r="Y21" s="27" t="s">
        <v>182</v>
      </c>
      <c r="Z21" s="27">
        <v>180</v>
      </c>
      <c r="AA21" s="27">
        <v>1</v>
      </c>
      <c r="AB21" s="27" t="s">
        <v>150</v>
      </c>
      <c r="AC21" s="27">
        <v>136000</v>
      </c>
      <c r="AD21" s="27"/>
      <c r="AE21" s="27" t="s">
        <v>786</v>
      </c>
      <c r="AF21" s="27" t="s">
        <v>786</v>
      </c>
      <c r="AG21" s="27" t="s">
        <v>864</v>
      </c>
      <c r="AK21" s="490" t="s">
        <v>219</v>
      </c>
    </row>
    <row r="22" spans="1:37" ht="14.45" customHeight="1">
      <c r="A22" s="27"/>
      <c r="B22" s="108" t="s">
        <v>975</v>
      </c>
      <c r="C22" s="82"/>
      <c r="D22" s="25">
        <v>998.11400000000003</v>
      </c>
      <c r="E22" s="25">
        <v>6</v>
      </c>
      <c r="F22" s="78" t="s">
        <v>106</v>
      </c>
      <c r="G22" s="27">
        <v>4</v>
      </c>
      <c r="H22" s="27" t="s">
        <v>965</v>
      </c>
      <c r="I22" s="27" t="s">
        <v>384</v>
      </c>
      <c r="J22" s="27">
        <v>8</v>
      </c>
      <c r="K22" s="27" t="s">
        <v>165</v>
      </c>
      <c r="L22" s="27" t="s">
        <v>146</v>
      </c>
      <c r="M22" s="27">
        <v>9</v>
      </c>
      <c r="N22" s="27">
        <v>8</v>
      </c>
      <c r="O22" s="27"/>
      <c r="P22" s="27"/>
      <c r="Q22" s="27"/>
      <c r="R22" s="27"/>
      <c r="S22" s="27"/>
      <c r="T22" s="27"/>
      <c r="U22" s="92">
        <v>-95</v>
      </c>
      <c r="V22" s="27">
        <v>25</v>
      </c>
      <c r="W22" s="27" t="s">
        <v>166</v>
      </c>
      <c r="X22" s="27" t="s">
        <v>171</v>
      </c>
      <c r="Y22" s="27" t="s">
        <v>182</v>
      </c>
      <c r="Z22" s="27">
        <v>180</v>
      </c>
      <c r="AA22" s="27">
        <v>1</v>
      </c>
      <c r="AB22" s="27" t="s">
        <v>150</v>
      </c>
      <c r="AC22" s="27">
        <v>129000</v>
      </c>
      <c r="AD22" s="27"/>
      <c r="AE22" s="27" t="s">
        <v>786</v>
      </c>
      <c r="AF22" s="27" t="s">
        <v>786</v>
      </c>
      <c r="AG22" s="27" t="s">
        <v>864</v>
      </c>
      <c r="AK22" s="490" t="s">
        <v>219</v>
      </c>
    </row>
    <row r="23" spans="1:37" ht="14.45" customHeight="1">
      <c r="A23" s="27"/>
      <c r="B23" s="108" t="s">
        <v>975</v>
      </c>
      <c r="C23" s="82"/>
      <c r="D23" s="25">
        <v>998.11400000000003</v>
      </c>
      <c r="E23" s="25">
        <v>7</v>
      </c>
      <c r="F23" s="78" t="s">
        <v>106</v>
      </c>
      <c r="G23" s="27">
        <v>4</v>
      </c>
      <c r="H23" s="27" t="s">
        <v>965</v>
      </c>
      <c r="I23" s="27" t="s">
        <v>384</v>
      </c>
      <c r="J23" s="27">
        <v>8</v>
      </c>
      <c r="K23" s="27" t="s">
        <v>165</v>
      </c>
      <c r="L23" s="27" t="s">
        <v>146</v>
      </c>
      <c r="M23" s="27">
        <v>9</v>
      </c>
      <c r="N23" s="27">
        <v>8</v>
      </c>
      <c r="O23" s="27"/>
      <c r="P23" s="27"/>
      <c r="Q23" s="27"/>
      <c r="R23" s="27"/>
      <c r="S23" s="27"/>
      <c r="T23" s="27"/>
      <c r="U23" s="92">
        <v>-97</v>
      </c>
      <c r="V23" s="27">
        <v>25</v>
      </c>
      <c r="W23" s="27" t="s">
        <v>166</v>
      </c>
      <c r="X23" s="27" t="s">
        <v>171</v>
      </c>
      <c r="Y23" s="27" t="s">
        <v>182</v>
      </c>
      <c r="Z23" s="27">
        <v>180</v>
      </c>
      <c r="AA23" s="27">
        <v>1</v>
      </c>
      <c r="AB23" s="27" t="s">
        <v>150</v>
      </c>
      <c r="AC23" s="27">
        <v>125000</v>
      </c>
      <c r="AD23" s="27"/>
      <c r="AE23" s="27" t="s">
        <v>786</v>
      </c>
      <c r="AF23" s="27" t="s">
        <v>786</v>
      </c>
      <c r="AG23" s="27" t="s">
        <v>864</v>
      </c>
      <c r="AK23" s="490" t="s">
        <v>219</v>
      </c>
    </row>
    <row r="24" spans="1:37" ht="14.45" customHeight="1">
      <c r="A24" s="27"/>
      <c r="B24" s="108" t="s">
        <v>975</v>
      </c>
      <c r="C24" s="82"/>
      <c r="D24" s="25">
        <v>998.11400000000003</v>
      </c>
      <c r="E24" s="25">
        <v>8</v>
      </c>
      <c r="F24" s="78" t="s">
        <v>106</v>
      </c>
      <c r="G24" s="27">
        <v>4</v>
      </c>
      <c r="H24" s="27" t="s">
        <v>965</v>
      </c>
      <c r="I24" s="27" t="s">
        <v>384</v>
      </c>
      <c r="J24" s="27">
        <v>8</v>
      </c>
      <c r="K24" s="27" t="s">
        <v>165</v>
      </c>
      <c r="L24" s="27" t="s">
        <v>146</v>
      </c>
      <c r="M24" s="27">
        <v>9</v>
      </c>
      <c r="N24" s="27">
        <v>8</v>
      </c>
      <c r="O24" s="27"/>
      <c r="P24" s="27"/>
      <c r="Q24" s="27"/>
      <c r="R24" s="27"/>
      <c r="S24" s="27"/>
      <c r="T24" s="27"/>
      <c r="U24" s="92">
        <v>-99</v>
      </c>
      <c r="V24" s="27">
        <v>25</v>
      </c>
      <c r="W24" s="27" t="s">
        <v>166</v>
      </c>
      <c r="X24" s="27" t="s">
        <v>171</v>
      </c>
      <c r="Y24" s="27" t="s">
        <v>182</v>
      </c>
      <c r="Z24" s="27">
        <v>180</v>
      </c>
      <c r="AA24" s="27">
        <v>1</v>
      </c>
      <c r="AB24" s="27" t="s">
        <v>150</v>
      </c>
      <c r="AC24" s="27">
        <v>115000</v>
      </c>
      <c r="AD24" s="27"/>
      <c r="AE24" s="27" t="s">
        <v>786</v>
      </c>
      <c r="AF24" s="27" t="s">
        <v>786</v>
      </c>
      <c r="AG24" s="27" t="s">
        <v>864</v>
      </c>
      <c r="AK24" s="490" t="s">
        <v>219</v>
      </c>
    </row>
    <row r="25" spans="1:37" ht="14.45" customHeight="1">
      <c r="A25" s="27"/>
      <c r="B25" s="108" t="s">
        <v>975</v>
      </c>
      <c r="C25" s="82"/>
      <c r="D25" s="25">
        <v>998.11400000000003</v>
      </c>
      <c r="E25" s="25">
        <v>9</v>
      </c>
      <c r="F25" s="78" t="s">
        <v>106</v>
      </c>
      <c r="G25" s="27">
        <v>4</v>
      </c>
      <c r="H25" s="27" t="s">
        <v>965</v>
      </c>
      <c r="I25" s="27" t="s">
        <v>384</v>
      </c>
      <c r="J25" s="27">
        <v>8</v>
      </c>
      <c r="K25" s="27" t="s">
        <v>165</v>
      </c>
      <c r="L25" s="27" t="s">
        <v>146</v>
      </c>
      <c r="M25" s="27">
        <v>9</v>
      </c>
      <c r="N25" s="27">
        <v>8</v>
      </c>
      <c r="O25" s="27"/>
      <c r="P25" s="27"/>
      <c r="Q25" s="27"/>
      <c r="R25" s="27"/>
      <c r="S25" s="27"/>
      <c r="T25" s="27"/>
      <c r="U25" s="92">
        <v>-101</v>
      </c>
      <c r="V25" s="27">
        <v>24</v>
      </c>
      <c r="W25" s="27" t="s">
        <v>166</v>
      </c>
      <c r="X25" s="27" t="s">
        <v>171</v>
      </c>
      <c r="Y25" s="27" t="s">
        <v>182</v>
      </c>
      <c r="Z25" s="27">
        <v>180</v>
      </c>
      <c r="AA25" s="27">
        <v>1</v>
      </c>
      <c r="AB25" s="27" t="s">
        <v>150</v>
      </c>
      <c r="AC25" s="27">
        <v>108000</v>
      </c>
      <c r="AD25" s="27"/>
      <c r="AE25" s="27" t="s">
        <v>786</v>
      </c>
      <c r="AF25" s="27" t="s">
        <v>786</v>
      </c>
      <c r="AG25" s="27" t="s">
        <v>864</v>
      </c>
      <c r="AK25" s="490" t="s">
        <v>219</v>
      </c>
    </row>
    <row r="26" spans="1:37" ht="14.45" customHeight="1">
      <c r="A26" s="27"/>
      <c r="B26" s="108" t="s">
        <v>975</v>
      </c>
      <c r="C26" s="82"/>
      <c r="D26" s="25">
        <v>998.11400000000003</v>
      </c>
      <c r="E26" s="25">
        <v>10</v>
      </c>
      <c r="F26" s="78" t="s">
        <v>106</v>
      </c>
      <c r="G26" s="27">
        <v>4</v>
      </c>
      <c r="H26" s="27" t="s">
        <v>965</v>
      </c>
      <c r="I26" s="27" t="s">
        <v>384</v>
      </c>
      <c r="J26" s="27">
        <v>8</v>
      </c>
      <c r="K26" s="27" t="s">
        <v>165</v>
      </c>
      <c r="L26" s="27" t="s">
        <v>146</v>
      </c>
      <c r="M26" s="27">
        <v>9</v>
      </c>
      <c r="N26" s="27">
        <v>8</v>
      </c>
      <c r="O26" s="27"/>
      <c r="P26" s="27"/>
      <c r="Q26" s="27"/>
      <c r="R26" s="27"/>
      <c r="S26" s="27"/>
      <c r="T26" s="27"/>
      <c r="U26" s="92">
        <v>-103</v>
      </c>
      <c r="V26" s="27">
        <v>22</v>
      </c>
      <c r="W26" s="27" t="s">
        <v>166</v>
      </c>
      <c r="X26" s="27" t="s">
        <v>171</v>
      </c>
      <c r="Y26" s="27" t="s">
        <v>182</v>
      </c>
      <c r="Z26" s="27">
        <v>180</v>
      </c>
      <c r="AA26" s="27">
        <v>1</v>
      </c>
      <c r="AB26" s="27" t="s">
        <v>150</v>
      </c>
      <c r="AC26" s="27">
        <v>97000</v>
      </c>
      <c r="AD26" s="27"/>
      <c r="AE26" s="27" t="s">
        <v>786</v>
      </c>
      <c r="AF26" s="27" t="s">
        <v>786</v>
      </c>
      <c r="AG26" s="27" t="s">
        <v>864</v>
      </c>
      <c r="AK26" s="490" t="s">
        <v>219</v>
      </c>
    </row>
    <row r="27" spans="1:37" ht="14.45" customHeight="1">
      <c r="A27" s="27"/>
      <c r="B27" s="108" t="s">
        <v>975</v>
      </c>
      <c r="C27" s="82"/>
      <c r="D27" s="25">
        <v>998.11400000000003</v>
      </c>
      <c r="E27" s="25">
        <v>11</v>
      </c>
      <c r="F27" s="78" t="s">
        <v>106</v>
      </c>
      <c r="G27" s="27">
        <v>4</v>
      </c>
      <c r="H27" s="27" t="s">
        <v>965</v>
      </c>
      <c r="I27" s="27" t="s">
        <v>384</v>
      </c>
      <c r="J27" s="27">
        <v>8</v>
      </c>
      <c r="K27" s="27" t="s">
        <v>165</v>
      </c>
      <c r="L27" s="27" t="s">
        <v>146</v>
      </c>
      <c r="M27" s="27">
        <v>9</v>
      </c>
      <c r="N27" s="27">
        <v>8</v>
      </c>
      <c r="O27" s="27"/>
      <c r="P27" s="27"/>
      <c r="Q27" s="27"/>
      <c r="R27" s="27"/>
      <c r="S27" s="27"/>
      <c r="T27" s="27"/>
      <c r="U27" s="92">
        <v>-105</v>
      </c>
      <c r="V27" s="27">
        <v>20</v>
      </c>
      <c r="W27" s="27" t="s">
        <v>166</v>
      </c>
      <c r="X27" s="27" t="s">
        <v>171</v>
      </c>
      <c r="Y27" s="27" t="s">
        <v>182</v>
      </c>
      <c r="Z27" s="27">
        <v>180</v>
      </c>
      <c r="AA27" s="27">
        <v>1</v>
      </c>
      <c r="AB27" s="27" t="s">
        <v>150</v>
      </c>
      <c r="AC27" s="27">
        <v>87000</v>
      </c>
      <c r="AD27" s="27"/>
      <c r="AE27" s="27" t="s">
        <v>786</v>
      </c>
      <c r="AF27" s="27" t="s">
        <v>786</v>
      </c>
      <c r="AG27" s="27" t="s">
        <v>864</v>
      </c>
      <c r="AK27" s="490" t="s">
        <v>219</v>
      </c>
    </row>
    <row r="28" spans="1:37" ht="14.45" customHeight="1">
      <c r="A28" s="27"/>
      <c r="B28" s="108" t="s">
        <v>975</v>
      </c>
      <c r="C28" s="82"/>
      <c r="D28" s="25">
        <v>998.11400000000003</v>
      </c>
      <c r="E28" s="25">
        <v>12</v>
      </c>
      <c r="F28" s="78" t="s">
        <v>106</v>
      </c>
      <c r="G28" s="27">
        <v>4</v>
      </c>
      <c r="H28" s="27" t="s">
        <v>965</v>
      </c>
      <c r="I28" s="27" t="s">
        <v>384</v>
      </c>
      <c r="J28" s="27">
        <v>8</v>
      </c>
      <c r="K28" s="27" t="s">
        <v>165</v>
      </c>
      <c r="L28" s="27" t="s">
        <v>146</v>
      </c>
      <c r="M28" s="27">
        <v>9</v>
      </c>
      <c r="N28" s="27">
        <v>8</v>
      </c>
      <c r="O28" s="27"/>
      <c r="P28" s="27"/>
      <c r="Q28" s="27"/>
      <c r="R28" s="27"/>
      <c r="S28" s="27"/>
      <c r="T28" s="27"/>
      <c r="U28" s="92">
        <v>-107</v>
      </c>
      <c r="V28" s="27">
        <v>18</v>
      </c>
      <c r="W28" s="27" t="s">
        <v>166</v>
      </c>
      <c r="X28" s="27" t="s">
        <v>171</v>
      </c>
      <c r="Y28" s="27" t="s">
        <v>182</v>
      </c>
      <c r="Z28" s="27">
        <v>180</v>
      </c>
      <c r="AA28" s="27">
        <v>1</v>
      </c>
      <c r="AB28" s="27" t="s">
        <v>150</v>
      </c>
      <c r="AC28" s="27">
        <v>77000</v>
      </c>
      <c r="AD28" s="27"/>
      <c r="AE28" s="27" t="s">
        <v>786</v>
      </c>
      <c r="AF28" s="27" t="s">
        <v>786</v>
      </c>
      <c r="AG28" s="27" t="s">
        <v>864</v>
      </c>
      <c r="AK28" s="490" t="s">
        <v>219</v>
      </c>
    </row>
    <row r="29" spans="1:37" ht="14.45" customHeight="1">
      <c r="A29" s="27"/>
      <c r="B29" s="108" t="s">
        <v>975</v>
      </c>
      <c r="C29" s="82"/>
      <c r="D29" s="25">
        <v>998.11400000000003</v>
      </c>
      <c r="E29" s="25">
        <v>13</v>
      </c>
      <c r="F29" s="78" t="s">
        <v>106</v>
      </c>
      <c r="G29" s="27">
        <v>4</v>
      </c>
      <c r="H29" s="27" t="s">
        <v>965</v>
      </c>
      <c r="I29" s="27" t="s">
        <v>384</v>
      </c>
      <c r="J29" s="27">
        <v>8</v>
      </c>
      <c r="K29" s="27" t="s">
        <v>165</v>
      </c>
      <c r="L29" s="27" t="s">
        <v>146</v>
      </c>
      <c r="M29" s="27">
        <v>9</v>
      </c>
      <c r="N29" s="27">
        <v>8</v>
      </c>
      <c r="O29" s="27"/>
      <c r="P29" s="27"/>
      <c r="Q29" s="27"/>
      <c r="R29" s="27"/>
      <c r="S29" s="27"/>
      <c r="T29" s="27"/>
      <c r="U29" s="92">
        <v>-109</v>
      </c>
      <c r="V29" s="27">
        <v>16</v>
      </c>
      <c r="W29" s="27" t="s">
        <v>166</v>
      </c>
      <c r="X29" s="27" t="s">
        <v>171</v>
      </c>
      <c r="Y29" s="27" t="s">
        <v>182</v>
      </c>
      <c r="Z29" s="27">
        <v>180</v>
      </c>
      <c r="AA29" s="27">
        <v>1</v>
      </c>
      <c r="AB29" s="27" t="s">
        <v>150</v>
      </c>
      <c r="AC29" s="27">
        <v>68000</v>
      </c>
      <c r="AD29" s="27"/>
      <c r="AE29" s="27" t="s">
        <v>786</v>
      </c>
      <c r="AF29" s="27" t="s">
        <v>786</v>
      </c>
      <c r="AG29" s="27" t="s">
        <v>864</v>
      </c>
      <c r="AK29" s="490" t="s">
        <v>219</v>
      </c>
    </row>
    <row r="30" spans="1:37" ht="14.45" customHeight="1">
      <c r="A30" s="27"/>
      <c r="B30" s="108" t="s">
        <v>975</v>
      </c>
      <c r="C30" s="82"/>
      <c r="D30" s="25">
        <v>998.11400000000003</v>
      </c>
      <c r="E30" s="25">
        <v>14</v>
      </c>
      <c r="F30" s="78" t="s">
        <v>106</v>
      </c>
      <c r="G30" s="27">
        <v>4</v>
      </c>
      <c r="H30" s="27" t="s">
        <v>965</v>
      </c>
      <c r="I30" s="27" t="s">
        <v>384</v>
      </c>
      <c r="J30" s="27">
        <v>8</v>
      </c>
      <c r="K30" s="27" t="s">
        <v>165</v>
      </c>
      <c r="L30" s="27" t="s">
        <v>146</v>
      </c>
      <c r="M30" s="27">
        <v>9</v>
      </c>
      <c r="N30" s="27">
        <v>8</v>
      </c>
      <c r="O30" s="27"/>
      <c r="P30" s="27"/>
      <c r="Q30" s="27"/>
      <c r="R30" s="27"/>
      <c r="S30" s="27"/>
      <c r="T30" s="27"/>
      <c r="U30" s="92">
        <v>-111</v>
      </c>
      <c r="V30" s="27">
        <v>14</v>
      </c>
      <c r="W30" s="27" t="s">
        <v>166</v>
      </c>
      <c r="X30" s="27" t="s">
        <v>171</v>
      </c>
      <c r="Y30" s="27" t="s">
        <v>182</v>
      </c>
      <c r="Z30" s="27">
        <v>180</v>
      </c>
      <c r="AA30" s="27">
        <v>1</v>
      </c>
      <c r="AB30" s="27" t="s">
        <v>150</v>
      </c>
      <c r="AC30" s="27">
        <v>61000</v>
      </c>
      <c r="AD30" s="27"/>
      <c r="AE30" s="27" t="s">
        <v>786</v>
      </c>
      <c r="AF30" s="27" t="s">
        <v>786</v>
      </c>
      <c r="AG30" s="27" t="s">
        <v>864</v>
      </c>
      <c r="AK30" s="490" t="s">
        <v>219</v>
      </c>
    </row>
    <row r="31" spans="1:37" ht="14.45" customHeight="1">
      <c r="A31" s="27"/>
      <c r="B31" s="108" t="s">
        <v>975</v>
      </c>
      <c r="C31" s="82"/>
      <c r="D31" s="25">
        <v>998.11400000000003</v>
      </c>
      <c r="E31" s="25">
        <v>15</v>
      </c>
      <c r="F31" s="78" t="s">
        <v>106</v>
      </c>
      <c r="G31" s="27">
        <v>4</v>
      </c>
      <c r="H31" s="27" t="s">
        <v>965</v>
      </c>
      <c r="I31" s="27" t="s">
        <v>384</v>
      </c>
      <c r="J31" s="27">
        <v>8</v>
      </c>
      <c r="K31" s="27" t="s">
        <v>165</v>
      </c>
      <c r="L31" s="27" t="s">
        <v>146</v>
      </c>
      <c r="M31" s="27">
        <v>9</v>
      </c>
      <c r="N31" s="27">
        <v>8</v>
      </c>
      <c r="O31" s="27"/>
      <c r="P31" s="27"/>
      <c r="Q31" s="27"/>
      <c r="R31" s="27"/>
      <c r="S31" s="27"/>
      <c r="T31" s="27"/>
      <c r="U31" s="92">
        <v>-113</v>
      </c>
      <c r="V31" s="27">
        <v>12</v>
      </c>
      <c r="W31" s="27" t="s">
        <v>166</v>
      </c>
      <c r="X31" s="27" t="s">
        <v>171</v>
      </c>
      <c r="Y31" s="27" t="s">
        <v>182</v>
      </c>
      <c r="Z31" s="27">
        <v>180</v>
      </c>
      <c r="AA31" s="27">
        <v>1</v>
      </c>
      <c r="AB31" s="27" t="s">
        <v>150</v>
      </c>
      <c r="AC31" s="27">
        <v>52000</v>
      </c>
      <c r="AD31" s="27"/>
      <c r="AE31" s="27" t="s">
        <v>786</v>
      </c>
      <c r="AF31" s="27" t="s">
        <v>786</v>
      </c>
      <c r="AG31" s="27" t="s">
        <v>864</v>
      </c>
      <c r="AK31" s="490" t="s">
        <v>219</v>
      </c>
    </row>
    <row r="32" spans="1:37" ht="14.45" customHeight="1">
      <c r="A32" s="27"/>
      <c r="B32" s="108" t="s">
        <v>975</v>
      </c>
      <c r="C32" s="82"/>
      <c r="D32" s="25">
        <v>998.11400000000003</v>
      </c>
      <c r="E32" s="25">
        <v>16</v>
      </c>
      <c r="F32" s="78" t="s">
        <v>106</v>
      </c>
      <c r="G32" s="27">
        <v>4</v>
      </c>
      <c r="H32" s="27" t="s">
        <v>965</v>
      </c>
      <c r="I32" s="27" t="s">
        <v>384</v>
      </c>
      <c r="J32" s="27">
        <v>8</v>
      </c>
      <c r="K32" s="27" t="s">
        <v>165</v>
      </c>
      <c r="L32" s="27" t="s">
        <v>146</v>
      </c>
      <c r="M32" s="27">
        <v>9</v>
      </c>
      <c r="N32" s="27">
        <v>8</v>
      </c>
      <c r="O32" s="27"/>
      <c r="P32" s="27"/>
      <c r="Q32" s="27"/>
      <c r="R32" s="27"/>
      <c r="S32" s="27"/>
      <c r="T32" s="27"/>
      <c r="U32" s="92">
        <v>-115</v>
      </c>
      <c r="V32" s="27">
        <v>10</v>
      </c>
      <c r="W32" s="27" t="s">
        <v>166</v>
      </c>
      <c r="X32" s="27" t="s">
        <v>171</v>
      </c>
      <c r="Y32" s="27" t="s">
        <v>182</v>
      </c>
      <c r="Z32" s="27">
        <v>180</v>
      </c>
      <c r="AA32" s="27">
        <v>1</v>
      </c>
      <c r="AB32" s="27" t="s">
        <v>150</v>
      </c>
      <c r="AC32" s="27">
        <v>45000</v>
      </c>
      <c r="AD32" s="27"/>
      <c r="AE32" s="27" t="s">
        <v>786</v>
      </c>
      <c r="AF32" s="27" t="s">
        <v>786</v>
      </c>
      <c r="AG32" s="27" t="s">
        <v>864</v>
      </c>
      <c r="AK32" s="490" t="s">
        <v>219</v>
      </c>
    </row>
    <row r="33" spans="1:37" ht="14.45" customHeight="1">
      <c r="A33" s="27"/>
      <c r="B33" s="108" t="s">
        <v>975</v>
      </c>
      <c r="C33" s="82"/>
      <c r="D33" s="25">
        <v>998.11400000000003</v>
      </c>
      <c r="E33" s="25">
        <v>17</v>
      </c>
      <c r="F33" s="78" t="s">
        <v>106</v>
      </c>
      <c r="G33" s="27">
        <v>4</v>
      </c>
      <c r="H33" s="27" t="s">
        <v>965</v>
      </c>
      <c r="I33" s="27" t="s">
        <v>384</v>
      </c>
      <c r="J33" s="27">
        <v>8</v>
      </c>
      <c r="K33" s="27" t="s">
        <v>165</v>
      </c>
      <c r="L33" s="27" t="s">
        <v>146</v>
      </c>
      <c r="M33" s="27">
        <v>9</v>
      </c>
      <c r="N33" s="27">
        <v>8</v>
      </c>
      <c r="O33" s="27"/>
      <c r="P33" s="27"/>
      <c r="Q33" s="27"/>
      <c r="R33" s="27"/>
      <c r="S33" s="27"/>
      <c r="T33" s="27"/>
      <c r="U33" s="92">
        <v>-117</v>
      </c>
      <c r="V33" s="27">
        <v>8</v>
      </c>
      <c r="W33" s="27" t="s">
        <v>166</v>
      </c>
      <c r="X33" s="27" t="s">
        <v>171</v>
      </c>
      <c r="Y33" s="27" t="s">
        <v>182</v>
      </c>
      <c r="Z33" s="27">
        <v>180</v>
      </c>
      <c r="AA33" s="27">
        <v>1</v>
      </c>
      <c r="AB33" s="27" t="s">
        <v>150</v>
      </c>
      <c r="AC33" s="27">
        <v>36000</v>
      </c>
      <c r="AD33" s="27"/>
      <c r="AE33" s="27" t="s">
        <v>786</v>
      </c>
      <c r="AF33" s="27" t="s">
        <v>786</v>
      </c>
      <c r="AG33" s="27" t="s">
        <v>864</v>
      </c>
      <c r="AK33" s="490" t="s">
        <v>219</v>
      </c>
    </row>
    <row r="34" spans="1:37" ht="14.45" customHeight="1">
      <c r="A34" s="27"/>
      <c r="B34" s="108" t="s">
        <v>975</v>
      </c>
      <c r="C34" s="82"/>
      <c r="D34" s="25">
        <v>998.11400000000003</v>
      </c>
      <c r="E34" s="25">
        <v>18</v>
      </c>
      <c r="F34" s="78" t="s">
        <v>106</v>
      </c>
      <c r="G34" s="27">
        <v>4</v>
      </c>
      <c r="H34" s="27" t="s">
        <v>965</v>
      </c>
      <c r="I34" s="27" t="s">
        <v>384</v>
      </c>
      <c r="J34" s="27">
        <v>8</v>
      </c>
      <c r="K34" s="27" t="s">
        <v>165</v>
      </c>
      <c r="L34" s="27" t="s">
        <v>146</v>
      </c>
      <c r="M34" s="27">
        <v>9</v>
      </c>
      <c r="N34" s="27">
        <v>8</v>
      </c>
      <c r="O34" s="27"/>
      <c r="P34" s="27"/>
      <c r="Q34" s="27"/>
      <c r="R34" s="27"/>
      <c r="S34" s="27"/>
      <c r="T34" s="27"/>
      <c r="U34" s="92">
        <v>-119</v>
      </c>
      <c r="V34" s="27">
        <v>6</v>
      </c>
      <c r="W34" s="27" t="s">
        <v>166</v>
      </c>
      <c r="X34" s="27" t="s">
        <v>171</v>
      </c>
      <c r="Y34" s="27" t="s">
        <v>182</v>
      </c>
      <c r="Z34" s="27">
        <v>180</v>
      </c>
      <c r="AA34" s="27">
        <v>1</v>
      </c>
      <c r="AB34" s="27" t="s">
        <v>150</v>
      </c>
      <c r="AC34" s="27">
        <v>30000</v>
      </c>
      <c r="AD34" s="27"/>
      <c r="AE34" s="27" t="s">
        <v>786</v>
      </c>
      <c r="AF34" s="27" t="s">
        <v>786</v>
      </c>
      <c r="AG34" s="27" t="s">
        <v>864</v>
      </c>
      <c r="AK34" s="490" t="s">
        <v>219</v>
      </c>
    </row>
    <row r="35" spans="1:37" ht="14.45" customHeight="1">
      <c r="A35" s="27"/>
      <c r="B35" s="108" t="s">
        <v>975</v>
      </c>
      <c r="C35" s="82"/>
      <c r="D35" s="25">
        <v>998.11400000000003</v>
      </c>
      <c r="E35" s="25">
        <v>19</v>
      </c>
      <c r="F35" s="78" t="s">
        <v>106</v>
      </c>
      <c r="G35" s="27">
        <v>4</v>
      </c>
      <c r="H35" s="27" t="s">
        <v>965</v>
      </c>
      <c r="I35" s="27" t="s">
        <v>384</v>
      </c>
      <c r="J35" s="27">
        <v>8</v>
      </c>
      <c r="K35" s="27" t="s">
        <v>165</v>
      </c>
      <c r="L35" s="27" t="s">
        <v>146</v>
      </c>
      <c r="M35" s="27">
        <v>9</v>
      </c>
      <c r="N35" s="27">
        <v>8</v>
      </c>
      <c r="O35" s="27"/>
      <c r="P35" s="27"/>
      <c r="Q35" s="27"/>
      <c r="R35" s="27"/>
      <c r="S35" s="27"/>
      <c r="T35" s="27"/>
      <c r="U35" s="92">
        <v>-121</v>
      </c>
      <c r="V35" s="27">
        <v>4</v>
      </c>
      <c r="W35" s="27" t="s">
        <v>166</v>
      </c>
      <c r="X35" s="27" t="s">
        <v>171</v>
      </c>
      <c r="Y35" s="27" t="s">
        <v>182</v>
      </c>
      <c r="Z35" s="27">
        <v>180</v>
      </c>
      <c r="AA35" s="27">
        <v>1</v>
      </c>
      <c r="AB35" s="27" t="s">
        <v>150</v>
      </c>
      <c r="AC35" s="27">
        <v>22000</v>
      </c>
      <c r="AD35" s="27"/>
      <c r="AE35" s="27" t="s">
        <v>786</v>
      </c>
      <c r="AF35" s="27" t="s">
        <v>786</v>
      </c>
      <c r="AG35" s="27" t="s">
        <v>864</v>
      </c>
      <c r="AK35" s="490" t="s">
        <v>219</v>
      </c>
    </row>
    <row r="36" spans="1:37" ht="14.45" customHeight="1">
      <c r="A36" s="27"/>
      <c r="B36" s="108" t="s">
        <v>976</v>
      </c>
      <c r="C36" s="82"/>
      <c r="D36" s="25">
        <v>998.11500000000001</v>
      </c>
      <c r="E36" s="25">
        <v>1</v>
      </c>
      <c r="F36" s="78" t="s">
        <v>106</v>
      </c>
      <c r="G36" s="27">
        <v>4</v>
      </c>
      <c r="H36" s="27" t="s">
        <v>965</v>
      </c>
      <c r="I36" s="27" t="s">
        <v>384</v>
      </c>
      <c r="J36" s="27">
        <v>8</v>
      </c>
      <c r="K36" s="27" t="s">
        <v>157</v>
      </c>
      <c r="L36" s="27" t="s">
        <v>146</v>
      </c>
      <c r="M36" s="27">
        <v>9</v>
      </c>
      <c r="N36" s="27">
        <v>8</v>
      </c>
      <c r="O36" s="27"/>
      <c r="P36" s="27"/>
      <c r="Q36" s="27"/>
      <c r="R36" s="27"/>
      <c r="S36" s="27"/>
      <c r="T36" s="27"/>
      <c r="U36" s="92">
        <v>-85</v>
      </c>
      <c r="V36" s="27">
        <v>25</v>
      </c>
      <c r="W36" s="27" t="s">
        <v>166</v>
      </c>
      <c r="X36" s="27" t="s">
        <v>171</v>
      </c>
      <c r="Y36" s="27" t="s">
        <v>149</v>
      </c>
      <c r="Z36" s="27">
        <v>180</v>
      </c>
      <c r="AA36" s="27">
        <v>1</v>
      </c>
      <c r="AB36" s="27" t="s">
        <v>150</v>
      </c>
      <c r="AC36" s="27">
        <v>122000</v>
      </c>
      <c r="AD36" s="27"/>
      <c r="AE36" s="27" t="s">
        <v>786</v>
      </c>
      <c r="AF36" s="27" t="s">
        <v>786</v>
      </c>
      <c r="AG36" s="27" t="s">
        <v>864</v>
      </c>
      <c r="AK36" s="490" t="s">
        <v>219</v>
      </c>
    </row>
    <row r="37" spans="1:37" ht="14.45" customHeight="1">
      <c r="A37" s="27"/>
      <c r="B37" s="108" t="s">
        <v>975</v>
      </c>
      <c r="C37" s="82"/>
      <c r="D37" s="25">
        <v>998.11500000000001</v>
      </c>
      <c r="E37" s="25">
        <v>2</v>
      </c>
      <c r="F37" s="78" t="s">
        <v>106</v>
      </c>
      <c r="G37" s="27">
        <v>4</v>
      </c>
      <c r="H37" s="27" t="s">
        <v>965</v>
      </c>
      <c r="I37" s="27" t="s">
        <v>384</v>
      </c>
      <c r="J37" s="27">
        <v>8</v>
      </c>
      <c r="K37" s="27" t="s">
        <v>157</v>
      </c>
      <c r="L37" s="27" t="s">
        <v>146</v>
      </c>
      <c r="M37" s="27">
        <v>9</v>
      </c>
      <c r="N37" s="27">
        <v>7</v>
      </c>
      <c r="O37" s="27"/>
      <c r="P37" s="27"/>
      <c r="Q37" s="27"/>
      <c r="R37" s="27"/>
      <c r="S37" s="27"/>
      <c r="T37" s="27"/>
      <c r="U37" s="92">
        <v>-85</v>
      </c>
      <c r="V37" s="27">
        <v>25</v>
      </c>
      <c r="W37" s="27" t="s">
        <v>166</v>
      </c>
      <c r="X37" s="27" t="s">
        <v>171</v>
      </c>
      <c r="Y37" s="27" t="s">
        <v>149</v>
      </c>
      <c r="Z37" s="27">
        <v>180</v>
      </c>
      <c r="AA37" s="27">
        <v>1</v>
      </c>
      <c r="AB37" s="27" t="s">
        <v>150</v>
      </c>
      <c r="AC37" s="27">
        <v>115000</v>
      </c>
      <c r="AD37" s="27"/>
      <c r="AE37" s="27" t="s">
        <v>786</v>
      </c>
      <c r="AF37" s="27" t="s">
        <v>786</v>
      </c>
      <c r="AG37" s="27" t="s">
        <v>864</v>
      </c>
      <c r="AK37" s="490" t="s">
        <v>219</v>
      </c>
    </row>
    <row r="38" spans="1:37" ht="14.45" customHeight="1">
      <c r="A38" s="27"/>
      <c r="B38" s="108" t="s">
        <v>975</v>
      </c>
      <c r="C38" s="82"/>
      <c r="D38" s="25">
        <v>998.11500000000001</v>
      </c>
      <c r="E38" s="25">
        <v>3</v>
      </c>
      <c r="F38" s="78" t="s">
        <v>106</v>
      </c>
      <c r="G38" s="27">
        <v>4</v>
      </c>
      <c r="H38" s="27" t="s">
        <v>965</v>
      </c>
      <c r="I38" s="27" t="s">
        <v>384</v>
      </c>
      <c r="J38" s="27">
        <v>8</v>
      </c>
      <c r="K38" s="27" t="s">
        <v>157</v>
      </c>
      <c r="L38" s="27" t="s">
        <v>146</v>
      </c>
      <c r="M38" s="27">
        <v>9</v>
      </c>
      <c r="N38" s="27">
        <v>6</v>
      </c>
      <c r="O38" s="27"/>
      <c r="P38" s="27"/>
      <c r="Q38" s="27"/>
      <c r="R38" s="27"/>
      <c r="S38" s="27"/>
      <c r="T38" s="27"/>
      <c r="U38" s="92">
        <v>-85</v>
      </c>
      <c r="V38" s="27">
        <v>25</v>
      </c>
      <c r="W38" s="27" t="s">
        <v>166</v>
      </c>
      <c r="X38" s="27" t="s">
        <v>171</v>
      </c>
      <c r="Y38" s="27" t="s">
        <v>149</v>
      </c>
      <c r="Z38" s="27">
        <v>180</v>
      </c>
      <c r="AA38" s="27">
        <v>1</v>
      </c>
      <c r="AB38" s="27" t="s">
        <v>150</v>
      </c>
      <c r="AC38" s="27">
        <v>108000</v>
      </c>
      <c r="AD38" s="27"/>
      <c r="AE38" s="27" t="s">
        <v>786</v>
      </c>
      <c r="AF38" s="27" t="s">
        <v>786</v>
      </c>
      <c r="AG38" s="27" t="s">
        <v>864</v>
      </c>
      <c r="AK38" s="490" t="s">
        <v>219</v>
      </c>
    </row>
    <row r="39" spans="1:37" ht="14.45" customHeight="1">
      <c r="A39" s="27"/>
      <c r="B39" s="108" t="s">
        <v>975</v>
      </c>
      <c r="C39" s="82"/>
      <c r="D39" s="25">
        <v>998.11500000000001</v>
      </c>
      <c r="E39" s="25">
        <v>4</v>
      </c>
      <c r="F39" s="78" t="s">
        <v>106</v>
      </c>
      <c r="G39" s="27">
        <v>4</v>
      </c>
      <c r="H39" s="27" t="s">
        <v>965</v>
      </c>
      <c r="I39" s="27" t="s">
        <v>384</v>
      </c>
      <c r="J39" s="27">
        <v>8</v>
      </c>
      <c r="K39" s="27" t="s">
        <v>157</v>
      </c>
      <c r="L39" s="27" t="s">
        <v>146</v>
      </c>
      <c r="M39" s="27">
        <v>9</v>
      </c>
      <c r="N39" s="27">
        <v>5</v>
      </c>
      <c r="O39" s="27"/>
      <c r="P39" s="27"/>
      <c r="Q39" s="27"/>
      <c r="R39" s="27"/>
      <c r="S39" s="27"/>
      <c r="T39" s="27"/>
      <c r="U39" s="92">
        <v>-85</v>
      </c>
      <c r="V39" s="27">
        <v>25</v>
      </c>
      <c r="W39" s="27" t="s">
        <v>166</v>
      </c>
      <c r="X39" s="27" t="s">
        <v>171</v>
      </c>
      <c r="Y39" s="27" t="s">
        <v>149</v>
      </c>
      <c r="Z39" s="27">
        <v>180</v>
      </c>
      <c r="AA39" s="27">
        <v>1</v>
      </c>
      <c r="AB39" s="27" t="s">
        <v>150</v>
      </c>
      <c r="AC39" s="27">
        <v>100000</v>
      </c>
      <c r="AD39" s="27"/>
      <c r="AE39" s="27" t="s">
        <v>786</v>
      </c>
      <c r="AF39" s="27" t="s">
        <v>786</v>
      </c>
      <c r="AG39" s="27" t="s">
        <v>864</v>
      </c>
      <c r="AK39" s="490" t="s">
        <v>219</v>
      </c>
    </row>
    <row r="40" spans="1:37" ht="14.45" customHeight="1">
      <c r="A40" s="27"/>
      <c r="B40" s="108" t="s">
        <v>975</v>
      </c>
      <c r="C40" s="82"/>
      <c r="D40" s="25">
        <v>998.11500000000001</v>
      </c>
      <c r="E40" s="25">
        <v>5</v>
      </c>
      <c r="F40" s="78" t="s">
        <v>106</v>
      </c>
      <c r="G40" s="27">
        <v>4</v>
      </c>
      <c r="H40" s="27" t="s">
        <v>965</v>
      </c>
      <c r="I40" s="27" t="s">
        <v>384</v>
      </c>
      <c r="J40" s="27">
        <v>8</v>
      </c>
      <c r="K40" s="27" t="s">
        <v>157</v>
      </c>
      <c r="L40" s="27" t="s">
        <v>146</v>
      </c>
      <c r="M40" s="27">
        <v>9</v>
      </c>
      <c r="N40" s="27">
        <v>4</v>
      </c>
      <c r="O40" s="27"/>
      <c r="P40" s="27"/>
      <c r="Q40" s="27"/>
      <c r="R40" s="27"/>
      <c r="S40" s="27"/>
      <c r="T40" s="27"/>
      <c r="U40" s="92">
        <v>-85</v>
      </c>
      <c r="V40" s="27">
        <v>25</v>
      </c>
      <c r="W40" s="27" t="s">
        <v>166</v>
      </c>
      <c r="X40" s="27" t="s">
        <v>171</v>
      </c>
      <c r="Y40" s="27" t="s">
        <v>149</v>
      </c>
      <c r="Z40" s="27">
        <v>180</v>
      </c>
      <c r="AA40" s="27">
        <v>1</v>
      </c>
      <c r="AB40" s="27" t="s">
        <v>150</v>
      </c>
      <c r="AC40" s="27">
        <v>93000</v>
      </c>
      <c r="AD40" s="27"/>
      <c r="AE40" s="27" t="s">
        <v>786</v>
      </c>
      <c r="AF40" s="27" t="s">
        <v>786</v>
      </c>
      <c r="AG40" s="27" t="s">
        <v>864</v>
      </c>
      <c r="AK40" s="490" t="s">
        <v>219</v>
      </c>
    </row>
    <row r="41" spans="1:37" ht="14.45" customHeight="1">
      <c r="A41" s="27"/>
      <c r="B41" s="108" t="s">
        <v>975</v>
      </c>
      <c r="C41" s="82"/>
      <c r="D41" s="25">
        <v>998.11500000000001</v>
      </c>
      <c r="E41" s="25">
        <v>6</v>
      </c>
      <c r="F41" s="78" t="s">
        <v>106</v>
      </c>
      <c r="G41" s="27">
        <v>4</v>
      </c>
      <c r="H41" s="27" t="s">
        <v>965</v>
      </c>
      <c r="I41" s="27" t="s">
        <v>384</v>
      </c>
      <c r="J41" s="27">
        <v>8</v>
      </c>
      <c r="K41" s="27" t="s">
        <v>157</v>
      </c>
      <c r="L41" s="27" t="s">
        <v>146</v>
      </c>
      <c r="M41" s="27">
        <v>9</v>
      </c>
      <c r="N41" s="27">
        <v>3</v>
      </c>
      <c r="O41" s="27"/>
      <c r="P41" s="27"/>
      <c r="Q41" s="27"/>
      <c r="R41" s="27"/>
      <c r="S41" s="27"/>
      <c r="T41" s="27"/>
      <c r="U41" s="92">
        <v>-85</v>
      </c>
      <c r="V41" s="27">
        <v>25</v>
      </c>
      <c r="W41" s="27" t="s">
        <v>166</v>
      </c>
      <c r="X41" s="27" t="s">
        <v>171</v>
      </c>
      <c r="Y41" s="27" t="s">
        <v>149</v>
      </c>
      <c r="Z41" s="27">
        <v>180</v>
      </c>
      <c r="AA41" s="27">
        <v>1</v>
      </c>
      <c r="AB41" s="27" t="s">
        <v>150</v>
      </c>
      <c r="AC41" s="27">
        <v>86000</v>
      </c>
      <c r="AD41" s="27"/>
      <c r="AE41" s="27" t="s">
        <v>786</v>
      </c>
      <c r="AF41" s="27" t="s">
        <v>786</v>
      </c>
      <c r="AG41" s="27" t="s">
        <v>864</v>
      </c>
      <c r="AK41" s="490" t="s">
        <v>219</v>
      </c>
    </row>
    <row r="42" spans="1:37" ht="14.45" customHeight="1">
      <c r="A42" s="27"/>
      <c r="B42" s="108" t="s">
        <v>975</v>
      </c>
      <c r="C42" s="82"/>
      <c r="D42" s="25">
        <v>998.11500000000001</v>
      </c>
      <c r="E42" s="25">
        <v>7</v>
      </c>
      <c r="F42" s="78" t="s">
        <v>106</v>
      </c>
      <c r="G42" s="27">
        <v>4</v>
      </c>
      <c r="H42" s="27" t="s">
        <v>965</v>
      </c>
      <c r="I42" s="27" t="s">
        <v>384</v>
      </c>
      <c r="J42" s="27">
        <v>8</v>
      </c>
      <c r="K42" s="27" t="s">
        <v>157</v>
      </c>
      <c r="L42" s="27" t="s">
        <v>146</v>
      </c>
      <c r="M42" s="27">
        <v>9</v>
      </c>
      <c r="N42" s="27">
        <v>2</v>
      </c>
      <c r="O42" s="27"/>
      <c r="P42" s="27"/>
      <c r="Q42" s="27"/>
      <c r="R42" s="27"/>
      <c r="S42" s="27"/>
      <c r="T42" s="27"/>
      <c r="U42" s="92">
        <v>-85</v>
      </c>
      <c r="V42" s="27">
        <v>25</v>
      </c>
      <c r="W42" s="27" t="s">
        <v>166</v>
      </c>
      <c r="X42" s="27" t="s">
        <v>171</v>
      </c>
      <c r="Y42" s="27" t="s">
        <v>149</v>
      </c>
      <c r="Z42" s="27">
        <v>180</v>
      </c>
      <c r="AA42" s="27">
        <v>1</v>
      </c>
      <c r="AB42" s="27" t="s">
        <v>150</v>
      </c>
      <c r="AC42" s="27">
        <v>79000</v>
      </c>
      <c r="AD42" s="27"/>
      <c r="AE42" s="27" t="s">
        <v>786</v>
      </c>
      <c r="AF42" s="27" t="s">
        <v>786</v>
      </c>
      <c r="AG42" s="27" t="s">
        <v>864</v>
      </c>
      <c r="AK42" s="490" t="s">
        <v>219</v>
      </c>
    </row>
    <row r="43" spans="1:37" ht="14.45" customHeight="1">
      <c r="A43" s="27"/>
      <c r="B43" s="108" t="s">
        <v>964</v>
      </c>
      <c r="C43" s="82"/>
      <c r="D43" s="25">
        <v>998.11599999999999</v>
      </c>
      <c r="E43" s="25"/>
      <c r="F43" s="78" t="s">
        <v>106</v>
      </c>
      <c r="G43" s="27">
        <v>2</v>
      </c>
      <c r="H43" s="27" t="s">
        <v>965</v>
      </c>
      <c r="I43" s="27" t="s">
        <v>384</v>
      </c>
      <c r="J43" s="27">
        <v>8</v>
      </c>
      <c r="K43" s="27" t="s">
        <v>165</v>
      </c>
      <c r="L43" s="27" t="s">
        <v>146</v>
      </c>
      <c r="M43" s="27">
        <v>9</v>
      </c>
      <c r="N43" s="27">
        <v>8</v>
      </c>
      <c r="O43" s="27" t="s">
        <v>965</v>
      </c>
      <c r="P43" s="27">
        <v>20</v>
      </c>
      <c r="Q43" s="27" t="s">
        <v>977</v>
      </c>
      <c r="R43" s="27" t="s">
        <v>786</v>
      </c>
      <c r="S43" s="27">
        <v>-85</v>
      </c>
      <c r="T43" s="27">
        <v>3</v>
      </c>
      <c r="U43" s="92">
        <v>-85</v>
      </c>
      <c r="V43" s="27">
        <v>20</v>
      </c>
      <c r="W43" s="27" t="s">
        <v>166</v>
      </c>
      <c r="X43" s="27" t="s">
        <v>171</v>
      </c>
      <c r="Y43" s="27" t="s">
        <v>149</v>
      </c>
      <c r="Z43" s="27">
        <v>60</v>
      </c>
      <c r="AA43" s="27">
        <v>3</v>
      </c>
      <c r="AB43" s="27" t="s">
        <v>150</v>
      </c>
      <c r="AC43" s="27">
        <v>85000</v>
      </c>
      <c r="AD43" s="27"/>
      <c r="AE43" s="27" t="s">
        <v>786</v>
      </c>
      <c r="AF43" s="27" t="s">
        <v>786</v>
      </c>
      <c r="AG43" s="27" t="s">
        <v>864</v>
      </c>
      <c r="AK43" s="490" t="s">
        <v>219</v>
      </c>
    </row>
    <row r="44" spans="1:37" ht="14.45" customHeight="1">
      <c r="A44" s="27"/>
      <c r="B44" s="108" t="s">
        <v>974</v>
      </c>
      <c r="C44" s="82"/>
      <c r="D44" s="25">
        <v>998.11699999999996</v>
      </c>
      <c r="E44" s="25"/>
      <c r="F44" s="78" t="s">
        <v>106</v>
      </c>
      <c r="G44" s="27">
        <v>4</v>
      </c>
      <c r="H44" s="27" t="s">
        <v>965</v>
      </c>
      <c r="I44" s="27" t="s">
        <v>384</v>
      </c>
      <c r="J44" s="27">
        <v>8</v>
      </c>
      <c r="K44" s="27" t="s">
        <v>157</v>
      </c>
      <c r="L44" s="27"/>
      <c r="M44" s="27">
        <v>9</v>
      </c>
      <c r="N44" s="27">
        <v>8</v>
      </c>
      <c r="O44" s="27" t="s">
        <v>965</v>
      </c>
      <c r="P44" s="27">
        <v>20</v>
      </c>
      <c r="Q44" s="27" t="s">
        <v>977</v>
      </c>
      <c r="R44" s="27" t="s">
        <v>824</v>
      </c>
      <c r="S44" s="27">
        <v>-85</v>
      </c>
      <c r="T44" s="27">
        <v>3</v>
      </c>
      <c r="U44" s="92">
        <v>-85</v>
      </c>
      <c r="V44" s="27" t="s">
        <v>624</v>
      </c>
      <c r="W44" s="27" t="s">
        <v>624</v>
      </c>
      <c r="X44" s="27" t="s">
        <v>264</v>
      </c>
      <c r="Y44" s="27" t="s">
        <v>149</v>
      </c>
      <c r="Z44" s="27">
        <v>60</v>
      </c>
      <c r="AA44" s="27">
        <v>3</v>
      </c>
      <c r="AB44" s="27" t="s">
        <v>150</v>
      </c>
      <c r="AC44" s="27">
        <v>210000</v>
      </c>
      <c r="AD44" s="27">
        <v>40000</v>
      </c>
      <c r="AE44" s="27" t="s">
        <v>824</v>
      </c>
      <c r="AF44" s="27" t="s">
        <v>824</v>
      </c>
      <c r="AG44" s="27" t="s">
        <v>851</v>
      </c>
      <c r="AK44" s="490" t="s">
        <v>219</v>
      </c>
    </row>
    <row r="45" spans="1:37" ht="14.45" customHeight="1">
      <c r="A45" s="27"/>
      <c r="B45" s="108" t="s">
        <v>968</v>
      </c>
      <c r="C45" s="82"/>
      <c r="D45" s="25">
        <v>998.11800000000005</v>
      </c>
      <c r="E45" s="25"/>
      <c r="F45" s="78" t="s">
        <v>106</v>
      </c>
      <c r="G45" s="27" t="s">
        <v>432</v>
      </c>
      <c r="H45" s="27" t="s">
        <v>965</v>
      </c>
      <c r="I45" s="27" t="s">
        <v>384</v>
      </c>
      <c r="J45" s="27">
        <v>8</v>
      </c>
      <c r="K45" s="27" t="s">
        <v>145</v>
      </c>
      <c r="L45" s="27" t="s">
        <v>146</v>
      </c>
      <c r="M45" s="27">
        <v>9</v>
      </c>
      <c r="N45" s="27">
        <v>8</v>
      </c>
      <c r="O45" s="27" t="s">
        <v>965</v>
      </c>
      <c r="P45" s="27">
        <v>20</v>
      </c>
      <c r="Q45" s="27" t="s">
        <v>978</v>
      </c>
      <c r="R45" s="27" t="s">
        <v>786</v>
      </c>
      <c r="S45" s="27">
        <v>-85</v>
      </c>
      <c r="T45" s="27">
        <v>3</v>
      </c>
      <c r="U45" s="92">
        <v>-85</v>
      </c>
      <c r="V45" s="27">
        <v>10</v>
      </c>
      <c r="W45" s="27" t="s">
        <v>166</v>
      </c>
      <c r="X45" s="27" t="s">
        <v>148</v>
      </c>
      <c r="Y45" s="27" t="s">
        <v>149</v>
      </c>
      <c r="Z45" s="27">
        <v>60</v>
      </c>
      <c r="AA45" s="27">
        <v>3</v>
      </c>
      <c r="AB45" s="27" t="s">
        <v>150</v>
      </c>
      <c r="AC45" s="27">
        <v>25000</v>
      </c>
      <c r="AD45" s="27"/>
      <c r="AE45" s="27" t="s">
        <v>786</v>
      </c>
      <c r="AF45" s="27" t="s">
        <v>786</v>
      </c>
      <c r="AG45" s="27" t="s">
        <v>864</v>
      </c>
      <c r="AK45" s="490" t="s">
        <v>219</v>
      </c>
    </row>
    <row r="46" spans="1:37" ht="14.45" customHeight="1">
      <c r="A46" s="27"/>
      <c r="B46" s="108" t="s">
        <v>972</v>
      </c>
      <c r="C46" s="82"/>
      <c r="D46" s="25">
        <v>998.11900000000003</v>
      </c>
      <c r="E46" s="25"/>
      <c r="F46" s="78" t="s">
        <v>106</v>
      </c>
      <c r="G46" s="27">
        <v>4</v>
      </c>
      <c r="H46" s="27" t="s">
        <v>965</v>
      </c>
      <c r="I46" s="27" t="s">
        <v>384</v>
      </c>
      <c r="J46" s="27">
        <v>8</v>
      </c>
      <c r="K46" s="27" t="s">
        <v>165</v>
      </c>
      <c r="L46" s="27" t="s">
        <v>146</v>
      </c>
      <c r="M46" s="27">
        <v>9</v>
      </c>
      <c r="N46" s="27">
        <v>8</v>
      </c>
      <c r="O46" s="27" t="s">
        <v>965</v>
      </c>
      <c r="P46" s="27">
        <v>20</v>
      </c>
      <c r="Q46" s="27" t="s">
        <v>977</v>
      </c>
      <c r="R46" s="27" t="s">
        <v>786</v>
      </c>
      <c r="S46" s="27">
        <v>-85</v>
      </c>
      <c r="T46" s="27">
        <v>3</v>
      </c>
      <c r="U46" s="92">
        <v>-85</v>
      </c>
      <c r="V46" s="27">
        <v>20</v>
      </c>
      <c r="W46" s="27" t="s">
        <v>166</v>
      </c>
      <c r="X46" s="27" t="s">
        <v>148</v>
      </c>
      <c r="Y46" s="27" t="s">
        <v>149</v>
      </c>
      <c r="Z46" s="27">
        <v>60</v>
      </c>
      <c r="AA46" s="27">
        <v>3</v>
      </c>
      <c r="AB46" s="27" t="s">
        <v>150</v>
      </c>
      <c r="AC46" s="27">
        <v>85000</v>
      </c>
      <c r="AD46" s="27"/>
      <c r="AE46" s="27" t="s">
        <v>786</v>
      </c>
      <c r="AF46" s="27" t="s">
        <v>786</v>
      </c>
      <c r="AG46" s="27" t="s">
        <v>864</v>
      </c>
      <c r="AK46" s="490" t="s">
        <v>219</v>
      </c>
    </row>
    <row r="47" spans="1:37" ht="14.45" customHeight="1">
      <c r="A47" s="27"/>
      <c r="B47" s="108" t="s">
        <v>979</v>
      </c>
      <c r="C47" s="82"/>
      <c r="D47" s="133">
        <v>998.12</v>
      </c>
      <c r="E47" s="25"/>
      <c r="F47" s="78" t="s">
        <v>106</v>
      </c>
      <c r="G47" s="27">
        <v>2</v>
      </c>
      <c r="H47" s="27" t="s">
        <v>965</v>
      </c>
      <c r="I47" s="27" t="s">
        <v>384</v>
      </c>
      <c r="J47" s="27">
        <v>8</v>
      </c>
      <c r="K47" s="27" t="s">
        <v>165</v>
      </c>
      <c r="L47" s="27"/>
      <c r="M47" s="27">
        <v>9</v>
      </c>
      <c r="N47" s="27">
        <v>8</v>
      </c>
      <c r="O47" s="27" t="s">
        <v>965</v>
      </c>
      <c r="P47" s="27">
        <v>20</v>
      </c>
      <c r="Q47" s="27" t="s">
        <v>977</v>
      </c>
      <c r="R47" s="27" t="s">
        <v>824</v>
      </c>
      <c r="S47" s="27">
        <v>-85</v>
      </c>
      <c r="T47" s="27">
        <v>3</v>
      </c>
      <c r="U47" s="92">
        <v>-85</v>
      </c>
      <c r="V47" s="27" t="s">
        <v>624</v>
      </c>
      <c r="W47" s="27" t="s">
        <v>624</v>
      </c>
      <c r="X47" s="27" t="s">
        <v>171</v>
      </c>
      <c r="Y47" s="27" t="s">
        <v>149</v>
      </c>
      <c r="Z47" s="27">
        <v>60</v>
      </c>
      <c r="AA47" s="27">
        <v>3</v>
      </c>
      <c r="AB47" s="27" t="s">
        <v>150</v>
      </c>
      <c r="AC47" s="27">
        <v>210000</v>
      </c>
      <c r="AD47" s="27"/>
      <c r="AE47" s="27" t="s">
        <v>824</v>
      </c>
      <c r="AF47" s="27" t="s">
        <v>824</v>
      </c>
      <c r="AG47" s="27" t="s">
        <v>864</v>
      </c>
      <c r="AK47" s="490" t="s">
        <v>219</v>
      </c>
    </row>
    <row r="48" spans="1:37" ht="14.45" customHeight="1">
      <c r="A48" s="27"/>
      <c r="B48" s="108" t="s">
        <v>979</v>
      </c>
      <c r="C48" s="82"/>
      <c r="D48" s="25">
        <v>998.12099999999998</v>
      </c>
      <c r="E48" s="25"/>
      <c r="F48" s="78" t="s">
        <v>106</v>
      </c>
      <c r="G48" s="27" t="s">
        <v>432</v>
      </c>
      <c r="H48" s="27" t="s">
        <v>965</v>
      </c>
      <c r="I48" s="27" t="s">
        <v>384</v>
      </c>
      <c r="J48" s="27">
        <v>8</v>
      </c>
      <c r="K48" s="27" t="s">
        <v>157</v>
      </c>
      <c r="L48" s="27" t="s">
        <v>146</v>
      </c>
      <c r="M48" s="27">
        <v>9</v>
      </c>
      <c r="N48" s="27">
        <v>8</v>
      </c>
      <c r="O48" s="27" t="s">
        <v>965</v>
      </c>
      <c r="P48" s="27">
        <v>20</v>
      </c>
      <c r="Q48" s="27" t="s">
        <v>977</v>
      </c>
      <c r="R48" s="27" t="s">
        <v>786</v>
      </c>
      <c r="S48" s="27">
        <v>-85</v>
      </c>
      <c r="T48" s="27">
        <v>3</v>
      </c>
      <c r="U48" s="92">
        <v>-85</v>
      </c>
      <c r="V48" s="27">
        <v>20</v>
      </c>
      <c r="W48" s="27" t="s">
        <v>166</v>
      </c>
      <c r="X48" s="27" t="s">
        <v>148</v>
      </c>
      <c r="Y48" s="27" t="s">
        <v>149</v>
      </c>
      <c r="Z48" s="27">
        <v>60</v>
      </c>
      <c r="AA48" s="27">
        <v>3</v>
      </c>
      <c r="AB48" s="27" t="s">
        <v>150</v>
      </c>
      <c r="AC48" s="27">
        <v>85000</v>
      </c>
      <c r="AD48" s="27"/>
      <c r="AE48" s="27" t="s">
        <v>786</v>
      </c>
      <c r="AF48" s="27" t="s">
        <v>786</v>
      </c>
      <c r="AG48" s="27" t="s">
        <v>864</v>
      </c>
      <c r="AK48" s="490" t="s">
        <v>219</v>
      </c>
    </row>
    <row r="49" spans="2:30" ht="12.95" customHeight="1">
      <c r="B49" s="31"/>
      <c r="C49" s="98"/>
      <c r="F49" s="99"/>
      <c r="G49" s="31"/>
      <c r="H49" s="31"/>
      <c r="I49" s="31"/>
      <c r="J49" s="31"/>
      <c r="K49" s="31"/>
      <c r="L49" s="31"/>
      <c r="M49" s="31"/>
      <c r="N49" s="31"/>
      <c r="O49" s="31"/>
      <c r="P49" s="31"/>
      <c r="Q49" s="31"/>
      <c r="R49" s="31"/>
      <c r="S49" s="31"/>
      <c r="T49" s="31"/>
      <c r="U49" s="100"/>
      <c r="V49" s="31"/>
      <c r="W49" s="31"/>
      <c r="X49" s="31"/>
      <c r="Y49" s="31"/>
      <c r="Z49" s="31"/>
      <c r="AA49" s="31"/>
      <c r="AB49" s="31"/>
      <c r="AC49" s="31"/>
      <c r="AD49" s="31"/>
    </row>
    <row r="50" spans="2:30" ht="12.95" customHeight="1">
      <c r="B50" s="31"/>
      <c r="C50" s="98"/>
      <c r="F50" s="99"/>
      <c r="G50" s="31"/>
      <c r="H50" s="31"/>
      <c r="I50" s="31"/>
      <c r="J50" s="31" t="s">
        <v>980</v>
      </c>
      <c r="K50" s="31"/>
      <c r="L50" s="31"/>
      <c r="M50" s="31"/>
      <c r="N50" s="31"/>
      <c r="O50" s="31"/>
      <c r="P50" s="31"/>
      <c r="Q50" s="31"/>
      <c r="R50" s="31"/>
      <c r="S50" s="31"/>
      <c r="T50" s="31"/>
      <c r="U50" s="100"/>
      <c r="V50" s="31"/>
      <c r="W50" s="31"/>
      <c r="X50" s="31"/>
      <c r="Y50" s="31"/>
      <c r="Z50" s="31"/>
      <c r="AA50" s="31"/>
      <c r="AB50" s="31"/>
      <c r="AC50" s="31"/>
      <c r="AD50" s="31"/>
    </row>
    <row r="51" spans="2:30" ht="12.95" customHeight="1">
      <c r="B51" s="31"/>
      <c r="C51" s="98"/>
      <c r="F51" s="99"/>
      <c r="G51" s="31"/>
      <c r="H51" s="31"/>
      <c r="I51" s="31"/>
      <c r="J51" s="31"/>
      <c r="K51" s="31"/>
      <c r="L51" s="31"/>
      <c r="M51" s="31"/>
      <c r="N51" s="31"/>
      <c r="O51" s="31"/>
      <c r="P51" s="31"/>
      <c r="Q51" s="31"/>
      <c r="R51" s="31"/>
      <c r="S51" s="31"/>
      <c r="T51" s="31"/>
      <c r="U51" s="100"/>
      <c r="V51" s="31"/>
      <c r="W51" s="31"/>
      <c r="X51" s="31"/>
      <c r="Y51" s="31"/>
      <c r="Z51" s="31"/>
      <c r="AA51" s="31"/>
      <c r="AB51" s="31"/>
      <c r="AC51" s="31"/>
      <c r="AD51" s="31"/>
    </row>
    <row r="52" spans="2:30" ht="12.95" customHeight="1">
      <c r="B52" s="31"/>
      <c r="C52" s="98"/>
      <c r="F52" s="99"/>
      <c r="G52" s="31"/>
      <c r="H52" s="31"/>
      <c r="I52" s="31"/>
      <c r="J52" s="31"/>
      <c r="K52" s="31"/>
      <c r="L52" s="31"/>
      <c r="M52" s="31"/>
      <c r="N52" s="31"/>
      <c r="O52" s="31"/>
      <c r="P52" s="31"/>
      <c r="Q52" s="31"/>
      <c r="R52" s="31"/>
      <c r="S52" s="31"/>
      <c r="T52" s="31"/>
      <c r="U52" s="100"/>
      <c r="V52" s="31"/>
      <c r="W52" s="31"/>
      <c r="X52" s="31"/>
      <c r="Y52" s="31"/>
      <c r="Z52" s="31"/>
      <c r="AA52" s="31"/>
      <c r="AB52" s="31"/>
      <c r="AC52" s="31"/>
      <c r="AD52" s="31"/>
    </row>
    <row r="53" spans="2:30" ht="12.95" customHeight="1">
      <c r="B53" s="31"/>
      <c r="C53" s="98"/>
      <c r="F53" s="99"/>
      <c r="G53" s="31"/>
      <c r="H53" s="31"/>
      <c r="I53" s="31"/>
      <c r="J53" s="31"/>
      <c r="K53" s="31"/>
      <c r="L53" s="31"/>
      <c r="M53" s="31"/>
      <c r="N53" s="31"/>
      <c r="O53" s="31"/>
      <c r="P53" s="31"/>
      <c r="Q53" s="31"/>
      <c r="R53" s="31"/>
      <c r="S53" s="31"/>
      <c r="T53" s="31"/>
      <c r="U53" s="100"/>
      <c r="V53" s="31"/>
      <c r="W53" s="31"/>
      <c r="X53" s="31"/>
      <c r="Y53" s="31"/>
      <c r="Z53" s="31"/>
      <c r="AA53" s="31"/>
      <c r="AB53" s="31"/>
      <c r="AC53" s="31"/>
      <c r="AD53" s="31"/>
    </row>
    <row r="54" spans="2:30" ht="12.95" customHeight="1">
      <c r="B54" s="31"/>
      <c r="C54" s="98"/>
      <c r="F54" s="99"/>
      <c r="G54" s="31"/>
      <c r="H54" s="31"/>
      <c r="I54" s="31"/>
      <c r="J54" s="31"/>
      <c r="K54" s="31"/>
      <c r="L54" s="31"/>
      <c r="M54" s="31"/>
      <c r="N54" s="31"/>
      <c r="O54" s="31"/>
      <c r="P54" s="31"/>
      <c r="Q54" s="31"/>
      <c r="R54" s="31"/>
      <c r="S54" s="31"/>
      <c r="T54" s="31"/>
      <c r="U54" s="100"/>
      <c r="V54" s="31"/>
      <c r="W54" s="31"/>
      <c r="X54" s="31"/>
      <c r="Y54" s="31"/>
      <c r="Z54" s="31"/>
      <c r="AA54" s="31"/>
      <c r="AB54" s="31"/>
      <c r="AC54" s="31"/>
      <c r="AD54" s="31"/>
    </row>
    <row r="55" spans="2:30" ht="12.95" customHeight="1">
      <c r="B55" s="31"/>
      <c r="C55" s="98"/>
      <c r="F55" s="99"/>
      <c r="G55" s="31"/>
      <c r="H55" s="31"/>
      <c r="I55" s="31"/>
      <c r="J55" s="31"/>
      <c r="K55" s="31"/>
      <c r="L55" s="31"/>
      <c r="M55" s="31"/>
      <c r="N55" s="31"/>
      <c r="O55" s="31"/>
      <c r="P55" s="31"/>
      <c r="Q55" s="31"/>
      <c r="R55" s="31"/>
      <c r="S55" s="31"/>
      <c r="T55" s="31"/>
      <c r="U55" s="100"/>
      <c r="V55" s="31"/>
      <c r="W55" s="31"/>
      <c r="X55" s="31"/>
      <c r="Y55" s="31"/>
      <c r="Z55" s="31"/>
      <c r="AA55" s="31"/>
      <c r="AB55" s="31"/>
      <c r="AC55" s="31"/>
      <c r="AD55" s="31"/>
    </row>
    <row r="56" spans="2:30" ht="12.95" customHeight="1">
      <c r="B56" s="31"/>
      <c r="C56" s="98"/>
      <c r="F56" s="99"/>
      <c r="G56" s="31"/>
      <c r="H56" s="31"/>
      <c r="I56" s="31"/>
      <c r="J56" s="31"/>
      <c r="K56" s="31"/>
      <c r="L56" s="31"/>
      <c r="M56" s="31"/>
      <c r="N56" s="31"/>
      <c r="O56" s="31"/>
      <c r="P56" s="31"/>
      <c r="Q56" s="31"/>
      <c r="R56" s="31"/>
      <c r="S56" s="31"/>
      <c r="T56" s="31"/>
      <c r="U56" s="100"/>
      <c r="V56" s="31"/>
      <c r="W56" s="31"/>
      <c r="X56" s="31"/>
      <c r="Y56" s="31"/>
      <c r="Z56" s="31"/>
      <c r="AA56" s="31"/>
      <c r="AB56" s="31"/>
      <c r="AC56" s="31"/>
      <c r="AD56" s="31"/>
    </row>
    <row r="57" spans="2:30" ht="12.95" customHeight="1">
      <c r="B57" s="31"/>
      <c r="C57" s="98"/>
      <c r="F57" s="99"/>
      <c r="G57" s="31"/>
      <c r="H57" s="31"/>
      <c r="I57" s="31"/>
      <c r="J57" s="31"/>
      <c r="K57" s="31"/>
      <c r="L57" s="31"/>
      <c r="M57" s="31"/>
      <c r="N57" s="31"/>
      <c r="O57" s="31"/>
      <c r="P57" s="31"/>
      <c r="Q57" s="31"/>
      <c r="R57" s="31"/>
      <c r="S57" s="31"/>
      <c r="T57" s="31"/>
      <c r="U57" s="100"/>
      <c r="V57" s="31"/>
      <c r="W57" s="31"/>
      <c r="X57" s="31"/>
      <c r="Y57" s="31"/>
      <c r="Z57" s="31"/>
      <c r="AA57" s="31"/>
      <c r="AB57" s="31"/>
      <c r="AC57" s="31"/>
      <c r="AD57" s="31"/>
    </row>
    <row r="58" spans="2:30" ht="12.95" customHeight="1">
      <c r="B58" s="31"/>
      <c r="C58" s="98"/>
      <c r="F58" s="99"/>
      <c r="G58" s="31"/>
      <c r="H58" s="31"/>
      <c r="I58" s="31"/>
      <c r="J58" s="31"/>
      <c r="K58" s="31"/>
      <c r="L58" s="31"/>
      <c r="M58" s="31"/>
      <c r="N58" s="31"/>
      <c r="O58" s="31"/>
      <c r="P58" s="31"/>
      <c r="Q58" s="31"/>
      <c r="R58" s="31"/>
      <c r="S58" s="31"/>
      <c r="T58" s="31"/>
      <c r="U58" s="100"/>
      <c r="V58" s="31"/>
      <c r="W58" s="31"/>
      <c r="X58" s="31"/>
      <c r="Y58" s="31"/>
      <c r="Z58" s="31"/>
      <c r="AA58" s="31"/>
      <c r="AB58" s="31"/>
      <c r="AC58" s="31"/>
      <c r="AD58" s="31"/>
    </row>
    <row r="59" spans="2:30" ht="12.95" customHeight="1">
      <c r="B59" s="31"/>
      <c r="C59" s="98"/>
      <c r="F59" s="99"/>
      <c r="G59" s="31"/>
      <c r="H59" s="31"/>
      <c r="I59" s="31"/>
      <c r="J59" s="31"/>
      <c r="K59" s="31"/>
      <c r="L59" s="31"/>
      <c r="M59" s="31"/>
      <c r="N59" s="31"/>
      <c r="O59" s="31"/>
      <c r="P59" s="31"/>
      <c r="Q59" s="31"/>
      <c r="R59" s="31"/>
      <c r="S59" s="31"/>
      <c r="T59" s="31"/>
      <c r="U59" s="100"/>
      <c r="V59" s="31"/>
      <c r="W59" s="31"/>
      <c r="X59" s="31"/>
      <c r="Y59" s="31"/>
      <c r="Z59" s="31"/>
      <c r="AA59" s="31"/>
      <c r="AB59" s="31"/>
      <c r="AC59" s="31"/>
      <c r="AD59" s="31"/>
    </row>
    <row r="60" spans="2:30" ht="12.95" customHeight="1">
      <c r="B60" s="31"/>
      <c r="C60" s="98"/>
      <c r="F60" s="99"/>
      <c r="G60" s="31"/>
      <c r="H60" s="31"/>
      <c r="I60" s="31"/>
      <c r="J60" s="31"/>
      <c r="K60" s="31"/>
      <c r="L60" s="31"/>
      <c r="M60" s="31"/>
      <c r="N60" s="31"/>
      <c r="O60" s="31"/>
      <c r="P60" s="31"/>
      <c r="Q60" s="31"/>
      <c r="R60" s="31"/>
      <c r="S60" s="31"/>
      <c r="T60" s="31"/>
      <c r="U60" s="100"/>
      <c r="V60" s="31"/>
      <c r="W60" s="31"/>
      <c r="X60" s="31"/>
      <c r="Y60" s="31"/>
      <c r="Z60" s="31"/>
      <c r="AA60" s="31"/>
      <c r="AB60" s="31"/>
      <c r="AC60" s="31"/>
      <c r="AD60" s="31"/>
    </row>
    <row r="61" spans="2:30" ht="12.95" customHeight="1">
      <c r="B61" s="31"/>
      <c r="C61" s="98"/>
      <c r="F61" s="99"/>
      <c r="G61" s="31"/>
      <c r="H61" s="31"/>
      <c r="I61" s="31"/>
      <c r="J61" s="31"/>
      <c r="K61" s="31"/>
      <c r="L61" s="31"/>
      <c r="M61" s="31"/>
      <c r="N61" s="31"/>
      <c r="O61" s="31"/>
      <c r="P61" s="31"/>
      <c r="Q61" s="31"/>
      <c r="R61" s="31"/>
      <c r="S61" s="31"/>
      <c r="T61" s="31"/>
      <c r="U61" s="100"/>
      <c r="V61" s="31"/>
      <c r="W61" s="31"/>
      <c r="X61" s="31"/>
      <c r="Y61" s="31"/>
      <c r="Z61" s="31"/>
      <c r="AA61" s="31"/>
      <c r="AB61" s="31"/>
      <c r="AC61" s="31"/>
      <c r="AD61" s="31"/>
    </row>
    <row r="62" spans="2:30" ht="12.95" customHeight="1">
      <c r="B62" s="31"/>
      <c r="C62" s="98"/>
      <c r="F62" s="99"/>
      <c r="G62" s="31"/>
      <c r="H62" s="31"/>
      <c r="I62" s="31"/>
      <c r="J62" s="31"/>
      <c r="K62" s="31"/>
      <c r="L62" s="31"/>
      <c r="M62" s="31"/>
      <c r="N62" s="31"/>
      <c r="O62" s="31"/>
      <c r="P62" s="31"/>
      <c r="Q62" s="31"/>
      <c r="R62" s="31"/>
      <c r="S62" s="31"/>
      <c r="T62" s="31"/>
      <c r="U62" s="100"/>
      <c r="V62" s="31"/>
      <c r="W62" s="31"/>
      <c r="X62" s="31"/>
      <c r="Y62" s="31"/>
      <c r="Z62" s="31"/>
      <c r="AA62" s="31"/>
      <c r="AB62" s="31"/>
      <c r="AC62" s="31"/>
      <c r="AD62" s="31"/>
    </row>
    <row r="63" spans="2:30" ht="12.95" customHeight="1">
      <c r="B63" s="31"/>
      <c r="C63" s="98"/>
      <c r="F63" s="99"/>
      <c r="G63" s="31"/>
      <c r="H63" s="31"/>
      <c r="I63" s="31"/>
      <c r="J63" s="31"/>
      <c r="K63" s="31"/>
      <c r="L63" s="31"/>
      <c r="M63" s="31"/>
      <c r="N63" s="31"/>
      <c r="O63" s="31"/>
      <c r="P63" s="31"/>
      <c r="Q63" s="31"/>
      <c r="R63" s="31"/>
      <c r="S63" s="31"/>
      <c r="T63" s="31"/>
      <c r="U63" s="100"/>
      <c r="V63" s="31"/>
      <c r="W63" s="31"/>
      <c r="X63" s="31"/>
      <c r="Y63" s="31"/>
      <c r="Z63" s="31"/>
      <c r="AA63" s="31"/>
      <c r="AB63" s="31"/>
      <c r="AC63" s="31"/>
      <c r="AD63" s="31"/>
    </row>
    <row r="64" spans="2:30" ht="12.95" customHeight="1">
      <c r="B64" s="31"/>
      <c r="C64" s="98"/>
      <c r="F64" s="99"/>
      <c r="G64" s="31"/>
      <c r="H64" s="31"/>
      <c r="I64" s="31"/>
      <c r="J64" s="31"/>
      <c r="K64" s="31"/>
      <c r="L64" s="31"/>
      <c r="M64" s="31"/>
      <c r="N64" s="31"/>
      <c r="O64" s="31"/>
      <c r="P64" s="31"/>
      <c r="Q64" s="31"/>
      <c r="R64" s="31"/>
      <c r="S64" s="31"/>
      <c r="T64" s="31"/>
      <c r="U64" s="100"/>
      <c r="V64" s="31"/>
      <c r="W64" s="31"/>
      <c r="X64" s="31"/>
      <c r="Y64" s="31"/>
      <c r="Z64" s="31"/>
      <c r="AA64" s="31"/>
      <c r="AB64" s="31"/>
      <c r="AC64" s="31"/>
      <c r="AD64" s="31"/>
    </row>
    <row r="65" spans="2:30" ht="12.95" customHeight="1">
      <c r="B65" s="31"/>
      <c r="C65" s="98"/>
      <c r="F65" s="99"/>
      <c r="G65" s="31"/>
      <c r="H65" s="31"/>
      <c r="I65" s="31"/>
      <c r="J65" s="31"/>
      <c r="K65" s="31"/>
      <c r="L65" s="31"/>
      <c r="M65" s="31"/>
      <c r="N65" s="31"/>
      <c r="O65" s="31"/>
      <c r="P65" s="31"/>
      <c r="Q65" s="31"/>
      <c r="R65" s="31"/>
      <c r="S65" s="31"/>
      <c r="T65" s="31"/>
      <c r="U65" s="100"/>
      <c r="V65" s="31"/>
      <c r="W65" s="31"/>
      <c r="X65" s="31"/>
      <c r="Y65" s="31"/>
      <c r="Z65" s="31"/>
      <c r="AA65" s="31"/>
      <c r="AB65" s="31"/>
      <c r="AC65" s="31"/>
      <c r="AD65" s="31"/>
    </row>
    <row r="66" spans="2:30" ht="12.95" customHeight="1">
      <c r="B66" s="31"/>
      <c r="C66" s="98"/>
      <c r="F66" s="99"/>
      <c r="G66" s="31"/>
      <c r="H66" s="31"/>
      <c r="I66" s="31"/>
      <c r="J66" s="31"/>
      <c r="K66" s="31"/>
      <c r="L66" s="31"/>
      <c r="M66" s="31"/>
      <c r="N66" s="31"/>
      <c r="O66" s="31"/>
      <c r="P66" s="31"/>
      <c r="Q66" s="31"/>
      <c r="R66" s="31"/>
      <c r="S66" s="31"/>
      <c r="T66" s="31"/>
      <c r="U66" s="100"/>
      <c r="V66" s="31"/>
      <c r="W66" s="31"/>
      <c r="X66" s="31"/>
      <c r="Y66" s="31"/>
      <c r="Z66" s="31"/>
      <c r="AA66" s="31"/>
      <c r="AB66" s="31"/>
      <c r="AC66" s="31"/>
      <c r="AD66" s="31"/>
    </row>
    <row r="67" spans="2:30" ht="12.95" customHeight="1">
      <c r="B67" s="31"/>
      <c r="C67" s="98"/>
      <c r="F67" s="99"/>
      <c r="G67" s="31"/>
      <c r="H67" s="31"/>
      <c r="I67" s="31"/>
      <c r="J67" s="31"/>
      <c r="K67" s="31"/>
      <c r="L67" s="31"/>
      <c r="M67" s="31"/>
      <c r="N67" s="31"/>
      <c r="O67" s="31"/>
      <c r="P67" s="31"/>
      <c r="Q67" s="31"/>
      <c r="R67" s="31"/>
      <c r="S67" s="31"/>
      <c r="T67" s="31"/>
      <c r="U67" s="100"/>
      <c r="V67" s="31"/>
      <c r="W67" s="31"/>
      <c r="X67" s="31"/>
      <c r="Y67" s="31"/>
      <c r="Z67" s="31"/>
      <c r="AA67" s="31"/>
      <c r="AB67" s="31"/>
      <c r="AC67" s="31"/>
      <c r="AD67" s="31"/>
    </row>
    <row r="68" spans="2:30" ht="12.95" customHeight="1">
      <c r="B68" s="31"/>
      <c r="C68" s="98"/>
      <c r="F68" s="99"/>
      <c r="G68" s="31"/>
      <c r="H68" s="31"/>
      <c r="I68" s="31"/>
      <c r="J68" s="31"/>
      <c r="K68" s="31"/>
      <c r="L68" s="31"/>
      <c r="M68" s="31"/>
      <c r="N68" s="31"/>
      <c r="O68" s="31"/>
      <c r="P68" s="31"/>
      <c r="Q68" s="31"/>
      <c r="R68" s="31"/>
      <c r="S68" s="31"/>
      <c r="T68" s="31"/>
      <c r="U68" s="100"/>
      <c r="V68" s="31"/>
      <c r="W68" s="31"/>
      <c r="X68" s="31"/>
      <c r="Y68" s="31"/>
      <c r="Z68" s="31"/>
      <c r="AA68" s="31"/>
      <c r="AB68" s="31"/>
      <c r="AC68" s="31"/>
      <c r="AD68" s="31"/>
    </row>
    <row r="69" spans="2:30" ht="12.95" customHeight="1">
      <c r="B69" s="31"/>
      <c r="C69" s="98"/>
      <c r="F69" s="99"/>
      <c r="G69" s="31"/>
      <c r="H69" s="31"/>
      <c r="I69" s="31"/>
      <c r="J69" s="31"/>
      <c r="K69" s="31"/>
      <c r="L69" s="31"/>
      <c r="M69" s="31"/>
      <c r="N69" s="31"/>
      <c r="O69" s="31"/>
      <c r="P69" s="31"/>
      <c r="Q69" s="31"/>
      <c r="R69" s="31"/>
      <c r="S69" s="31"/>
      <c r="T69" s="31"/>
      <c r="U69" s="100"/>
      <c r="V69" s="31"/>
      <c r="W69" s="31"/>
      <c r="X69" s="31"/>
      <c r="Y69" s="31"/>
      <c r="Z69" s="31"/>
      <c r="AA69" s="31"/>
      <c r="AB69" s="31"/>
      <c r="AC69" s="31"/>
      <c r="AD69" s="31"/>
    </row>
    <row r="70" spans="2:30" ht="12.95" customHeight="1">
      <c r="B70" s="31"/>
      <c r="C70" s="98"/>
      <c r="F70" s="99"/>
      <c r="G70" s="31"/>
      <c r="H70" s="31"/>
      <c r="I70" s="31"/>
      <c r="J70" s="31"/>
      <c r="K70" s="31"/>
      <c r="L70" s="31"/>
      <c r="M70" s="31"/>
      <c r="N70" s="31"/>
      <c r="O70" s="31"/>
      <c r="P70" s="31"/>
      <c r="Q70" s="31"/>
      <c r="R70" s="31"/>
      <c r="S70" s="31"/>
      <c r="T70" s="31"/>
      <c r="U70" s="100"/>
      <c r="V70" s="31"/>
      <c r="W70" s="31"/>
      <c r="X70" s="31"/>
      <c r="Y70" s="31"/>
      <c r="Z70" s="31"/>
      <c r="AA70" s="31"/>
      <c r="AB70" s="31"/>
      <c r="AC70" s="31"/>
      <c r="AD70" s="31"/>
    </row>
    <row r="71" spans="2:30" ht="12.95" customHeight="1">
      <c r="B71" s="31"/>
      <c r="C71" s="98"/>
      <c r="F71" s="99"/>
      <c r="G71" s="31"/>
      <c r="H71" s="31"/>
      <c r="I71" s="31"/>
      <c r="J71" s="31"/>
      <c r="K71" s="31"/>
      <c r="L71" s="31"/>
      <c r="M71" s="31"/>
      <c r="N71" s="31"/>
      <c r="O71" s="31"/>
      <c r="P71" s="31"/>
      <c r="Q71" s="31"/>
      <c r="R71" s="31"/>
      <c r="S71" s="31"/>
      <c r="T71" s="31"/>
      <c r="U71" s="100"/>
      <c r="V71" s="31"/>
      <c r="W71" s="31"/>
      <c r="X71" s="31"/>
      <c r="Y71" s="31"/>
      <c r="Z71" s="31"/>
      <c r="AA71" s="31"/>
      <c r="AB71" s="31"/>
      <c r="AC71" s="31"/>
      <c r="AD71" s="31"/>
    </row>
    <row r="72" spans="2:30" ht="12.95" customHeight="1">
      <c r="B72" s="31"/>
      <c r="C72" s="98"/>
      <c r="F72" s="99"/>
      <c r="G72" s="31"/>
      <c r="H72" s="31"/>
      <c r="I72" s="31"/>
      <c r="J72" s="31"/>
      <c r="K72" s="31"/>
      <c r="L72" s="31"/>
      <c r="M72" s="31"/>
      <c r="N72" s="31"/>
      <c r="O72" s="31"/>
      <c r="P72" s="31"/>
      <c r="Q72" s="31"/>
      <c r="R72" s="31"/>
      <c r="S72" s="31"/>
      <c r="T72" s="31"/>
      <c r="U72" s="100"/>
      <c r="V72" s="31"/>
      <c r="W72" s="31"/>
      <c r="X72" s="31"/>
      <c r="Y72" s="31"/>
      <c r="Z72" s="31"/>
      <c r="AA72" s="31"/>
      <c r="AB72" s="31"/>
      <c r="AC72" s="31"/>
      <c r="AD72" s="31"/>
    </row>
    <row r="73" spans="2:30" ht="12.95" customHeight="1">
      <c r="B73" s="31"/>
      <c r="C73" s="98"/>
      <c r="F73" s="99"/>
      <c r="G73" s="31"/>
      <c r="H73" s="31"/>
      <c r="I73" s="31"/>
      <c r="J73" s="31"/>
      <c r="K73" s="31"/>
      <c r="L73" s="31"/>
      <c r="M73" s="31"/>
      <c r="N73" s="31"/>
      <c r="O73" s="31"/>
      <c r="P73" s="31"/>
      <c r="Q73" s="31"/>
      <c r="R73" s="31"/>
      <c r="S73" s="31"/>
      <c r="T73" s="31"/>
      <c r="U73" s="100"/>
      <c r="V73" s="31"/>
      <c r="W73" s="31"/>
      <c r="X73" s="31"/>
      <c r="Y73" s="31"/>
      <c r="Z73" s="31"/>
      <c r="AA73" s="31"/>
      <c r="AB73" s="31"/>
      <c r="AC73" s="31"/>
      <c r="AD73" s="31"/>
    </row>
    <row r="74" spans="2:30" ht="12.95" customHeight="1">
      <c r="B74" s="31"/>
      <c r="C74" s="98"/>
      <c r="F74" s="99"/>
      <c r="G74" s="31"/>
      <c r="H74" s="31"/>
      <c r="I74" s="31"/>
      <c r="J74" s="31"/>
      <c r="K74" s="31"/>
      <c r="L74" s="31"/>
      <c r="M74" s="31"/>
      <c r="N74" s="31"/>
      <c r="O74" s="31"/>
      <c r="P74" s="31"/>
      <c r="Q74" s="31"/>
      <c r="R74" s="31"/>
      <c r="S74" s="31"/>
      <c r="T74" s="31"/>
      <c r="U74" s="100"/>
      <c r="V74" s="31"/>
      <c r="W74" s="31"/>
      <c r="X74" s="31"/>
      <c r="Y74" s="31"/>
      <c r="Z74" s="31"/>
      <c r="AA74" s="31"/>
      <c r="AB74" s="31"/>
      <c r="AC74" s="31"/>
      <c r="AD74" s="31"/>
    </row>
    <row r="75" spans="2:30" ht="12.95" customHeight="1">
      <c r="B75" s="31"/>
      <c r="C75" s="98"/>
      <c r="F75" s="99"/>
      <c r="G75" s="31"/>
      <c r="H75" s="31"/>
      <c r="I75" s="31"/>
      <c r="J75" s="31"/>
      <c r="K75" s="31"/>
      <c r="L75" s="31"/>
      <c r="M75" s="31"/>
      <c r="N75" s="31"/>
      <c r="O75" s="31"/>
      <c r="P75" s="31"/>
      <c r="Q75" s="31"/>
      <c r="R75" s="31"/>
      <c r="S75" s="31"/>
      <c r="T75" s="31"/>
      <c r="U75" s="100"/>
      <c r="V75" s="31"/>
      <c r="W75" s="31"/>
      <c r="X75" s="31"/>
      <c r="Y75" s="31"/>
      <c r="Z75" s="31"/>
      <c r="AA75" s="31"/>
      <c r="AB75" s="31"/>
      <c r="AC75" s="31"/>
      <c r="AD75" s="31"/>
    </row>
    <row r="76" spans="2:30" ht="12.95" customHeight="1">
      <c r="B76" s="31"/>
      <c r="C76" s="98"/>
      <c r="F76" s="99"/>
      <c r="G76" s="31"/>
      <c r="H76" s="31"/>
      <c r="I76" s="31"/>
      <c r="J76" s="31"/>
      <c r="K76" s="31"/>
      <c r="L76" s="31"/>
      <c r="M76" s="31"/>
      <c r="N76" s="31"/>
      <c r="O76" s="31"/>
      <c r="P76" s="31"/>
      <c r="Q76" s="31"/>
      <c r="R76" s="31"/>
      <c r="S76" s="31"/>
      <c r="T76" s="31"/>
      <c r="U76" s="100"/>
      <c r="V76" s="31"/>
      <c r="W76" s="31"/>
      <c r="X76" s="31"/>
      <c r="Y76" s="31"/>
      <c r="Z76" s="31"/>
      <c r="AA76" s="31"/>
      <c r="AB76" s="31"/>
      <c r="AC76" s="31"/>
      <c r="AD76" s="31"/>
    </row>
    <row r="77" spans="2:30" ht="12.95" customHeight="1">
      <c r="B77" s="31"/>
      <c r="C77" s="98"/>
      <c r="F77" s="99"/>
      <c r="G77" s="31"/>
      <c r="H77" s="31"/>
      <c r="I77" s="31"/>
      <c r="J77" s="31"/>
      <c r="K77" s="31"/>
      <c r="L77" s="31"/>
      <c r="M77" s="31"/>
      <c r="N77" s="31"/>
      <c r="O77" s="31"/>
      <c r="P77" s="31"/>
      <c r="Q77" s="31"/>
      <c r="R77" s="31"/>
      <c r="S77" s="31"/>
      <c r="T77" s="31"/>
      <c r="U77" s="100"/>
      <c r="V77" s="31"/>
      <c r="W77" s="31"/>
      <c r="X77" s="31"/>
      <c r="Y77" s="31"/>
      <c r="Z77" s="31"/>
      <c r="AA77" s="31"/>
      <c r="AB77" s="31"/>
      <c r="AC77" s="31"/>
      <c r="AD77" s="31"/>
    </row>
    <row r="78" spans="2:30" ht="12.95" customHeight="1">
      <c r="B78" s="31"/>
      <c r="C78" s="98"/>
      <c r="F78" s="99"/>
      <c r="G78" s="31"/>
      <c r="H78" s="31"/>
      <c r="I78" s="31"/>
      <c r="J78" s="31"/>
      <c r="K78" s="31"/>
      <c r="L78" s="31"/>
      <c r="M78" s="31"/>
      <c r="N78" s="31"/>
      <c r="O78" s="31"/>
      <c r="P78" s="31"/>
      <c r="Q78" s="31"/>
      <c r="R78" s="31"/>
      <c r="S78" s="31"/>
      <c r="T78" s="31"/>
      <c r="U78" s="100"/>
      <c r="V78" s="31"/>
      <c r="W78" s="31"/>
      <c r="X78" s="31"/>
      <c r="Y78" s="31"/>
      <c r="Z78" s="31"/>
      <c r="AA78" s="31"/>
      <c r="AB78" s="31"/>
      <c r="AC78" s="31"/>
      <c r="AD78" s="31"/>
    </row>
    <row r="79" spans="2:30" ht="12.95" customHeight="1">
      <c r="B79" s="31"/>
      <c r="C79" s="98"/>
      <c r="F79" s="99"/>
      <c r="G79" s="31"/>
      <c r="H79" s="31"/>
      <c r="I79" s="31"/>
      <c r="J79" s="31"/>
      <c r="K79" s="31"/>
      <c r="L79" s="31"/>
      <c r="M79" s="31"/>
      <c r="N79" s="31"/>
      <c r="O79" s="31"/>
      <c r="P79" s="31"/>
      <c r="Q79" s="31"/>
      <c r="R79" s="31"/>
      <c r="S79" s="31"/>
      <c r="T79" s="31"/>
      <c r="U79" s="100"/>
      <c r="V79" s="31"/>
      <c r="W79" s="31"/>
      <c r="X79" s="31"/>
      <c r="Y79" s="31"/>
      <c r="Z79" s="31"/>
      <c r="AA79" s="31"/>
      <c r="AB79" s="31"/>
      <c r="AC79" s="31"/>
      <c r="AD79" s="31"/>
    </row>
    <row r="80" spans="2:30" ht="12.95" customHeight="1">
      <c r="B80" s="31"/>
      <c r="C80" s="98"/>
      <c r="F80" s="99"/>
      <c r="G80" s="31"/>
      <c r="H80" s="31"/>
      <c r="I80" s="31"/>
      <c r="J80" s="31"/>
      <c r="K80" s="31"/>
      <c r="L80" s="31"/>
      <c r="M80" s="31"/>
      <c r="N80" s="31"/>
      <c r="O80" s="31"/>
      <c r="P80" s="31"/>
      <c r="Q80" s="31"/>
      <c r="R80" s="31"/>
      <c r="S80" s="31"/>
      <c r="T80" s="31"/>
      <c r="U80" s="100"/>
      <c r="V80" s="31"/>
      <c r="W80" s="31"/>
      <c r="X80" s="31"/>
      <c r="Y80" s="31"/>
      <c r="Z80" s="31"/>
      <c r="AA80" s="31"/>
      <c r="AB80" s="31"/>
      <c r="AC80" s="31"/>
      <c r="AD80" s="31"/>
    </row>
    <row r="81" spans="2:30" ht="12.95" customHeight="1">
      <c r="B81" s="31"/>
      <c r="C81" s="98"/>
      <c r="F81" s="99"/>
      <c r="G81" s="31"/>
      <c r="H81" s="31"/>
      <c r="I81" s="31"/>
      <c r="J81" s="31"/>
      <c r="K81" s="31"/>
      <c r="L81" s="31"/>
      <c r="M81" s="31"/>
      <c r="N81" s="31"/>
      <c r="O81" s="31"/>
      <c r="P81" s="31"/>
      <c r="Q81" s="31"/>
      <c r="R81" s="31"/>
      <c r="S81" s="31"/>
      <c r="T81" s="31"/>
      <c r="U81" s="100"/>
      <c r="V81" s="31"/>
      <c r="W81" s="31"/>
      <c r="X81" s="31"/>
      <c r="Y81" s="31"/>
      <c r="Z81" s="31"/>
      <c r="AA81" s="31"/>
      <c r="AB81" s="31"/>
      <c r="AC81" s="31"/>
      <c r="AD81" s="31"/>
    </row>
    <row r="82" spans="2:30" ht="12.95" customHeight="1">
      <c r="B82" s="31"/>
      <c r="C82" s="98"/>
      <c r="F82" s="99"/>
      <c r="G82" s="31"/>
      <c r="H82" s="31"/>
      <c r="I82" s="31"/>
      <c r="J82" s="31"/>
      <c r="K82" s="31"/>
      <c r="L82" s="31"/>
      <c r="M82" s="31"/>
      <c r="N82" s="31"/>
      <c r="O82" s="31"/>
      <c r="P82" s="31"/>
      <c r="Q82" s="31"/>
      <c r="R82" s="31"/>
      <c r="S82" s="31"/>
      <c r="T82" s="31"/>
      <c r="U82" s="100"/>
      <c r="V82" s="31"/>
      <c r="W82" s="31"/>
      <c r="X82" s="31"/>
      <c r="Y82" s="31"/>
      <c r="Z82" s="31"/>
      <c r="AA82" s="31"/>
      <c r="AB82" s="31"/>
      <c r="AC82" s="31"/>
      <c r="AD82" s="31"/>
    </row>
    <row r="83" spans="2:30" ht="12.95" customHeight="1">
      <c r="B83" s="31"/>
      <c r="C83" s="98"/>
      <c r="F83" s="99"/>
      <c r="G83" s="31"/>
      <c r="H83" s="31"/>
      <c r="I83" s="31"/>
      <c r="J83" s="31"/>
      <c r="K83" s="31"/>
      <c r="L83" s="31"/>
      <c r="M83" s="31"/>
      <c r="N83" s="31"/>
      <c r="O83" s="31"/>
      <c r="P83" s="31"/>
      <c r="Q83" s="31"/>
      <c r="R83" s="31"/>
      <c r="S83" s="31"/>
      <c r="T83" s="31"/>
      <c r="U83" s="100"/>
      <c r="V83" s="31"/>
      <c r="W83" s="31"/>
      <c r="X83" s="31"/>
      <c r="Y83" s="31"/>
      <c r="Z83" s="31"/>
      <c r="AA83" s="31"/>
      <c r="AB83" s="31"/>
      <c r="AC83" s="31"/>
      <c r="AD83" s="31"/>
    </row>
    <row r="84" spans="2:30" ht="12.95" customHeight="1">
      <c r="B84" s="31"/>
      <c r="C84" s="98"/>
      <c r="F84" s="99"/>
      <c r="G84" s="31"/>
      <c r="H84" s="31"/>
      <c r="I84" s="31"/>
      <c r="J84" s="31"/>
      <c r="K84" s="31"/>
      <c r="L84" s="31"/>
      <c r="M84" s="31"/>
      <c r="N84" s="31"/>
      <c r="O84" s="31"/>
      <c r="P84" s="31"/>
      <c r="Q84" s="31"/>
      <c r="R84" s="31"/>
      <c r="S84" s="31"/>
      <c r="T84" s="31"/>
      <c r="U84" s="100"/>
      <c r="V84" s="31"/>
      <c r="W84" s="31"/>
      <c r="X84" s="31"/>
      <c r="Y84" s="31"/>
      <c r="Z84" s="31"/>
      <c r="AA84" s="31"/>
      <c r="AB84" s="31"/>
      <c r="AC84" s="31"/>
      <c r="AD84" s="31"/>
    </row>
    <row r="85" spans="2:30" ht="12.95" customHeight="1">
      <c r="B85" s="31"/>
      <c r="C85" s="98"/>
      <c r="F85" s="99"/>
      <c r="G85" s="31"/>
      <c r="H85" s="31"/>
      <c r="I85" s="31"/>
      <c r="J85" s="31"/>
      <c r="K85" s="31"/>
      <c r="L85" s="31"/>
      <c r="M85" s="31"/>
      <c r="N85" s="31"/>
      <c r="O85" s="31"/>
      <c r="P85" s="31"/>
      <c r="Q85" s="31"/>
      <c r="R85" s="31"/>
      <c r="S85" s="31"/>
      <c r="T85" s="31"/>
      <c r="U85" s="100"/>
      <c r="V85" s="31"/>
      <c r="W85" s="31"/>
      <c r="X85" s="31"/>
      <c r="Y85" s="31"/>
      <c r="Z85" s="31"/>
      <c r="AA85" s="31"/>
      <c r="AB85" s="31"/>
      <c r="AC85" s="31"/>
      <c r="AD85" s="31"/>
    </row>
    <row r="86" spans="2:30" ht="12.95" customHeight="1">
      <c r="B86" s="31"/>
      <c r="C86" s="98"/>
      <c r="F86" s="99"/>
      <c r="G86" s="31"/>
      <c r="H86" s="31"/>
      <c r="I86" s="31"/>
      <c r="J86" s="31"/>
      <c r="K86" s="31"/>
      <c r="L86" s="31"/>
      <c r="M86" s="31"/>
      <c r="N86" s="31"/>
      <c r="O86" s="31"/>
      <c r="P86" s="31"/>
      <c r="Q86" s="31"/>
      <c r="R86" s="31"/>
      <c r="S86" s="31"/>
      <c r="T86" s="31"/>
      <c r="U86" s="100"/>
      <c r="V86" s="31"/>
      <c r="W86" s="31"/>
      <c r="X86" s="31"/>
      <c r="Y86" s="31"/>
      <c r="Z86" s="31"/>
      <c r="AA86" s="31"/>
      <c r="AB86" s="31"/>
      <c r="AC86" s="31"/>
      <c r="AD86" s="31"/>
    </row>
    <row r="87" spans="2:30" ht="12.95" customHeight="1">
      <c r="B87" s="31"/>
      <c r="C87" s="98"/>
      <c r="F87" s="99"/>
      <c r="G87" s="31"/>
      <c r="H87" s="31"/>
      <c r="I87" s="31"/>
      <c r="J87" s="31"/>
      <c r="K87" s="31"/>
      <c r="L87" s="31"/>
      <c r="M87" s="31"/>
      <c r="N87" s="31"/>
      <c r="O87" s="31"/>
      <c r="P87" s="31"/>
      <c r="Q87" s="31"/>
      <c r="R87" s="31"/>
      <c r="S87" s="31"/>
      <c r="T87" s="31"/>
      <c r="U87" s="100"/>
      <c r="V87" s="31"/>
      <c r="W87" s="31"/>
      <c r="X87" s="31"/>
      <c r="Y87" s="31"/>
      <c r="Z87" s="31"/>
      <c r="AA87" s="31"/>
      <c r="AB87" s="31"/>
      <c r="AC87" s="31"/>
      <c r="AD87" s="31"/>
    </row>
    <row r="88" spans="2:30" ht="12.95" customHeight="1">
      <c r="B88" s="31"/>
      <c r="C88" s="98"/>
      <c r="F88" s="99"/>
      <c r="G88" s="31"/>
      <c r="H88" s="31"/>
      <c r="I88" s="31"/>
      <c r="J88" s="31"/>
      <c r="K88" s="31"/>
      <c r="L88" s="31"/>
      <c r="M88" s="31"/>
      <c r="N88" s="31"/>
      <c r="O88" s="31"/>
      <c r="P88" s="31"/>
      <c r="Q88" s="31"/>
      <c r="R88" s="31"/>
      <c r="S88" s="31"/>
      <c r="T88" s="31"/>
      <c r="U88" s="100"/>
      <c r="V88" s="31"/>
      <c r="W88" s="31"/>
      <c r="X88" s="31"/>
      <c r="Y88" s="31"/>
      <c r="Z88" s="31"/>
      <c r="AA88" s="31"/>
      <c r="AB88" s="31"/>
      <c r="AC88" s="31"/>
      <c r="AD88" s="31"/>
    </row>
    <row r="89" spans="2:30" ht="12.95" customHeight="1">
      <c r="B89" s="31"/>
      <c r="C89" s="98"/>
      <c r="F89" s="99"/>
      <c r="G89" s="31"/>
      <c r="H89" s="31"/>
      <c r="I89" s="31"/>
      <c r="J89" s="31"/>
      <c r="K89" s="31"/>
      <c r="L89" s="31"/>
      <c r="M89" s="31"/>
      <c r="N89" s="31"/>
      <c r="O89" s="31"/>
      <c r="P89" s="31"/>
      <c r="Q89" s="31"/>
      <c r="R89" s="31"/>
      <c r="S89" s="31"/>
      <c r="T89" s="31"/>
      <c r="U89" s="100"/>
      <c r="V89" s="31"/>
      <c r="W89" s="31"/>
      <c r="X89" s="31"/>
      <c r="Y89" s="31"/>
      <c r="Z89" s="31"/>
      <c r="AA89" s="31"/>
      <c r="AB89" s="31"/>
      <c r="AC89" s="31"/>
      <c r="AD89" s="31"/>
    </row>
    <row r="90" spans="2:30" ht="12.95" customHeight="1">
      <c r="B90" s="31"/>
      <c r="C90" s="98"/>
      <c r="F90" s="99"/>
      <c r="G90" s="31"/>
      <c r="H90" s="31"/>
      <c r="I90" s="31"/>
      <c r="J90" s="31"/>
      <c r="K90" s="31"/>
      <c r="L90" s="31"/>
      <c r="M90" s="31"/>
      <c r="N90" s="31"/>
      <c r="O90" s="31"/>
      <c r="P90" s="31"/>
      <c r="Q90" s="31"/>
      <c r="R90" s="31"/>
      <c r="S90" s="31"/>
      <c r="T90" s="31"/>
      <c r="U90" s="100"/>
      <c r="V90" s="31"/>
      <c r="W90" s="31"/>
      <c r="X90" s="31"/>
      <c r="Y90" s="31"/>
      <c r="Z90" s="31"/>
      <c r="AA90" s="31"/>
      <c r="AB90" s="31"/>
      <c r="AC90" s="31"/>
      <c r="AD90" s="31"/>
    </row>
    <row r="91" spans="2:30" ht="12.95" customHeight="1">
      <c r="B91" s="31"/>
      <c r="C91" s="98"/>
      <c r="F91" s="99"/>
      <c r="G91" s="31"/>
      <c r="H91" s="31"/>
      <c r="I91" s="31"/>
      <c r="J91" s="31"/>
      <c r="K91" s="31"/>
      <c r="L91" s="31"/>
      <c r="M91" s="31"/>
      <c r="N91" s="31"/>
      <c r="O91" s="31"/>
      <c r="P91" s="31"/>
      <c r="Q91" s="31"/>
      <c r="R91" s="31"/>
      <c r="S91" s="31"/>
      <c r="T91" s="31"/>
      <c r="U91" s="100"/>
      <c r="V91" s="31"/>
      <c r="W91" s="31"/>
      <c r="X91" s="31"/>
      <c r="Y91" s="31"/>
      <c r="Z91" s="31"/>
      <c r="AA91" s="31"/>
      <c r="AB91" s="31"/>
      <c r="AC91" s="31"/>
      <c r="AD91" s="31"/>
    </row>
    <row r="92" spans="2:30" ht="12.95" customHeight="1">
      <c r="B92" s="31"/>
      <c r="C92" s="98"/>
      <c r="F92" s="99"/>
      <c r="G92" s="31"/>
      <c r="H92" s="31"/>
      <c r="I92" s="31"/>
      <c r="J92" s="31"/>
      <c r="K92" s="31"/>
      <c r="L92" s="31"/>
      <c r="M92" s="31"/>
      <c r="N92" s="31"/>
      <c r="O92" s="31"/>
      <c r="P92" s="31"/>
      <c r="Q92" s="31"/>
      <c r="R92" s="31"/>
      <c r="S92" s="31"/>
      <c r="T92" s="31"/>
      <c r="U92" s="100"/>
      <c r="V92" s="31"/>
      <c r="W92" s="31"/>
      <c r="X92" s="31"/>
      <c r="Y92" s="31"/>
      <c r="Z92" s="31"/>
      <c r="AA92" s="31"/>
      <c r="AB92" s="31"/>
      <c r="AC92" s="31"/>
      <c r="AD92" s="31"/>
    </row>
    <row r="93" spans="2:30" ht="12.95" customHeight="1">
      <c r="B93" s="31"/>
      <c r="C93" s="98"/>
      <c r="F93" s="99"/>
      <c r="G93" s="31"/>
      <c r="H93" s="31"/>
      <c r="I93" s="31"/>
      <c r="J93" s="31"/>
      <c r="K93" s="31"/>
      <c r="L93" s="31"/>
      <c r="M93" s="31"/>
      <c r="N93" s="31"/>
      <c r="O93" s="31"/>
      <c r="P93" s="31"/>
      <c r="Q93" s="31"/>
      <c r="R93" s="31"/>
      <c r="S93" s="31"/>
      <c r="T93" s="31"/>
      <c r="U93" s="100"/>
      <c r="V93" s="31"/>
      <c r="W93" s="31"/>
      <c r="X93" s="31"/>
      <c r="Y93" s="31"/>
      <c r="Z93" s="31"/>
      <c r="AA93" s="31"/>
      <c r="AB93" s="31"/>
      <c r="AC93" s="31"/>
      <c r="AD93" s="31"/>
    </row>
    <row r="94" spans="2:30" ht="12.95" customHeight="1">
      <c r="B94" s="31"/>
      <c r="C94" s="98"/>
      <c r="F94" s="99"/>
      <c r="G94" s="31"/>
      <c r="H94" s="31"/>
      <c r="I94" s="31"/>
      <c r="J94" s="31"/>
      <c r="K94" s="31"/>
      <c r="L94" s="31"/>
      <c r="M94" s="31"/>
      <c r="N94" s="31"/>
      <c r="O94" s="31"/>
      <c r="P94" s="31"/>
      <c r="Q94" s="31"/>
      <c r="R94" s="31"/>
      <c r="S94" s="31"/>
      <c r="T94" s="31"/>
      <c r="U94" s="100"/>
      <c r="V94" s="31"/>
      <c r="W94" s="31"/>
      <c r="X94" s="31"/>
      <c r="Y94" s="31"/>
      <c r="Z94" s="31"/>
      <c r="AA94" s="31"/>
      <c r="AB94" s="31"/>
      <c r="AC94" s="31"/>
      <c r="AD94" s="31"/>
    </row>
    <row r="95" spans="2:30" ht="12.95" customHeight="1">
      <c r="B95" s="31"/>
      <c r="C95" s="98"/>
      <c r="F95" s="99"/>
      <c r="G95" s="31"/>
      <c r="H95" s="31"/>
      <c r="I95" s="31"/>
      <c r="J95" s="31"/>
      <c r="K95" s="31"/>
      <c r="L95" s="31"/>
      <c r="M95" s="31"/>
      <c r="N95" s="31"/>
      <c r="O95" s="31"/>
      <c r="P95" s="31"/>
      <c r="Q95" s="31"/>
      <c r="R95" s="31"/>
      <c r="S95" s="31"/>
      <c r="T95" s="31"/>
      <c r="U95" s="100"/>
      <c r="V95" s="31"/>
      <c r="W95" s="31"/>
      <c r="X95" s="31"/>
      <c r="Y95" s="31"/>
      <c r="Z95" s="31"/>
      <c r="AA95" s="31"/>
      <c r="AB95" s="31"/>
      <c r="AC95" s="31"/>
      <c r="AD95" s="31"/>
    </row>
    <row r="96" spans="2:30" ht="12.95" customHeight="1">
      <c r="B96" s="31"/>
      <c r="C96" s="98"/>
      <c r="F96" s="99"/>
      <c r="G96" s="31"/>
      <c r="H96" s="31"/>
      <c r="I96" s="31"/>
      <c r="J96" s="31"/>
      <c r="K96" s="31"/>
      <c r="L96" s="31"/>
      <c r="M96" s="31"/>
      <c r="N96" s="31"/>
      <c r="O96" s="31"/>
      <c r="P96" s="31"/>
      <c r="Q96" s="31"/>
      <c r="R96" s="31"/>
      <c r="S96" s="31"/>
      <c r="T96" s="31"/>
      <c r="U96" s="100"/>
      <c r="V96" s="31"/>
      <c r="W96" s="31"/>
      <c r="X96" s="31"/>
      <c r="Y96" s="31"/>
      <c r="Z96" s="31"/>
      <c r="AA96" s="31"/>
      <c r="AB96" s="31"/>
      <c r="AC96" s="31"/>
      <c r="AD96" s="31"/>
    </row>
    <row r="97" spans="2:30" ht="12.95" customHeight="1">
      <c r="B97" s="31"/>
      <c r="C97" s="98"/>
      <c r="F97" s="99"/>
      <c r="G97" s="31"/>
      <c r="H97" s="31"/>
      <c r="I97" s="31"/>
      <c r="J97" s="31"/>
      <c r="K97" s="31"/>
      <c r="L97" s="31"/>
      <c r="M97" s="31"/>
      <c r="N97" s="31"/>
      <c r="O97" s="31"/>
      <c r="P97" s="31"/>
      <c r="Q97" s="31"/>
      <c r="R97" s="31"/>
      <c r="S97" s="31"/>
      <c r="T97" s="31"/>
      <c r="U97" s="100"/>
      <c r="V97" s="31"/>
      <c r="W97" s="31"/>
      <c r="X97" s="31"/>
      <c r="Y97" s="31"/>
      <c r="Z97" s="31"/>
      <c r="AA97" s="31"/>
      <c r="AB97" s="31"/>
      <c r="AC97" s="31"/>
      <c r="AD97" s="31"/>
    </row>
    <row r="98" spans="2:30" ht="12.95" customHeight="1">
      <c r="B98" s="31"/>
      <c r="C98" s="98"/>
      <c r="F98" s="99"/>
      <c r="G98" s="31"/>
      <c r="H98" s="31"/>
      <c r="I98" s="31"/>
      <c r="J98" s="31"/>
      <c r="K98" s="31"/>
      <c r="L98" s="31"/>
      <c r="M98" s="31"/>
      <c r="N98" s="31"/>
      <c r="O98" s="31"/>
      <c r="P98" s="31"/>
      <c r="Q98" s="31"/>
      <c r="R98" s="31"/>
      <c r="S98" s="31"/>
      <c r="T98" s="31"/>
      <c r="U98" s="100"/>
      <c r="V98" s="31"/>
      <c r="W98" s="31"/>
      <c r="X98" s="31"/>
      <c r="Y98" s="31"/>
      <c r="Z98" s="31"/>
      <c r="AA98" s="31"/>
      <c r="AB98" s="31"/>
      <c r="AC98" s="31"/>
      <c r="AD98" s="31"/>
    </row>
    <row r="99" spans="2:30" ht="12.95" customHeight="1">
      <c r="B99" s="31"/>
      <c r="C99" s="98"/>
      <c r="F99" s="99"/>
      <c r="G99" s="31"/>
      <c r="H99" s="31"/>
      <c r="I99" s="31"/>
      <c r="J99" s="31"/>
      <c r="K99" s="31"/>
      <c r="L99" s="31"/>
      <c r="M99" s="31"/>
      <c r="N99" s="31"/>
      <c r="O99" s="31"/>
      <c r="P99" s="31"/>
      <c r="Q99" s="31"/>
      <c r="R99" s="31"/>
      <c r="S99" s="31"/>
      <c r="T99" s="31"/>
      <c r="U99" s="100"/>
      <c r="V99" s="31"/>
      <c r="W99" s="31"/>
      <c r="X99" s="31"/>
      <c r="Y99" s="31"/>
      <c r="Z99" s="31"/>
      <c r="AA99" s="31"/>
      <c r="AB99" s="31"/>
      <c r="AC99" s="31"/>
      <c r="AD99" s="31"/>
    </row>
    <row r="100" spans="2:30" ht="12.95" customHeight="1">
      <c r="B100" s="31"/>
      <c r="C100" s="98"/>
      <c r="F100" s="99"/>
      <c r="G100" s="31"/>
      <c r="H100" s="31"/>
      <c r="I100" s="31"/>
      <c r="J100" s="31"/>
      <c r="K100" s="31"/>
      <c r="L100" s="31"/>
      <c r="M100" s="31"/>
      <c r="N100" s="31"/>
      <c r="O100" s="31"/>
      <c r="P100" s="31"/>
      <c r="Q100" s="31"/>
      <c r="R100" s="31"/>
      <c r="S100" s="31"/>
      <c r="T100" s="31"/>
      <c r="U100" s="100"/>
      <c r="V100" s="31"/>
      <c r="W100" s="31"/>
      <c r="X100" s="31"/>
      <c r="Y100" s="31"/>
      <c r="Z100" s="31"/>
      <c r="AA100" s="31"/>
      <c r="AB100" s="31"/>
      <c r="AC100" s="31"/>
      <c r="AD100" s="31"/>
    </row>
    <row r="101" spans="2:30" ht="12.95" customHeight="1">
      <c r="B101" s="31"/>
      <c r="C101" s="98"/>
      <c r="F101" s="99"/>
      <c r="G101" s="31"/>
      <c r="H101" s="31"/>
      <c r="I101" s="31"/>
      <c r="J101" s="31"/>
      <c r="K101" s="31"/>
      <c r="L101" s="31"/>
      <c r="M101" s="31"/>
      <c r="N101" s="31"/>
      <c r="O101" s="31"/>
      <c r="P101" s="31"/>
      <c r="Q101" s="31"/>
      <c r="R101" s="31"/>
      <c r="S101" s="31"/>
      <c r="T101" s="31"/>
      <c r="U101" s="100"/>
      <c r="V101" s="31"/>
      <c r="W101" s="31"/>
      <c r="X101" s="31"/>
      <c r="Y101" s="31"/>
      <c r="Z101" s="31"/>
      <c r="AA101" s="31"/>
      <c r="AB101" s="31"/>
      <c r="AC101" s="31"/>
      <c r="AD101" s="31"/>
    </row>
    <row r="102" spans="2:30" ht="12.95" customHeight="1">
      <c r="B102" s="31"/>
      <c r="C102" s="98"/>
      <c r="F102" s="99"/>
      <c r="G102" s="31"/>
      <c r="H102" s="31"/>
      <c r="I102" s="31"/>
      <c r="J102" s="31"/>
      <c r="K102" s="31"/>
      <c r="L102" s="31"/>
      <c r="M102" s="31"/>
      <c r="N102" s="31"/>
      <c r="O102" s="31"/>
      <c r="P102" s="31"/>
      <c r="Q102" s="31"/>
      <c r="R102" s="31"/>
      <c r="S102" s="31"/>
      <c r="T102" s="31"/>
      <c r="U102" s="100"/>
      <c r="V102" s="31"/>
      <c r="W102" s="31"/>
      <c r="X102" s="31"/>
      <c r="Y102" s="31"/>
      <c r="Z102" s="31"/>
      <c r="AA102" s="31"/>
      <c r="AB102" s="31"/>
      <c r="AC102" s="31"/>
      <c r="AD102" s="31"/>
    </row>
    <row r="103" spans="2:30" ht="12.95" customHeight="1">
      <c r="B103" s="31"/>
      <c r="C103" s="98"/>
      <c r="F103" s="99"/>
      <c r="G103" s="31"/>
      <c r="H103" s="31"/>
      <c r="I103" s="31"/>
      <c r="J103" s="31"/>
      <c r="K103" s="31"/>
      <c r="L103" s="31"/>
      <c r="M103" s="31"/>
      <c r="N103" s="31"/>
      <c r="O103" s="31"/>
      <c r="P103" s="31"/>
      <c r="Q103" s="31"/>
      <c r="R103" s="31"/>
      <c r="S103" s="31"/>
      <c r="T103" s="31"/>
      <c r="U103" s="100"/>
      <c r="V103" s="31"/>
      <c r="W103" s="31"/>
      <c r="X103" s="31"/>
      <c r="Y103" s="31"/>
      <c r="Z103" s="31"/>
      <c r="AA103" s="31"/>
      <c r="AB103" s="31"/>
      <c r="AC103" s="31"/>
      <c r="AD103" s="31"/>
    </row>
    <row r="104" spans="2:30" ht="12.95" customHeight="1">
      <c r="B104" s="31"/>
      <c r="C104" s="98"/>
      <c r="F104" s="99"/>
      <c r="G104" s="31"/>
      <c r="H104" s="31"/>
      <c r="I104" s="31"/>
      <c r="J104" s="31"/>
      <c r="K104" s="31"/>
      <c r="L104" s="31"/>
      <c r="M104" s="31"/>
      <c r="N104" s="31"/>
      <c r="O104" s="31"/>
      <c r="P104" s="31"/>
      <c r="Q104" s="31"/>
      <c r="R104" s="31"/>
      <c r="S104" s="31"/>
      <c r="T104" s="31"/>
      <c r="U104" s="100"/>
      <c r="V104" s="31"/>
      <c r="W104" s="31"/>
      <c r="X104" s="31"/>
      <c r="Y104" s="31"/>
      <c r="Z104" s="31"/>
      <c r="AA104" s="31"/>
      <c r="AB104" s="31"/>
      <c r="AC104" s="31"/>
      <c r="AD104" s="31"/>
    </row>
    <row r="105" spans="2:30" ht="12.95" customHeight="1">
      <c r="B105" s="31"/>
      <c r="C105" s="98"/>
      <c r="F105" s="99"/>
      <c r="G105" s="31"/>
      <c r="H105" s="31"/>
      <c r="I105" s="31"/>
      <c r="J105" s="31"/>
      <c r="K105" s="31"/>
      <c r="L105" s="31"/>
      <c r="M105" s="31"/>
      <c r="N105" s="31"/>
      <c r="O105" s="31"/>
      <c r="P105" s="31"/>
      <c r="Q105" s="31"/>
      <c r="R105" s="31"/>
      <c r="S105" s="31"/>
      <c r="T105" s="31"/>
      <c r="U105" s="100"/>
      <c r="V105" s="31"/>
      <c r="W105" s="31"/>
      <c r="X105" s="31"/>
      <c r="Y105" s="31"/>
      <c r="Z105" s="31"/>
      <c r="AA105" s="31"/>
      <c r="AB105" s="31"/>
      <c r="AC105" s="31"/>
      <c r="AD105" s="31"/>
    </row>
    <row r="106" spans="2:30" ht="12.95" customHeight="1">
      <c r="B106" s="31"/>
      <c r="C106" s="98"/>
      <c r="F106" s="99"/>
      <c r="G106" s="31"/>
      <c r="H106" s="31"/>
      <c r="I106" s="31"/>
      <c r="J106" s="31"/>
      <c r="K106" s="31"/>
      <c r="L106" s="31"/>
      <c r="M106" s="31"/>
      <c r="N106" s="31"/>
      <c r="O106" s="31"/>
      <c r="P106" s="31"/>
      <c r="Q106" s="31"/>
      <c r="R106" s="31"/>
      <c r="S106" s="31"/>
      <c r="T106" s="31"/>
      <c r="U106" s="100"/>
      <c r="V106" s="31"/>
      <c r="W106" s="31"/>
      <c r="X106" s="31"/>
      <c r="Y106" s="31"/>
      <c r="Z106" s="31"/>
      <c r="AA106" s="31"/>
      <c r="AB106" s="31"/>
      <c r="AC106" s="31"/>
      <c r="AD106" s="31"/>
    </row>
    <row r="107" spans="2:30" ht="12.95" customHeight="1">
      <c r="B107" s="31"/>
      <c r="C107" s="98"/>
      <c r="F107" s="99"/>
      <c r="G107" s="31"/>
      <c r="H107" s="31"/>
      <c r="I107" s="31"/>
      <c r="J107" s="31"/>
      <c r="K107" s="31"/>
      <c r="L107" s="31"/>
      <c r="M107" s="31"/>
      <c r="N107" s="31"/>
      <c r="O107" s="31"/>
      <c r="P107" s="31"/>
      <c r="Q107" s="31"/>
      <c r="R107" s="31"/>
      <c r="S107" s="31"/>
      <c r="T107" s="31"/>
      <c r="U107" s="100"/>
      <c r="V107" s="31"/>
      <c r="W107" s="31"/>
      <c r="X107" s="31"/>
      <c r="Y107" s="31"/>
      <c r="Z107" s="31"/>
      <c r="AA107" s="31"/>
      <c r="AB107" s="31"/>
      <c r="AC107" s="31"/>
      <c r="AD107" s="31"/>
    </row>
    <row r="108" spans="2:30" ht="12.95" customHeight="1">
      <c r="B108" s="31"/>
      <c r="C108" s="98"/>
      <c r="F108" s="99"/>
      <c r="G108" s="31"/>
      <c r="H108" s="31"/>
      <c r="I108" s="31"/>
      <c r="J108" s="31"/>
      <c r="K108" s="31"/>
      <c r="L108" s="31"/>
      <c r="M108" s="31"/>
      <c r="N108" s="31"/>
      <c r="O108" s="31"/>
      <c r="P108" s="31"/>
      <c r="Q108" s="31"/>
      <c r="R108" s="31"/>
      <c r="S108" s="31"/>
      <c r="T108" s="31"/>
      <c r="U108" s="100"/>
      <c r="V108" s="31"/>
      <c r="W108" s="31"/>
      <c r="X108" s="31"/>
      <c r="Y108" s="31"/>
      <c r="Z108" s="31"/>
      <c r="AA108" s="31"/>
      <c r="AB108" s="31"/>
      <c r="AC108" s="31"/>
      <c r="AD108" s="31"/>
    </row>
    <row r="109" spans="2:30" ht="12.95" customHeight="1">
      <c r="B109" s="31"/>
      <c r="C109" s="98"/>
      <c r="F109" s="99"/>
      <c r="G109" s="31"/>
      <c r="H109" s="31"/>
      <c r="I109" s="31"/>
      <c r="J109" s="31"/>
      <c r="K109" s="31"/>
      <c r="L109" s="31"/>
      <c r="M109" s="31"/>
      <c r="N109" s="31"/>
      <c r="O109" s="31"/>
      <c r="P109" s="31"/>
      <c r="Q109" s="31"/>
      <c r="R109" s="31"/>
      <c r="S109" s="31"/>
      <c r="T109" s="31"/>
      <c r="U109" s="100"/>
      <c r="V109" s="31"/>
      <c r="W109" s="31"/>
      <c r="X109" s="31"/>
      <c r="Y109" s="31"/>
      <c r="Z109" s="31"/>
      <c r="AA109" s="31"/>
      <c r="AB109" s="31"/>
      <c r="AC109" s="31"/>
      <c r="AD109" s="31"/>
    </row>
    <row r="110" spans="2:30" ht="12.95" customHeight="1">
      <c r="B110" s="31"/>
      <c r="C110" s="98"/>
      <c r="F110" s="99"/>
      <c r="G110" s="31"/>
      <c r="H110" s="31"/>
      <c r="I110" s="31"/>
      <c r="J110" s="31"/>
      <c r="K110" s="31"/>
      <c r="L110" s="31"/>
      <c r="M110" s="31"/>
      <c r="N110" s="31"/>
      <c r="O110" s="31"/>
      <c r="P110" s="31"/>
      <c r="Q110" s="31"/>
      <c r="R110" s="31"/>
      <c r="S110" s="31"/>
      <c r="T110" s="31"/>
      <c r="U110" s="100"/>
      <c r="V110" s="31"/>
      <c r="W110" s="31"/>
      <c r="X110" s="31"/>
      <c r="Y110" s="31"/>
      <c r="Z110" s="31"/>
      <c r="AA110" s="31"/>
      <c r="AB110" s="31"/>
      <c r="AC110" s="31"/>
      <c r="AD110" s="31"/>
    </row>
    <row r="111" spans="2:30" ht="12.95" customHeight="1">
      <c r="B111" s="31"/>
      <c r="C111" s="98"/>
      <c r="F111" s="99"/>
      <c r="G111" s="31"/>
      <c r="H111" s="31"/>
      <c r="I111" s="31"/>
      <c r="J111" s="31"/>
      <c r="K111" s="31"/>
      <c r="L111" s="31"/>
      <c r="M111" s="31"/>
      <c r="N111" s="31"/>
      <c r="O111" s="31"/>
      <c r="P111" s="31"/>
      <c r="Q111" s="31"/>
      <c r="R111" s="31"/>
      <c r="S111" s="31"/>
      <c r="T111" s="31"/>
      <c r="U111" s="100"/>
      <c r="V111" s="31"/>
      <c r="W111" s="31"/>
      <c r="X111" s="31"/>
      <c r="Y111" s="31"/>
      <c r="Z111" s="31"/>
      <c r="AA111" s="31"/>
      <c r="AB111" s="31"/>
      <c r="AC111" s="31"/>
      <c r="AD111" s="31"/>
    </row>
    <row r="112" spans="2:30" ht="12.95" customHeight="1">
      <c r="B112" s="31"/>
      <c r="C112" s="98"/>
      <c r="F112" s="99"/>
      <c r="G112" s="31"/>
      <c r="H112" s="31"/>
      <c r="I112" s="31"/>
      <c r="J112" s="31"/>
      <c r="K112" s="31"/>
      <c r="L112" s="31"/>
      <c r="M112" s="31"/>
      <c r="N112" s="31"/>
      <c r="O112" s="31"/>
      <c r="P112" s="31"/>
      <c r="Q112" s="31"/>
      <c r="R112" s="31"/>
      <c r="S112" s="31"/>
      <c r="T112" s="31"/>
      <c r="U112" s="100"/>
      <c r="V112" s="31"/>
      <c r="W112" s="31"/>
      <c r="X112" s="31"/>
      <c r="Y112" s="31"/>
      <c r="Z112" s="31"/>
      <c r="AA112" s="31"/>
      <c r="AB112" s="31"/>
      <c r="AC112" s="31"/>
      <c r="AD112" s="31"/>
    </row>
    <row r="113" spans="1:30" ht="12.95" customHeight="1">
      <c r="B113" s="31"/>
      <c r="C113" s="98"/>
      <c r="F113" s="99"/>
      <c r="G113" s="31"/>
      <c r="H113" s="31"/>
      <c r="I113" s="31"/>
      <c r="J113" s="31"/>
      <c r="K113" s="31"/>
      <c r="L113" s="31"/>
      <c r="M113" s="31"/>
      <c r="N113" s="31"/>
      <c r="O113" s="31"/>
      <c r="P113" s="31"/>
      <c r="Q113" s="31"/>
      <c r="R113" s="31"/>
      <c r="S113" s="31"/>
      <c r="T113" s="31"/>
      <c r="U113" s="100"/>
      <c r="V113" s="31"/>
      <c r="W113" s="31"/>
      <c r="X113" s="31"/>
      <c r="Y113" s="31"/>
      <c r="Z113" s="31"/>
      <c r="AA113" s="31"/>
      <c r="AB113" s="31"/>
      <c r="AC113" s="31"/>
      <c r="AD113" s="31"/>
    </row>
    <row r="114" spans="1:30" ht="12.95" customHeight="1">
      <c r="B114" s="31"/>
      <c r="C114" s="98"/>
      <c r="F114" s="99"/>
      <c r="G114" s="31"/>
      <c r="H114" s="31"/>
      <c r="I114" s="31"/>
      <c r="J114" s="31"/>
      <c r="K114" s="31"/>
      <c r="L114" s="31"/>
      <c r="M114" s="31"/>
      <c r="N114" s="31"/>
      <c r="O114" s="31"/>
      <c r="P114" s="31"/>
      <c r="Q114" s="31"/>
      <c r="R114" s="31"/>
      <c r="S114" s="31"/>
      <c r="T114" s="31"/>
      <c r="U114" s="100"/>
      <c r="V114" s="31"/>
      <c r="W114" s="31"/>
      <c r="X114" s="31"/>
      <c r="Y114" s="31"/>
      <c r="Z114" s="31"/>
      <c r="AA114" s="31"/>
      <c r="AB114" s="31"/>
      <c r="AC114" s="31"/>
      <c r="AD114" s="31"/>
    </row>
    <row r="115" spans="1:30" ht="12.95" customHeight="1">
      <c r="B115" s="31"/>
      <c r="C115" s="98"/>
      <c r="F115" s="99"/>
      <c r="G115" s="31"/>
      <c r="H115" s="31"/>
      <c r="I115" s="31"/>
      <c r="J115" s="31"/>
      <c r="K115" s="31"/>
      <c r="L115" s="31"/>
      <c r="M115" s="31"/>
      <c r="N115" s="31"/>
      <c r="O115" s="31"/>
      <c r="P115" s="31"/>
      <c r="Q115" s="31"/>
      <c r="R115" s="31"/>
      <c r="S115" s="31"/>
      <c r="T115" s="31"/>
      <c r="U115" s="100"/>
      <c r="V115" s="31"/>
      <c r="W115" s="31"/>
      <c r="X115" s="31"/>
      <c r="Y115" s="31"/>
      <c r="Z115" s="31"/>
      <c r="AA115" s="31"/>
      <c r="AB115" s="31"/>
      <c r="AC115" s="31"/>
      <c r="AD115" s="31"/>
    </row>
    <row r="116" spans="1:30" ht="12.95" customHeight="1">
      <c r="C116" s="98"/>
      <c r="F116" s="99"/>
      <c r="G116" s="31"/>
      <c r="H116" s="31"/>
      <c r="I116" s="31"/>
      <c r="J116" s="31"/>
      <c r="K116" s="31"/>
      <c r="L116" s="31"/>
      <c r="O116" s="31"/>
      <c r="P116" s="31"/>
      <c r="Q116" s="31"/>
      <c r="R116" s="31"/>
      <c r="S116" s="31"/>
      <c r="T116" s="31"/>
      <c r="U116" s="100"/>
      <c r="V116" s="31"/>
      <c r="W116" s="31"/>
      <c r="X116" s="31"/>
      <c r="Y116" s="31"/>
      <c r="Z116" s="31"/>
      <c r="AA116" s="31"/>
      <c r="AB116" s="31"/>
      <c r="AC116" s="31"/>
      <c r="AD116" s="31"/>
    </row>
    <row r="117" spans="1:30" ht="12.95" customHeight="1">
      <c r="AB117" s="31"/>
      <c r="AC117" s="31"/>
    </row>
    <row r="118" spans="1:30" ht="12.95" customHeight="1">
      <c r="A118" s="83" t="s">
        <v>63</v>
      </c>
      <c r="B118" s="25"/>
      <c r="AC118" s="31"/>
    </row>
    <row r="119" spans="1:30" ht="12.95" customHeight="1">
      <c r="A119" s="84" t="s">
        <v>223</v>
      </c>
      <c r="B119" s="25"/>
      <c r="AC119" s="31"/>
    </row>
    <row r="120" spans="1:30" ht="12.95" customHeight="1">
      <c r="A120" s="27" t="s">
        <v>224</v>
      </c>
      <c r="B120" s="25"/>
    </row>
    <row r="121" spans="1:30" ht="12.95" customHeight="1">
      <c r="A121" s="84" t="s">
        <v>225</v>
      </c>
      <c r="B121" s="25" t="s">
        <v>227</v>
      </c>
    </row>
    <row r="122" spans="1:30" ht="12.95" customHeight="1">
      <c r="A122" s="27" t="s">
        <v>226</v>
      </c>
      <c r="B122" s="25" t="s">
        <v>227</v>
      </c>
    </row>
    <row r="123" spans="1:30" ht="12.95" customHeight="1">
      <c r="A123" s="27" t="s">
        <v>228</v>
      </c>
      <c r="B123" s="25" t="s">
        <v>230</v>
      </c>
    </row>
    <row r="124" spans="1:30" ht="12.95" customHeight="1">
      <c r="A124" s="27" t="s">
        <v>229</v>
      </c>
      <c r="B124" s="25" t="s">
        <v>232</v>
      </c>
    </row>
    <row r="125" spans="1:30" ht="12.95" customHeight="1">
      <c r="A125" s="27" t="s">
        <v>231</v>
      </c>
      <c r="B125" s="25" t="s">
        <v>234</v>
      </c>
      <c r="AB125" s="28"/>
    </row>
    <row r="126" spans="1:30" ht="12.95" customHeight="1">
      <c r="A126" s="27" t="s">
        <v>233</v>
      </c>
      <c r="B126" s="25" t="s">
        <v>236</v>
      </c>
      <c r="AB126" s="28"/>
    </row>
    <row r="127" spans="1:30" ht="12.95" customHeight="1">
      <c r="A127" s="27" t="s">
        <v>235</v>
      </c>
      <c r="B127" s="25" t="s">
        <v>238</v>
      </c>
      <c r="AB127" s="28"/>
      <c r="AC127" s="28"/>
    </row>
    <row r="128" spans="1:30" ht="12.95" customHeight="1">
      <c r="A128" s="27" t="s">
        <v>237</v>
      </c>
      <c r="B128" s="85"/>
      <c r="AC128" s="28"/>
    </row>
    <row r="129" spans="1:33" ht="12.95" customHeight="1">
      <c r="A129" s="84" t="s">
        <v>239</v>
      </c>
      <c r="B129" s="25" t="s">
        <v>241</v>
      </c>
      <c r="C129" s="30"/>
      <c r="AC129" s="28"/>
    </row>
    <row r="130" spans="1:33" ht="12.95" customHeight="1">
      <c r="A130" s="27" t="s">
        <v>240</v>
      </c>
      <c r="B130" s="25" t="s">
        <v>243</v>
      </c>
    </row>
    <row r="131" spans="1:33" ht="12.95" customHeight="1">
      <c r="A131" s="27" t="s">
        <v>242</v>
      </c>
      <c r="AE131" s="30"/>
      <c r="AF131" s="30"/>
      <c r="AG131" s="30"/>
    </row>
    <row r="134" spans="1:33" ht="12.95" customHeight="1">
      <c r="AE134" s="26"/>
      <c r="AF134" s="26"/>
    </row>
    <row r="135" spans="1:33" ht="12.95" customHeight="1">
      <c r="AE135" s="26"/>
      <c r="AF135" s="26"/>
    </row>
    <row r="136" spans="1:33" ht="12.95" customHeight="1">
      <c r="AE136" s="26"/>
      <c r="AF136" s="26"/>
    </row>
    <row r="137" spans="1:33" ht="12.95" customHeight="1">
      <c r="AC137" s="28"/>
    </row>
    <row r="138" spans="1:33" ht="12.95" customHeight="1">
      <c r="AC138" s="28"/>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outlinePr summaryBelow="0" summaryRight="0"/>
  </sheetPr>
  <dimension ref="A1:AH32"/>
  <sheetViews>
    <sheetView topLeftCell="Q1" workbookViewId="0"/>
  </sheetViews>
  <sheetFormatPr defaultColWidth="8.75" defaultRowHeight="15" customHeight="1"/>
  <cols>
    <col min="1" max="1" width="8.5" style="35" customWidth="1"/>
    <col min="2" max="2" width="73.5" style="35" customWidth="1"/>
    <col min="3" max="5" width="9.5" style="35" customWidth="1"/>
    <col min="6" max="7" width="5.5" style="35" customWidth="1"/>
    <col min="8" max="8" width="9.5" style="35" customWidth="1"/>
    <col min="9" max="9" width="7.5" style="35" customWidth="1"/>
    <col min="10" max="10" width="9.5" style="35" customWidth="1"/>
    <col min="11" max="11" width="15.5" style="35" customWidth="1"/>
    <col min="12" max="15" width="9.5" style="35" customWidth="1"/>
    <col min="16" max="16" width="10.5" style="35" customWidth="1"/>
    <col min="17" max="17" width="9.5" style="35" customWidth="1"/>
    <col min="18" max="18" width="8.5" style="35" customWidth="1"/>
    <col min="19" max="21" width="9.5" style="35" customWidth="1"/>
    <col min="23" max="23" width="11.5" style="35" customWidth="1"/>
    <col min="24" max="24" width="10.5" style="35" customWidth="1"/>
    <col min="25" max="26" width="18.5" style="35" customWidth="1"/>
    <col min="27" max="27" width="15.5" style="35" customWidth="1"/>
    <col min="28" max="29" width="16.5" style="35" customWidth="1"/>
    <col min="30" max="30" width="14.5" style="35" customWidth="1"/>
  </cols>
  <sheetData>
    <row r="1" spans="1:34" ht="15" customHeight="1">
      <c r="A1" s="698" t="s">
        <v>981</v>
      </c>
      <c r="B1" s="699"/>
      <c r="C1" s="699"/>
      <c r="D1" s="129"/>
      <c r="E1" s="26"/>
      <c r="F1" s="26"/>
      <c r="G1" s="26"/>
      <c r="H1" s="26"/>
      <c r="I1" s="26"/>
      <c r="J1" s="26"/>
      <c r="K1" s="26"/>
      <c r="L1" s="26"/>
      <c r="M1" s="26"/>
      <c r="N1" s="26"/>
      <c r="O1" s="26"/>
      <c r="P1" s="26"/>
      <c r="Q1" s="26"/>
      <c r="R1" s="26"/>
      <c r="S1" s="26"/>
      <c r="T1" s="26"/>
      <c r="U1" s="26"/>
      <c r="V1" s="26"/>
      <c r="W1" s="26"/>
      <c r="X1" s="26"/>
      <c r="Y1" s="26"/>
      <c r="Z1" s="26"/>
      <c r="AA1" s="26"/>
      <c r="AB1" s="26"/>
      <c r="AC1" s="26"/>
      <c r="AD1" s="26"/>
    </row>
    <row r="2" spans="1:34" ht="15" customHeight="1">
      <c r="A2" s="26"/>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spans="1:34" ht="41.45" customHeight="1">
      <c r="A3" s="75" t="s">
        <v>118</v>
      </c>
      <c r="B3" s="75" t="s">
        <v>982</v>
      </c>
      <c r="C3" s="75" t="s">
        <v>983</v>
      </c>
      <c r="D3" s="75" t="s">
        <v>984</v>
      </c>
      <c r="E3" s="75" t="s">
        <v>122</v>
      </c>
      <c r="F3" s="562" t="s">
        <v>768</v>
      </c>
      <c r="G3" s="563" t="s">
        <v>771</v>
      </c>
      <c r="H3" s="564" t="s">
        <v>774</v>
      </c>
      <c r="I3" s="565" t="s">
        <v>773</v>
      </c>
      <c r="J3" s="566" t="s">
        <v>776</v>
      </c>
      <c r="K3" s="75" t="s">
        <v>985</v>
      </c>
      <c r="L3" s="75" t="s">
        <v>986</v>
      </c>
      <c r="M3" s="75" t="s">
        <v>126</v>
      </c>
      <c r="N3" s="75" t="s">
        <v>127</v>
      </c>
      <c r="O3" s="567" t="s">
        <v>987</v>
      </c>
      <c r="P3" s="75" t="s">
        <v>988</v>
      </c>
      <c r="Q3" s="568" t="s">
        <v>128</v>
      </c>
      <c r="R3" s="75" t="s">
        <v>989</v>
      </c>
      <c r="S3" s="75" t="s">
        <v>130</v>
      </c>
      <c r="T3" s="75" t="s">
        <v>990</v>
      </c>
      <c r="U3" s="75" t="s">
        <v>133</v>
      </c>
      <c r="V3" s="75" t="s">
        <v>991</v>
      </c>
      <c r="W3" s="75" t="s">
        <v>992</v>
      </c>
      <c r="X3" s="75" t="s">
        <v>136</v>
      </c>
      <c r="Y3" s="75" t="s">
        <v>962</v>
      </c>
      <c r="Z3" s="75" t="s">
        <v>963</v>
      </c>
      <c r="AA3" s="75" t="s">
        <v>993</v>
      </c>
      <c r="AB3" s="75" t="s">
        <v>994</v>
      </c>
      <c r="AC3" s="75" t="s">
        <v>995</v>
      </c>
      <c r="AD3" s="75" t="s">
        <v>996</v>
      </c>
      <c r="AE3" s="37" t="s">
        <v>141</v>
      </c>
      <c r="AF3" s="37" t="s">
        <v>142</v>
      </c>
      <c r="AG3" s="37" t="s">
        <v>143</v>
      </c>
      <c r="AH3" s="489" t="s">
        <v>144</v>
      </c>
    </row>
    <row r="4" spans="1:34" ht="15" customHeight="1">
      <c r="A4" s="25"/>
      <c r="B4" s="25" t="s">
        <v>966</v>
      </c>
      <c r="C4" s="25">
        <v>998.30100000000004</v>
      </c>
      <c r="D4" s="25"/>
      <c r="E4" s="25" t="s">
        <v>106</v>
      </c>
      <c r="F4" s="25">
        <v>2</v>
      </c>
      <c r="G4" s="25" t="s">
        <v>965</v>
      </c>
      <c r="H4" s="25" t="s">
        <v>965</v>
      </c>
      <c r="I4" s="25"/>
      <c r="J4" s="25"/>
      <c r="K4" s="25" t="s">
        <v>439</v>
      </c>
      <c r="L4" s="25">
        <v>11</v>
      </c>
      <c r="M4" s="25" t="s">
        <v>157</v>
      </c>
      <c r="N4" s="25" t="s">
        <v>146</v>
      </c>
      <c r="O4" s="25">
        <v>9</v>
      </c>
      <c r="P4" s="25">
        <v>8</v>
      </c>
      <c r="Q4" s="25">
        <v>-85</v>
      </c>
      <c r="R4" s="25" t="s">
        <v>624</v>
      </c>
      <c r="S4" s="25" t="s">
        <v>624</v>
      </c>
      <c r="T4" s="25" t="s">
        <v>828</v>
      </c>
      <c r="U4" s="27" t="s">
        <v>149</v>
      </c>
      <c r="V4" s="25">
        <v>60</v>
      </c>
      <c r="W4" s="25">
        <v>3</v>
      </c>
      <c r="X4" s="25" t="s">
        <v>150</v>
      </c>
      <c r="Y4" s="27">
        <v>310000</v>
      </c>
      <c r="Z4" s="27">
        <v>19000</v>
      </c>
      <c r="AA4" s="25" t="s">
        <v>824</v>
      </c>
      <c r="AB4" s="25" t="s">
        <v>824</v>
      </c>
      <c r="AC4" s="25" t="s">
        <v>824</v>
      </c>
      <c r="AD4" s="25" t="s">
        <v>851</v>
      </c>
      <c r="AH4" s="490" t="s">
        <v>219</v>
      </c>
    </row>
    <row r="5" spans="1:34" ht="15" customHeight="1">
      <c r="A5" s="25"/>
      <c r="B5" s="25" t="s">
        <v>997</v>
      </c>
      <c r="C5" s="25">
        <v>998.30200000000002</v>
      </c>
      <c r="D5" s="25"/>
      <c r="E5" s="25" t="s">
        <v>106</v>
      </c>
      <c r="F5" s="25">
        <v>4</v>
      </c>
      <c r="G5" s="25" t="s">
        <v>965</v>
      </c>
      <c r="H5" s="25" t="s">
        <v>965</v>
      </c>
      <c r="I5" s="25"/>
      <c r="J5" s="25"/>
      <c r="K5" s="25" t="s">
        <v>439</v>
      </c>
      <c r="L5" s="25">
        <v>11</v>
      </c>
      <c r="M5" s="25" t="s">
        <v>165</v>
      </c>
      <c r="N5" s="25" t="s">
        <v>163</v>
      </c>
      <c r="O5" s="25">
        <v>9</v>
      </c>
      <c r="P5" s="25">
        <v>8</v>
      </c>
      <c r="Q5" s="25">
        <v>-85</v>
      </c>
      <c r="R5" s="25" t="s">
        <v>624</v>
      </c>
      <c r="S5" s="25" t="s">
        <v>624</v>
      </c>
      <c r="T5" s="25" t="s">
        <v>148</v>
      </c>
      <c r="U5" s="27" t="s">
        <v>149</v>
      </c>
      <c r="V5" s="25">
        <v>60</v>
      </c>
      <c r="W5" s="25">
        <v>3</v>
      </c>
      <c r="X5" s="25" t="s">
        <v>150</v>
      </c>
      <c r="Y5" s="27">
        <v>310000</v>
      </c>
      <c r="Z5" s="27"/>
      <c r="AA5" s="25" t="s">
        <v>824</v>
      </c>
      <c r="AB5" s="25" t="s">
        <v>824</v>
      </c>
      <c r="AC5" s="25" t="s">
        <v>824</v>
      </c>
      <c r="AD5" s="25" t="s">
        <v>864</v>
      </c>
      <c r="AH5" s="490" t="s">
        <v>219</v>
      </c>
    </row>
    <row r="6" spans="1:34" ht="15" customHeight="1">
      <c r="A6" s="25"/>
      <c r="B6" s="25" t="s">
        <v>972</v>
      </c>
      <c r="C6" s="25">
        <v>998.303</v>
      </c>
      <c r="D6" s="25"/>
      <c r="E6" s="25" t="s">
        <v>106</v>
      </c>
      <c r="F6" s="25" t="s">
        <v>432</v>
      </c>
      <c r="G6" s="25" t="s">
        <v>965</v>
      </c>
      <c r="H6" s="25" t="s">
        <v>965</v>
      </c>
      <c r="I6" s="25"/>
      <c r="J6" s="25"/>
      <c r="K6" s="25" t="s">
        <v>439</v>
      </c>
      <c r="L6" s="25">
        <v>11</v>
      </c>
      <c r="M6" s="25" t="s">
        <v>165</v>
      </c>
      <c r="N6" s="25" t="s">
        <v>146</v>
      </c>
      <c r="O6" s="25">
        <v>9</v>
      </c>
      <c r="P6" s="25">
        <v>8</v>
      </c>
      <c r="Q6" s="25">
        <v>-85</v>
      </c>
      <c r="R6" s="25">
        <v>20</v>
      </c>
      <c r="S6" s="25" t="s">
        <v>166</v>
      </c>
      <c r="T6" s="25" t="s">
        <v>171</v>
      </c>
      <c r="U6" s="27" t="s">
        <v>149</v>
      </c>
      <c r="V6" s="25">
        <v>60</v>
      </c>
      <c r="W6" s="25">
        <v>3</v>
      </c>
      <c r="X6" s="25" t="s">
        <v>150</v>
      </c>
      <c r="Y6" s="27">
        <v>160000</v>
      </c>
      <c r="Z6" s="27"/>
      <c r="AA6" s="25" t="s">
        <v>786</v>
      </c>
      <c r="AB6" s="25" t="s">
        <v>786</v>
      </c>
      <c r="AC6" s="25" t="s">
        <v>786</v>
      </c>
      <c r="AD6" s="25" t="s">
        <v>864</v>
      </c>
      <c r="AH6" s="490" t="s">
        <v>219</v>
      </c>
    </row>
    <row r="7" spans="1:34" ht="15" customHeight="1">
      <c r="A7" s="25"/>
      <c r="B7" s="25" t="s">
        <v>974</v>
      </c>
      <c r="C7" s="25">
        <v>998.30399999999997</v>
      </c>
      <c r="D7" s="25"/>
      <c r="E7" s="25" t="s">
        <v>106</v>
      </c>
      <c r="F7" s="25">
        <v>4</v>
      </c>
      <c r="G7" s="25" t="s">
        <v>965</v>
      </c>
      <c r="H7" s="25" t="s">
        <v>965</v>
      </c>
      <c r="I7" s="25"/>
      <c r="J7" s="25"/>
      <c r="K7" s="25" t="s">
        <v>441</v>
      </c>
      <c r="L7" s="25">
        <v>11</v>
      </c>
      <c r="M7" s="25" t="s">
        <v>145</v>
      </c>
      <c r="N7" s="25" t="s">
        <v>163</v>
      </c>
      <c r="O7" s="25">
        <v>9</v>
      </c>
      <c r="P7" s="25">
        <v>8</v>
      </c>
      <c r="Q7" s="25">
        <v>-85</v>
      </c>
      <c r="R7" s="25">
        <v>10</v>
      </c>
      <c r="S7" s="25" t="s">
        <v>166</v>
      </c>
      <c r="T7" s="25" t="s">
        <v>148</v>
      </c>
      <c r="U7" s="27" t="s">
        <v>149</v>
      </c>
      <c r="V7" s="25">
        <v>60</v>
      </c>
      <c r="W7" s="25">
        <v>3</v>
      </c>
      <c r="X7" s="25" t="s">
        <v>150</v>
      </c>
      <c r="Y7" s="27">
        <v>75000</v>
      </c>
      <c r="Z7" s="27"/>
      <c r="AA7" s="25" t="s">
        <v>786</v>
      </c>
      <c r="AB7" s="25" t="s">
        <v>786</v>
      </c>
      <c r="AC7" s="25" t="s">
        <v>786</v>
      </c>
      <c r="AD7" s="25" t="s">
        <v>864</v>
      </c>
      <c r="AH7" s="490" t="s">
        <v>219</v>
      </c>
    </row>
    <row r="8" spans="1:34" ht="15" customHeight="1">
      <c r="A8" s="25"/>
      <c r="B8" s="25" t="s">
        <v>971</v>
      </c>
      <c r="C8" s="25">
        <v>998.30499999999995</v>
      </c>
      <c r="D8" s="25"/>
      <c r="E8" s="25" t="s">
        <v>106</v>
      </c>
      <c r="F8" s="25">
        <v>4</v>
      </c>
      <c r="G8" s="25" t="s">
        <v>998</v>
      </c>
      <c r="H8" s="25"/>
      <c r="I8" s="25"/>
      <c r="J8" s="25"/>
      <c r="K8" s="25" t="s">
        <v>441</v>
      </c>
      <c r="L8" s="25">
        <v>11</v>
      </c>
      <c r="M8" s="25" t="s">
        <v>157</v>
      </c>
      <c r="N8" s="25" t="s">
        <v>146</v>
      </c>
      <c r="O8" s="25">
        <v>9</v>
      </c>
      <c r="P8" s="25">
        <v>8</v>
      </c>
      <c r="Q8" s="25">
        <v>-85</v>
      </c>
      <c r="R8" s="25" t="s">
        <v>624</v>
      </c>
      <c r="S8" s="25" t="s">
        <v>624</v>
      </c>
      <c r="T8" s="25" t="s">
        <v>148</v>
      </c>
      <c r="U8" s="27" t="s">
        <v>149</v>
      </c>
      <c r="V8" s="25">
        <v>60</v>
      </c>
      <c r="W8" s="25">
        <v>3</v>
      </c>
      <c r="X8" s="25" t="s">
        <v>150</v>
      </c>
      <c r="Y8" s="27">
        <v>350056</v>
      </c>
      <c r="Z8" s="27"/>
      <c r="AA8" s="25" t="s">
        <v>824</v>
      </c>
      <c r="AB8" s="25" t="s">
        <v>824</v>
      </c>
      <c r="AC8" s="25" t="s">
        <v>824</v>
      </c>
      <c r="AD8" s="25" t="s">
        <v>864</v>
      </c>
      <c r="AH8" s="490" t="s">
        <v>219</v>
      </c>
    </row>
    <row r="9" spans="1:34" ht="15" customHeight="1">
      <c r="A9" s="25"/>
      <c r="B9" s="25" t="s">
        <v>999</v>
      </c>
      <c r="C9" s="25">
        <v>998.30600000000004</v>
      </c>
      <c r="D9" s="25"/>
      <c r="E9" s="25" t="s">
        <v>106</v>
      </c>
      <c r="F9" s="25">
        <v>2</v>
      </c>
      <c r="G9" s="25" t="s">
        <v>998</v>
      </c>
      <c r="H9" s="25"/>
      <c r="I9" s="25"/>
      <c r="J9" s="25"/>
      <c r="K9" s="25" t="s">
        <v>441</v>
      </c>
      <c r="L9" s="25">
        <v>11</v>
      </c>
      <c r="M9" s="25" t="s">
        <v>157</v>
      </c>
      <c r="N9" s="25" t="s">
        <v>146</v>
      </c>
      <c r="O9" s="25">
        <v>9</v>
      </c>
      <c r="P9" s="25">
        <v>8</v>
      </c>
      <c r="Q9" s="25">
        <v>-85</v>
      </c>
      <c r="R9" s="25">
        <v>20</v>
      </c>
      <c r="S9" s="25" t="s">
        <v>166</v>
      </c>
      <c r="T9" s="25" t="s">
        <v>171</v>
      </c>
      <c r="U9" s="27" t="s">
        <v>149</v>
      </c>
      <c r="V9" s="25">
        <v>60</v>
      </c>
      <c r="W9" s="25">
        <v>3</v>
      </c>
      <c r="X9" s="25" t="s">
        <v>150</v>
      </c>
      <c r="Y9" s="27">
        <v>175028</v>
      </c>
      <c r="Z9" s="27"/>
      <c r="AA9" s="25" t="s">
        <v>786</v>
      </c>
      <c r="AB9" s="25" t="s">
        <v>786</v>
      </c>
      <c r="AC9" s="25" t="s">
        <v>786</v>
      </c>
      <c r="AD9" s="25" t="s">
        <v>864</v>
      </c>
      <c r="AH9" s="490" t="s">
        <v>219</v>
      </c>
    </row>
    <row r="10" spans="1:34" ht="15" customHeight="1">
      <c r="A10" s="25"/>
      <c r="B10" s="25" t="s">
        <v>964</v>
      </c>
      <c r="C10" s="25">
        <v>998.30700000000002</v>
      </c>
      <c r="D10" s="25"/>
      <c r="E10" s="25" t="s">
        <v>106</v>
      </c>
      <c r="F10" s="25" t="s">
        <v>432</v>
      </c>
      <c r="G10" s="25" t="s">
        <v>998</v>
      </c>
      <c r="H10" s="25"/>
      <c r="I10" s="25"/>
      <c r="J10" s="25"/>
      <c r="K10" s="25" t="s">
        <v>441</v>
      </c>
      <c r="L10" s="25">
        <v>11</v>
      </c>
      <c r="M10" s="25" t="s">
        <v>157</v>
      </c>
      <c r="N10" s="25" t="s">
        <v>163</v>
      </c>
      <c r="O10" s="25">
        <v>9</v>
      </c>
      <c r="P10" s="25">
        <v>8</v>
      </c>
      <c r="Q10" s="25">
        <v>-85</v>
      </c>
      <c r="R10" s="25" t="s">
        <v>624</v>
      </c>
      <c r="S10" s="25" t="s">
        <v>624</v>
      </c>
      <c r="T10" s="25" t="s">
        <v>264</v>
      </c>
      <c r="U10" s="27" t="s">
        <v>149</v>
      </c>
      <c r="V10" s="25">
        <v>60</v>
      </c>
      <c r="W10" s="25">
        <v>3</v>
      </c>
      <c r="X10" s="25" t="s">
        <v>150</v>
      </c>
      <c r="Y10" s="27">
        <v>350056</v>
      </c>
      <c r="Z10" s="27">
        <v>30000</v>
      </c>
      <c r="AA10" s="25" t="s">
        <v>824</v>
      </c>
      <c r="AB10" s="25" t="s">
        <v>824</v>
      </c>
      <c r="AC10" s="25" t="s">
        <v>824</v>
      </c>
      <c r="AD10" s="25" t="s">
        <v>851</v>
      </c>
      <c r="AH10" s="490" t="s">
        <v>219</v>
      </c>
    </row>
    <row r="11" spans="1:34" ht="15" customHeight="1">
      <c r="A11" s="25"/>
      <c r="B11" s="25" t="s">
        <v>974</v>
      </c>
      <c r="C11" s="25">
        <v>998.30799999999999</v>
      </c>
      <c r="D11" s="25"/>
      <c r="E11" s="25" t="s">
        <v>106</v>
      </c>
      <c r="F11" s="25">
        <v>4</v>
      </c>
      <c r="G11" s="25" t="s">
        <v>965</v>
      </c>
      <c r="H11" s="25" t="s">
        <v>965</v>
      </c>
      <c r="I11" s="25"/>
      <c r="J11" s="25"/>
      <c r="K11" s="25" t="s">
        <v>389</v>
      </c>
      <c r="L11" s="25">
        <v>11</v>
      </c>
      <c r="M11" s="25" t="s">
        <v>145</v>
      </c>
      <c r="N11" s="25" t="s">
        <v>146</v>
      </c>
      <c r="O11" s="25">
        <v>9</v>
      </c>
      <c r="P11" s="25">
        <v>8</v>
      </c>
      <c r="Q11" s="25">
        <v>-85</v>
      </c>
      <c r="R11" s="25">
        <v>10</v>
      </c>
      <c r="S11" s="25" t="s">
        <v>166</v>
      </c>
      <c r="T11" s="25" t="s">
        <v>148</v>
      </c>
      <c r="U11" s="27" t="s">
        <v>149</v>
      </c>
      <c r="V11" s="25">
        <v>60</v>
      </c>
      <c r="W11" s="25">
        <v>3</v>
      </c>
      <c r="X11" s="25" t="s">
        <v>150</v>
      </c>
      <c r="Y11" s="27">
        <v>80000</v>
      </c>
      <c r="Z11" s="27"/>
      <c r="AA11" s="25" t="s">
        <v>786</v>
      </c>
      <c r="AB11" s="25" t="s">
        <v>786</v>
      </c>
      <c r="AC11" s="25" t="s">
        <v>786</v>
      </c>
      <c r="AD11" s="25" t="s">
        <v>864</v>
      </c>
      <c r="AH11" s="490" t="s">
        <v>219</v>
      </c>
    </row>
    <row r="12" spans="1:34" ht="15" customHeight="1">
      <c r="A12" s="25"/>
      <c r="B12" s="25" t="s">
        <v>972</v>
      </c>
      <c r="C12" s="25">
        <v>998.30899999999997</v>
      </c>
      <c r="D12" s="25"/>
      <c r="E12" s="25" t="s">
        <v>106</v>
      </c>
      <c r="F12" s="25">
        <v>2</v>
      </c>
      <c r="G12" s="25" t="s">
        <v>965</v>
      </c>
      <c r="H12" s="25" t="s">
        <v>965</v>
      </c>
      <c r="I12" s="25"/>
      <c r="J12" s="25"/>
      <c r="K12" s="25" t="s">
        <v>389</v>
      </c>
      <c r="L12" s="25"/>
      <c r="M12" s="25" t="s">
        <v>165</v>
      </c>
      <c r="N12" s="25" t="s">
        <v>163</v>
      </c>
      <c r="O12" s="25">
        <v>9</v>
      </c>
      <c r="P12" s="25">
        <v>8</v>
      </c>
      <c r="Q12" s="25">
        <v>-85</v>
      </c>
      <c r="R12" s="25">
        <v>20</v>
      </c>
      <c r="S12" s="25" t="s">
        <v>166</v>
      </c>
      <c r="T12" s="25" t="s">
        <v>171</v>
      </c>
      <c r="U12" s="27" t="s">
        <v>149</v>
      </c>
      <c r="V12" s="25">
        <v>60</v>
      </c>
      <c r="W12" s="25">
        <v>3</v>
      </c>
      <c r="X12" s="25" t="s">
        <v>150</v>
      </c>
      <c r="Y12" s="27">
        <v>190000</v>
      </c>
      <c r="Z12" s="27"/>
      <c r="AA12" s="25" t="s">
        <v>786</v>
      </c>
      <c r="AB12" s="25" t="s">
        <v>786</v>
      </c>
      <c r="AC12" s="25" t="s">
        <v>786</v>
      </c>
      <c r="AD12" s="25" t="s">
        <v>864</v>
      </c>
      <c r="AH12" s="490" t="s">
        <v>219</v>
      </c>
    </row>
    <row r="13" spans="1:34" ht="15" customHeight="1">
      <c r="A13" s="25"/>
      <c r="B13" s="25" t="s">
        <v>970</v>
      </c>
      <c r="C13" s="25">
        <v>998.31</v>
      </c>
      <c r="D13" s="25"/>
      <c r="E13" s="25" t="s">
        <v>106</v>
      </c>
      <c r="F13" s="25" t="s">
        <v>432</v>
      </c>
      <c r="G13" s="25" t="s">
        <v>965</v>
      </c>
      <c r="H13" s="25" t="s">
        <v>965</v>
      </c>
      <c r="I13" s="25"/>
      <c r="J13" s="25"/>
      <c r="K13" s="25" t="s">
        <v>389</v>
      </c>
      <c r="L13" s="25">
        <v>11</v>
      </c>
      <c r="M13" s="25" t="s">
        <v>165</v>
      </c>
      <c r="N13" s="25" t="s">
        <v>146</v>
      </c>
      <c r="O13" s="25">
        <v>9</v>
      </c>
      <c r="P13" s="25">
        <v>8</v>
      </c>
      <c r="Q13" s="25">
        <v>-85</v>
      </c>
      <c r="R13" s="25">
        <v>20</v>
      </c>
      <c r="S13" s="25" t="s">
        <v>166</v>
      </c>
      <c r="T13" s="25" t="s">
        <v>148</v>
      </c>
      <c r="U13" s="27" t="s">
        <v>149</v>
      </c>
      <c r="V13" s="25">
        <v>60</v>
      </c>
      <c r="W13" s="25">
        <v>3</v>
      </c>
      <c r="X13" s="25" t="s">
        <v>150</v>
      </c>
      <c r="Y13" s="27">
        <v>190000</v>
      </c>
      <c r="Z13" s="27"/>
      <c r="AA13" s="25" t="s">
        <v>786</v>
      </c>
      <c r="AB13" s="25" t="s">
        <v>786</v>
      </c>
      <c r="AC13" s="25" t="s">
        <v>786</v>
      </c>
      <c r="AD13" s="25" t="s">
        <v>864</v>
      </c>
      <c r="AH13" s="490" t="s">
        <v>219</v>
      </c>
    </row>
    <row r="14" spans="1:34" ht="15" customHeight="1">
      <c r="A14" s="25"/>
      <c r="B14" s="25" t="s">
        <v>975</v>
      </c>
      <c r="C14" s="25">
        <v>998.33100000000002</v>
      </c>
      <c r="D14" s="25">
        <v>1</v>
      </c>
      <c r="E14" s="25" t="s">
        <v>106</v>
      </c>
      <c r="F14" s="25">
        <v>4</v>
      </c>
      <c r="G14" s="25" t="s">
        <v>998</v>
      </c>
      <c r="H14" s="25"/>
      <c r="I14" s="25"/>
      <c r="J14" s="25"/>
      <c r="K14" s="25" t="s">
        <v>389</v>
      </c>
      <c r="L14" s="25">
        <v>11</v>
      </c>
      <c r="M14" s="25" t="s">
        <v>157</v>
      </c>
      <c r="N14" s="25" t="s">
        <v>163</v>
      </c>
      <c r="O14" s="25">
        <v>9</v>
      </c>
      <c r="P14" s="25">
        <v>8</v>
      </c>
      <c r="Q14" s="25">
        <v>-85</v>
      </c>
      <c r="R14" s="25">
        <v>25</v>
      </c>
      <c r="S14" s="25" t="s">
        <v>166</v>
      </c>
      <c r="T14" s="25" t="s">
        <v>171</v>
      </c>
      <c r="U14" s="27" t="s">
        <v>182</v>
      </c>
      <c r="V14" s="25">
        <v>180</v>
      </c>
      <c r="W14" s="25">
        <v>1</v>
      </c>
      <c r="X14" s="25" t="s">
        <v>150</v>
      </c>
      <c r="Y14" s="27">
        <v>200000</v>
      </c>
      <c r="Z14" s="27"/>
      <c r="AA14" s="25" t="s">
        <v>786</v>
      </c>
      <c r="AB14" s="25" t="s">
        <v>786</v>
      </c>
      <c r="AC14" s="25" t="s">
        <v>786</v>
      </c>
      <c r="AD14" s="25" t="s">
        <v>864</v>
      </c>
      <c r="AH14" s="490" t="s">
        <v>219</v>
      </c>
    </row>
    <row r="15" spans="1:34" ht="15" customHeight="1">
      <c r="A15" s="25"/>
      <c r="B15" s="25" t="s">
        <v>975</v>
      </c>
      <c r="C15" s="25">
        <v>998.33100000000002</v>
      </c>
      <c r="D15" s="25">
        <v>2</v>
      </c>
      <c r="E15" s="25" t="s">
        <v>106</v>
      </c>
      <c r="F15" s="25">
        <v>4</v>
      </c>
      <c r="G15" s="25" t="s">
        <v>998</v>
      </c>
      <c r="H15" s="25"/>
      <c r="I15" s="25"/>
      <c r="J15" s="25"/>
      <c r="K15" s="25" t="s">
        <v>389</v>
      </c>
      <c r="L15" s="25">
        <v>11</v>
      </c>
      <c r="M15" s="25" t="s">
        <v>165</v>
      </c>
      <c r="N15" s="25" t="s">
        <v>163</v>
      </c>
      <c r="O15" s="25">
        <v>9</v>
      </c>
      <c r="P15" s="25">
        <v>8</v>
      </c>
      <c r="Q15" s="25">
        <v>-87</v>
      </c>
      <c r="R15" s="25">
        <v>25</v>
      </c>
      <c r="S15" s="25" t="s">
        <v>166</v>
      </c>
      <c r="T15" s="25" t="s">
        <v>171</v>
      </c>
      <c r="U15" s="27" t="s">
        <v>182</v>
      </c>
      <c r="V15" s="25">
        <v>180</v>
      </c>
      <c r="W15" s="25">
        <v>1</v>
      </c>
      <c r="X15" s="25" t="s">
        <v>150</v>
      </c>
      <c r="Y15" s="27">
        <v>200000</v>
      </c>
      <c r="Z15" s="27"/>
      <c r="AA15" s="25" t="s">
        <v>786</v>
      </c>
      <c r="AB15" s="25" t="s">
        <v>786</v>
      </c>
      <c r="AC15" s="25" t="s">
        <v>786</v>
      </c>
      <c r="AD15" s="25" t="s">
        <v>864</v>
      </c>
      <c r="AH15" s="490" t="s">
        <v>219</v>
      </c>
    </row>
    <row r="16" spans="1:34" ht="15" customHeight="1">
      <c r="A16" s="25"/>
      <c r="B16" s="25" t="s">
        <v>975</v>
      </c>
      <c r="C16" s="25">
        <v>998.33100000000002</v>
      </c>
      <c r="D16" s="25">
        <v>3</v>
      </c>
      <c r="E16" s="25" t="s">
        <v>106</v>
      </c>
      <c r="F16" s="25">
        <v>4</v>
      </c>
      <c r="G16" s="25" t="s">
        <v>998</v>
      </c>
      <c r="H16" s="25"/>
      <c r="I16" s="25"/>
      <c r="J16" s="25"/>
      <c r="K16" s="25" t="s">
        <v>389</v>
      </c>
      <c r="L16" s="25"/>
      <c r="M16" s="25" t="s">
        <v>165</v>
      </c>
      <c r="N16" s="25" t="s">
        <v>163</v>
      </c>
      <c r="O16" s="25">
        <v>9</v>
      </c>
      <c r="P16" s="25">
        <v>8</v>
      </c>
      <c r="Q16" s="25">
        <v>-89</v>
      </c>
      <c r="R16" s="25">
        <v>25</v>
      </c>
      <c r="S16" s="25" t="s">
        <v>166</v>
      </c>
      <c r="T16" s="25" t="s">
        <v>171</v>
      </c>
      <c r="U16" s="27" t="s">
        <v>182</v>
      </c>
      <c r="V16" s="25">
        <v>180</v>
      </c>
      <c r="W16" s="25">
        <v>1</v>
      </c>
      <c r="X16" s="25" t="s">
        <v>150</v>
      </c>
      <c r="Y16" s="27">
        <v>200000</v>
      </c>
      <c r="Z16" s="27"/>
      <c r="AA16" s="25" t="s">
        <v>786</v>
      </c>
      <c r="AB16" s="25" t="s">
        <v>786</v>
      </c>
      <c r="AC16" s="25" t="s">
        <v>786</v>
      </c>
      <c r="AD16" s="25" t="s">
        <v>864</v>
      </c>
      <c r="AH16" s="490" t="s">
        <v>219</v>
      </c>
    </row>
    <row r="17" spans="1:34" ht="15" customHeight="1">
      <c r="A17" s="25"/>
      <c r="B17" s="25" t="s">
        <v>975</v>
      </c>
      <c r="C17" s="25">
        <v>998.33100000000002</v>
      </c>
      <c r="D17" s="25">
        <v>4</v>
      </c>
      <c r="E17" s="25" t="s">
        <v>106</v>
      </c>
      <c r="F17" s="25">
        <v>4</v>
      </c>
      <c r="G17" s="25" t="s">
        <v>998</v>
      </c>
      <c r="H17" s="25"/>
      <c r="I17" s="25"/>
      <c r="J17" s="25"/>
      <c r="K17" s="25" t="s">
        <v>389</v>
      </c>
      <c r="L17" s="25">
        <v>11</v>
      </c>
      <c r="M17" s="25" t="s">
        <v>165</v>
      </c>
      <c r="N17" s="25" t="s">
        <v>163</v>
      </c>
      <c r="O17" s="25">
        <v>9</v>
      </c>
      <c r="P17" s="25">
        <v>8</v>
      </c>
      <c r="Q17" s="25">
        <v>-91</v>
      </c>
      <c r="R17" s="25">
        <v>25</v>
      </c>
      <c r="S17" s="25" t="s">
        <v>166</v>
      </c>
      <c r="T17" s="25" t="s">
        <v>171</v>
      </c>
      <c r="U17" s="27" t="s">
        <v>182</v>
      </c>
      <c r="V17" s="25">
        <v>180</v>
      </c>
      <c r="W17" s="25">
        <v>1</v>
      </c>
      <c r="X17" s="25" t="s">
        <v>150</v>
      </c>
      <c r="Y17" s="27">
        <v>200000</v>
      </c>
      <c r="Z17" s="27"/>
      <c r="AA17" s="25" t="s">
        <v>786</v>
      </c>
      <c r="AB17" s="25" t="s">
        <v>786</v>
      </c>
      <c r="AC17" s="25" t="s">
        <v>786</v>
      </c>
      <c r="AD17" s="25" t="s">
        <v>864</v>
      </c>
      <c r="AH17" s="490" t="s">
        <v>219</v>
      </c>
    </row>
    <row r="18" spans="1:34" ht="15" customHeight="1">
      <c r="A18" s="25"/>
      <c r="B18" s="25" t="s">
        <v>975</v>
      </c>
      <c r="C18" s="25">
        <v>998.33100000000002</v>
      </c>
      <c r="D18" s="25">
        <v>5</v>
      </c>
      <c r="E18" s="25" t="s">
        <v>106</v>
      </c>
      <c r="F18" s="25">
        <v>4</v>
      </c>
      <c r="G18" s="25" t="s">
        <v>998</v>
      </c>
      <c r="H18" s="25"/>
      <c r="I18" s="25"/>
      <c r="J18" s="25"/>
      <c r="K18" s="25" t="s">
        <v>389</v>
      </c>
      <c r="L18" s="25">
        <v>11</v>
      </c>
      <c r="M18" s="25" t="s">
        <v>165</v>
      </c>
      <c r="N18" s="25" t="s">
        <v>163</v>
      </c>
      <c r="O18" s="25">
        <v>9</v>
      </c>
      <c r="P18" s="25">
        <v>8</v>
      </c>
      <c r="Q18" s="25">
        <v>-93</v>
      </c>
      <c r="R18" s="25">
        <v>25</v>
      </c>
      <c r="S18" s="25" t="s">
        <v>166</v>
      </c>
      <c r="T18" s="25" t="s">
        <v>171</v>
      </c>
      <c r="U18" s="27" t="s">
        <v>182</v>
      </c>
      <c r="V18" s="25">
        <v>180</v>
      </c>
      <c r="W18" s="25">
        <v>1</v>
      </c>
      <c r="X18" s="25" t="s">
        <v>150</v>
      </c>
      <c r="Y18" s="27">
        <v>200000</v>
      </c>
      <c r="Z18" s="27"/>
      <c r="AA18" s="25" t="s">
        <v>786</v>
      </c>
      <c r="AB18" s="25" t="s">
        <v>786</v>
      </c>
      <c r="AC18" s="25" t="s">
        <v>786</v>
      </c>
      <c r="AD18" s="25" t="s">
        <v>864</v>
      </c>
      <c r="AH18" s="490" t="s">
        <v>219</v>
      </c>
    </row>
    <row r="19" spans="1:34" ht="15" customHeight="1">
      <c r="A19" s="25"/>
      <c r="B19" s="25" t="s">
        <v>975</v>
      </c>
      <c r="C19" s="25">
        <v>998.33100000000002</v>
      </c>
      <c r="D19" s="25">
        <v>6</v>
      </c>
      <c r="E19" s="25" t="s">
        <v>106</v>
      </c>
      <c r="F19" s="25">
        <v>4</v>
      </c>
      <c r="G19" s="25" t="s">
        <v>998</v>
      </c>
      <c r="H19" s="25"/>
      <c r="I19" s="25"/>
      <c r="J19" s="25"/>
      <c r="K19" s="25" t="s">
        <v>389</v>
      </c>
      <c r="L19" s="25">
        <v>11</v>
      </c>
      <c r="M19" s="25" t="s">
        <v>165</v>
      </c>
      <c r="N19" s="25" t="s">
        <v>163</v>
      </c>
      <c r="O19" s="25">
        <v>9</v>
      </c>
      <c r="P19" s="25">
        <v>8</v>
      </c>
      <c r="Q19" s="25">
        <v>-95</v>
      </c>
      <c r="R19" s="25">
        <v>25</v>
      </c>
      <c r="S19" s="25" t="s">
        <v>166</v>
      </c>
      <c r="T19" s="25" t="s">
        <v>171</v>
      </c>
      <c r="U19" s="27" t="s">
        <v>182</v>
      </c>
      <c r="V19" s="25">
        <v>180</v>
      </c>
      <c r="W19" s="25">
        <v>1</v>
      </c>
      <c r="X19" s="25" t="s">
        <v>150</v>
      </c>
      <c r="Y19" s="27">
        <v>200000</v>
      </c>
      <c r="Z19" s="27"/>
      <c r="AA19" s="25" t="s">
        <v>786</v>
      </c>
      <c r="AB19" s="25" t="s">
        <v>786</v>
      </c>
      <c r="AC19" s="25" t="s">
        <v>786</v>
      </c>
      <c r="AD19" s="25" t="s">
        <v>864</v>
      </c>
      <c r="AH19" s="490" t="s">
        <v>219</v>
      </c>
    </row>
    <row r="20" spans="1:34" ht="15" customHeight="1">
      <c r="A20" s="25"/>
      <c r="B20" s="25" t="s">
        <v>975</v>
      </c>
      <c r="C20" s="25">
        <v>998.33100000000002</v>
      </c>
      <c r="D20" s="25">
        <v>7</v>
      </c>
      <c r="E20" s="25" t="s">
        <v>106</v>
      </c>
      <c r="F20" s="25">
        <v>4</v>
      </c>
      <c r="G20" s="25" t="s">
        <v>998</v>
      </c>
      <c r="H20" s="25"/>
      <c r="I20" s="25"/>
      <c r="J20" s="25"/>
      <c r="K20" s="25" t="s">
        <v>389</v>
      </c>
      <c r="L20" s="25">
        <v>11</v>
      </c>
      <c r="M20" s="25" t="s">
        <v>165</v>
      </c>
      <c r="N20" s="25" t="s">
        <v>163</v>
      </c>
      <c r="O20" s="25">
        <v>9</v>
      </c>
      <c r="P20" s="25">
        <v>8</v>
      </c>
      <c r="Q20" s="25">
        <v>-97</v>
      </c>
      <c r="R20" s="25">
        <v>25</v>
      </c>
      <c r="S20" s="25" t="s">
        <v>166</v>
      </c>
      <c r="T20" s="25" t="s">
        <v>171</v>
      </c>
      <c r="U20" s="27" t="s">
        <v>182</v>
      </c>
      <c r="V20" s="25">
        <v>180</v>
      </c>
      <c r="W20" s="25">
        <v>1</v>
      </c>
      <c r="X20" s="25" t="s">
        <v>150</v>
      </c>
      <c r="Y20" s="27">
        <v>200000</v>
      </c>
      <c r="Z20" s="27"/>
      <c r="AA20" s="25" t="s">
        <v>786</v>
      </c>
      <c r="AB20" s="25" t="s">
        <v>786</v>
      </c>
      <c r="AC20" s="25" t="s">
        <v>786</v>
      </c>
      <c r="AD20" s="25" t="s">
        <v>864</v>
      </c>
      <c r="AH20" s="490" t="s">
        <v>219</v>
      </c>
    </row>
    <row r="21" spans="1:34" ht="15" customHeight="1">
      <c r="A21" s="25"/>
      <c r="B21" s="25" t="s">
        <v>975</v>
      </c>
      <c r="C21" s="25">
        <v>998.33100000000002</v>
      </c>
      <c r="D21" s="25">
        <v>8</v>
      </c>
      <c r="E21" s="25" t="s">
        <v>106</v>
      </c>
      <c r="F21" s="25">
        <v>4</v>
      </c>
      <c r="G21" s="25" t="s">
        <v>998</v>
      </c>
      <c r="H21" s="25"/>
      <c r="I21" s="25"/>
      <c r="J21" s="25"/>
      <c r="K21" s="25" t="s">
        <v>389</v>
      </c>
      <c r="L21" s="25">
        <v>11</v>
      </c>
      <c r="M21" s="25" t="s">
        <v>165</v>
      </c>
      <c r="N21" s="25" t="s">
        <v>163</v>
      </c>
      <c r="O21" s="25">
        <v>9</v>
      </c>
      <c r="P21" s="25">
        <v>8</v>
      </c>
      <c r="Q21" s="25">
        <v>-99</v>
      </c>
      <c r="R21" s="25">
        <v>25</v>
      </c>
      <c r="S21" s="25" t="s">
        <v>166</v>
      </c>
      <c r="T21" s="25" t="s">
        <v>171</v>
      </c>
      <c r="U21" s="27" t="s">
        <v>182</v>
      </c>
      <c r="V21" s="25">
        <v>180</v>
      </c>
      <c r="W21" s="25">
        <v>1</v>
      </c>
      <c r="X21" s="25" t="s">
        <v>150</v>
      </c>
      <c r="Y21" s="27">
        <v>190000</v>
      </c>
      <c r="Z21" s="27"/>
      <c r="AA21" s="25" t="s">
        <v>786</v>
      </c>
      <c r="AB21" s="25" t="s">
        <v>786</v>
      </c>
      <c r="AC21" s="25" t="s">
        <v>786</v>
      </c>
      <c r="AD21" s="25" t="s">
        <v>864</v>
      </c>
      <c r="AH21" s="490" t="s">
        <v>219</v>
      </c>
    </row>
    <row r="22" spans="1:34" ht="15" customHeight="1">
      <c r="A22" s="25"/>
      <c r="B22" s="25" t="s">
        <v>975</v>
      </c>
      <c r="C22" s="25">
        <v>998.33100000000002</v>
      </c>
      <c r="D22" s="25">
        <v>9</v>
      </c>
      <c r="E22" s="25" t="s">
        <v>106</v>
      </c>
      <c r="F22" s="25">
        <v>4</v>
      </c>
      <c r="G22" s="25" t="s">
        <v>998</v>
      </c>
      <c r="H22" s="25"/>
      <c r="I22" s="25"/>
      <c r="J22" s="25"/>
      <c r="K22" s="25" t="s">
        <v>389</v>
      </c>
      <c r="L22" s="25">
        <v>11</v>
      </c>
      <c r="M22" s="25" t="s">
        <v>165</v>
      </c>
      <c r="N22" s="25" t="s">
        <v>163</v>
      </c>
      <c r="O22" s="25">
        <v>9</v>
      </c>
      <c r="P22" s="25">
        <v>8</v>
      </c>
      <c r="Q22" s="25">
        <v>-101</v>
      </c>
      <c r="R22" s="25">
        <v>24</v>
      </c>
      <c r="S22" s="25" t="s">
        <v>166</v>
      </c>
      <c r="T22" s="25" t="s">
        <v>171</v>
      </c>
      <c r="U22" s="27" t="s">
        <v>182</v>
      </c>
      <c r="V22" s="25">
        <v>180</v>
      </c>
      <c r="W22" s="25">
        <v>1</v>
      </c>
      <c r="X22" s="25" t="s">
        <v>150</v>
      </c>
      <c r="Y22" s="27">
        <v>180000</v>
      </c>
      <c r="Z22" s="27"/>
      <c r="AA22" s="25" t="s">
        <v>786</v>
      </c>
      <c r="AB22" s="25" t="s">
        <v>786</v>
      </c>
      <c r="AC22" s="25" t="s">
        <v>786</v>
      </c>
      <c r="AD22" s="25" t="s">
        <v>864</v>
      </c>
      <c r="AH22" s="490" t="s">
        <v>219</v>
      </c>
    </row>
    <row r="23" spans="1:34" ht="15" customHeight="1">
      <c r="A23" s="25"/>
      <c r="B23" s="25" t="s">
        <v>975</v>
      </c>
      <c r="C23" s="25">
        <v>998.33100000000002</v>
      </c>
      <c r="D23" s="25">
        <v>10</v>
      </c>
      <c r="E23" s="25" t="s">
        <v>106</v>
      </c>
      <c r="F23" s="25">
        <v>4</v>
      </c>
      <c r="G23" s="25" t="s">
        <v>998</v>
      </c>
      <c r="H23" s="25"/>
      <c r="I23" s="25"/>
      <c r="J23" s="25"/>
      <c r="K23" s="25" t="s">
        <v>389</v>
      </c>
      <c r="L23" s="25">
        <v>11</v>
      </c>
      <c r="M23" s="25" t="s">
        <v>165</v>
      </c>
      <c r="N23" s="25" t="s">
        <v>163</v>
      </c>
      <c r="O23" s="25">
        <v>9</v>
      </c>
      <c r="P23" s="25">
        <v>8</v>
      </c>
      <c r="Q23" s="25">
        <v>-103</v>
      </c>
      <c r="R23" s="25">
        <v>22</v>
      </c>
      <c r="S23" s="25" t="s">
        <v>166</v>
      </c>
      <c r="T23" s="25" t="s">
        <v>171</v>
      </c>
      <c r="U23" s="27" t="s">
        <v>182</v>
      </c>
      <c r="V23" s="25">
        <v>180</v>
      </c>
      <c r="W23" s="25">
        <v>1</v>
      </c>
      <c r="X23" s="25" t="s">
        <v>150</v>
      </c>
      <c r="Y23" s="27">
        <v>170000</v>
      </c>
      <c r="Z23" s="27"/>
      <c r="AA23" s="25" t="s">
        <v>786</v>
      </c>
      <c r="AB23" s="25" t="s">
        <v>786</v>
      </c>
      <c r="AC23" s="25" t="s">
        <v>786</v>
      </c>
      <c r="AD23" s="25" t="s">
        <v>864</v>
      </c>
      <c r="AH23" s="490" t="s">
        <v>219</v>
      </c>
    </row>
    <row r="24" spans="1:34" ht="15" customHeight="1">
      <c r="A24" s="25"/>
      <c r="B24" s="25" t="s">
        <v>975</v>
      </c>
      <c r="C24" s="25">
        <v>998.33100000000002</v>
      </c>
      <c r="D24" s="25">
        <v>11</v>
      </c>
      <c r="E24" s="25" t="s">
        <v>106</v>
      </c>
      <c r="F24" s="25">
        <v>4</v>
      </c>
      <c r="G24" s="25" t="s">
        <v>998</v>
      </c>
      <c r="H24" s="25"/>
      <c r="I24" s="25"/>
      <c r="J24" s="25"/>
      <c r="K24" s="25" t="s">
        <v>389</v>
      </c>
      <c r="L24" s="25">
        <v>11</v>
      </c>
      <c r="M24" s="25" t="s">
        <v>165</v>
      </c>
      <c r="N24" s="25" t="s">
        <v>163</v>
      </c>
      <c r="O24" s="25">
        <v>9</v>
      </c>
      <c r="P24" s="25">
        <v>8</v>
      </c>
      <c r="Q24" s="25">
        <v>-105</v>
      </c>
      <c r="R24" s="25">
        <v>20</v>
      </c>
      <c r="S24" s="25" t="s">
        <v>166</v>
      </c>
      <c r="T24" s="25" t="s">
        <v>171</v>
      </c>
      <c r="U24" s="27" t="s">
        <v>182</v>
      </c>
      <c r="V24" s="25">
        <v>180</v>
      </c>
      <c r="W24" s="25">
        <v>1</v>
      </c>
      <c r="X24" s="25" t="s">
        <v>150</v>
      </c>
      <c r="Y24" s="27">
        <v>150000</v>
      </c>
      <c r="Z24" s="27"/>
      <c r="AA24" s="25" t="s">
        <v>786</v>
      </c>
      <c r="AB24" s="25" t="s">
        <v>786</v>
      </c>
      <c r="AC24" s="25" t="s">
        <v>786</v>
      </c>
      <c r="AD24" s="25" t="s">
        <v>864</v>
      </c>
      <c r="AH24" s="490" t="s">
        <v>219</v>
      </c>
    </row>
    <row r="25" spans="1:34" ht="15" customHeight="1">
      <c r="A25" s="25"/>
      <c r="B25" s="25" t="s">
        <v>975</v>
      </c>
      <c r="C25" s="25">
        <v>998.33100000000002</v>
      </c>
      <c r="D25" s="25">
        <v>12</v>
      </c>
      <c r="E25" s="25" t="s">
        <v>106</v>
      </c>
      <c r="F25" s="25">
        <v>4</v>
      </c>
      <c r="G25" s="25" t="s">
        <v>998</v>
      </c>
      <c r="H25" s="25"/>
      <c r="I25" s="25"/>
      <c r="J25" s="25"/>
      <c r="K25" s="25" t="s">
        <v>389</v>
      </c>
      <c r="L25" s="25"/>
      <c r="M25" s="25" t="s">
        <v>165</v>
      </c>
      <c r="N25" s="25" t="s">
        <v>163</v>
      </c>
      <c r="O25" s="25">
        <v>9</v>
      </c>
      <c r="P25" s="25">
        <v>8</v>
      </c>
      <c r="Q25" s="25">
        <v>-107</v>
      </c>
      <c r="R25" s="25">
        <v>18</v>
      </c>
      <c r="S25" s="25" t="s">
        <v>166</v>
      </c>
      <c r="T25" s="25" t="s">
        <v>171</v>
      </c>
      <c r="U25" s="27" t="s">
        <v>182</v>
      </c>
      <c r="V25" s="25">
        <v>180</v>
      </c>
      <c r="W25" s="25">
        <v>1</v>
      </c>
      <c r="X25" s="25" t="s">
        <v>150</v>
      </c>
      <c r="Y25" s="27">
        <v>130000</v>
      </c>
      <c r="Z25" s="27"/>
      <c r="AA25" s="25" t="s">
        <v>786</v>
      </c>
      <c r="AB25" s="25" t="s">
        <v>786</v>
      </c>
      <c r="AC25" s="25" t="s">
        <v>786</v>
      </c>
      <c r="AD25" s="25" t="s">
        <v>864</v>
      </c>
      <c r="AH25" s="490" t="s">
        <v>219</v>
      </c>
    </row>
    <row r="26" spans="1:34" ht="15" customHeight="1">
      <c r="A26" s="25"/>
      <c r="B26" s="25" t="s">
        <v>975</v>
      </c>
      <c r="C26" s="25">
        <v>998.33100000000002</v>
      </c>
      <c r="D26" s="25">
        <v>13</v>
      </c>
      <c r="E26" s="25" t="s">
        <v>106</v>
      </c>
      <c r="F26" s="25">
        <v>4</v>
      </c>
      <c r="G26" s="25" t="s">
        <v>998</v>
      </c>
      <c r="H26" s="25"/>
      <c r="I26" s="25"/>
      <c r="J26" s="25"/>
      <c r="K26" s="25" t="s">
        <v>389</v>
      </c>
      <c r="L26" s="25">
        <v>11</v>
      </c>
      <c r="M26" s="25" t="s">
        <v>165</v>
      </c>
      <c r="N26" s="25" t="s">
        <v>163</v>
      </c>
      <c r="O26" s="25">
        <v>9</v>
      </c>
      <c r="P26" s="25">
        <v>8</v>
      </c>
      <c r="Q26" s="25">
        <v>-109</v>
      </c>
      <c r="R26" s="25">
        <v>16</v>
      </c>
      <c r="S26" s="25" t="s">
        <v>166</v>
      </c>
      <c r="T26" s="25" t="s">
        <v>171</v>
      </c>
      <c r="U26" s="27" t="s">
        <v>182</v>
      </c>
      <c r="V26" s="25">
        <v>180</v>
      </c>
      <c r="W26" s="25">
        <v>1</v>
      </c>
      <c r="X26" s="25" t="s">
        <v>150</v>
      </c>
      <c r="Y26" s="27">
        <v>110000</v>
      </c>
      <c r="Z26" s="27"/>
      <c r="AA26" s="25" t="s">
        <v>786</v>
      </c>
      <c r="AB26" s="25" t="s">
        <v>786</v>
      </c>
      <c r="AC26" s="25" t="s">
        <v>786</v>
      </c>
      <c r="AD26" s="25" t="s">
        <v>864</v>
      </c>
      <c r="AH26" s="490" t="s">
        <v>219</v>
      </c>
    </row>
    <row r="27" spans="1:34" ht="15" customHeight="1">
      <c r="A27" s="25"/>
      <c r="B27" s="25" t="s">
        <v>975</v>
      </c>
      <c r="C27" s="25">
        <v>998.33100000000002</v>
      </c>
      <c r="D27" s="25">
        <v>14</v>
      </c>
      <c r="E27" s="25" t="s">
        <v>106</v>
      </c>
      <c r="F27" s="25">
        <v>4</v>
      </c>
      <c r="G27" s="25" t="s">
        <v>998</v>
      </c>
      <c r="H27" s="25"/>
      <c r="I27" s="25"/>
      <c r="J27" s="25"/>
      <c r="K27" s="25" t="s">
        <v>389</v>
      </c>
      <c r="L27" s="25">
        <v>11</v>
      </c>
      <c r="M27" s="25" t="s">
        <v>165</v>
      </c>
      <c r="N27" s="25" t="s">
        <v>163</v>
      </c>
      <c r="O27" s="25">
        <v>9</v>
      </c>
      <c r="P27" s="25">
        <v>8</v>
      </c>
      <c r="Q27" s="25">
        <v>-111</v>
      </c>
      <c r="R27" s="25">
        <v>14</v>
      </c>
      <c r="S27" s="25" t="s">
        <v>166</v>
      </c>
      <c r="T27" s="25" t="s">
        <v>171</v>
      </c>
      <c r="U27" s="27" t="s">
        <v>182</v>
      </c>
      <c r="V27" s="25">
        <v>180</v>
      </c>
      <c r="W27" s="25">
        <v>1</v>
      </c>
      <c r="X27" s="25" t="s">
        <v>150</v>
      </c>
      <c r="Y27" s="27">
        <v>90000</v>
      </c>
      <c r="Z27" s="27"/>
      <c r="AA27" s="25" t="s">
        <v>786</v>
      </c>
      <c r="AB27" s="25" t="s">
        <v>786</v>
      </c>
      <c r="AC27" s="25" t="s">
        <v>786</v>
      </c>
      <c r="AD27" s="25" t="s">
        <v>864</v>
      </c>
      <c r="AH27" s="490" t="s">
        <v>219</v>
      </c>
    </row>
    <row r="28" spans="1:34" ht="15" customHeight="1">
      <c r="A28" s="25"/>
      <c r="B28" s="25" t="s">
        <v>975</v>
      </c>
      <c r="C28" s="25">
        <v>998.33100000000002</v>
      </c>
      <c r="D28" s="25">
        <v>15</v>
      </c>
      <c r="E28" s="25" t="s">
        <v>106</v>
      </c>
      <c r="F28" s="25">
        <v>4</v>
      </c>
      <c r="G28" s="25" t="s">
        <v>998</v>
      </c>
      <c r="H28" s="25"/>
      <c r="I28" s="25"/>
      <c r="J28" s="25"/>
      <c r="K28" s="25" t="s">
        <v>389</v>
      </c>
      <c r="L28" s="25">
        <v>11</v>
      </c>
      <c r="M28" s="25" t="s">
        <v>165</v>
      </c>
      <c r="N28" s="25" t="s">
        <v>163</v>
      </c>
      <c r="O28" s="25">
        <v>9</v>
      </c>
      <c r="P28" s="25">
        <v>8</v>
      </c>
      <c r="Q28" s="25">
        <v>-113</v>
      </c>
      <c r="R28" s="25">
        <v>12</v>
      </c>
      <c r="S28" s="25" t="s">
        <v>166</v>
      </c>
      <c r="T28" s="25" t="s">
        <v>171</v>
      </c>
      <c r="U28" s="27" t="s">
        <v>182</v>
      </c>
      <c r="V28" s="25">
        <v>180</v>
      </c>
      <c r="W28" s="25">
        <v>1</v>
      </c>
      <c r="X28" s="25" t="s">
        <v>150</v>
      </c>
      <c r="Y28" s="27">
        <v>80000</v>
      </c>
      <c r="Z28" s="27"/>
      <c r="AA28" s="25" t="s">
        <v>786</v>
      </c>
      <c r="AB28" s="25" t="s">
        <v>786</v>
      </c>
      <c r="AC28" s="25" t="s">
        <v>786</v>
      </c>
      <c r="AD28" s="25" t="s">
        <v>864</v>
      </c>
      <c r="AH28" s="490" t="s">
        <v>219</v>
      </c>
    </row>
    <row r="29" spans="1:34" ht="15" customHeight="1">
      <c r="A29" s="25"/>
      <c r="B29" s="25" t="s">
        <v>975</v>
      </c>
      <c r="C29" s="25">
        <v>998.33100000000002</v>
      </c>
      <c r="D29" s="25">
        <v>16</v>
      </c>
      <c r="E29" s="25" t="s">
        <v>106</v>
      </c>
      <c r="F29" s="25">
        <v>4</v>
      </c>
      <c r="G29" s="25" t="s">
        <v>998</v>
      </c>
      <c r="H29" s="25"/>
      <c r="I29" s="25"/>
      <c r="J29" s="25"/>
      <c r="K29" s="25" t="s">
        <v>389</v>
      </c>
      <c r="L29" s="25">
        <v>11</v>
      </c>
      <c r="M29" s="25" t="s">
        <v>165</v>
      </c>
      <c r="N29" s="25" t="s">
        <v>163</v>
      </c>
      <c r="O29" s="25">
        <v>9</v>
      </c>
      <c r="P29" s="25">
        <v>8</v>
      </c>
      <c r="Q29" s="25">
        <v>-115</v>
      </c>
      <c r="R29" s="25">
        <v>10</v>
      </c>
      <c r="S29" s="25" t="s">
        <v>166</v>
      </c>
      <c r="T29" s="25" t="s">
        <v>171</v>
      </c>
      <c r="U29" s="27" t="s">
        <v>182</v>
      </c>
      <c r="V29" s="25">
        <v>180</v>
      </c>
      <c r="W29" s="25">
        <v>1</v>
      </c>
      <c r="X29" s="25" t="s">
        <v>150</v>
      </c>
      <c r="Y29" s="27">
        <v>70000</v>
      </c>
      <c r="Z29" s="27"/>
      <c r="AA29" s="25" t="s">
        <v>786</v>
      </c>
      <c r="AB29" s="25" t="s">
        <v>786</v>
      </c>
      <c r="AC29" s="25" t="s">
        <v>786</v>
      </c>
      <c r="AD29" s="25" t="s">
        <v>864</v>
      </c>
      <c r="AH29" s="490" t="s">
        <v>219</v>
      </c>
    </row>
    <row r="30" spans="1:34" ht="15" customHeight="1">
      <c r="A30" s="25"/>
      <c r="B30" s="25" t="s">
        <v>975</v>
      </c>
      <c r="C30" s="25">
        <v>998.33100000000002</v>
      </c>
      <c r="D30" s="25">
        <v>17</v>
      </c>
      <c r="E30" s="25" t="s">
        <v>106</v>
      </c>
      <c r="F30" s="25">
        <v>4</v>
      </c>
      <c r="G30" s="25" t="s">
        <v>998</v>
      </c>
      <c r="H30" s="25"/>
      <c r="I30" s="25"/>
      <c r="J30" s="25"/>
      <c r="K30" s="25" t="s">
        <v>389</v>
      </c>
      <c r="L30" s="25">
        <v>11</v>
      </c>
      <c r="M30" s="25" t="s">
        <v>165</v>
      </c>
      <c r="N30" s="25" t="s">
        <v>163</v>
      </c>
      <c r="O30" s="25">
        <v>9</v>
      </c>
      <c r="P30" s="25">
        <v>8</v>
      </c>
      <c r="Q30" s="25">
        <v>-117</v>
      </c>
      <c r="R30" s="25">
        <v>8</v>
      </c>
      <c r="S30" s="25" t="s">
        <v>166</v>
      </c>
      <c r="T30" s="25" t="s">
        <v>171</v>
      </c>
      <c r="U30" s="27" t="s">
        <v>182</v>
      </c>
      <c r="V30" s="25">
        <v>180</v>
      </c>
      <c r="W30" s="25">
        <v>1</v>
      </c>
      <c r="X30" s="25" t="s">
        <v>150</v>
      </c>
      <c r="Y30" s="27">
        <v>50000</v>
      </c>
      <c r="Z30" s="27"/>
      <c r="AA30" s="25" t="s">
        <v>786</v>
      </c>
      <c r="AB30" s="25" t="s">
        <v>786</v>
      </c>
      <c r="AC30" s="25" t="s">
        <v>786</v>
      </c>
      <c r="AD30" s="25" t="s">
        <v>864</v>
      </c>
      <c r="AH30" s="490" t="s">
        <v>219</v>
      </c>
    </row>
    <row r="31" spans="1:34" ht="15" customHeight="1">
      <c r="A31" s="25"/>
      <c r="B31" s="25" t="s">
        <v>975</v>
      </c>
      <c r="C31" s="25">
        <v>998.33100000000002</v>
      </c>
      <c r="D31" s="25">
        <v>18</v>
      </c>
      <c r="E31" s="25" t="s">
        <v>106</v>
      </c>
      <c r="F31" s="25">
        <v>4</v>
      </c>
      <c r="G31" s="25" t="s">
        <v>998</v>
      </c>
      <c r="H31" s="25"/>
      <c r="I31" s="25"/>
      <c r="J31" s="25"/>
      <c r="K31" s="25" t="s">
        <v>389</v>
      </c>
      <c r="L31" s="25">
        <v>11</v>
      </c>
      <c r="M31" s="25" t="s">
        <v>165</v>
      </c>
      <c r="N31" s="25" t="s">
        <v>163</v>
      </c>
      <c r="O31" s="25">
        <v>9</v>
      </c>
      <c r="P31" s="25">
        <v>8</v>
      </c>
      <c r="Q31" s="25">
        <v>-119</v>
      </c>
      <c r="R31" s="25">
        <v>6</v>
      </c>
      <c r="S31" s="25" t="s">
        <v>166</v>
      </c>
      <c r="T31" s="25" t="s">
        <v>171</v>
      </c>
      <c r="U31" s="27" t="s">
        <v>182</v>
      </c>
      <c r="V31" s="25">
        <v>180</v>
      </c>
      <c r="W31" s="25">
        <v>1</v>
      </c>
      <c r="X31" s="25" t="s">
        <v>150</v>
      </c>
      <c r="Y31" s="27">
        <v>40000</v>
      </c>
      <c r="Z31" s="27"/>
      <c r="AA31" s="25" t="s">
        <v>786</v>
      </c>
      <c r="AB31" s="25" t="s">
        <v>786</v>
      </c>
      <c r="AC31" s="25" t="s">
        <v>786</v>
      </c>
      <c r="AD31" s="25" t="s">
        <v>864</v>
      </c>
      <c r="AH31" s="490" t="s">
        <v>219</v>
      </c>
    </row>
    <row r="32" spans="1:34" ht="15" customHeight="1">
      <c r="A32" s="25"/>
      <c r="B32" s="25" t="s">
        <v>975</v>
      </c>
      <c r="C32" s="25">
        <v>998.33100000000002</v>
      </c>
      <c r="D32" s="25">
        <v>19</v>
      </c>
      <c r="E32" s="25" t="s">
        <v>106</v>
      </c>
      <c r="F32" s="25">
        <v>4</v>
      </c>
      <c r="G32" s="25" t="s">
        <v>998</v>
      </c>
      <c r="H32" s="25"/>
      <c r="I32" s="25"/>
      <c r="J32" s="25"/>
      <c r="K32" s="25" t="s">
        <v>389</v>
      </c>
      <c r="L32" s="25">
        <v>11</v>
      </c>
      <c r="M32" s="25" t="s">
        <v>165</v>
      </c>
      <c r="N32" s="25" t="s">
        <v>163</v>
      </c>
      <c r="O32" s="25">
        <v>9</v>
      </c>
      <c r="P32" s="25">
        <v>8</v>
      </c>
      <c r="Q32" s="25">
        <v>-121</v>
      </c>
      <c r="R32" s="25">
        <v>4</v>
      </c>
      <c r="S32" s="25" t="s">
        <v>166</v>
      </c>
      <c r="T32" s="25" t="s">
        <v>171</v>
      </c>
      <c r="U32" s="27" t="s">
        <v>182</v>
      </c>
      <c r="V32" s="25">
        <v>180</v>
      </c>
      <c r="W32" s="25">
        <v>1</v>
      </c>
      <c r="X32" s="25" t="s">
        <v>150</v>
      </c>
      <c r="Y32" s="27">
        <v>30000</v>
      </c>
      <c r="Z32" s="27"/>
      <c r="AA32" s="25" t="s">
        <v>786</v>
      </c>
      <c r="AB32" s="25" t="s">
        <v>786</v>
      </c>
      <c r="AC32" s="25" t="s">
        <v>786</v>
      </c>
      <c r="AD32" s="25" t="s">
        <v>864</v>
      </c>
      <c r="AH32" s="490" t="s">
        <v>219</v>
      </c>
    </row>
  </sheetData>
  <mergeCells count="1">
    <mergeCell ref="A1:C1"/>
  </mergeCells>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outlinePr summaryBelow="0" summaryRight="0"/>
  </sheetPr>
  <dimension ref="A1:AC32"/>
  <sheetViews>
    <sheetView workbookViewId="0"/>
  </sheetViews>
  <sheetFormatPr defaultColWidth="8.75" defaultRowHeight="15" customHeight="1"/>
  <cols>
    <col min="1" max="1" width="8.5" style="35" customWidth="1"/>
    <col min="2" max="2" width="73.5" style="35" customWidth="1"/>
    <col min="3" max="5" width="9.5" style="35" customWidth="1"/>
    <col min="6" max="7" width="5.5" style="35" customWidth="1"/>
    <col min="8" max="8" width="15.5" style="35" customWidth="1"/>
    <col min="9" max="9" width="11.5" style="35" customWidth="1"/>
    <col min="10" max="11" width="9.5" style="35" customWidth="1"/>
    <col min="12" max="12" width="10.5" style="35" customWidth="1"/>
    <col min="13" max="13" width="9.5" style="35" customWidth="1"/>
    <col min="14" max="14" width="8.5" style="35" customWidth="1"/>
    <col min="19" max="19" width="11.5" style="35" customWidth="1"/>
    <col min="20" max="20" width="10.5" style="35" customWidth="1"/>
    <col min="21" max="22" width="18.5" style="35" customWidth="1"/>
    <col min="23" max="23" width="15.5" style="35" customWidth="1"/>
    <col min="24" max="24" width="16.5" style="35" customWidth="1"/>
    <col min="25" max="25" width="14.5" style="35" customWidth="1"/>
  </cols>
  <sheetData>
    <row r="1" spans="1:29" ht="15" customHeight="1">
      <c r="A1" s="698" t="s">
        <v>981</v>
      </c>
      <c r="B1" s="699"/>
      <c r="C1" s="699"/>
      <c r="D1" s="129"/>
      <c r="E1" s="26"/>
      <c r="F1" s="26"/>
      <c r="G1" s="26"/>
      <c r="H1" s="26"/>
      <c r="I1" s="26"/>
      <c r="J1" s="26"/>
      <c r="K1" s="26"/>
      <c r="L1" s="26"/>
      <c r="M1" s="26"/>
      <c r="N1" s="26"/>
      <c r="O1" s="26"/>
      <c r="P1" s="26"/>
      <c r="Q1" s="26"/>
      <c r="R1" s="26"/>
      <c r="S1" s="26"/>
      <c r="T1" s="26"/>
      <c r="U1" s="26"/>
      <c r="V1" s="26"/>
      <c r="W1" s="26"/>
      <c r="X1" s="26"/>
      <c r="Y1" s="26"/>
    </row>
    <row r="2" spans="1:29" ht="15" customHeight="1">
      <c r="A2" s="26"/>
      <c r="B2" s="26"/>
      <c r="C2" s="26"/>
      <c r="D2" s="26"/>
      <c r="E2" s="26"/>
      <c r="F2" s="26"/>
      <c r="G2" s="26"/>
      <c r="H2" s="26"/>
      <c r="I2" s="26"/>
      <c r="J2" s="26"/>
      <c r="K2" s="26"/>
      <c r="L2" s="26"/>
      <c r="M2" s="26"/>
      <c r="N2" s="26"/>
      <c r="O2" s="26"/>
      <c r="P2" s="26"/>
      <c r="Q2" s="26"/>
      <c r="R2" s="26"/>
      <c r="S2" s="26"/>
      <c r="T2" s="26"/>
      <c r="U2" s="26"/>
      <c r="V2" s="26"/>
      <c r="W2" s="26"/>
      <c r="X2" s="26"/>
      <c r="Y2" s="26"/>
    </row>
    <row r="3" spans="1:29" ht="41.45" customHeight="1">
      <c r="A3" s="75" t="s">
        <v>118</v>
      </c>
      <c r="B3" s="75" t="s">
        <v>982</v>
      </c>
      <c r="C3" s="75" t="s">
        <v>983</v>
      </c>
      <c r="D3" s="75" t="s">
        <v>984</v>
      </c>
      <c r="E3" s="75" t="s">
        <v>122</v>
      </c>
      <c r="F3" s="569" t="s">
        <v>768</v>
      </c>
      <c r="G3" s="570" t="s">
        <v>771</v>
      </c>
      <c r="H3" s="75" t="s">
        <v>985</v>
      </c>
      <c r="I3" s="75" t="s">
        <v>126</v>
      </c>
      <c r="J3" s="75" t="s">
        <v>127</v>
      </c>
      <c r="K3" s="571" t="s">
        <v>987</v>
      </c>
      <c r="L3" s="75" t="s">
        <v>988</v>
      </c>
      <c r="M3" s="572" t="s">
        <v>128</v>
      </c>
      <c r="N3" s="75" t="s">
        <v>989</v>
      </c>
      <c r="O3" s="75" t="s">
        <v>130</v>
      </c>
      <c r="P3" s="75" t="s">
        <v>990</v>
      </c>
      <c r="Q3" s="75" t="s">
        <v>133</v>
      </c>
      <c r="R3" s="75" t="s">
        <v>991</v>
      </c>
      <c r="S3" s="75" t="s">
        <v>992</v>
      </c>
      <c r="T3" s="75" t="s">
        <v>136</v>
      </c>
      <c r="U3" s="75" t="s">
        <v>962</v>
      </c>
      <c r="V3" s="75" t="s">
        <v>963</v>
      </c>
      <c r="W3" s="75" t="s">
        <v>993</v>
      </c>
      <c r="X3" s="75" t="s">
        <v>994</v>
      </c>
      <c r="Y3" s="75" t="s">
        <v>996</v>
      </c>
      <c r="Z3" s="37" t="s">
        <v>141</v>
      </c>
      <c r="AA3" s="37" t="s">
        <v>142</v>
      </c>
      <c r="AB3" s="37" t="s">
        <v>143</v>
      </c>
      <c r="AC3" s="489" t="s">
        <v>144</v>
      </c>
    </row>
    <row r="4" spans="1:29" ht="15" customHeight="1">
      <c r="A4" s="25"/>
      <c r="B4" s="25" t="s">
        <v>966</v>
      </c>
      <c r="C4" s="25">
        <v>998.40099999999995</v>
      </c>
      <c r="D4" s="25"/>
      <c r="E4" s="25" t="s">
        <v>106</v>
      </c>
      <c r="F4" s="25">
        <v>2</v>
      </c>
      <c r="G4" s="25" t="s">
        <v>1000</v>
      </c>
      <c r="H4" s="25" t="s">
        <v>439</v>
      </c>
      <c r="I4" s="25" t="s">
        <v>157</v>
      </c>
      <c r="J4" s="25" t="s">
        <v>146</v>
      </c>
      <c r="K4" s="25">
        <v>9</v>
      </c>
      <c r="L4" s="25">
        <v>8</v>
      </c>
      <c r="M4" s="25">
        <v>-85</v>
      </c>
      <c r="N4" s="25" t="s">
        <v>624</v>
      </c>
      <c r="O4" s="25" t="s">
        <v>624</v>
      </c>
      <c r="P4" s="25" t="s">
        <v>828</v>
      </c>
      <c r="Q4" s="27" t="s">
        <v>149</v>
      </c>
      <c r="R4" s="25">
        <v>60</v>
      </c>
      <c r="S4" s="25">
        <v>3</v>
      </c>
      <c r="T4" s="25" t="s">
        <v>150</v>
      </c>
      <c r="U4" s="131">
        <v>417000</v>
      </c>
      <c r="V4" s="27">
        <v>20000</v>
      </c>
      <c r="W4" s="25" t="s">
        <v>824</v>
      </c>
      <c r="X4" s="25" t="s">
        <v>824</v>
      </c>
      <c r="Y4" s="25" t="s">
        <v>851</v>
      </c>
      <c r="AC4" s="490" t="s">
        <v>219</v>
      </c>
    </row>
    <row r="5" spans="1:29" ht="15" customHeight="1">
      <c r="A5" s="25"/>
      <c r="B5" s="25" t="s">
        <v>997</v>
      </c>
      <c r="C5" s="25">
        <v>998.40200000000004</v>
      </c>
      <c r="D5" s="25"/>
      <c r="E5" s="25" t="s">
        <v>106</v>
      </c>
      <c r="F5" s="25">
        <v>4</v>
      </c>
      <c r="G5" s="25" t="s">
        <v>1000</v>
      </c>
      <c r="H5" s="25" t="s">
        <v>439</v>
      </c>
      <c r="I5" s="25" t="s">
        <v>165</v>
      </c>
      <c r="J5" s="25" t="s">
        <v>163</v>
      </c>
      <c r="K5" s="25">
        <v>9</v>
      </c>
      <c r="L5" s="25">
        <v>8</v>
      </c>
      <c r="M5" s="25">
        <v>-85</v>
      </c>
      <c r="N5" s="25" t="s">
        <v>624</v>
      </c>
      <c r="O5" s="25" t="s">
        <v>624</v>
      </c>
      <c r="P5" s="25" t="s">
        <v>148</v>
      </c>
      <c r="Q5" s="27" t="s">
        <v>149</v>
      </c>
      <c r="R5" s="25">
        <v>60</v>
      </c>
      <c r="S5" s="25">
        <v>3</v>
      </c>
      <c r="T5" s="25" t="s">
        <v>150</v>
      </c>
      <c r="U5" s="2">
        <v>439000</v>
      </c>
      <c r="V5" s="27"/>
      <c r="W5" s="25" t="s">
        <v>824</v>
      </c>
      <c r="X5" s="25" t="s">
        <v>824</v>
      </c>
      <c r="Y5" s="25" t="s">
        <v>864</v>
      </c>
      <c r="AC5" s="490" t="s">
        <v>219</v>
      </c>
    </row>
    <row r="6" spans="1:29" ht="15" customHeight="1">
      <c r="A6" s="25"/>
      <c r="B6" s="25" t="s">
        <v>972</v>
      </c>
      <c r="C6" s="25">
        <v>998.40300000000002</v>
      </c>
      <c r="D6" s="25"/>
      <c r="E6" s="25" t="s">
        <v>106</v>
      </c>
      <c r="F6" s="25" t="s">
        <v>432</v>
      </c>
      <c r="G6" s="25" t="s">
        <v>1000</v>
      </c>
      <c r="H6" s="25" t="s">
        <v>439</v>
      </c>
      <c r="I6" s="25" t="s">
        <v>165</v>
      </c>
      <c r="J6" s="25" t="s">
        <v>146</v>
      </c>
      <c r="K6" s="25">
        <v>9</v>
      </c>
      <c r="L6" s="25">
        <v>8</v>
      </c>
      <c r="M6" s="25">
        <v>-85</v>
      </c>
      <c r="N6" s="25">
        <v>20</v>
      </c>
      <c r="O6" s="25" t="s">
        <v>166</v>
      </c>
      <c r="P6" s="25" t="s">
        <v>171</v>
      </c>
      <c r="Q6" s="27" t="s">
        <v>149</v>
      </c>
      <c r="R6" s="25">
        <v>60</v>
      </c>
      <c r="S6" s="25">
        <v>3</v>
      </c>
      <c r="T6" s="25" t="s">
        <v>150</v>
      </c>
      <c r="U6" s="2">
        <v>219000</v>
      </c>
      <c r="V6" s="27"/>
      <c r="W6" s="25" t="s">
        <v>786</v>
      </c>
      <c r="X6" s="25" t="s">
        <v>786</v>
      </c>
      <c r="Y6" s="25" t="s">
        <v>864</v>
      </c>
      <c r="AC6" s="490" t="s">
        <v>219</v>
      </c>
    </row>
    <row r="7" spans="1:29" ht="15" customHeight="1">
      <c r="A7" s="25"/>
      <c r="B7" s="25" t="s">
        <v>974</v>
      </c>
      <c r="C7" s="25">
        <v>998.404</v>
      </c>
      <c r="D7" s="25"/>
      <c r="E7" s="25" t="s">
        <v>106</v>
      </c>
      <c r="F7" s="25">
        <v>4</v>
      </c>
      <c r="G7" s="25" t="s">
        <v>1000</v>
      </c>
      <c r="H7" s="25" t="s">
        <v>441</v>
      </c>
      <c r="I7" s="25" t="s">
        <v>145</v>
      </c>
      <c r="J7" s="25" t="s">
        <v>163</v>
      </c>
      <c r="K7" s="25">
        <v>9</v>
      </c>
      <c r="L7" s="25">
        <v>8</v>
      </c>
      <c r="M7" s="25">
        <v>-85</v>
      </c>
      <c r="N7" s="25">
        <v>10</v>
      </c>
      <c r="O7" s="25" t="s">
        <v>166</v>
      </c>
      <c r="P7" s="25" t="s">
        <v>148</v>
      </c>
      <c r="Q7" s="27" t="s">
        <v>149</v>
      </c>
      <c r="R7" s="25">
        <v>60</v>
      </c>
      <c r="S7" s="25">
        <v>3</v>
      </c>
      <c r="T7" s="25" t="s">
        <v>150</v>
      </c>
      <c r="U7" s="2">
        <v>99000</v>
      </c>
      <c r="V7" s="27"/>
      <c r="W7" s="25" t="s">
        <v>786</v>
      </c>
      <c r="X7" s="25" t="s">
        <v>786</v>
      </c>
      <c r="Y7" s="25" t="s">
        <v>864</v>
      </c>
      <c r="AC7" s="490" t="s">
        <v>219</v>
      </c>
    </row>
    <row r="8" spans="1:29" ht="15" customHeight="1">
      <c r="A8" s="25"/>
      <c r="B8" s="25" t="s">
        <v>971</v>
      </c>
      <c r="C8" s="25">
        <v>998.40499999999997</v>
      </c>
      <c r="D8" s="25"/>
      <c r="E8" s="25" t="s">
        <v>106</v>
      </c>
      <c r="F8" s="25">
        <v>4</v>
      </c>
      <c r="G8" s="25" t="s">
        <v>1000</v>
      </c>
      <c r="H8" s="25" t="s">
        <v>441</v>
      </c>
      <c r="I8" s="25" t="s">
        <v>157</v>
      </c>
      <c r="J8" s="25" t="s">
        <v>146</v>
      </c>
      <c r="K8" s="25">
        <v>9</v>
      </c>
      <c r="L8" s="25">
        <v>8</v>
      </c>
      <c r="M8" s="25">
        <v>-85</v>
      </c>
      <c r="N8" s="25" t="s">
        <v>624</v>
      </c>
      <c r="O8" s="25" t="s">
        <v>624</v>
      </c>
      <c r="P8" s="25" t="s">
        <v>148</v>
      </c>
      <c r="Q8" s="27" t="s">
        <v>149</v>
      </c>
      <c r="R8" s="25">
        <v>60</v>
      </c>
      <c r="S8" s="25">
        <v>3</v>
      </c>
      <c r="T8" s="25" t="s">
        <v>150</v>
      </c>
      <c r="U8" s="2">
        <v>473000</v>
      </c>
      <c r="V8" s="27"/>
      <c r="W8" s="25" t="s">
        <v>824</v>
      </c>
      <c r="X8" s="25" t="s">
        <v>824</v>
      </c>
      <c r="Y8" s="25" t="s">
        <v>864</v>
      </c>
      <c r="AC8" s="490" t="s">
        <v>219</v>
      </c>
    </row>
    <row r="9" spans="1:29" ht="15" customHeight="1">
      <c r="A9" s="25"/>
      <c r="B9" s="25" t="s">
        <v>999</v>
      </c>
      <c r="C9" s="25">
        <v>998.40599999999995</v>
      </c>
      <c r="D9" s="25"/>
      <c r="E9" s="25" t="s">
        <v>106</v>
      </c>
      <c r="F9" s="25">
        <v>2</v>
      </c>
      <c r="G9" s="25" t="s">
        <v>1000</v>
      </c>
      <c r="H9" s="25" t="s">
        <v>441</v>
      </c>
      <c r="I9" s="25" t="s">
        <v>157</v>
      </c>
      <c r="J9" s="25" t="s">
        <v>146</v>
      </c>
      <c r="K9" s="25">
        <v>9</v>
      </c>
      <c r="L9" s="25">
        <v>8</v>
      </c>
      <c r="M9" s="25">
        <v>-85</v>
      </c>
      <c r="N9" s="25">
        <v>20</v>
      </c>
      <c r="O9" s="25" t="s">
        <v>166</v>
      </c>
      <c r="P9" s="25" t="s">
        <v>171</v>
      </c>
      <c r="Q9" s="27" t="s">
        <v>149</v>
      </c>
      <c r="R9" s="25">
        <v>60</v>
      </c>
      <c r="S9" s="25">
        <v>3</v>
      </c>
      <c r="T9" s="25" t="s">
        <v>150</v>
      </c>
      <c r="U9" s="25">
        <v>236000</v>
      </c>
      <c r="V9" s="27"/>
      <c r="W9" s="25" t="s">
        <v>786</v>
      </c>
      <c r="X9" s="25" t="s">
        <v>786</v>
      </c>
      <c r="Y9" s="25" t="s">
        <v>864</v>
      </c>
      <c r="AC9" s="490" t="s">
        <v>219</v>
      </c>
    </row>
    <row r="10" spans="1:29" ht="15" customHeight="1">
      <c r="A10" s="25"/>
      <c r="B10" s="25" t="s">
        <v>964</v>
      </c>
      <c r="C10" s="25">
        <v>998.40700000000004</v>
      </c>
      <c r="D10" s="25"/>
      <c r="E10" s="25" t="s">
        <v>106</v>
      </c>
      <c r="F10" s="25" t="s">
        <v>432</v>
      </c>
      <c r="G10" s="25" t="s">
        <v>1000</v>
      </c>
      <c r="H10" s="25" t="s">
        <v>441</v>
      </c>
      <c r="I10" s="25" t="s">
        <v>157</v>
      </c>
      <c r="J10" s="25" t="s">
        <v>163</v>
      </c>
      <c r="K10" s="25">
        <v>9</v>
      </c>
      <c r="L10" s="25">
        <v>8</v>
      </c>
      <c r="M10" s="25">
        <v>-85</v>
      </c>
      <c r="N10" s="25" t="s">
        <v>624</v>
      </c>
      <c r="O10" s="25" t="s">
        <v>624</v>
      </c>
      <c r="P10" s="25" t="s">
        <v>264</v>
      </c>
      <c r="Q10" s="27" t="s">
        <v>149</v>
      </c>
      <c r="R10" s="25">
        <v>60</v>
      </c>
      <c r="S10" s="25">
        <v>3</v>
      </c>
      <c r="T10" s="25" t="s">
        <v>150</v>
      </c>
      <c r="U10" s="25">
        <v>449000</v>
      </c>
      <c r="V10" s="27">
        <v>30000</v>
      </c>
      <c r="W10" s="25" t="s">
        <v>824</v>
      </c>
      <c r="X10" s="25" t="s">
        <v>824</v>
      </c>
      <c r="Y10" s="25" t="s">
        <v>851</v>
      </c>
      <c r="AC10" s="490" t="s">
        <v>219</v>
      </c>
    </row>
    <row r="11" spans="1:29" ht="15" customHeight="1">
      <c r="A11" s="25"/>
      <c r="B11" s="25" t="s">
        <v>974</v>
      </c>
      <c r="C11" s="25">
        <v>998.40800000000104</v>
      </c>
      <c r="D11" s="25"/>
      <c r="E11" s="25" t="s">
        <v>106</v>
      </c>
      <c r="F11" s="25">
        <v>4</v>
      </c>
      <c r="G11" s="25" t="s">
        <v>1000</v>
      </c>
      <c r="H11" s="25" t="s">
        <v>389</v>
      </c>
      <c r="I11" s="25" t="s">
        <v>145</v>
      </c>
      <c r="J11" s="25" t="s">
        <v>146</v>
      </c>
      <c r="K11" s="25">
        <v>9</v>
      </c>
      <c r="L11" s="25">
        <v>8</v>
      </c>
      <c r="M11" s="25">
        <v>-85</v>
      </c>
      <c r="N11" s="25">
        <v>10</v>
      </c>
      <c r="O11" s="25" t="s">
        <v>166</v>
      </c>
      <c r="P11" s="25" t="s">
        <v>148</v>
      </c>
      <c r="Q11" s="27" t="s">
        <v>149</v>
      </c>
      <c r="R11" s="25">
        <v>60</v>
      </c>
      <c r="S11" s="25">
        <v>3</v>
      </c>
      <c r="T11" s="25" t="s">
        <v>150</v>
      </c>
      <c r="U11" s="25">
        <v>111000</v>
      </c>
      <c r="V11" s="27"/>
      <c r="W11" s="25" t="s">
        <v>786</v>
      </c>
      <c r="X11" s="25" t="s">
        <v>786</v>
      </c>
      <c r="Y11" s="25" t="s">
        <v>864</v>
      </c>
      <c r="AC11" s="490" t="s">
        <v>219</v>
      </c>
    </row>
    <row r="12" spans="1:29" ht="15" customHeight="1">
      <c r="A12" s="25"/>
      <c r="B12" s="25" t="s">
        <v>972</v>
      </c>
      <c r="C12" s="25">
        <v>998.40900000000101</v>
      </c>
      <c r="D12" s="25"/>
      <c r="E12" s="25" t="s">
        <v>106</v>
      </c>
      <c r="F12" s="25">
        <v>2</v>
      </c>
      <c r="G12" s="25" t="s">
        <v>1000</v>
      </c>
      <c r="H12" s="25" t="s">
        <v>389</v>
      </c>
      <c r="I12" s="25" t="s">
        <v>165</v>
      </c>
      <c r="J12" s="25" t="s">
        <v>163</v>
      </c>
      <c r="K12" s="25">
        <v>9</v>
      </c>
      <c r="L12" s="25">
        <v>8</v>
      </c>
      <c r="M12" s="25">
        <v>-85</v>
      </c>
      <c r="N12" s="25">
        <v>20</v>
      </c>
      <c r="O12" s="25" t="s">
        <v>166</v>
      </c>
      <c r="P12" s="25" t="s">
        <v>171</v>
      </c>
      <c r="Q12" s="27" t="s">
        <v>149</v>
      </c>
      <c r="R12" s="25">
        <v>60</v>
      </c>
      <c r="S12" s="25">
        <v>3</v>
      </c>
      <c r="T12" s="25" t="s">
        <v>150</v>
      </c>
      <c r="U12" s="25">
        <v>180000</v>
      </c>
      <c r="V12" s="27"/>
      <c r="W12" s="25" t="s">
        <v>786</v>
      </c>
      <c r="X12" s="25" t="s">
        <v>786</v>
      </c>
      <c r="Y12" s="25" t="s">
        <v>864</v>
      </c>
      <c r="AC12" s="490" t="s">
        <v>219</v>
      </c>
    </row>
    <row r="13" spans="1:29" ht="15" customHeight="1">
      <c r="A13" s="25"/>
      <c r="B13" s="25" t="s">
        <v>970</v>
      </c>
      <c r="C13" s="25">
        <v>998.41000000000099</v>
      </c>
      <c r="D13" s="25"/>
      <c r="E13" s="25" t="s">
        <v>106</v>
      </c>
      <c r="F13" s="25" t="s">
        <v>432</v>
      </c>
      <c r="G13" s="25" t="s">
        <v>1000</v>
      </c>
      <c r="H13" s="25" t="s">
        <v>389</v>
      </c>
      <c r="I13" s="25" t="s">
        <v>165</v>
      </c>
      <c r="J13" s="25" t="s">
        <v>146</v>
      </c>
      <c r="K13" s="25">
        <v>9</v>
      </c>
      <c r="L13" s="25">
        <v>8</v>
      </c>
      <c r="M13" s="25">
        <v>-85</v>
      </c>
      <c r="N13" s="25">
        <v>20</v>
      </c>
      <c r="O13" s="25" t="s">
        <v>166</v>
      </c>
      <c r="P13" s="25" t="s">
        <v>148</v>
      </c>
      <c r="Q13" s="27" t="s">
        <v>149</v>
      </c>
      <c r="R13" s="25">
        <v>60</v>
      </c>
      <c r="S13" s="25">
        <v>3</v>
      </c>
      <c r="T13" s="25" t="s">
        <v>150</v>
      </c>
      <c r="U13" s="25">
        <v>255000</v>
      </c>
      <c r="V13" s="27"/>
      <c r="W13" s="25" t="s">
        <v>786</v>
      </c>
      <c r="X13" s="25" t="s">
        <v>786</v>
      </c>
      <c r="Y13" s="25" t="s">
        <v>864</v>
      </c>
      <c r="AC13" s="490" t="s">
        <v>219</v>
      </c>
    </row>
    <row r="14" spans="1:29" ht="15" customHeight="1">
      <c r="A14" s="25"/>
      <c r="B14" s="25" t="s">
        <v>975</v>
      </c>
      <c r="C14" s="25">
        <v>998.41099999999994</v>
      </c>
      <c r="D14" s="25">
        <v>1</v>
      </c>
      <c r="E14" s="25" t="s">
        <v>106</v>
      </c>
      <c r="F14" s="25">
        <v>4</v>
      </c>
      <c r="G14" s="25" t="s">
        <v>1000</v>
      </c>
      <c r="H14" s="25" t="s">
        <v>389</v>
      </c>
      <c r="I14" s="25" t="s">
        <v>165</v>
      </c>
      <c r="J14" s="25" t="s">
        <v>163</v>
      </c>
      <c r="K14" s="25">
        <v>9</v>
      </c>
      <c r="L14" s="25">
        <v>8</v>
      </c>
      <c r="M14" s="25">
        <v>-85</v>
      </c>
      <c r="N14" s="25">
        <v>25</v>
      </c>
      <c r="O14" s="25" t="s">
        <v>166</v>
      </c>
      <c r="P14" s="25" t="s">
        <v>171</v>
      </c>
      <c r="Q14" s="27" t="s">
        <v>182</v>
      </c>
      <c r="R14" s="25">
        <v>180</v>
      </c>
      <c r="S14" s="25">
        <v>1</v>
      </c>
      <c r="T14" s="25" t="s">
        <v>150</v>
      </c>
      <c r="U14" s="27">
        <v>221000</v>
      </c>
      <c r="V14" s="27"/>
      <c r="W14" s="25" t="s">
        <v>786</v>
      </c>
      <c r="X14" s="25" t="s">
        <v>786</v>
      </c>
      <c r="Y14" s="25" t="s">
        <v>864</v>
      </c>
      <c r="AC14" s="490" t="s">
        <v>219</v>
      </c>
    </row>
    <row r="15" spans="1:29" ht="15" customHeight="1">
      <c r="A15" s="25"/>
      <c r="B15" s="25" t="s">
        <v>975</v>
      </c>
      <c r="C15" s="25">
        <v>998.41099999999994</v>
      </c>
      <c r="D15" s="25">
        <v>2</v>
      </c>
      <c r="E15" s="25" t="s">
        <v>106</v>
      </c>
      <c r="F15" s="25">
        <v>4</v>
      </c>
      <c r="G15" s="25" t="s">
        <v>1000</v>
      </c>
      <c r="H15" s="25" t="s">
        <v>389</v>
      </c>
      <c r="I15" s="25" t="s">
        <v>165</v>
      </c>
      <c r="J15" s="25" t="s">
        <v>163</v>
      </c>
      <c r="K15" s="25">
        <v>9</v>
      </c>
      <c r="L15" s="25">
        <v>8</v>
      </c>
      <c r="M15" s="25">
        <v>-87</v>
      </c>
      <c r="N15" s="25">
        <v>25</v>
      </c>
      <c r="O15" s="25" t="s">
        <v>166</v>
      </c>
      <c r="P15" s="25" t="s">
        <v>171</v>
      </c>
      <c r="Q15" s="27" t="s">
        <v>182</v>
      </c>
      <c r="R15" s="25">
        <v>180</v>
      </c>
      <c r="S15" s="25">
        <v>1</v>
      </c>
      <c r="T15" s="25" t="s">
        <v>150</v>
      </c>
      <c r="U15" s="27">
        <v>221000</v>
      </c>
      <c r="V15" s="27"/>
      <c r="W15" s="25" t="s">
        <v>786</v>
      </c>
      <c r="X15" s="25" t="s">
        <v>786</v>
      </c>
      <c r="Y15" s="25" t="s">
        <v>864</v>
      </c>
      <c r="AC15" s="490" t="s">
        <v>219</v>
      </c>
    </row>
    <row r="16" spans="1:29" ht="15" customHeight="1">
      <c r="A16" s="25"/>
      <c r="B16" s="25" t="s">
        <v>975</v>
      </c>
      <c r="C16" s="25">
        <v>998.41099999999994</v>
      </c>
      <c r="D16" s="25">
        <v>3</v>
      </c>
      <c r="E16" s="25" t="s">
        <v>106</v>
      </c>
      <c r="F16" s="25">
        <v>4</v>
      </c>
      <c r="G16" s="25" t="s">
        <v>1000</v>
      </c>
      <c r="H16" s="25" t="s">
        <v>389</v>
      </c>
      <c r="I16" s="25" t="s">
        <v>165</v>
      </c>
      <c r="J16" s="25" t="s">
        <v>163</v>
      </c>
      <c r="K16" s="25">
        <v>9</v>
      </c>
      <c r="L16" s="25">
        <v>8</v>
      </c>
      <c r="M16" s="25">
        <v>-89</v>
      </c>
      <c r="N16" s="25">
        <v>25</v>
      </c>
      <c r="O16" s="25" t="s">
        <v>166</v>
      </c>
      <c r="P16" s="25" t="s">
        <v>171</v>
      </c>
      <c r="Q16" s="27" t="s">
        <v>182</v>
      </c>
      <c r="R16" s="25">
        <v>180</v>
      </c>
      <c r="S16" s="25">
        <v>1</v>
      </c>
      <c r="T16" s="25" t="s">
        <v>150</v>
      </c>
      <c r="U16" s="27">
        <v>221000</v>
      </c>
      <c r="V16" s="27"/>
      <c r="W16" s="25" t="s">
        <v>786</v>
      </c>
      <c r="X16" s="25" t="s">
        <v>786</v>
      </c>
      <c r="Y16" s="25" t="s">
        <v>864</v>
      </c>
      <c r="AC16" s="490" t="s">
        <v>219</v>
      </c>
    </row>
    <row r="17" spans="1:29" ht="15" customHeight="1">
      <c r="A17" s="25"/>
      <c r="B17" s="25" t="s">
        <v>975</v>
      </c>
      <c r="C17" s="25">
        <v>998.41099999999994</v>
      </c>
      <c r="D17" s="25">
        <v>4</v>
      </c>
      <c r="E17" s="25" t="s">
        <v>106</v>
      </c>
      <c r="F17" s="25">
        <v>4</v>
      </c>
      <c r="G17" s="25" t="s">
        <v>1000</v>
      </c>
      <c r="H17" s="25" t="s">
        <v>389</v>
      </c>
      <c r="I17" s="25" t="s">
        <v>165</v>
      </c>
      <c r="J17" s="25" t="s">
        <v>163</v>
      </c>
      <c r="K17" s="25">
        <v>9</v>
      </c>
      <c r="L17" s="25">
        <v>8</v>
      </c>
      <c r="M17" s="25">
        <v>-91</v>
      </c>
      <c r="N17" s="25">
        <v>25</v>
      </c>
      <c r="O17" s="25" t="s">
        <v>166</v>
      </c>
      <c r="P17" s="25" t="s">
        <v>171</v>
      </c>
      <c r="Q17" s="27" t="s">
        <v>182</v>
      </c>
      <c r="R17" s="25">
        <v>180</v>
      </c>
      <c r="S17" s="25">
        <v>1</v>
      </c>
      <c r="T17" s="25" t="s">
        <v>150</v>
      </c>
      <c r="U17" s="27">
        <v>219000</v>
      </c>
      <c r="V17" s="27"/>
      <c r="W17" s="25" t="s">
        <v>786</v>
      </c>
      <c r="X17" s="25" t="s">
        <v>786</v>
      </c>
      <c r="Y17" s="25" t="s">
        <v>864</v>
      </c>
      <c r="AC17" s="490" t="s">
        <v>219</v>
      </c>
    </row>
    <row r="18" spans="1:29" ht="15" customHeight="1">
      <c r="A18" s="25"/>
      <c r="B18" s="25" t="s">
        <v>975</v>
      </c>
      <c r="C18" s="25">
        <v>998.41099999999994</v>
      </c>
      <c r="D18" s="25">
        <v>5</v>
      </c>
      <c r="E18" s="25" t="s">
        <v>106</v>
      </c>
      <c r="F18" s="25">
        <v>4</v>
      </c>
      <c r="G18" s="25" t="s">
        <v>1000</v>
      </c>
      <c r="H18" s="25" t="s">
        <v>389</v>
      </c>
      <c r="I18" s="25" t="s">
        <v>165</v>
      </c>
      <c r="J18" s="25" t="s">
        <v>163</v>
      </c>
      <c r="K18" s="25">
        <v>9</v>
      </c>
      <c r="L18" s="25">
        <v>8</v>
      </c>
      <c r="M18" s="25">
        <v>-93</v>
      </c>
      <c r="N18" s="25">
        <v>25</v>
      </c>
      <c r="O18" s="25" t="s">
        <v>166</v>
      </c>
      <c r="P18" s="25" t="s">
        <v>171</v>
      </c>
      <c r="Q18" s="27" t="s">
        <v>182</v>
      </c>
      <c r="R18" s="25">
        <v>180</v>
      </c>
      <c r="S18" s="25">
        <v>1</v>
      </c>
      <c r="T18" s="25" t="s">
        <v>150</v>
      </c>
      <c r="U18" s="27">
        <v>219000</v>
      </c>
      <c r="V18" s="27"/>
      <c r="W18" s="25" t="s">
        <v>786</v>
      </c>
      <c r="X18" s="25" t="s">
        <v>786</v>
      </c>
      <c r="Y18" s="25" t="s">
        <v>864</v>
      </c>
      <c r="AC18" s="490" t="s">
        <v>219</v>
      </c>
    </row>
    <row r="19" spans="1:29" ht="15" customHeight="1">
      <c r="A19" s="25"/>
      <c r="B19" s="25" t="s">
        <v>975</v>
      </c>
      <c r="C19" s="25">
        <v>998.41099999999994</v>
      </c>
      <c r="D19" s="25">
        <v>6</v>
      </c>
      <c r="E19" s="25" t="s">
        <v>106</v>
      </c>
      <c r="F19" s="25">
        <v>4</v>
      </c>
      <c r="G19" s="25" t="s">
        <v>1000</v>
      </c>
      <c r="H19" s="25" t="s">
        <v>389</v>
      </c>
      <c r="I19" s="25" t="s">
        <v>165</v>
      </c>
      <c r="J19" s="25" t="s">
        <v>163</v>
      </c>
      <c r="K19" s="25">
        <v>9</v>
      </c>
      <c r="L19" s="25">
        <v>8</v>
      </c>
      <c r="M19" s="25">
        <v>-95</v>
      </c>
      <c r="N19" s="25">
        <v>25</v>
      </c>
      <c r="O19" s="25" t="s">
        <v>166</v>
      </c>
      <c r="P19" s="25" t="s">
        <v>171</v>
      </c>
      <c r="Q19" s="27" t="s">
        <v>182</v>
      </c>
      <c r="R19" s="25">
        <v>180</v>
      </c>
      <c r="S19" s="25">
        <v>1</v>
      </c>
      <c r="T19" s="25" t="s">
        <v>150</v>
      </c>
      <c r="U19" s="27">
        <v>219000</v>
      </c>
      <c r="V19" s="27"/>
      <c r="W19" s="25" t="s">
        <v>786</v>
      </c>
      <c r="X19" s="25" t="s">
        <v>786</v>
      </c>
      <c r="Y19" s="25" t="s">
        <v>864</v>
      </c>
      <c r="AC19" s="490" t="s">
        <v>219</v>
      </c>
    </row>
    <row r="20" spans="1:29" ht="15" customHeight="1">
      <c r="A20" s="25"/>
      <c r="B20" s="25" t="s">
        <v>975</v>
      </c>
      <c r="C20" s="25">
        <v>998.41099999999994</v>
      </c>
      <c r="D20" s="25">
        <v>7</v>
      </c>
      <c r="E20" s="25" t="s">
        <v>106</v>
      </c>
      <c r="F20" s="25">
        <v>4</v>
      </c>
      <c r="G20" s="25" t="s">
        <v>1000</v>
      </c>
      <c r="H20" s="25" t="s">
        <v>389</v>
      </c>
      <c r="I20" s="25" t="s">
        <v>165</v>
      </c>
      <c r="J20" s="25" t="s">
        <v>163</v>
      </c>
      <c r="K20" s="25">
        <v>9</v>
      </c>
      <c r="L20" s="25">
        <v>8</v>
      </c>
      <c r="M20" s="25">
        <v>-97</v>
      </c>
      <c r="N20" s="25">
        <v>25</v>
      </c>
      <c r="O20" s="25" t="s">
        <v>166</v>
      </c>
      <c r="P20" s="25" t="s">
        <v>171</v>
      </c>
      <c r="Q20" s="27" t="s">
        <v>182</v>
      </c>
      <c r="R20" s="25">
        <v>180</v>
      </c>
      <c r="S20" s="25">
        <v>1</v>
      </c>
      <c r="T20" s="25" t="s">
        <v>150</v>
      </c>
      <c r="U20" s="27">
        <v>202000</v>
      </c>
      <c r="V20" s="27"/>
      <c r="W20" s="25" t="s">
        <v>786</v>
      </c>
      <c r="X20" s="25" t="s">
        <v>786</v>
      </c>
      <c r="Y20" s="25" t="s">
        <v>864</v>
      </c>
      <c r="AC20" s="490" t="s">
        <v>219</v>
      </c>
    </row>
    <row r="21" spans="1:29" ht="15" customHeight="1">
      <c r="A21" s="25"/>
      <c r="B21" s="25" t="s">
        <v>975</v>
      </c>
      <c r="C21" s="25">
        <v>998.41099999999994</v>
      </c>
      <c r="D21" s="25">
        <v>8</v>
      </c>
      <c r="E21" s="25" t="s">
        <v>106</v>
      </c>
      <c r="F21" s="25">
        <v>4</v>
      </c>
      <c r="G21" s="25" t="s">
        <v>1000</v>
      </c>
      <c r="H21" s="25" t="s">
        <v>389</v>
      </c>
      <c r="I21" s="25" t="s">
        <v>165</v>
      </c>
      <c r="J21" s="25" t="s">
        <v>163</v>
      </c>
      <c r="K21" s="25">
        <v>9</v>
      </c>
      <c r="L21" s="25">
        <v>8</v>
      </c>
      <c r="M21" s="25">
        <v>-99</v>
      </c>
      <c r="N21" s="25">
        <v>25</v>
      </c>
      <c r="O21" s="25" t="s">
        <v>166</v>
      </c>
      <c r="P21" s="25" t="s">
        <v>171</v>
      </c>
      <c r="Q21" s="27" t="s">
        <v>182</v>
      </c>
      <c r="R21" s="25">
        <v>180</v>
      </c>
      <c r="S21" s="25">
        <v>1</v>
      </c>
      <c r="T21" s="25" t="s">
        <v>150</v>
      </c>
      <c r="U21" s="27">
        <v>202000</v>
      </c>
      <c r="V21" s="27"/>
      <c r="W21" s="25" t="s">
        <v>786</v>
      </c>
      <c r="X21" s="25" t="s">
        <v>786</v>
      </c>
      <c r="Y21" s="25" t="s">
        <v>864</v>
      </c>
      <c r="AC21" s="490" t="s">
        <v>219</v>
      </c>
    </row>
    <row r="22" spans="1:29" ht="15" customHeight="1">
      <c r="A22" s="25"/>
      <c r="B22" s="25" t="s">
        <v>975</v>
      </c>
      <c r="C22" s="25">
        <v>998.41099999999994</v>
      </c>
      <c r="D22" s="25">
        <v>9</v>
      </c>
      <c r="E22" s="25" t="s">
        <v>106</v>
      </c>
      <c r="F22" s="25">
        <v>4</v>
      </c>
      <c r="G22" s="25" t="s">
        <v>1000</v>
      </c>
      <c r="H22" s="25" t="s">
        <v>389</v>
      </c>
      <c r="I22" s="25" t="s">
        <v>165</v>
      </c>
      <c r="J22" s="25" t="s">
        <v>163</v>
      </c>
      <c r="K22" s="25">
        <v>9</v>
      </c>
      <c r="L22" s="25">
        <v>8</v>
      </c>
      <c r="M22" s="25">
        <v>-101</v>
      </c>
      <c r="N22" s="25">
        <v>24</v>
      </c>
      <c r="O22" s="25" t="s">
        <v>166</v>
      </c>
      <c r="P22" s="25" t="s">
        <v>171</v>
      </c>
      <c r="Q22" s="27" t="s">
        <v>182</v>
      </c>
      <c r="R22" s="25">
        <v>180</v>
      </c>
      <c r="S22" s="25">
        <v>1</v>
      </c>
      <c r="T22" s="25" t="s">
        <v>150</v>
      </c>
      <c r="U22" s="27">
        <v>196000</v>
      </c>
      <c r="V22" s="27"/>
      <c r="W22" s="25" t="s">
        <v>786</v>
      </c>
      <c r="X22" s="25" t="s">
        <v>786</v>
      </c>
      <c r="Y22" s="25" t="s">
        <v>864</v>
      </c>
      <c r="AC22" s="490" t="s">
        <v>219</v>
      </c>
    </row>
    <row r="23" spans="1:29" ht="15" customHeight="1">
      <c r="A23" s="25"/>
      <c r="B23" s="25" t="s">
        <v>975</v>
      </c>
      <c r="C23" s="25">
        <v>998.41099999999994</v>
      </c>
      <c r="D23" s="25">
        <v>10</v>
      </c>
      <c r="E23" s="25" t="s">
        <v>106</v>
      </c>
      <c r="F23" s="25">
        <v>4</v>
      </c>
      <c r="G23" s="25" t="s">
        <v>1000</v>
      </c>
      <c r="H23" s="25" t="s">
        <v>389</v>
      </c>
      <c r="I23" s="25" t="s">
        <v>165</v>
      </c>
      <c r="J23" s="25" t="s">
        <v>163</v>
      </c>
      <c r="K23" s="25">
        <v>9</v>
      </c>
      <c r="L23" s="25">
        <v>8</v>
      </c>
      <c r="M23" s="25">
        <v>-103</v>
      </c>
      <c r="N23" s="25">
        <v>22</v>
      </c>
      <c r="O23" s="25" t="s">
        <v>166</v>
      </c>
      <c r="P23" s="25" t="s">
        <v>171</v>
      </c>
      <c r="Q23" s="27" t="s">
        <v>182</v>
      </c>
      <c r="R23" s="25">
        <v>180</v>
      </c>
      <c r="S23" s="25">
        <v>1</v>
      </c>
      <c r="T23" s="25" t="s">
        <v>150</v>
      </c>
      <c r="U23" s="27">
        <v>184000</v>
      </c>
      <c r="V23" s="27"/>
      <c r="W23" s="25" t="s">
        <v>786</v>
      </c>
      <c r="X23" s="25" t="s">
        <v>786</v>
      </c>
      <c r="Y23" s="25" t="s">
        <v>864</v>
      </c>
      <c r="AC23" s="490" t="s">
        <v>219</v>
      </c>
    </row>
    <row r="24" spans="1:29" ht="15" customHeight="1">
      <c r="A24" s="25"/>
      <c r="B24" s="25" t="s">
        <v>975</v>
      </c>
      <c r="C24" s="25">
        <v>998.41099999999994</v>
      </c>
      <c r="D24" s="25">
        <v>11</v>
      </c>
      <c r="E24" s="25" t="s">
        <v>106</v>
      </c>
      <c r="F24" s="25">
        <v>4</v>
      </c>
      <c r="G24" s="25" t="s">
        <v>1000</v>
      </c>
      <c r="H24" s="25" t="s">
        <v>389</v>
      </c>
      <c r="I24" s="25" t="s">
        <v>165</v>
      </c>
      <c r="J24" s="25" t="s">
        <v>163</v>
      </c>
      <c r="K24" s="25">
        <v>9</v>
      </c>
      <c r="L24" s="25">
        <v>8</v>
      </c>
      <c r="M24" s="25">
        <v>-105</v>
      </c>
      <c r="N24" s="25">
        <v>20</v>
      </c>
      <c r="O24" s="25" t="s">
        <v>166</v>
      </c>
      <c r="P24" s="25" t="s">
        <v>171</v>
      </c>
      <c r="Q24" s="27" t="s">
        <v>182</v>
      </c>
      <c r="R24" s="25">
        <v>180</v>
      </c>
      <c r="S24" s="25">
        <v>1</v>
      </c>
      <c r="T24" s="25" t="s">
        <v>150</v>
      </c>
      <c r="U24" s="27">
        <v>170000</v>
      </c>
      <c r="V24" s="27"/>
      <c r="W24" s="25" t="s">
        <v>786</v>
      </c>
      <c r="X24" s="25" t="s">
        <v>786</v>
      </c>
      <c r="Y24" s="25" t="s">
        <v>864</v>
      </c>
      <c r="AC24" s="490" t="s">
        <v>219</v>
      </c>
    </row>
    <row r="25" spans="1:29" ht="15" customHeight="1">
      <c r="A25" s="25"/>
      <c r="B25" s="25" t="s">
        <v>975</v>
      </c>
      <c r="C25" s="25">
        <v>998.41099999999994</v>
      </c>
      <c r="D25" s="25">
        <v>12</v>
      </c>
      <c r="E25" s="25" t="s">
        <v>106</v>
      </c>
      <c r="F25" s="25">
        <v>4</v>
      </c>
      <c r="G25" s="25" t="s">
        <v>1000</v>
      </c>
      <c r="H25" s="25" t="s">
        <v>389</v>
      </c>
      <c r="I25" s="25" t="s">
        <v>165</v>
      </c>
      <c r="J25" s="25" t="s">
        <v>163</v>
      </c>
      <c r="K25" s="25">
        <v>9</v>
      </c>
      <c r="L25" s="25">
        <v>8</v>
      </c>
      <c r="M25" s="25">
        <v>-107</v>
      </c>
      <c r="N25" s="25">
        <v>18</v>
      </c>
      <c r="O25" s="25" t="s">
        <v>166</v>
      </c>
      <c r="P25" s="25" t="s">
        <v>171</v>
      </c>
      <c r="Q25" s="27" t="s">
        <v>182</v>
      </c>
      <c r="R25" s="25">
        <v>180</v>
      </c>
      <c r="S25" s="25">
        <v>1</v>
      </c>
      <c r="T25" s="25" t="s">
        <v>150</v>
      </c>
      <c r="U25" s="27">
        <v>156000</v>
      </c>
      <c r="V25" s="27"/>
      <c r="W25" s="25" t="s">
        <v>786</v>
      </c>
      <c r="X25" s="25" t="s">
        <v>786</v>
      </c>
      <c r="Y25" s="25" t="s">
        <v>864</v>
      </c>
      <c r="AC25" s="490" t="s">
        <v>219</v>
      </c>
    </row>
    <row r="26" spans="1:29" ht="15" customHeight="1">
      <c r="A26" s="25"/>
      <c r="B26" s="25" t="s">
        <v>975</v>
      </c>
      <c r="C26" s="25">
        <v>998.41099999999994</v>
      </c>
      <c r="D26" s="25">
        <v>13</v>
      </c>
      <c r="E26" s="25" t="s">
        <v>106</v>
      </c>
      <c r="F26" s="25">
        <v>4</v>
      </c>
      <c r="G26" s="25" t="s">
        <v>1000</v>
      </c>
      <c r="H26" s="25" t="s">
        <v>389</v>
      </c>
      <c r="I26" s="25" t="s">
        <v>165</v>
      </c>
      <c r="J26" s="25" t="s">
        <v>163</v>
      </c>
      <c r="K26" s="25">
        <v>9</v>
      </c>
      <c r="L26" s="25">
        <v>8</v>
      </c>
      <c r="M26" s="25">
        <v>-109</v>
      </c>
      <c r="N26" s="25">
        <v>16</v>
      </c>
      <c r="O26" s="25" t="s">
        <v>166</v>
      </c>
      <c r="P26" s="25" t="s">
        <v>171</v>
      </c>
      <c r="Q26" s="27" t="s">
        <v>182</v>
      </c>
      <c r="R26" s="25">
        <v>180</v>
      </c>
      <c r="S26" s="25">
        <v>1</v>
      </c>
      <c r="T26" s="25" t="s">
        <v>150</v>
      </c>
      <c r="U26" s="27">
        <v>146000</v>
      </c>
      <c r="V26" s="27"/>
      <c r="W26" s="25" t="s">
        <v>786</v>
      </c>
      <c r="X26" s="25" t="s">
        <v>786</v>
      </c>
      <c r="Y26" s="25" t="s">
        <v>864</v>
      </c>
      <c r="AC26" s="490" t="s">
        <v>219</v>
      </c>
    </row>
    <row r="27" spans="1:29" ht="15" customHeight="1">
      <c r="A27" s="25"/>
      <c r="B27" s="25" t="s">
        <v>975</v>
      </c>
      <c r="C27" s="25">
        <v>998.41099999999994</v>
      </c>
      <c r="D27" s="25">
        <v>14</v>
      </c>
      <c r="E27" s="25" t="s">
        <v>106</v>
      </c>
      <c r="F27" s="25">
        <v>4</v>
      </c>
      <c r="G27" s="25" t="s">
        <v>1000</v>
      </c>
      <c r="H27" s="25" t="s">
        <v>389</v>
      </c>
      <c r="I27" s="25" t="s">
        <v>165</v>
      </c>
      <c r="J27" s="25" t="s">
        <v>163</v>
      </c>
      <c r="K27" s="25">
        <v>9</v>
      </c>
      <c r="L27" s="25">
        <v>8</v>
      </c>
      <c r="M27" s="25">
        <v>-111</v>
      </c>
      <c r="N27" s="25">
        <v>14</v>
      </c>
      <c r="O27" s="25" t="s">
        <v>166</v>
      </c>
      <c r="P27" s="25" t="s">
        <v>171</v>
      </c>
      <c r="Q27" s="27" t="s">
        <v>182</v>
      </c>
      <c r="R27" s="25">
        <v>180</v>
      </c>
      <c r="S27" s="25">
        <v>1</v>
      </c>
      <c r="T27" s="25" t="s">
        <v>150</v>
      </c>
      <c r="U27" s="27">
        <v>130000</v>
      </c>
      <c r="V27" s="27"/>
      <c r="W27" s="25" t="s">
        <v>786</v>
      </c>
      <c r="X27" s="25" t="s">
        <v>786</v>
      </c>
      <c r="Y27" s="25" t="s">
        <v>864</v>
      </c>
      <c r="AC27" s="490" t="s">
        <v>219</v>
      </c>
    </row>
    <row r="28" spans="1:29" ht="15" customHeight="1">
      <c r="A28" s="25"/>
      <c r="B28" s="25" t="s">
        <v>975</v>
      </c>
      <c r="C28" s="25">
        <v>998.41099999999994</v>
      </c>
      <c r="D28" s="25">
        <v>15</v>
      </c>
      <c r="E28" s="25" t="s">
        <v>106</v>
      </c>
      <c r="F28" s="25">
        <v>4</v>
      </c>
      <c r="G28" s="25" t="s">
        <v>1000</v>
      </c>
      <c r="H28" s="25" t="s">
        <v>389</v>
      </c>
      <c r="I28" s="25" t="s">
        <v>165</v>
      </c>
      <c r="J28" s="25" t="s">
        <v>163</v>
      </c>
      <c r="K28" s="25">
        <v>9</v>
      </c>
      <c r="L28" s="25">
        <v>8</v>
      </c>
      <c r="M28" s="25">
        <v>-113</v>
      </c>
      <c r="N28" s="25">
        <v>12</v>
      </c>
      <c r="O28" s="25" t="s">
        <v>166</v>
      </c>
      <c r="P28" s="25" t="s">
        <v>171</v>
      </c>
      <c r="Q28" s="27" t="s">
        <v>182</v>
      </c>
      <c r="R28" s="25">
        <v>180</v>
      </c>
      <c r="S28" s="25">
        <v>1</v>
      </c>
      <c r="T28" s="25" t="s">
        <v>150</v>
      </c>
      <c r="U28" s="27">
        <v>100000</v>
      </c>
      <c r="V28" s="27"/>
      <c r="W28" s="25" t="s">
        <v>786</v>
      </c>
      <c r="X28" s="25" t="s">
        <v>786</v>
      </c>
      <c r="Y28" s="25" t="s">
        <v>864</v>
      </c>
      <c r="AC28" s="490" t="s">
        <v>219</v>
      </c>
    </row>
    <row r="29" spans="1:29" ht="15" customHeight="1">
      <c r="A29" s="25"/>
      <c r="B29" s="25" t="s">
        <v>975</v>
      </c>
      <c r="C29" s="25">
        <v>998.41099999999994</v>
      </c>
      <c r="D29" s="25">
        <v>16</v>
      </c>
      <c r="E29" s="25" t="s">
        <v>106</v>
      </c>
      <c r="F29" s="25">
        <v>4</v>
      </c>
      <c r="G29" s="25" t="s">
        <v>1000</v>
      </c>
      <c r="H29" s="25" t="s">
        <v>389</v>
      </c>
      <c r="I29" s="25" t="s">
        <v>165</v>
      </c>
      <c r="J29" s="25" t="s">
        <v>163</v>
      </c>
      <c r="K29" s="25">
        <v>9</v>
      </c>
      <c r="L29" s="25">
        <v>8</v>
      </c>
      <c r="M29" s="25">
        <v>-115</v>
      </c>
      <c r="N29" s="25">
        <v>10</v>
      </c>
      <c r="O29" s="25" t="s">
        <v>166</v>
      </c>
      <c r="P29" s="25" t="s">
        <v>171</v>
      </c>
      <c r="Q29" s="27" t="s">
        <v>182</v>
      </c>
      <c r="R29" s="25">
        <v>180</v>
      </c>
      <c r="S29" s="25">
        <v>1</v>
      </c>
      <c r="T29" s="25" t="s">
        <v>150</v>
      </c>
      <c r="U29" s="27">
        <v>90000</v>
      </c>
      <c r="V29" s="27"/>
      <c r="W29" s="25" t="s">
        <v>786</v>
      </c>
      <c r="X29" s="25" t="s">
        <v>786</v>
      </c>
      <c r="Y29" s="25" t="s">
        <v>864</v>
      </c>
      <c r="AC29" s="490" t="s">
        <v>219</v>
      </c>
    </row>
    <row r="30" spans="1:29" ht="15" customHeight="1">
      <c r="A30" s="25"/>
      <c r="B30" s="25" t="s">
        <v>975</v>
      </c>
      <c r="C30" s="25">
        <v>998.41099999999994</v>
      </c>
      <c r="D30" s="25">
        <v>17</v>
      </c>
      <c r="E30" s="25" t="s">
        <v>106</v>
      </c>
      <c r="F30" s="25">
        <v>4</v>
      </c>
      <c r="G30" s="25" t="s">
        <v>1000</v>
      </c>
      <c r="H30" s="25" t="s">
        <v>389</v>
      </c>
      <c r="I30" s="25" t="s">
        <v>165</v>
      </c>
      <c r="J30" s="25" t="s">
        <v>163</v>
      </c>
      <c r="K30" s="25">
        <v>9</v>
      </c>
      <c r="L30" s="25">
        <v>8</v>
      </c>
      <c r="M30" s="25">
        <v>-117</v>
      </c>
      <c r="N30" s="25">
        <v>8</v>
      </c>
      <c r="O30" s="25" t="s">
        <v>166</v>
      </c>
      <c r="P30" s="25" t="s">
        <v>171</v>
      </c>
      <c r="Q30" s="27" t="s">
        <v>182</v>
      </c>
      <c r="R30" s="25">
        <v>180</v>
      </c>
      <c r="S30" s="25">
        <v>1</v>
      </c>
      <c r="T30" s="25" t="s">
        <v>150</v>
      </c>
      <c r="U30" s="27">
        <v>70000</v>
      </c>
      <c r="V30" s="27"/>
      <c r="W30" s="25" t="s">
        <v>786</v>
      </c>
      <c r="X30" s="25" t="s">
        <v>786</v>
      </c>
      <c r="Y30" s="25" t="s">
        <v>864</v>
      </c>
      <c r="AC30" s="490" t="s">
        <v>219</v>
      </c>
    </row>
    <row r="31" spans="1:29" ht="15" customHeight="1">
      <c r="A31" s="25"/>
      <c r="B31" s="25" t="s">
        <v>975</v>
      </c>
      <c r="C31" s="25">
        <v>998.41099999999994</v>
      </c>
      <c r="D31" s="25">
        <v>18</v>
      </c>
      <c r="E31" s="25" t="s">
        <v>106</v>
      </c>
      <c r="F31" s="25">
        <v>4</v>
      </c>
      <c r="G31" s="25" t="s">
        <v>1000</v>
      </c>
      <c r="H31" s="25" t="s">
        <v>389</v>
      </c>
      <c r="I31" s="25" t="s">
        <v>165</v>
      </c>
      <c r="J31" s="25" t="s">
        <v>163</v>
      </c>
      <c r="K31" s="25">
        <v>9</v>
      </c>
      <c r="L31" s="25">
        <v>8</v>
      </c>
      <c r="M31" s="25">
        <v>-119</v>
      </c>
      <c r="N31" s="25">
        <v>6</v>
      </c>
      <c r="O31" s="25" t="s">
        <v>166</v>
      </c>
      <c r="P31" s="25" t="s">
        <v>171</v>
      </c>
      <c r="Q31" s="27" t="s">
        <v>182</v>
      </c>
      <c r="R31" s="25">
        <v>180</v>
      </c>
      <c r="S31" s="25">
        <v>1</v>
      </c>
      <c r="T31" s="25" t="s">
        <v>150</v>
      </c>
      <c r="U31" s="27">
        <v>55000</v>
      </c>
      <c r="V31" s="27"/>
      <c r="W31" s="25" t="s">
        <v>786</v>
      </c>
      <c r="X31" s="25" t="s">
        <v>786</v>
      </c>
      <c r="Y31" s="25" t="s">
        <v>864</v>
      </c>
      <c r="AC31" s="490" t="s">
        <v>219</v>
      </c>
    </row>
    <row r="32" spans="1:29" ht="15" customHeight="1">
      <c r="A32" s="25"/>
      <c r="B32" s="25" t="s">
        <v>975</v>
      </c>
      <c r="C32" s="25">
        <v>998.41099999999994</v>
      </c>
      <c r="D32" s="25">
        <v>19</v>
      </c>
      <c r="E32" s="25" t="s">
        <v>106</v>
      </c>
      <c r="F32" s="25">
        <v>4</v>
      </c>
      <c r="G32" s="25" t="s">
        <v>1000</v>
      </c>
      <c r="H32" s="25" t="s">
        <v>389</v>
      </c>
      <c r="I32" s="25" t="s">
        <v>165</v>
      </c>
      <c r="J32" s="25" t="s">
        <v>163</v>
      </c>
      <c r="K32" s="25">
        <v>9</v>
      </c>
      <c r="L32" s="25">
        <v>8</v>
      </c>
      <c r="M32" s="25">
        <v>-121</v>
      </c>
      <c r="N32" s="25">
        <v>4</v>
      </c>
      <c r="O32" s="25" t="s">
        <v>166</v>
      </c>
      <c r="P32" s="25" t="s">
        <v>171</v>
      </c>
      <c r="Q32" s="27" t="s">
        <v>182</v>
      </c>
      <c r="R32" s="25">
        <v>180</v>
      </c>
      <c r="S32" s="25">
        <v>1</v>
      </c>
      <c r="T32" s="25" t="s">
        <v>150</v>
      </c>
      <c r="U32" s="27">
        <v>40000</v>
      </c>
      <c r="V32" s="27"/>
      <c r="W32" s="25" t="s">
        <v>786</v>
      </c>
      <c r="X32" s="25" t="s">
        <v>786</v>
      </c>
      <c r="Y32" s="25" t="s">
        <v>864</v>
      </c>
      <c r="AC32" s="490" t="s">
        <v>219</v>
      </c>
    </row>
  </sheetData>
  <mergeCells count="1">
    <mergeCell ref="A1:C1"/>
  </mergeCells>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outlinePr summaryBelow="0" summaryRight="0"/>
  </sheetPr>
  <dimension ref="A1:AE51"/>
  <sheetViews>
    <sheetView topLeftCell="P1" workbookViewId="0"/>
  </sheetViews>
  <sheetFormatPr defaultColWidth="8.75" defaultRowHeight="15" customHeight="1"/>
  <cols>
    <col min="1" max="1" width="53.5" style="35" customWidth="1"/>
    <col min="2" max="2" width="15.5" style="35" customWidth="1"/>
    <col min="6" max="6" width="7.5" style="35" customWidth="1"/>
    <col min="8" max="8" width="13.5" style="35" customWidth="1"/>
    <col min="22" max="22" width="18" style="36" customWidth="1"/>
    <col min="23" max="23" width="20.5" style="36" customWidth="1"/>
    <col min="24" max="25" width="20.5" style="35" customWidth="1"/>
    <col min="26" max="26" width="26.5" style="35" customWidth="1"/>
    <col min="27" max="27" width="18.5" style="35" customWidth="1"/>
  </cols>
  <sheetData>
    <row r="1" spans="1:31" ht="41.45" customHeight="1">
      <c r="A1" s="75" t="s">
        <v>982</v>
      </c>
      <c r="B1" s="75" t="s">
        <v>983</v>
      </c>
      <c r="C1" s="75" t="s">
        <v>984</v>
      </c>
      <c r="D1" s="75" t="s">
        <v>122</v>
      </c>
      <c r="E1" s="573" t="s">
        <v>768</v>
      </c>
      <c r="F1" s="107" t="s">
        <v>1001</v>
      </c>
      <c r="G1" s="574" t="s">
        <v>774</v>
      </c>
      <c r="H1" s="75" t="s">
        <v>985</v>
      </c>
      <c r="I1" s="75" t="s">
        <v>1002</v>
      </c>
      <c r="J1" s="75" t="s">
        <v>126</v>
      </c>
      <c r="K1" s="75" t="s">
        <v>127</v>
      </c>
      <c r="L1" s="575" t="s">
        <v>987</v>
      </c>
      <c r="M1" s="75" t="s">
        <v>988</v>
      </c>
      <c r="N1" s="576" t="s">
        <v>128</v>
      </c>
      <c r="O1" s="75" t="s">
        <v>989</v>
      </c>
      <c r="P1" s="75" t="s">
        <v>130</v>
      </c>
      <c r="Q1" s="75" t="s">
        <v>990</v>
      </c>
      <c r="R1" s="75" t="s">
        <v>133</v>
      </c>
      <c r="S1" s="75" t="s">
        <v>991</v>
      </c>
      <c r="T1" s="75" t="s">
        <v>992</v>
      </c>
      <c r="U1" s="75" t="s">
        <v>136</v>
      </c>
      <c r="V1" s="75" t="s">
        <v>962</v>
      </c>
      <c r="W1" s="75" t="s">
        <v>963</v>
      </c>
      <c r="X1" s="75" t="s">
        <v>993</v>
      </c>
      <c r="Y1" s="75" t="s">
        <v>994</v>
      </c>
      <c r="Z1" s="75" t="s">
        <v>1003</v>
      </c>
      <c r="AA1" s="75" t="s">
        <v>996</v>
      </c>
      <c r="AB1" s="37" t="s">
        <v>141</v>
      </c>
      <c r="AC1" s="37" t="s">
        <v>142</v>
      </c>
      <c r="AD1" s="37" t="s">
        <v>143</v>
      </c>
      <c r="AE1" s="489" t="s">
        <v>144</v>
      </c>
    </row>
    <row r="2" spans="1:31" ht="15" customHeight="1">
      <c r="A2" s="25" t="s">
        <v>966</v>
      </c>
      <c r="B2" s="25">
        <v>998.50099999999998</v>
      </c>
      <c r="C2" s="25"/>
      <c r="D2" s="25" t="s">
        <v>106</v>
      </c>
      <c r="E2" s="25">
        <v>2</v>
      </c>
      <c r="F2" s="25">
        <v>66</v>
      </c>
      <c r="G2" s="25" t="s">
        <v>1000</v>
      </c>
      <c r="H2" s="25" t="s">
        <v>1004</v>
      </c>
      <c r="I2" s="25"/>
      <c r="J2" s="25" t="s">
        <v>157</v>
      </c>
      <c r="K2" s="25" t="s">
        <v>146</v>
      </c>
      <c r="L2" s="25">
        <v>9</v>
      </c>
      <c r="M2" s="25">
        <v>8</v>
      </c>
      <c r="N2" s="25">
        <v>-85</v>
      </c>
      <c r="O2" s="25" t="s">
        <v>624</v>
      </c>
      <c r="P2" s="25" t="s">
        <v>624</v>
      </c>
      <c r="Q2" s="25" t="s">
        <v>828</v>
      </c>
      <c r="R2" s="27" t="s">
        <v>149</v>
      </c>
      <c r="S2" s="25">
        <v>60</v>
      </c>
      <c r="T2" s="25">
        <v>3</v>
      </c>
      <c r="U2" s="25" t="s">
        <v>150</v>
      </c>
      <c r="V2" s="212">
        <v>600000</v>
      </c>
      <c r="W2" s="27">
        <v>38000</v>
      </c>
      <c r="X2" s="108" t="s">
        <v>824</v>
      </c>
      <c r="Y2" s="108" t="s">
        <v>824</v>
      </c>
      <c r="Z2" s="108"/>
      <c r="AA2" s="25" t="s">
        <v>851</v>
      </c>
      <c r="AE2" s="490" t="s">
        <v>219</v>
      </c>
    </row>
    <row r="3" spans="1:31" ht="15" customHeight="1">
      <c r="A3" s="25" t="s">
        <v>997</v>
      </c>
      <c r="B3" s="25">
        <v>998.50199999999995</v>
      </c>
      <c r="C3" s="25"/>
      <c r="D3" s="25" t="s">
        <v>106</v>
      </c>
      <c r="E3" s="25">
        <v>2</v>
      </c>
      <c r="F3" s="25">
        <v>66</v>
      </c>
      <c r="G3" s="25" t="s">
        <v>1000</v>
      </c>
      <c r="H3" s="25" t="s">
        <v>1004</v>
      </c>
      <c r="I3" s="25"/>
      <c r="J3" s="25" t="s">
        <v>165</v>
      </c>
      <c r="K3" s="25" t="s">
        <v>163</v>
      </c>
      <c r="L3" s="25">
        <v>9</v>
      </c>
      <c r="M3" s="25">
        <v>8</v>
      </c>
      <c r="N3" s="25">
        <v>-85</v>
      </c>
      <c r="O3" s="25" t="s">
        <v>624</v>
      </c>
      <c r="P3" s="25" t="s">
        <v>624</v>
      </c>
      <c r="Q3" s="25" t="s">
        <v>148</v>
      </c>
      <c r="R3" s="27" t="s">
        <v>149</v>
      </c>
      <c r="S3" s="25">
        <v>60</v>
      </c>
      <c r="T3" s="25">
        <v>3</v>
      </c>
      <c r="U3" s="25" t="s">
        <v>150</v>
      </c>
      <c r="V3" s="66">
        <v>600000</v>
      </c>
      <c r="W3" s="27"/>
      <c r="X3" s="108" t="s">
        <v>824</v>
      </c>
      <c r="Y3" s="108" t="s">
        <v>824</v>
      </c>
      <c r="Z3" s="108"/>
      <c r="AA3" s="25" t="s">
        <v>864</v>
      </c>
      <c r="AE3" s="490" t="s">
        <v>219</v>
      </c>
    </row>
    <row r="4" spans="1:31" ht="15" customHeight="1">
      <c r="A4" s="25" t="s">
        <v>972</v>
      </c>
      <c r="B4" s="25">
        <v>998.50300000000004</v>
      </c>
      <c r="C4" s="25"/>
      <c r="D4" s="25" t="s">
        <v>106</v>
      </c>
      <c r="E4" s="25">
        <v>66</v>
      </c>
      <c r="F4" s="25">
        <v>2</v>
      </c>
      <c r="G4" s="25" t="s">
        <v>1000</v>
      </c>
      <c r="H4" s="25" t="s">
        <v>1004</v>
      </c>
      <c r="I4" s="25"/>
      <c r="J4" s="25" t="s">
        <v>165</v>
      </c>
      <c r="K4" s="25" t="s">
        <v>146</v>
      </c>
      <c r="L4" s="25">
        <v>9</v>
      </c>
      <c r="M4" s="25">
        <v>8</v>
      </c>
      <c r="N4" s="25">
        <v>-85</v>
      </c>
      <c r="O4" s="25">
        <v>20</v>
      </c>
      <c r="P4" s="25" t="s">
        <v>166</v>
      </c>
      <c r="Q4" s="25" t="s">
        <v>171</v>
      </c>
      <c r="R4" s="27" t="s">
        <v>149</v>
      </c>
      <c r="S4" s="25">
        <v>60</v>
      </c>
      <c r="T4" s="25">
        <v>3</v>
      </c>
      <c r="U4" s="25" t="s">
        <v>150</v>
      </c>
      <c r="V4" s="66">
        <v>300000</v>
      </c>
      <c r="W4" s="27"/>
      <c r="X4" s="108" t="s">
        <v>786</v>
      </c>
      <c r="Y4" s="108" t="s">
        <v>786</v>
      </c>
      <c r="Z4" s="108"/>
      <c r="AA4" s="25" t="s">
        <v>864</v>
      </c>
      <c r="AE4" s="490" t="s">
        <v>219</v>
      </c>
    </row>
    <row r="5" spans="1:31" ht="15" customHeight="1">
      <c r="A5" s="25" t="s">
        <v>966</v>
      </c>
      <c r="B5" s="25">
        <v>998.50400000000002</v>
      </c>
      <c r="C5" s="25"/>
      <c r="D5" s="25" t="s">
        <v>106</v>
      </c>
      <c r="E5" s="25">
        <v>2</v>
      </c>
      <c r="F5" s="25">
        <v>66</v>
      </c>
      <c r="G5" s="25" t="s">
        <v>1000</v>
      </c>
      <c r="H5" s="25" t="s">
        <v>1005</v>
      </c>
      <c r="I5" s="25"/>
      <c r="J5" s="25" t="s">
        <v>157</v>
      </c>
      <c r="K5" s="25" t="s">
        <v>146</v>
      </c>
      <c r="L5" s="25">
        <v>9</v>
      </c>
      <c r="M5" s="25">
        <v>8</v>
      </c>
      <c r="N5" s="25">
        <v>-85</v>
      </c>
      <c r="O5" s="25" t="s">
        <v>624</v>
      </c>
      <c r="P5" s="25" t="s">
        <v>624</v>
      </c>
      <c r="Q5" s="25" t="s">
        <v>828</v>
      </c>
      <c r="R5" s="27" t="s">
        <v>149</v>
      </c>
      <c r="S5" s="25">
        <v>60</v>
      </c>
      <c r="T5" s="25">
        <v>3</v>
      </c>
      <c r="U5" s="25" t="s">
        <v>150</v>
      </c>
      <c r="V5" s="66">
        <v>550000</v>
      </c>
      <c r="W5" s="27">
        <v>28000</v>
      </c>
      <c r="X5" s="108" t="s">
        <v>824</v>
      </c>
      <c r="Y5" s="108" t="s">
        <v>824</v>
      </c>
      <c r="Z5" s="108"/>
      <c r="AA5" s="25" t="s">
        <v>851</v>
      </c>
      <c r="AE5" s="490" t="s">
        <v>219</v>
      </c>
    </row>
    <row r="6" spans="1:31" ht="15" customHeight="1">
      <c r="A6" s="25" t="s">
        <v>997</v>
      </c>
      <c r="B6" s="25">
        <v>998.505</v>
      </c>
      <c r="C6" s="25"/>
      <c r="D6" s="25" t="s">
        <v>106</v>
      </c>
      <c r="E6" s="25">
        <v>2</v>
      </c>
      <c r="F6" s="25">
        <v>66</v>
      </c>
      <c r="G6" s="25" t="s">
        <v>1000</v>
      </c>
      <c r="H6" s="25" t="s">
        <v>1005</v>
      </c>
      <c r="I6" s="25"/>
      <c r="J6" s="25" t="s">
        <v>165</v>
      </c>
      <c r="K6" s="25" t="s">
        <v>163</v>
      </c>
      <c r="L6" s="25">
        <v>9</v>
      </c>
      <c r="M6" s="25">
        <v>8</v>
      </c>
      <c r="N6" s="25">
        <v>-85</v>
      </c>
      <c r="O6" s="25" t="s">
        <v>624</v>
      </c>
      <c r="P6" s="25" t="s">
        <v>624</v>
      </c>
      <c r="Q6" s="25" t="s">
        <v>148</v>
      </c>
      <c r="R6" s="27" t="s">
        <v>149</v>
      </c>
      <c r="S6" s="25">
        <v>60</v>
      </c>
      <c r="T6" s="25">
        <v>3</v>
      </c>
      <c r="U6" s="25" t="s">
        <v>150</v>
      </c>
      <c r="V6" s="66">
        <v>550000</v>
      </c>
      <c r="W6" s="27"/>
      <c r="X6" s="108" t="s">
        <v>824</v>
      </c>
      <c r="Y6" s="108" t="s">
        <v>824</v>
      </c>
      <c r="Z6" s="108"/>
      <c r="AA6" s="25" t="s">
        <v>864</v>
      </c>
      <c r="AE6" s="490" t="s">
        <v>219</v>
      </c>
    </row>
    <row r="7" spans="1:31" ht="15" customHeight="1">
      <c r="A7" s="25" t="s">
        <v>972</v>
      </c>
      <c r="B7" s="25">
        <v>998.50599999999997</v>
      </c>
      <c r="C7" s="25"/>
      <c r="D7" s="25" t="s">
        <v>106</v>
      </c>
      <c r="E7" s="25">
        <v>66</v>
      </c>
      <c r="F7" s="25">
        <v>2</v>
      </c>
      <c r="G7" s="25" t="s">
        <v>1000</v>
      </c>
      <c r="H7" s="25" t="s">
        <v>1005</v>
      </c>
      <c r="I7" s="25"/>
      <c r="J7" s="25" t="s">
        <v>165</v>
      </c>
      <c r="K7" s="25" t="s">
        <v>146</v>
      </c>
      <c r="L7" s="25">
        <v>9</v>
      </c>
      <c r="M7" s="25">
        <v>8</v>
      </c>
      <c r="N7" s="25">
        <v>-85</v>
      </c>
      <c r="O7" s="25">
        <v>20</v>
      </c>
      <c r="P7" s="25" t="s">
        <v>166</v>
      </c>
      <c r="Q7" s="25" t="s">
        <v>171</v>
      </c>
      <c r="R7" s="27" t="s">
        <v>149</v>
      </c>
      <c r="S7" s="25">
        <v>60</v>
      </c>
      <c r="T7" s="25">
        <v>3</v>
      </c>
      <c r="U7" s="25" t="s">
        <v>150</v>
      </c>
      <c r="V7" s="27">
        <v>275000</v>
      </c>
      <c r="W7" s="27"/>
      <c r="X7" s="108" t="s">
        <v>786</v>
      </c>
      <c r="Y7" s="108" t="s">
        <v>786</v>
      </c>
      <c r="Z7" s="108"/>
      <c r="AA7" s="25" t="s">
        <v>864</v>
      </c>
      <c r="AE7" s="490" t="s">
        <v>219</v>
      </c>
    </row>
    <row r="8" spans="1:31" ht="15" customHeight="1">
      <c r="A8" s="25" t="s">
        <v>966</v>
      </c>
      <c r="B8" s="25">
        <v>998.50699999999995</v>
      </c>
      <c r="C8" s="25"/>
      <c r="D8" s="25" t="s">
        <v>106</v>
      </c>
      <c r="E8" s="25">
        <v>2</v>
      </c>
      <c r="F8" s="25">
        <v>66</v>
      </c>
      <c r="G8" s="25" t="s">
        <v>1000</v>
      </c>
      <c r="H8" s="25" t="s">
        <v>1006</v>
      </c>
      <c r="I8" s="25"/>
      <c r="J8" s="25" t="s">
        <v>157</v>
      </c>
      <c r="K8" s="25" t="s">
        <v>146</v>
      </c>
      <c r="L8" s="25">
        <v>9</v>
      </c>
      <c r="M8" s="25">
        <v>8</v>
      </c>
      <c r="N8" s="25">
        <v>-85</v>
      </c>
      <c r="O8" s="25" t="s">
        <v>624</v>
      </c>
      <c r="P8" s="25" t="s">
        <v>624</v>
      </c>
      <c r="Q8" s="25" t="s">
        <v>828</v>
      </c>
      <c r="R8" s="27" t="s">
        <v>149</v>
      </c>
      <c r="S8" s="25">
        <v>60</v>
      </c>
      <c r="T8" s="25">
        <v>3</v>
      </c>
      <c r="U8" s="25" t="s">
        <v>150</v>
      </c>
      <c r="V8" s="27">
        <v>500000</v>
      </c>
      <c r="W8" s="27">
        <v>18000</v>
      </c>
      <c r="X8" s="108" t="s">
        <v>824</v>
      </c>
      <c r="Y8" s="108" t="s">
        <v>824</v>
      </c>
      <c r="Z8" s="108"/>
      <c r="AA8" s="25" t="s">
        <v>851</v>
      </c>
      <c r="AE8" s="490" t="s">
        <v>219</v>
      </c>
    </row>
    <row r="9" spans="1:31" ht="15" customHeight="1">
      <c r="A9" s="25" t="s">
        <v>997</v>
      </c>
      <c r="B9" s="25">
        <v>998.50800000000004</v>
      </c>
      <c r="C9" s="25"/>
      <c r="D9" s="25" t="s">
        <v>106</v>
      </c>
      <c r="E9" s="25">
        <v>2</v>
      </c>
      <c r="F9" s="25">
        <v>66</v>
      </c>
      <c r="G9" s="25" t="s">
        <v>1000</v>
      </c>
      <c r="H9" s="25" t="s">
        <v>1006</v>
      </c>
      <c r="I9" s="25"/>
      <c r="J9" s="25" t="s">
        <v>165</v>
      </c>
      <c r="K9" s="25" t="s">
        <v>163</v>
      </c>
      <c r="L9" s="25">
        <v>9</v>
      </c>
      <c r="M9" s="25">
        <v>8</v>
      </c>
      <c r="N9" s="25">
        <v>-85</v>
      </c>
      <c r="O9" s="25" t="s">
        <v>624</v>
      </c>
      <c r="P9" s="25" t="s">
        <v>624</v>
      </c>
      <c r="Q9" s="25" t="s">
        <v>148</v>
      </c>
      <c r="R9" s="27" t="s">
        <v>149</v>
      </c>
      <c r="S9" s="25">
        <v>60</v>
      </c>
      <c r="T9" s="25">
        <v>3</v>
      </c>
      <c r="U9" s="25" t="s">
        <v>150</v>
      </c>
      <c r="V9" s="27">
        <v>500000</v>
      </c>
      <c r="W9" s="27"/>
      <c r="X9" s="108" t="s">
        <v>824</v>
      </c>
      <c r="Y9" s="108" t="s">
        <v>824</v>
      </c>
      <c r="Z9" s="108"/>
      <c r="AA9" s="25" t="s">
        <v>864</v>
      </c>
      <c r="AE9" s="490" t="s">
        <v>219</v>
      </c>
    </row>
    <row r="10" spans="1:31" ht="15" customHeight="1">
      <c r="A10" s="25" t="s">
        <v>972</v>
      </c>
      <c r="B10" s="25">
        <v>998.50900000000001</v>
      </c>
      <c r="C10" s="25"/>
      <c r="D10" s="25" t="s">
        <v>106</v>
      </c>
      <c r="E10" s="25">
        <v>66</v>
      </c>
      <c r="F10" s="25">
        <v>2</v>
      </c>
      <c r="G10" s="25" t="s">
        <v>1000</v>
      </c>
      <c r="H10" s="25" t="s">
        <v>1006</v>
      </c>
      <c r="I10" s="25"/>
      <c r="J10" s="25" t="s">
        <v>165</v>
      </c>
      <c r="K10" s="25" t="s">
        <v>146</v>
      </c>
      <c r="L10" s="25">
        <v>9</v>
      </c>
      <c r="M10" s="25">
        <v>8</v>
      </c>
      <c r="N10" s="25">
        <v>-85</v>
      </c>
      <c r="O10" s="25">
        <v>20</v>
      </c>
      <c r="P10" s="25" t="s">
        <v>166</v>
      </c>
      <c r="Q10" s="25" t="s">
        <v>171</v>
      </c>
      <c r="R10" s="27" t="s">
        <v>149</v>
      </c>
      <c r="S10" s="25">
        <v>60</v>
      </c>
      <c r="T10" s="25">
        <v>3</v>
      </c>
      <c r="U10" s="25" t="s">
        <v>150</v>
      </c>
      <c r="V10" s="27">
        <v>250000</v>
      </c>
      <c r="W10" s="27"/>
      <c r="X10" s="108" t="s">
        <v>786</v>
      </c>
      <c r="Y10" s="108" t="s">
        <v>786</v>
      </c>
      <c r="Z10" s="108"/>
      <c r="AA10" s="25" t="s">
        <v>864</v>
      </c>
      <c r="AE10" s="490" t="s">
        <v>219</v>
      </c>
    </row>
    <row r="11" spans="1:31" ht="15" customHeight="1">
      <c r="A11" s="25" t="s">
        <v>970</v>
      </c>
      <c r="B11" s="221" t="s">
        <v>1007</v>
      </c>
      <c r="C11" s="25"/>
      <c r="D11" s="25" t="s">
        <v>106</v>
      </c>
      <c r="E11" s="25">
        <v>2</v>
      </c>
      <c r="F11" s="25">
        <v>66</v>
      </c>
      <c r="G11" s="25" t="s">
        <v>1000</v>
      </c>
      <c r="H11" s="25" t="s">
        <v>1008</v>
      </c>
      <c r="I11" s="25"/>
      <c r="J11" s="25" t="s">
        <v>165</v>
      </c>
      <c r="K11" s="25" t="s">
        <v>146</v>
      </c>
      <c r="L11" s="25">
        <v>9</v>
      </c>
      <c r="M11" s="25">
        <v>8</v>
      </c>
      <c r="N11" s="25">
        <v>-85</v>
      </c>
      <c r="O11" s="25">
        <v>20</v>
      </c>
      <c r="P11" s="25" t="s">
        <v>166</v>
      </c>
      <c r="Q11" s="25" t="s">
        <v>148</v>
      </c>
      <c r="R11" s="27" t="s">
        <v>149</v>
      </c>
      <c r="S11" s="25">
        <v>60</v>
      </c>
      <c r="T11" s="25">
        <v>3</v>
      </c>
      <c r="U11" s="25" t="s">
        <v>150</v>
      </c>
      <c r="V11" s="27">
        <v>250000</v>
      </c>
      <c r="W11" s="27"/>
      <c r="X11" s="108" t="s">
        <v>786</v>
      </c>
      <c r="Y11" s="108" t="s">
        <v>786</v>
      </c>
      <c r="Z11" s="108"/>
      <c r="AA11" s="25" t="s">
        <v>864</v>
      </c>
      <c r="AE11" s="490" t="s">
        <v>219</v>
      </c>
    </row>
    <row r="12" spans="1:31" ht="15" customHeight="1">
      <c r="A12" s="25" t="s">
        <v>975</v>
      </c>
      <c r="B12" s="25">
        <v>998.51099999999997</v>
      </c>
      <c r="C12" s="25">
        <v>1</v>
      </c>
      <c r="D12" s="25" t="s">
        <v>106</v>
      </c>
      <c r="E12" s="25">
        <v>2</v>
      </c>
      <c r="F12" s="25">
        <v>66</v>
      </c>
      <c r="G12" s="25" t="s">
        <v>1000</v>
      </c>
      <c r="H12" s="25" t="s">
        <v>1004</v>
      </c>
      <c r="I12" s="25"/>
      <c r="J12" s="25" t="s">
        <v>165</v>
      </c>
      <c r="K12" s="25" t="s">
        <v>163</v>
      </c>
      <c r="L12" s="25">
        <v>9</v>
      </c>
      <c r="M12" s="25">
        <v>8</v>
      </c>
      <c r="N12" s="25">
        <v>-85</v>
      </c>
      <c r="O12" s="25">
        <v>25</v>
      </c>
      <c r="P12" s="25" t="s">
        <v>166</v>
      </c>
      <c r="Q12" s="25" t="s">
        <v>171</v>
      </c>
      <c r="R12" s="27" t="s">
        <v>182</v>
      </c>
      <c r="S12" s="25">
        <v>180</v>
      </c>
      <c r="T12" s="25">
        <v>1</v>
      </c>
      <c r="U12" s="25" t="s">
        <v>150</v>
      </c>
      <c r="V12" s="27">
        <v>280000</v>
      </c>
      <c r="W12" s="27"/>
      <c r="X12" s="108" t="s">
        <v>786</v>
      </c>
      <c r="Y12" s="108" t="s">
        <v>786</v>
      </c>
      <c r="Z12" s="108"/>
      <c r="AA12" s="25" t="s">
        <v>864</v>
      </c>
      <c r="AE12" s="490" t="s">
        <v>219</v>
      </c>
    </row>
    <row r="13" spans="1:31" ht="15" customHeight="1">
      <c r="A13" s="25" t="s">
        <v>975</v>
      </c>
      <c r="B13" s="25">
        <v>998.51099999999997</v>
      </c>
      <c r="C13" s="25">
        <v>2</v>
      </c>
      <c r="D13" s="25" t="s">
        <v>106</v>
      </c>
      <c r="E13" s="25">
        <v>2</v>
      </c>
      <c r="F13" s="25">
        <v>66</v>
      </c>
      <c r="G13" s="25" t="s">
        <v>1000</v>
      </c>
      <c r="H13" s="25" t="s">
        <v>1004</v>
      </c>
      <c r="I13" s="25"/>
      <c r="J13" s="25" t="s">
        <v>165</v>
      </c>
      <c r="K13" s="25" t="s">
        <v>163</v>
      </c>
      <c r="L13" s="25">
        <v>9</v>
      </c>
      <c r="M13" s="25">
        <v>8</v>
      </c>
      <c r="N13" s="25">
        <v>-87</v>
      </c>
      <c r="O13" s="25">
        <v>25</v>
      </c>
      <c r="P13" s="25" t="s">
        <v>166</v>
      </c>
      <c r="Q13" s="25" t="s">
        <v>171</v>
      </c>
      <c r="R13" s="27" t="s">
        <v>182</v>
      </c>
      <c r="S13" s="25">
        <v>180</v>
      </c>
      <c r="T13" s="25">
        <v>1</v>
      </c>
      <c r="U13" s="25" t="s">
        <v>150</v>
      </c>
      <c r="V13" s="27">
        <v>270000</v>
      </c>
      <c r="W13" s="27"/>
      <c r="X13" s="108" t="s">
        <v>786</v>
      </c>
      <c r="Y13" s="108" t="s">
        <v>786</v>
      </c>
      <c r="Z13" s="108"/>
      <c r="AA13" s="25" t="s">
        <v>864</v>
      </c>
      <c r="AE13" s="490" t="s">
        <v>219</v>
      </c>
    </row>
    <row r="14" spans="1:31" ht="15" customHeight="1">
      <c r="A14" s="25" t="s">
        <v>975</v>
      </c>
      <c r="B14" s="25">
        <v>998.51099999999997</v>
      </c>
      <c r="C14" s="25">
        <v>3</v>
      </c>
      <c r="D14" s="25" t="s">
        <v>106</v>
      </c>
      <c r="E14" s="25">
        <v>2</v>
      </c>
      <c r="F14" s="25">
        <v>66</v>
      </c>
      <c r="G14" s="25" t="s">
        <v>1000</v>
      </c>
      <c r="H14" s="25" t="s">
        <v>1004</v>
      </c>
      <c r="I14" s="25"/>
      <c r="J14" s="25" t="s">
        <v>165</v>
      </c>
      <c r="K14" s="25" t="s">
        <v>163</v>
      </c>
      <c r="L14" s="25">
        <v>9</v>
      </c>
      <c r="M14" s="25">
        <v>8</v>
      </c>
      <c r="N14" s="25">
        <v>-89</v>
      </c>
      <c r="O14" s="25">
        <v>25</v>
      </c>
      <c r="P14" s="25" t="s">
        <v>166</v>
      </c>
      <c r="Q14" s="25" t="s">
        <v>171</v>
      </c>
      <c r="R14" s="27" t="s">
        <v>182</v>
      </c>
      <c r="S14" s="25">
        <v>180</v>
      </c>
      <c r="T14" s="25">
        <v>1</v>
      </c>
      <c r="U14" s="25" t="s">
        <v>150</v>
      </c>
      <c r="V14" s="27">
        <v>260000</v>
      </c>
      <c r="W14" s="27"/>
      <c r="X14" s="108" t="s">
        <v>786</v>
      </c>
      <c r="Y14" s="108" t="s">
        <v>786</v>
      </c>
      <c r="Z14" s="108"/>
      <c r="AA14" s="25" t="s">
        <v>864</v>
      </c>
      <c r="AE14" s="490" t="s">
        <v>219</v>
      </c>
    </row>
    <row r="15" spans="1:31" ht="15" customHeight="1">
      <c r="A15" s="25" t="s">
        <v>975</v>
      </c>
      <c r="B15" s="25">
        <v>998.51099999999997</v>
      </c>
      <c r="C15" s="25">
        <v>4</v>
      </c>
      <c r="D15" s="25" t="s">
        <v>106</v>
      </c>
      <c r="E15" s="25">
        <v>2</v>
      </c>
      <c r="F15" s="25">
        <v>66</v>
      </c>
      <c r="G15" s="25" t="s">
        <v>1000</v>
      </c>
      <c r="H15" s="25" t="s">
        <v>1004</v>
      </c>
      <c r="I15" s="25"/>
      <c r="J15" s="25" t="s">
        <v>165</v>
      </c>
      <c r="K15" s="25" t="s">
        <v>163</v>
      </c>
      <c r="L15" s="25">
        <v>9</v>
      </c>
      <c r="M15" s="25">
        <v>8</v>
      </c>
      <c r="N15" s="25">
        <v>-91</v>
      </c>
      <c r="O15" s="25">
        <v>25</v>
      </c>
      <c r="P15" s="25" t="s">
        <v>166</v>
      </c>
      <c r="Q15" s="25" t="s">
        <v>171</v>
      </c>
      <c r="R15" s="27" t="s">
        <v>182</v>
      </c>
      <c r="S15" s="25">
        <v>180</v>
      </c>
      <c r="T15" s="25">
        <v>1</v>
      </c>
      <c r="U15" s="25" t="s">
        <v>150</v>
      </c>
      <c r="V15" s="27">
        <v>250000</v>
      </c>
      <c r="W15" s="27"/>
      <c r="X15" s="108" t="s">
        <v>786</v>
      </c>
      <c r="Y15" s="108" t="s">
        <v>786</v>
      </c>
      <c r="Z15" s="108"/>
      <c r="AA15" s="25" t="s">
        <v>864</v>
      </c>
      <c r="AE15" s="490" t="s">
        <v>219</v>
      </c>
    </row>
    <row r="16" spans="1:31" ht="15" customHeight="1">
      <c r="A16" s="25" t="s">
        <v>975</v>
      </c>
      <c r="B16" s="25">
        <v>998.51099999999997</v>
      </c>
      <c r="C16" s="25">
        <v>5</v>
      </c>
      <c r="D16" s="25" t="s">
        <v>106</v>
      </c>
      <c r="E16" s="25">
        <v>2</v>
      </c>
      <c r="F16" s="25">
        <v>66</v>
      </c>
      <c r="G16" s="25" t="s">
        <v>1000</v>
      </c>
      <c r="H16" s="25" t="s">
        <v>1004</v>
      </c>
      <c r="I16" s="25"/>
      <c r="J16" s="25" t="s">
        <v>165</v>
      </c>
      <c r="K16" s="25" t="s">
        <v>163</v>
      </c>
      <c r="L16" s="25">
        <v>9</v>
      </c>
      <c r="M16" s="25">
        <v>8</v>
      </c>
      <c r="N16" s="25">
        <v>-93</v>
      </c>
      <c r="O16" s="25">
        <v>25</v>
      </c>
      <c r="P16" s="25" t="s">
        <v>166</v>
      </c>
      <c r="Q16" s="25" t="s">
        <v>171</v>
      </c>
      <c r="R16" s="27" t="s">
        <v>182</v>
      </c>
      <c r="S16" s="25">
        <v>180</v>
      </c>
      <c r="T16" s="25">
        <v>1</v>
      </c>
      <c r="U16" s="25" t="s">
        <v>150</v>
      </c>
      <c r="V16" s="27">
        <v>240000</v>
      </c>
      <c r="W16" s="27"/>
      <c r="X16" s="108" t="s">
        <v>786</v>
      </c>
      <c r="Y16" s="108" t="s">
        <v>786</v>
      </c>
      <c r="Z16" s="108"/>
      <c r="AA16" s="25" t="s">
        <v>864</v>
      </c>
      <c r="AE16" s="490" t="s">
        <v>219</v>
      </c>
    </row>
    <row r="17" spans="1:31" ht="15" customHeight="1">
      <c r="A17" s="25" t="s">
        <v>975</v>
      </c>
      <c r="B17" s="25">
        <v>998.51099999999997</v>
      </c>
      <c r="C17" s="25">
        <v>6</v>
      </c>
      <c r="D17" s="25" t="s">
        <v>106</v>
      </c>
      <c r="E17" s="25">
        <v>2</v>
      </c>
      <c r="F17" s="25">
        <v>66</v>
      </c>
      <c r="G17" s="25" t="s">
        <v>1000</v>
      </c>
      <c r="H17" s="25" t="s">
        <v>1004</v>
      </c>
      <c r="I17" s="25"/>
      <c r="J17" s="25" t="s">
        <v>165</v>
      </c>
      <c r="K17" s="25" t="s">
        <v>163</v>
      </c>
      <c r="L17" s="25">
        <v>9</v>
      </c>
      <c r="M17" s="25">
        <v>8</v>
      </c>
      <c r="N17" s="25">
        <v>-95</v>
      </c>
      <c r="O17" s="25">
        <v>25</v>
      </c>
      <c r="P17" s="25" t="s">
        <v>166</v>
      </c>
      <c r="Q17" s="25" t="s">
        <v>171</v>
      </c>
      <c r="R17" s="27" t="s">
        <v>182</v>
      </c>
      <c r="S17" s="25">
        <v>180</v>
      </c>
      <c r="T17" s="25">
        <v>1</v>
      </c>
      <c r="U17" s="25" t="s">
        <v>150</v>
      </c>
      <c r="V17" s="27">
        <v>230000</v>
      </c>
      <c r="W17" s="27"/>
      <c r="X17" s="108" t="s">
        <v>786</v>
      </c>
      <c r="Y17" s="108" t="s">
        <v>786</v>
      </c>
      <c r="Z17" s="108"/>
      <c r="AA17" s="25" t="s">
        <v>864</v>
      </c>
      <c r="AE17" s="490" t="s">
        <v>219</v>
      </c>
    </row>
    <row r="18" spans="1:31" ht="15" customHeight="1">
      <c r="A18" s="25" t="s">
        <v>975</v>
      </c>
      <c r="B18" s="25">
        <v>998.51099999999997</v>
      </c>
      <c r="C18" s="25">
        <v>7</v>
      </c>
      <c r="D18" s="25" t="s">
        <v>106</v>
      </c>
      <c r="E18" s="25">
        <v>2</v>
      </c>
      <c r="F18" s="25">
        <v>66</v>
      </c>
      <c r="G18" s="25" t="s">
        <v>1000</v>
      </c>
      <c r="H18" s="25" t="s">
        <v>1004</v>
      </c>
      <c r="I18" s="25"/>
      <c r="J18" s="25" t="s">
        <v>165</v>
      </c>
      <c r="K18" s="25" t="s">
        <v>163</v>
      </c>
      <c r="L18" s="25">
        <v>9</v>
      </c>
      <c r="M18" s="25">
        <v>8</v>
      </c>
      <c r="N18" s="25">
        <v>-97</v>
      </c>
      <c r="O18" s="25">
        <v>25</v>
      </c>
      <c r="P18" s="25" t="s">
        <v>166</v>
      </c>
      <c r="Q18" s="25" t="s">
        <v>171</v>
      </c>
      <c r="R18" s="27" t="s">
        <v>182</v>
      </c>
      <c r="S18" s="25">
        <v>180</v>
      </c>
      <c r="T18" s="25">
        <v>1</v>
      </c>
      <c r="U18" s="25" t="s">
        <v>150</v>
      </c>
      <c r="V18" s="27">
        <v>220000</v>
      </c>
      <c r="W18" s="27"/>
      <c r="X18" s="108" t="s">
        <v>786</v>
      </c>
      <c r="Y18" s="108" t="s">
        <v>786</v>
      </c>
      <c r="Z18" s="108"/>
      <c r="AA18" s="25" t="s">
        <v>864</v>
      </c>
      <c r="AE18" s="490" t="s">
        <v>219</v>
      </c>
    </row>
    <row r="19" spans="1:31" ht="15" customHeight="1">
      <c r="A19" s="25" t="s">
        <v>975</v>
      </c>
      <c r="B19" s="25">
        <v>998.51099999999997</v>
      </c>
      <c r="C19" s="25">
        <v>8</v>
      </c>
      <c r="D19" s="25" t="s">
        <v>106</v>
      </c>
      <c r="E19" s="25">
        <v>2</v>
      </c>
      <c r="F19" s="25">
        <v>66</v>
      </c>
      <c r="G19" s="25" t="s">
        <v>1000</v>
      </c>
      <c r="H19" s="25" t="s">
        <v>1004</v>
      </c>
      <c r="I19" s="25"/>
      <c r="J19" s="25" t="s">
        <v>165</v>
      </c>
      <c r="K19" s="25" t="s">
        <v>163</v>
      </c>
      <c r="L19" s="25">
        <v>9</v>
      </c>
      <c r="M19" s="25">
        <v>8</v>
      </c>
      <c r="N19" s="25">
        <v>-99</v>
      </c>
      <c r="O19" s="25">
        <v>25</v>
      </c>
      <c r="P19" s="25" t="s">
        <v>166</v>
      </c>
      <c r="Q19" s="25" t="s">
        <v>171</v>
      </c>
      <c r="R19" s="27" t="s">
        <v>182</v>
      </c>
      <c r="S19" s="25">
        <v>180</v>
      </c>
      <c r="T19" s="25">
        <v>1</v>
      </c>
      <c r="U19" s="25" t="s">
        <v>150</v>
      </c>
      <c r="V19" s="27">
        <v>210000</v>
      </c>
      <c r="W19" s="27"/>
      <c r="X19" s="108" t="s">
        <v>786</v>
      </c>
      <c r="Y19" s="108" t="s">
        <v>786</v>
      </c>
      <c r="Z19" s="108"/>
      <c r="AA19" s="25" t="s">
        <v>864</v>
      </c>
      <c r="AE19" s="490" t="s">
        <v>219</v>
      </c>
    </row>
    <row r="20" spans="1:31" ht="15" customHeight="1">
      <c r="A20" s="25" t="s">
        <v>975</v>
      </c>
      <c r="B20" s="25">
        <v>998.51099999999997</v>
      </c>
      <c r="C20" s="25">
        <v>9</v>
      </c>
      <c r="D20" s="25" t="s">
        <v>106</v>
      </c>
      <c r="E20" s="25">
        <v>2</v>
      </c>
      <c r="F20" s="25">
        <v>66</v>
      </c>
      <c r="G20" s="25" t="s">
        <v>1000</v>
      </c>
      <c r="H20" s="25" t="s">
        <v>1004</v>
      </c>
      <c r="I20" s="25"/>
      <c r="J20" s="25" t="s">
        <v>165</v>
      </c>
      <c r="K20" s="25" t="s">
        <v>163</v>
      </c>
      <c r="L20" s="25">
        <v>9</v>
      </c>
      <c r="M20" s="25">
        <v>8</v>
      </c>
      <c r="N20" s="25">
        <v>-101</v>
      </c>
      <c r="O20" s="25">
        <v>24</v>
      </c>
      <c r="P20" s="25" t="s">
        <v>166</v>
      </c>
      <c r="Q20" s="25" t="s">
        <v>171</v>
      </c>
      <c r="R20" s="27" t="s">
        <v>182</v>
      </c>
      <c r="S20" s="25">
        <v>180</v>
      </c>
      <c r="T20" s="25">
        <v>1</v>
      </c>
      <c r="U20" s="25" t="s">
        <v>150</v>
      </c>
      <c r="V20" s="27">
        <v>200000</v>
      </c>
      <c r="W20" s="27"/>
      <c r="X20" s="108" t="s">
        <v>786</v>
      </c>
      <c r="Y20" s="108" t="s">
        <v>786</v>
      </c>
      <c r="Z20" s="108"/>
      <c r="AA20" s="25" t="s">
        <v>864</v>
      </c>
      <c r="AE20" s="490" t="s">
        <v>219</v>
      </c>
    </row>
    <row r="21" spans="1:31" ht="15" customHeight="1">
      <c r="A21" s="25" t="s">
        <v>975</v>
      </c>
      <c r="B21" s="25">
        <v>998.51099999999997</v>
      </c>
      <c r="C21" s="25">
        <v>10</v>
      </c>
      <c r="D21" s="25" t="s">
        <v>106</v>
      </c>
      <c r="E21" s="25">
        <v>2</v>
      </c>
      <c r="F21" s="25">
        <v>66</v>
      </c>
      <c r="G21" s="25" t="s">
        <v>1000</v>
      </c>
      <c r="H21" s="25" t="s">
        <v>1004</v>
      </c>
      <c r="I21" s="25"/>
      <c r="J21" s="25" t="s">
        <v>165</v>
      </c>
      <c r="K21" s="25" t="s">
        <v>163</v>
      </c>
      <c r="L21" s="25">
        <v>9</v>
      </c>
      <c r="M21" s="25">
        <v>8</v>
      </c>
      <c r="N21" s="25">
        <v>-103</v>
      </c>
      <c r="O21" s="25">
        <v>22</v>
      </c>
      <c r="P21" s="25" t="s">
        <v>166</v>
      </c>
      <c r="Q21" s="25" t="s">
        <v>171</v>
      </c>
      <c r="R21" s="27" t="s">
        <v>182</v>
      </c>
      <c r="S21" s="25">
        <v>180</v>
      </c>
      <c r="T21" s="25">
        <v>1</v>
      </c>
      <c r="U21" s="25" t="s">
        <v>150</v>
      </c>
      <c r="V21" s="27">
        <v>190000</v>
      </c>
      <c r="W21" s="27"/>
      <c r="X21" s="108" t="s">
        <v>786</v>
      </c>
      <c r="Y21" s="108" t="s">
        <v>786</v>
      </c>
      <c r="Z21" s="108"/>
      <c r="AA21" s="25" t="s">
        <v>864</v>
      </c>
      <c r="AE21" s="490" t="s">
        <v>219</v>
      </c>
    </row>
    <row r="22" spans="1:31" ht="15" customHeight="1">
      <c r="A22" s="25" t="s">
        <v>975</v>
      </c>
      <c r="B22" s="25">
        <v>998.51099999999997</v>
      </c>
      <c r="C22" s="25">
        <v>11</v>
      </c>
      <c r="D22" s="25" t="s">
        <v>106</v>
      </c>
      <c r="E22" s="25">
        <v>2</v>
      </c>
      <c r="F22" s="25">
        <v>66</v>
      </c>
      <c r="G22" s="25" t="s">
        <v>1000</v>
      </c>
      <c r="H22" s="25" t="s">
        <v>1004</v>
      </c>
      <c r="I22" s="25"/>
      <c r="J22" s="25" t="s">
        <v>165</v>
      </c>
      <c r="K22" s="25" t="s">
        <v>163</v>
      </c>
      <c r="L22" s="25">
        <v>9</v>
      </c>
      <c r="M22" s="25">
        <v>8</v>
      </c>
      <c r="N22" s="25">
        <v>-105</v>
      </c>
      <c r="O22" s="25">
        <v>20</v>
      </c>
      <c r="P22" s="25" t="s">
        <v>166</v>
      </c>
      <c r="Q22" s="25" t="s">
        <v>171</v>
      </c>
      <c r="R22" s="27" t="s">
        <v>182</v>
      </c>
      <c r="S22" s="25">
        <v>180</v>
      </c>
      <c r="T22" s="25">
        <v>1</v>
      </c>
      <c r="U22" s="25" t="s">
        <v>150</v>
      </c>
      <c r="V22" s="27">
        <v>180000</v>
      </c>
      <c r="W22" s="27"/>
      <c r="X22" s="108" t="s">
        <v>786</v>
      </c>
      <c r="Y22" s="108" t="s">
        <v>786</v>
      </c>
      <c r="Z22" s="108"/>
      <c r="AA22" s="25" t="s">
        <v>864</v>
      </c>
      <c r="AE22" s="490" t="s">
        <v>219</v>
      </c>
    </row>
    <row r="23" spans="1:31" ht="15" customHeight="1">
      <c r="A23" s="25" t="s">
        <v>975</v>
      </c>
      <c r="B23" s="25">
        <v>998.51099999999997</v>
      </c>
      <c r="C23" s="25">
        <v>12</v>
      </c>
      <c r="D23" s="25" t="s">
        <v>106</v>
      </c>
      <c r="E23" s="25">
        <v>2</v>
      </c>
      <c r="F23" s="25">
        <v>66</v>
      </c>
      <c r="G23" s="25" t="s">
        <v>1000</v>
      </c>
      <c r="H23" s="25" t="s">
        <v>1004</v>
      </c>
      <c r="I23" s="25"/>
      <c r="J23" s="25" t="s">
        <v>165</v>
      </c>
      <c r="K23" s="25" t="s">
        <v>163</v>
      </c>
      <c r="L23" s="25">
        <v>9</v>
      </c>
      <c r="M23" s="25">
        <v>8</v>
      </c>
      <c r="N23" s="25">
        <v>-107</v>
      </c>
      <c r="O23" s="25">
        <v>18</v>
      </c>
      <c r="P23" s="25" t="s">
        <v>166</v>
      </c>
      <c r="Q23" s="25" t="s">
        <v>171</v>
      </c>
      <c r="R23" s="27" t="s">
        <v>182</v>
      </c>
      <c r="S23" s="25">
        <v>180</v>
      </c>
      <c r="T23" s="25">
        <v>1</v>
      </c>
      <c r="U23" s="25" t="s">
        <v>150</v>
      </c>
      <c r="V23" s="27">
        <v>170000</v>
      </c>
      <c r="W23" s="27"/>
      <c r="X23" s="108" t="s">
        <v>786</v>
      </c>
      <c r="Y23" s="108" t="s">
        <v>786</v>
      </c>
      <c r="Z23" s="108"/>
      <c r="AA23" s="25" t="s">
        <v>864</v>
      </c>
      <c r="AE23" s="490" t="s">
        <v>219</v>
      </c>
    </row>
    <row r="24" spans="1:31" ht="15" customHeight="1">
      <c r="A24" s="25" t="s">
        <v>975</v>
      </c>
      <c r="B24" s="25">
        <v>998.51099999999997</v>
      </c>
      <c r="C24" s="25">
        <v>13</v>
      </c>
      <c r="D24" s="25" t="s">
        <v>106</v>
      </c>
      <c r="E24" s="25">
        <v>2</v>
      </c>
      <c r="F24" s="25">
        <v>66</v>
      </c>
      <c r="G24" s="25" t="s">
        <v>1000</v>
      </c>
      <c r="H24" s="25" t="s">
        <v>1004</v>
      </c>
      <c r="I24" s="25"/>
      <c r="J24" s="25" t="s">
        <v>165</v>
      </c>
      <c r="K24" s="25" t="s">
        <v>163</v>
      </c>
      <c r="L24" s="25">
        <v>9</v>
      </c>
      <c r="M24" s="25">
        <v>8</v>
      </c>
      <c r="N24" s="25">
        <v>-109</v>
      </c>
      <c r="O24" s="25">
        <v>16</v>
      </c>
      <c r="P24" s="25" t="s">
        <v>166</v>
      </c>
      <c r="Q24" s="25" t="s">
        <v>171</v>
      </c>
      <c r="R24" s="27" t="s">
        <v>182</v>
      </c>
      <c r="S24" s="25">
        <v>180</v>
      </c>
      <c r="T24" s="25">
        <v>1</v>
      </c>
      <c r="U24" s="25" t="s">
        <v>150</v>
      </c>
      <c r="V24" s="27">
        <v>160000</v>
      </c>
      <c r="W24" s="27"/>
      <c r="X24" s="108" t="s">
        <v>786</v>
      </c>
      <c r="Y24" s="108" t="s">
        <v>786</v>
      </c>
      <c r="Z24" s="108"/>
      <c r="AA24" s="25" t="s">
        <v>864</v>
      </c>
      <c r="AE24" s="490" t="s">
        <v>219</v>
      </c>
    </row>
    <row r="25" spans="1:31" ht="15" customHeight="1">
      <c r="A25" s="25" t="s">
        <v>975</v>
      </c>
      <c r="B25" s="25">
        <v>998.51099999999997</v>
      </c>
      <c r="C25" s="25">
        <v>14</v>
      </c>
      <c r="D25" s="25" t="s">
        <v>106</v>
      </c>
      <c r="E25" s="25">
        <v>2</v>
      </c>
      <c r="F25" s="25">
        <v>66</v>
      </c>
      <c r="G25" s="25" t="s">
        <v>1000</v>
      </c>
      <c r="H25" s="25" t="s">
        <v>1004</v>
      </c>
      <c r="I25" s="25"/>
      <c r="J25" s="25" t="s">
        <v>165</v>
      </c>
      <c r="K25" s="25" t="s">
        <v>163</v>
      </c>
      <c r="L25" s="25">
        <v>9</v>
      </c>
      <c r="M25" s="25">
        <v>8</v>
      </c>
      <c r="N25" s="25">
        <v>-111</v>
      </c>
      <c r="O25" s="25">
        <v>14</v>
      </c>
      <c r="P25" s="25" t="s">
        <v>166</v>
      </c>
      <c r="Q25" s="25" t="s">
        <v>171</v>
      </c>
      <c r="R25" s="27" t="s">
        <v>182</v>
      </c>
      <c r="S25" s="25">
        <v>180</v>
      </c>
      <c r="T25" s="25">
        <v>1</v>
      </c>
      <c r="U25" s="25" t="s">
        <v>150</v>
      </c>
      <c r="V25" s="27">
        <v>150000</v>
      </c>
      <c r="W25" s="27"/>
      <c r="X25" s="108" t="s">
        <v>786</v>
      </c>
      <c r="Y25" s="108" t="s">
        <v>786</v>
      </c>
      <c r="Z25" s="108"/>
      <c r="AA25" s="25" t="s">
        <v>864</v>
      </c>
      <c r="AE25" s="490" t="s">
        <v>219</v>
      </c>
    </row>
    <row r="26" spans="1:31" ht="15" customHeight="1">
      <c r="A26" s="25" t="s">
        <v>975</v>
      </c>
      <c r="B26" s="25">
        <v>998.51099999999997</v>
      </c>
      <c r="C26" s="25">
        <v>15</v>
      </c>
      <c r="D26" s="25" t="s">
        <v>106</v>
      </c>
      <c r="E26" s="25">
        <v>2</v>
      </c>
      <c r="F26" s="25">
        <v>66</v>
      </c>
      <c r="G26" s="25" t="s">
        <v>1000</v>
      </c>
      <c r="H26" s="25" t="s">
        <v>1004</v>
      </c>
      <c r="I26" s="25"/>
      <c r="J26" s="25" t="s">
        <v>165</v>
      </c>
      <c r="K26" s="25" t="s">
        <v>163</v>
      </c>
      <c r="L26" s="25">
        <v>9</v>
      </c>
      <c r="M26" s="25">
        <v>8</v>
      </c>
      <c r="N26" s="25">
        <v>-113</v>
      </c>
      <c r="O26" s="25">
        <v>12</v>
      </c>
      <c r="P26" s="25" t="s">
        <v>166</v>
      </c>
      <c r="Q26" s="25" t="s">
        <v>171</v>
      </c>
      <c r="R26" s="27" t="s">
        <v>182</v>
      </c>
      <c r="S26" s="25">
        <v>180</v>
      </c>
      <c r="T26" s="25">
        <v>1</v>
      </c>
      <c r="U26" s="25" t="s">
        <v>150</v>
      </c>
      <c r="V26" s="27">
        <v>130000</v>
      </c>
      <c r="W26" s="27"/>
      <c r="X26" s="108" t="s">
        <v>786</v>
      </c>
      <c r="Y26" s="108" t="s">
        <v>786</v>
      </c>
      <c r="Z26" s="108"/>
      <c r="AA26" s="25" t="s">
        <v>864</v>
      </c>
      <c r="AE26" s="490" t="s">
        <v>219</v>
      </c>
    </row>
    <row r="27" spans="1:31" ht="15" customHeight="1">
      <c r="A27" s="25" t="s">
        <v>975</v>
      </c>
      <c r="B27" s="25">
        <v>998.51099999999997</v>
      </c>
      <c r="C27" s="25">
        <v>16</v>
      </c>
      <c r="D27" s="25" t="s">
        <v>106</v>
      </c>
      <c r="E27" s="25">
        <v>2</v>
      </c>
      <c r="F27" s="25">
        <v>66</v>
      </c>
      <c r="G27" s="25" t="s">
        <v>1000</v>
      </c>
      <c r="H27" s="25" t="s">
        <v>1004</v>
      </c>
      <c r="I27" s="25"/>
      <c r="J27" s="25" t="s">
        <v>165</v>
      </c>
      <c r="K27" s="25" t="s">
        <v>163</v>
      </c>
      <c r="L27" s="25">
        <v>9</v>
      </c>
      <c r="M27" s="25">
        <v>8</v>
      </c>
      <c r="N27" s="25">
        <v>-115</v>
      </c>
      <c r="O27" s="25">
        <v>10</v>
      </c>
      <c r="P27" s="25" t="s">
        <v>166</v>
      </c>
      <c r="Q27" s="25" t="s">
        <v>171</v>
      </c>
      <c r="R27" s="27" t="s">
        <v>182</v>
      </c>
      <c r="S27" s="25">
        <v>180</v>
      </c>
      <c r="T27" s="25">
        <v>1</v>
      </c>
      <c r="U27" s="25" t="s">
        <v>150</v>
      </c>
      <c r="V27" s="27">
        <v>110000</v>
      </c>
      <c r="W27" s="27"/>
      <c r="X27" s="108" t="s">
        <v>786</v>
      </c>
      <c r="Y27" s="108" t="s">
        <v>786</v>
      </c>
      <c r="Z27" s="108"/>
      <c r="AA27" s="25" t="s">
        <v>864</v>
      </c>
      <c r="AE27" s="490" t="s">
        <v>219</v>
      </c>
    </row>
    <row r="28" spans="1:31" ht="15" customHeight="1">
      <c r="A28" s="25" t="s">
        <v>975</v>
      </c>
      <c r="B28" s="25">
        <v>998.51099999999997</v>
      </c>
      <c r="C28" s="25">
        <v>17</v>
      </c>
      <c r="D28" s="25" t="s">
        <v>106</v>
      </c>
      <c r="E28" s="25">
        <v>2</v>
      </c>
      <c r="F28" s="25">
        <v>66</v>
      </c>
      <c r="G28" s="25" t="s">
        <v>1000</v>
      </c>
      <c r="H28" s="25" t="s">
        <v>1004</v>
      </c>
      <c r="I28" s="25"/>
      <c r="J28" s="25" t="s">
        <v>165</v>
      </c>
      <c r="K28" s="25" t="s">
        <v>163</v>
      </c>
      <c r="L28" s="25">
        <v>9</v>
      </c>
      <c r="M28" s="25">
        <v>8</v>
      </c>
      <c r="N28" s="25">
        <v>-117</v>
      </c>
      <c r="O28" s="25">
        <v>8</v>
      </c>
      <c r="P28" s="25" t="s">
        <v>166</v>
      </c>
      <c r="Q28" s="25" t="s">
        <v>171</v>
      </c>
      <c r="R28" s="27" t="s">
        <v>182</v>
      </c>
      <c r="S28" s="25">
        <v>180</v>
      </c>
      <c r="T28" s="25">
        <v>1</v>
      </c>
      <c r="U28" s="25" t="s">
        <v>150</v>
      </c>
      <c r="V28" s="27">
        <v>90000</v>
      </c>
      <c r="W28" s="27"/>
      <c r="X28" s="108" t="s">
        <v>786</v>
      </c>
      <c r="Y28" s="108" t="s">
        <v>786</v>
      </c>
      <c r="Z28" s="108"/>
      <c r="AA28" s="25" t="s">
        <v>864</v>
      </c>
      <c r="AE28" s="490" t="s">
        <v>219</v>
      </c>
    </row>
    <row r="29" spans="1:31" ht="15" customHeight="1">
      <c r="A29" s="25" t="s">
        <v>975</v>
      </c>
      <c r="B29" s="25">
        <v>998.51099999999997</v>
      </c>
      <c r="C29" s="25">
        <v>18</v>
      </c>
      <c r="D29" s="25" t="s">
        <v>106</v>
      </c>
      <c r="E29" s="25">
        <v>2</v>
      </c>
      <c r="F29" s="25">
        <v>66</v>
      </c>
      <c r="G29" s="25" t="s">
        <v>1000</v>
      </c>
      <c r="H29" s="25" t="s">
        <v>1004</v>
      </c>
      <c r="I29" s="25"/>
      <c r="J29" s="25" t="s">
        <v>165</v>
      </c>
      <c r="K29" s="25" t="s">
        <v>163</v>
      </c>
      <c r="L29" s="25">
        <v>9</v>
      </c>
      <c r="M29" s="25">
        <v>8</v>
      </c>
      <c r="N29" s="25">
        <v>-119</v>
      </c>
      <c r="O29" s="25">
        <v>6</v>
      </c>
      <c r="P29" s="25" t="s">
        <v>166</v>
      </c>
      <c r="Q29" s="25" t="s">
        <v>171</v>
      </c>
      <c r="R29" s="27" t="s">
        <v>182</v>
      </c>
      <c r="S29" s="25">
        <v>180</v>
      </c>
      <c r="T29" s="25">
        <v>1</v>
      </c>
      <c r="U29" s="25" t="s">
        <v>150</v>
      </c>
      <c r="V29" s="27">
        <v>70000</v>
      </c>
      <c r="W29" s="27"/>
      <c r="X29" s="108" t="s">
        <v>786</v>
      </c>
      <c r="Y29" s="108" t="s">
        <v>786</v>
      </c>
      <c r="Z29" s="108"/>
      <c r="AA29" s="25" t="s">
        <v>864</v>
      </c>
      <c r="AE29" s="490" t="s">
        <v>219</v>
      </c>
    </row>
    <row r="30" spans="1:31" ht="15" customHeight="1">
      <c r="A30" s="25" t="s">
        <v>975</v>
      </c>
      <c r="B30" s="25">
        <v>998.51099999999997</v>
      </c>
      <c r="C30" s="25">
        <v>19</v>
      </c>
      <c r="D30" s="25" t="s">
        <v>106</v>
      </c>
      <c r="E30" s="25">
        <v>2</v>
      </c>
      <c r="F30" s="25">
        <v>66</v>
      </c>
      <c r="G30" s="25" t="s">
        <v>1000</v>
      </c>
      <c r="H30" s="25" t="s">
        <v>1004</v>
      </c>
      <c r="I30" s="25"/>
      <c r="J30" s="25" t="s">
        <v>165</v>
      </c>
      <c r="K30" s="25" t="s">
        <v>163</v>
      </c>
      <c r="L30" s="25">
        <v>9</v>
      </c>
      <c r="M30" s="25">
        <v>8</v>
      </c>
      <c r="N30" s="25">
        <v>-121</v>
      </c>
      <c r="O30" s="25">
        <v>4</v>
      </c>
      <c r="P30" s="25" t="s">
        <v>166</v>
      </c>
      <c r="Q30" s="25" t="s">
        <v>171</v>
      </c>
      <c r="R30" s="27" t="s">
        <v>182</v>
      </c>
      <c r="S30" s="25">
        <v>180</v>
      </c>
      <c r="T30" s="25">
        <v>1</v>
      </c>
      <c r="U30" s="25" t="s">
        <v>150</v>
      </c>
      <c r="V30" s="27">
        <v>50000</v>
      </c>
      <c r="W30" s="27"/>
      <c r="X30" s="108" t="s">
        <v>786</v>
      </c>
      <c r="Y30" s="108" t="s">
        <v>786</v>
      </c>
      <c r="Z30" s="108"/>
      <c r="AA30" s="25" t="s">
        <v>864</v>
      </c>
      <c r="AE30" s="490" t="s">
        <v>219</v>
      </c>
    </row>
    <row r="31" spans="1:31" ht="15" customHeight="1">
      <c r="A31" s="25" t="s">
        <v>997</v>
      </c>
      <c r="B31" s="25">
        <v>998.51199999999994</v>
      </c>
      <c r="C31" s="25"/>
      <c r="D31" s="25" t="s">
        <v>106</v>
      </c>
      <c r="E31" s="25">
        <v>2</v>
      </c>
      <c r="F31" s="25">
        <v>66</v>
      </c>
      <c r="G31" s="25" t="s">
        <v>1000</v>
      </c>
      <c r="H31" s="25" t="s">
        <v>1005</v>
      </c>
      <c r="I31" s="25" t="s">
        <v>1009</v>
      </c>
      <c r="J31" s="25" t="s">
        <v>165</v>
      </c>
      <c r="K31" s="25" t="s">
        <v>146</v>
      </c>
      <c r="L31" s="25">
        <v>9</v>
      </c>
      <c r="M31" s="25">
        <v>8</v>
      </c>
      <c r="N31" s="25">
        <v>-85</v>
      </c>
      <c r="O31" s="25" t="s">
        <v>624</v>
      </c>
      <c r="P31" s="25" t="s">
        <v>624</v>
      </c>
      <c r="Q31" s="25" t="s">
        <v>148</v>
      </c>
      <c r="R31" s="27" t="s">
        <v>149</v>
      </c>
      <c r="S31" s="25">
        <v>60</v>
      </c>
      <c r="T31" s="25">
        <v>3</v>
      </c>
      <c r="U31" s="25" t="s">
        <v>150</v>
      </c>
      <c r="V31" s="234">
        <v>550000</v>
      </c>
      <c r="W31" s="27"/>
      <c r="X31" s="108" t="s">
        <v>480</v>
      </c>
      <c r="Y31" s="108" t="s">
        <v>480</v>
      </c>
      <c r="Z31" s="226" t="s">
        <v>1010</v>
      </c>
      <c r="AA31" s="25" t="s">
        <v>864</v>
      </c>
      <c r="AE31" s="490" t="s">
        <v>219</v>
      </c>
    </row>
    <row r="32" spans="1:31" ht="15" customHeight="1">
      <c r="A32" s="25" t="s">
        <v>972</v>
      </c>
      <c r="B32" s="25">
        <v>998.51300000000003</v>
      </c>
      <c r="C32" s="25"/>
      <c r="D32" s="25" t="s">
        <v>106</v>
      </c>
      <c r="E32" s="25">
        <v>66</v>
      </c>
      <c r="F32" s="25">
        <v>2</v>
      </c>
      <c r="G32" s="25" t="s">
        <v>1000</v>
      </c>
      <c r="H32" s="25" t="s">
        <v>1005</v>
      </c>
      <c r="I32" s="25" t="s">
        <v>1009</v>
      </c>
      <c r="J32" s="25" t="s">
        <v>165</v>
      </c>
      <c r="K32" s="25" t="s">
        <v>146</v>
      </c>
      <c r="L32" s="25">
        <v>9</v>
      </c>
      <c r="M32" s="25">
        <v>8</v>
      </c>
      <c r="N32" s="25">
        <v>-85</v>
      </c>
      <c r="O32" s="25" t="s">
        <v>624</v>
      </c>
      <c r="P32" s="25" t="s">
        <v>624</v>
      </c>
      <c r="Q32" s="25" t="s">
        <v>171</v>
      </c>
      <c r="R32" s="27" t="s">
        <v>149</v>
      </c>
      <c r="S32" s="25">
        <v>60</v>
      </c>
      <c r="T32" s="25">
        <v>3</v>
      </c>
      <c r="U32" s="25" t="s">
        <v>150</v>
      </c>
      <c r="V32" s="237">
        <v>275000</v>
      </c>
      <c r="W32" s="27"/>
      <c r="X32" s="108" t="s">
        <v>480</v>
      </c>
      <c r="Y32" s="108" t="s">
        <v>480</v>
      </c>
      <c r="Z32" s="226" t="s">
        <v>1010</v>
      </c>
      <c r="AA32" s="25" t="s">
        <v>864</v>
      </c>
      <c r="AE32" s="490" t="s">
        <v>219</v>
      </c>
    </row>
    <row r="33" spans="1:31" ht="15" customHeight="1">
      <c r="A33" s="25" t="s">
        <v>975</v>
      </c>
      <c r="B33" s="25">
        <v>998.51400000000001</v>
      </c>
      <c r="C33" s="25">
        <v>1</v>
      </c>
      <c r="D33" s="25" t="s">
        <v>106</v>
      </c>
      <c r="E33" s="25">
        <v>2</v>
      </c>
      <c r="F33" s="25">
        <v>66</v>
      </c>
      <c r="G33" s="25" t="s">
        <v>1000</v>
      </c>
      <c r="H33" s="25" t="s">
        <v>1004</v>
      </c>
      <c r="I33" s="25" t="s">
        <v>1009</v>
      </c>
      <c r="J33" s="25" t="s">
        <v>165</v>
      </c>
      <c r="K33" s="25" t="s">
        <v>163</v>
      </c>
      <c r="L33" s="25">
        <v>9</v>
      </c>
      <c r="M33" s="25">
        <v>8</v>
      </c>
      <c r="N33" s="25">
        <v>-85</v>
      </c>
      <c r="O33" s="25">
        <v>25</v>
      </c>
      <c r="P33" s="25" t="s">
        <v>166</v>
      </c>
      <c r="Q33" s="25" t="s">
        <v>171</v>
      </c>
      <c r="R33" s="27" t="s">
        <v>182</v>
      </c>
      <c r="S33" s="25">
        <v>180</v>
      </c>
      <c r="T33" s="25">
        <v>1</v>
      </c>
      <c r="U33" s="25" t="s">
        <v>150</v>
      </c>
      <c r="V33" s="237">
        <v>280000</v>
      </c>
      <c r="W33" s="27"/>
      <c r="X33" s="226" t="s">
        <v>1011</v>
      </c>
      <c r="Y33" s="226" t="s">
        <v>1011</v>
      </c>
      <c r="Z33" s="226" t="s">
        <v>1011</v>
      </c>
      <c r="AA33" s="25" t="s">
        <v>864</v>
      </c>
      <c r="AE33" s="490" t="s">
        <v>219</v>
      </c>
    </row>
    <row r="34" spans="1:31" ht="15" customHeight="1">
      <c r="A34" s="25" t="s">
        <v>975</v>
      </c>
      <c r="B34" s="25">
        <v>998.51400000000001</v>
      </c>
      <c r="C34" s="25">
        <v>2</v>
      </c>
      <c r="D34" s="25" t="s">
        <v>106</v>
      </c>
      <c r="E34" s="25">
        <v>2</v>
      </c>
      <c r="F34" s="25">
        <v>66</v>
      </c>
      <c r="G34" s="25" t="s">
        <v>1000</v>
      </c>
      <c r="H34" s="25" t="s">
        <v>1004</v>
      </c>
      <c r="I34" s="25" t="s">
        <v>1009</v>
      </c>
      <c r="J34" s="25" t="s">
        <v>165</v>
      </c>
      <c r="K34" s="25" t="s">
        <v>163</v>
      </c>
      <c r="L34" s="25">
        <v>9</v>
      </c>
      <c r="M34" s="25">
        <v>8</v>
      </c>
      <c r="N34" s="25">
        <v>-87</v>
      </c>
      <c r="O34" s="25">
        <v>25</v>
      </c>
      <c r="P34" s="25" t="s">
        <v>166</v>
      </c>
      <c r="Q34" s="25" t="s">
        <v>171</v>
      </c>
      <c r="R34" s="27" t="s">
        <v>182</v>
      </c>
      <c r="S34" s="25">
        <v>180</v>
      </c>
      <c r="T34" s="25">
        <v>1</v>
      </c>
      <c r="U34" s="25" t="s">
        <v>150</v>
      </c>
      <c r="V34" s="237">
        <v>270000</v>
      </c>
      <c r="W34" s="27"/>
      <c r="X34" s="226" t="s">
        <v>1011</v>
      </c>
      <c r="Y34" s="226" t="s">
        <v>1011</v>
      </c>
      <c r="Z34" s="226" t="s">
        <v>1011</v>
      </c>
      <c r="AA34" s="25" t="s">
        <v>864</v>
      </c>
      <c r="AE34" s="490" t="s">
        <v>219</v>
      </c>
    </row>
    <row r="35" spans="1:31" ht="15" customHeight="1">
      <c r="A35" s="25" t="s">
        <v>975</v>
      </c>
      <c r="B35" s="25">
        <v>998.51400000000001</v>
      </c>
      <c r="C35" s="25">
        <v>3</v>
      </c>
      <c r="D35" s="25" t="s">
        <v>106</v>
      </c>
      <c r="E35" s="25">
        <v>2</v>
      </c>
      <c r="F35" s="25">
        <v>66</v>
      </c>
      <c r="G35" s="25" t="s">
        <v>1000</v>
      </c>
      <c r="H35" s="25" t="s">
        <v>1004</v>
      </c>
      <c r="I35" s="25" t="s">
        <v>1009</v>
      </c>
      <c r="J35" s="25" t="s">
        <v>165</v>
      </c>
      <c r="K35" s="25" t="s">
        <v>163</v>
      </c>
      <c r="L35" s="25">
        <v>9</v>
      </c>
      <c r="M35" s="25">
        <v>8</v>
      </c>
      <c r="N35" s="25">
        <v>-89</v>
      </c>
      <c r="O35" s="25">
        <v>25</v>
      </c>
      <c r="P35" s="25" t="s">
        <v>166</v>
      </c>
      <c r="Q35" s="25" t="s">
        <v>171</v>
      </c>
      <c r="R35" s="27" t="s">
        <v>182</v>
      </c>
      <c r="S35" s="25">
        <v>180</v>
      </c>
      <c r="T35" s="25">
        <v>1</v>
      </c>
      <c r="U35" s="25" t="s">
        <v>150</v>
      </c>
      <c r="V35" s="237">
        <v>260000</v>
      </c>
      <c r="W35" s="27"/>
      <c r="X35" s="226" t="s">
        <v>1011</v>
      </c>
      <c r="Y35" s="226" t="s">
        <v>1011</v>
      </c>
      <c r="Z35" s="226" t="s">
        <v>1011</v>
      </c>
      <c r="AA35" s="25" t="s">
        <v>864</v>
      </c>
      <c r="AE35" s="490" t="s">
        <v>219</v>
      </c>
    </row>
    <row r="36" spans="1:31" ht="15" customHeight="1">
      <c r="A36" s="25" t="s">
        <v>975</v>
      </c>
      <c r="B36" s="25">
        <v>998.51400000000001</v>
      </c>
      <c r="C36" s="25">
        <v>4</v>
      </c>
      <c r="D36" s="25" t="s">
        <v>106</v>
      </c>
      <c r="E36" s="25">
        <v>2</v>
      </c>
      <c r="F36" s="25">
        <v>66</v>
      </c>
      <c r="G36" s="25" t="s">
        <v>1000</v>
      </c>
      <c r="H36" s="25" t="s">
        <v>1004</v>
      </c>
      <c r="I36" s="25" t="s">
        <v>1009</v>
      </c>
      <c r="J36" s="25" t="s">
        <v>165</v>
      </c>
      <c r="K36" s="25" t="s">
        <v>163</v>
      </c>
      <c r="L36" s="25">
        <v>9</v>
      </c>
      <c r="M36" s="25">
        <v>8</v>
      </c>
      <c r="N36" s="25">
        <v>-91</v>
      </c>
      <c r="O36" s="25">
        <v>25</v>
      </c>
      <c r="P36" s="25" t="s">
        <v>166</v>
      </c>
      <c r="Q36" s="25" t="s">
        <v>171</v>
      </c>
      <c r="R36" s="27" t="s">
        <v>182</v>
      </c>
      <c r="S36" s="25">
        <v>180</v>
      </c>
      <c r="T36" s="25">
        <v>1</v>
      </c>
      <c r="U36" s="25" t="s">
        <v>150</v>
      </c>
      <c r="V36" s="237">
        <v>250000</v>
      </c>
      <c r="W36" s="27"/>
      <c r="X36" s="226" t="s">
        <v>1011</v>
      </c>
      <c r="Y36" s="226" t="s">
        <v>1011</v>
      </c>
      <c r="Z36" s="226" t="s">
        <v>1011</v>
      </c>
      <c r="AA36" s="25" t="s">
        <v>864</v>
      </c>
      <c r="AE36" s="490" t="s">
        <v>219</v>
      </c>
    </row>
    <row r="37" spans="1:31" ht="15" customHeight="1">
      <c r="A37" s="25" t="s">
        <v>975</v>
      </c>
      <c r="B37" s="25">
        <v>998.51400000000001</v>
      </c>
      <c r="C37" s="25">
        <v>5</v>
      </c>
      <c r="D37" s="25" t="s">
        <v>106</v>
      </c>
      <c r="E37" s="25">
        <v>2</v>
      </c>
      <c r="F37" s="25">
        <v>66</v>
      </c>
      <c r="G37" s="25" t="s">
        <v>1000</v>
      </c>
      <c r="H37" s="25" t="s">
        <v>1004</v>
      </c>
      <c r="I37" s="25" t="s">
        <v>1009</v>
      </c>
      <c r="J37" s="25" t="s">
        <v>165</v>
      </c>
      <c r="K37" s="25" t="s">
        <v>163</v>
      </c>
      <c r="L37" s="25">
        <v>9</v>
      </c>
      <c r="M37" s="25">
        <v>8</v>
      </c>
      <c r="N37" s="25">
        <v>-93</v>
      </c>
      <c r="O37" s="25">
        <v>25</v>
      </c>
      <c r="P37" s="25" t="s">
        <v>166</v>
      </c>
      <c r="Q37" s="25" t="s">
        <v>171</v>
      </c>
      <c r="R37" s="27" t="s">
        <v>182</v>
      </c>
      <c r="S37" s="25">
        <v>180</v>
      </c>
      <c r="T37" s="25">
        <v>1</v>
      </c>
      <c r="U37" s="25" t="s">
        <v>150</v>
      </c>
      <c r="V37" s="237">
        <v>240000</v>
      </c>
      <c r="W37" s="27"/>
      <c r="X37" s="226" t="s">
        <v>1011</v>
      </c>
      <c r="Y37" s="226" t="s">
        <v>1011</v>
      </c>
      <c r="Z37" s="226" t="s">
        <v>1011</v>
      </c>
      <c r="AA37" s="25" t="s">
        <v>864</v>
      </c>
      <c r="AE37" s="490" t="s">
        <v>219</v>
      </c>
    </row>
    <row r="38" spans="1:31" ht="15" customHeight="1">
      <c r="A38" s="25" t="s">
        <v>975</v>
      </c>
      <c r="B38" s="25">
        <v>998.51400000000001</v>
      </c>
      <c r="C38" s="25">
        <v>6</v>
      </c>
      <c r="D38" s="25" t="s">
        <v>106</v>
      </c>
      <c r="E38" s="25">
        <v>2</v>
      </c>
      <c r="F38" s="25">
        <v>66</v>
      </c>
      <c r="G38" s="25" t="s">
        <v>1000</v>
      </c>
      <c r="H38" s="25" t="s">
        <v>1004</v>
      </c>
      <c r="I38" s="25" t="s">
        <v>1009</v>
      </c>
      <c r="J38" s="25" t="s">
        <v>165</v>
      </c>
      <c r="K38" s="25" t="s">
        <v>163</v>
      </c>
      <c r="L38" s="25">
        <v>9</v>
      </c>
      <c r="M38" s="25">
        <v>8</v>
      </c>
      <c r="N38" s="25">
        <v>-95</v>
      </c>
      <c r="O38" s="25">
        <v>25</v>
      </c>
      <c r="P38" s="25" t="s">
        <v>166</v>
      </c>
      <c r="Q38" s="25" t="s">
        <v>171</v>
      </c>
      <c r="R38" s="27" t="s">
        <v>182</v>
      </c>
      <c r="S38" s="25">
        <v>180</v>
      </c>
      <c r="T38" s="25">
        <v>1</v>
      </c>
      <c r="U38" s="25" t="s">
        <v>150</v>
      </c>
      <c r="V38" s="237">
        <v>230000</v>
      </c>
      <c r="W38" s="27"/>
      <c r="X38" s="226" t="s">
        <v>1011</v>
      </c>
      <c r="Y38" s="226" t="s">
        <v>1011</v>
      </c>
      <c r="Z38" s="226" t="s">
        <v>1011</v>
      </c>
      <c r="AA38" s="25" t="s">
        <v>864</v>
      </c>
      <c r="AE38" s="490" t="s">
        <v>219</v>
      </c>
    </row>
    <row r="39" spans="1:31" ht="15" customHeight="1">
      <c r="A39" s="25" t="s">
        <v>975</v>
      </c>
      <c r="B39" s="25">
        <v>998.51400000000001</v>
      </c>
      <c r="C39" s="25">
        <v>7</v>
      </c>
      <c r="D39" s="25" t="s">
        <v>106</v>
      </c>
      <c r="E39" s="25">
        <v>2</v>
      </c>
      <c r="F39" s="25">
        <v>66</v>
      </c>
      <c r="G39" s="25" t="s">
        <v>1000</v>
      </c>
      <c r="H39" s="25" t="s">
        <v>1004</v>
      </c>
      <c r="I39" s="25" t="s">
        <v>1009</v>
      </c>
      <c r="J39" s="25" t="s">
        <v>165</v>
      </c>
      <c r="K39" s="25" t="s">
        <v>163</v>
      </c>
      <c r="L39" s="25">
        <v>9</v>
      </c>
      <c r="M39" s="25">
        <v>8</v>
      </c>
      <c r="N39" s="25">
        <v>-97</v>
      </c>
      <c r="O39" s="25">
        <v>25</v>
      </c>
      <c r="P39" s="25" t="s">
        <v>166</v>
      </c>
      <c r="Q39" s="25" t="s">
        <v>171</v>
      </c>
      <c r="R39" s="27" t="s">
        <v>182</v>
      </c>
      <c r="S39" s="25">
        <v>180</v>
      </c>
      <c r="T39" s="25">
        <v>1</v>
      </c>
      <c r="U39" s="25" t="s">
        <v>150</v>
      </c>
      <c r="V39" s="237">
        <v>220000</v>
      </c>
      <c r="W39" s="27"/>
      <c r="X39" s="226" t="s">
        <v>1011</v>
      </c>
      <c r="Y39" s="226" t="s">
        <v>1011</v>
      </c>
      <c r="Z39" s="226" t="s">
        <v>1011</v>
      </c>
      <c r="AA39" s="25" t="s">
        <v>864</v>
      </c>
      <c r="AE39" s="490" t="s">
        <v>219</v>
      </c>
    </row>
    <row r="40" spans="1:31" ht="15" customHeight="1">
      <c r="A40" s="25" t="s">
        <v>975</v>
      </c>
      <c r="B40" s="25">
        <v>998.51400000000001</v>
      </c>
      <c r="C40" s="25">
        <v>8</v>
      </c>
      <c r="D40" s="25" t="s">
        <v>106</v>
      </c>
      <c r="E40" s="25">
        <v>2</v>
      </c>
      <c r="F40" s="25">
        <v>66</v>
      </c>
      <c r="G40" s="25" t="s">
        <v>1000</v>
      </c>
      <c r="H40" s="25" t="s">
        <v>1004</v>
      </c>
      <c r="I40" s="25" t="s">
        <v>1009</v>
      </c>
      <c r="J40" s="25" t="s">
        <v>165</v>
      </c>
      <c r="K40" s="25" t="s">
        <v>163</v>
      </c>
      <c r="L40" s="25">
        <v>9</v>
      </c>
      <c r="M40" s="25">
        <v>8</v>
      </c>
      <c r="N40" s="25">
        <v>-99</v>
      </c>
      <c r="O40" s="25">
        <v>25</v>
      </c>
      <c r="P40" s="25" t="s">
        <v>166</v>
      </c>
      <c r="Q40" s="25" t="s">
        <v>171</v>
      </c>
      <c r="R40" s="27" t="s">
        <v>182</v>
      </c>
      <c r="S40" s="25">
        <v>180</v>
      </c>
      <c r="T40" s="25">
        <v>1</v>
      </c>
      <c r="U40" s="25" t="s">
        <v>150</v>
      </c>
      <c r="V40" s="237">
        <v>210000</v>
      </c>
      <c r="W40" s="27"/>
      <c r="X40" s="226" t="s">
        <v>1011</v>
      </c>
      <c r="Y40" s="226" t="s">
        <v>1011</v>
      </c>
      <c r="Z40" s="226" t="s">
        <v>1011</v>
      </c>
      <c r="AA40" s="25" t="s">
        <v>864</v>
      </c>
      <c r="AE40" s="490" t="s">
        <v>219</v>
      </c>
    </row>
    <row r="41" spans="1:31" ht="15" customHeight="1">
      <c r="A41" s="25" t="s">
        <v>975</v>
      </c>
      <c r="B41" s="25">
        <v>998.51400000000001</v>
      </c>
      <c r="C41" s="25">
        <v>9</v>
      </c>
      <c r="D41" s="25" t="s">
        <v>106</v>
      </c>
      <c r="E41" s="25">
        <v>2</v>
      </c>
      <c r="F41" s="25">
        <v>66</v>
      </c>
      <c r="G41" s="25" t="s">
        <v>1000</v>
      </c>
      <c r="H41" s="25" t="s">
        <v>1004</v>
      </c>
      <c r="I41" s="25" t="s">
        <v>1009</v>
      </c>
      <c r="J41" s="25" t="s">
        <v>165</v>
      </c>
      <c r="K41" s="25" t="s">
        <v>163</v>
      </c>
      <c r="L41" s="25">
        <v>9</v>
      </c>
      <c r="M41" s="25">
        <v>8</v>
      </c>
      <c r="N41" s="25">
        <v>-101</v>
      </c>
      <c r="O41" s="25">
        <v>24</v>
      </c>
      <c r="P41" s="25" t="s">
        <v>166</v>
      </c>
      <c r="Q41" s="25" t="s">
        <v>171</v>
      </c>
      <c r="R41" s="27" t="s">
        <v>182</v>
      </c>
      <c r="S41" s="25">
        <v>180</v>
      </c>
      <c r="T41" s="25">
        <v>1</v>
      </c>
      <c r="U41" s="25" t="s">
        <v>150</v>
      </c>
      <c r="V41" s="237">
        <v>200000</v>
      </c>
      <c r="W41" s="27"/>
      <c r="X41" s="226" t="s">
        <v>1011</v>
      </c>
      <c r="Y41" s="226" t="s">
        <v>1011</v>
      </c>
      <c r="Z41" s="226" t="s">
        <v>1011</v>
      </c>
      <c r="AA41" s="25" t="s">
        <v>864</v>
      </c>
      <c r="AE41" s="490" t="s">
        <v>219</v>
      </c>
    </row>
    <row r="42" spans="1:31" ht="15" customHeight="1">
      <c r="A42" s="25" t="s">
        <v>975</v>
      </c>
      <c r="B42" s="25">
        <v>998.51400000000001</v>
      </c>
      <c r="C42" s="25">
        <v>10</v>
      </c>
      <c r="D42" s="25" t="s">
        <v>106</v>
      </c>
      <c r="E42" s="25">
        <v>2</v>
      </c>
      <c r="F42" s="25">
        <v>66</v>
      </c>
      <c r="G42" s="25" t="s">
        <v>1000</v>
      </c>
      <c r="H42" s="25" t="s">
        <v>1004</v>
      </c>
      <c r="I42" s="25" t="s">
        <v>1009</v>
      </c>
      <c r="J42" s="25" t="s">
        <v>165</v>
      </c>
      <c r="K42" s="25" t="s">
        <v>163</v>
      </c>
      <c r="L42" s="25">
        <v>9</v>
      </c>
      <c r="M42" s="25">
        <v>8</v>
      </c>
      <c r="N42" s="25">
        <v>-103</v>
      </c>
      <c r="O42" s="25">
        <v>22</v>
      </c>
      <c r="P42" s="25" t="s">
        <v>166</v>
      </c>
      <c r="Q42" s="25" t="s">
        <v>171</v>
      </c>
      <c r="R42" s="27" t="s">
        <v>182</v>
      </c>
      <c r="S42" s="25">
        <v>180</v>
      </c>
      <c r="T42" s="25">
        <v>1</v>
      </c>
      <c r="U42" s="25" t="s">
        <v>150</v>
      </c>
      <c r="V42" s="237">
        <v>190000</v>
      </c>
      <c r="W42" s="27"/>
      <c r="X42" s="226" t="s">
        <v>1011</v>
      </c>
      <c r="Y42" s="226" t="s">
        <v>1011</v>
      </c>
      <c r="Z42" s="226" t="s">
        <v>1011</v>
      </c>
      <c r="AA42" s="25" t="s">
        <v>864</v>
      </c>
      <c r="AE42" s="490" t="s">
        <v>219</v>
      </c>
    </row>
    <row r="43" spans="1:31" ht="15" customHeight="1">
      <c r="A43" s="25" t="s">
        <v>975</v>
      </c>
      <c r="B43" s="25">
        <v>998.51400000000001</v>
      </c>
      <c r="C43" s="25">
        <v>11</v>
      </c>
      <c r="D43" s="25" t="s">
        <v>106</v>
      </c>
      <c r="E43" s="25">
        <v>2</v>
      </c>
      <c r="F43" s="25">
        <v>66</v>
      </c>
      <c r="G43" s="25" t="s">
        <v>1000</v>
      </c>
      <c r="H43" s="25" t="s">
        <v>1004</v>
      </c>
      <c r="I43" s="25" t="s">
        <v>1009</v>
      </c>
      <c r="J43" s="25" t="s">
        <v>165</v>
      </c>
      <c r="K43" s="25" t="s">
        <v>163</v>
      </c>
      <c r="L43" s="25">
        <v>9</v>
      </c>
      <c r="M43" s="25">
        <v>8</v>
      </c>
      <c r="N43" s="25">
        <v>-105</v>
      </c>
      <c r="O43" s="25">
        <v>20</v>
      </c>
      <c r="P43" s="25" t="s">
        <v>166</v>
      </c>
      <c r="Q43" s="25" t="s">
        <v>171</v>
      </c>
      <c r="R43" s="27" t="s">
        <v>182</v>
      </c>
      <c r="S43" s="25">
        <v>180</v>
      </c>
      <c r="T43" s="25">
        <v>1</v>
      </c>
      <c r="U43" s="25" t="s">
        <v>150</v>
      </c>
      <c r="V43" s="237">
        <v>180000</v>
      </c>
      <c r="W43" s="27"/>
      <c r="X43" s="226" t="s">
        <v>1011</v>
      </c>
      <c r="Y43" s="226" t="s">
        <v>1011</v>
      </c>
      <c r="Z43" s="226" t="s">
        <v>1011</v>
      </c>
      <c r="AA43" s="25" t="s">
        <v>864</v>
      </c>
      <c r="AE43" s="490" t="s">
        <v>219</v>
      </c>
    </row>
    <row r="44" spans="1:31" ht="15" customHeight="1">
      <c r="A44" s="25" t="s">
        <v>975</v>
      </c>
      <c r="B44" s="25">
        <v>998.51400000000001</v>
      </c>
      <c r="C44" s="25">
        <v>12</v>
      </c>
      <c r="D44" s="25" t="s">
        <v>106</v>
      </c>
      <c r="E44" s="25">
        <v>2</v>
      </c>
      <c r="F44" s="25">
        <v>66</v>
      </c>
      <c r="G44" s="25" t="s">
        <v>1000</v>
      </c>
      <c r="H44" s="25" t="s">
        <v>1004</v>
      </c>
      <c r="I44" s="25" t="s">
        <v>1009</v>
      </c>
      <c r="J44" s="25" t="s">
        <v>165</v>
      </c>
      <c r="K44" s="25" t="s">
        <v>163</v>
      </c>
      <c r="L44" s="25">
        <v>9</v>
      </c>
      <c r="M44" s="25">
        <v>8</v>
      </c>
      <c r="N44" s="25">
        <v>-107</v>
      </c>
      <c r="O44" s="25">
        <v>18</v>
      </c>
      <c r="P44" s="25" t="s">
        <v>166</v>
      </c>
      <c r="Q44" s="25" t="s">
        <v>171</v>
      </c>
      <c r="R44" s="27" t="s">
        <v>182</v>
      </c>
      <c r="S44" s="25">
        <v>180</v>
      </c>
      <c r="T44" s="25">
        <v>1</v>
      </c>
      <c r="U44" s="25" t="s">
        <v>150</v>
      </c>
      <c r="V44" s="237">
        <v>170000</v>
      </c>
      <c r="W44" s="27"/>
      <c r="X44" s="226" t="s">
        <v>1011</v>
      </c>
      <c r="Y44" s="226" t="s">
        <v>1011</v>
      </c>
      <c r="Z44" s="226" t="s">
        <v>1011</v>
      </c>
      <c r="AA44" s="25" t="s">
        <v>864</v>
      </c>
      <c r="AE44" s="490" t="s">
        <v>219</v>
      </c>
    </row>
    <row r="45" spans="1:31" ht="15" customHeight="1">
      <c r="A45" s="25" t="s">
        <v>975</v>
      </c>
      <c r="B45" s="25">
        <v>998.51400000000001</v>
      </c>
      <c r="C45" s="25">
        <v>13</v>
      </c>
      <c r="D45" s="25" t="s">
        <v>106</v>
      </c>
      <c r="E45" s="25">
        <v>2</v>
      </c>
      <c r="F45" s="25">
        <v>66</v>
      </c>
      <c r="G45" s="25" t="s">
        <v>1000</v>
      </c>
      <c r="H45" s="25" t="s">
        <v>1004</v>
      </c>
      <c r="I45" s="25" t="s">
        <v>1009</v>
      </c>
      <c r="J45" s="25" t="s">
        <v>165</v>
      </c>
      <c r="K45" s="25" t="s">
        <v>163</v>
      </c>
      <c r="L45" s="25">
        <v>9</v>
      </c>
      <c r="M45" s="25">
        <v>8</v>
      </c>
      <c r="N45" s="25">
        <v>-109</v>
      </c>
      <c r="O45" s="25">
        <v>16</v>
      </c>
      <c r="P45" s="25" t="s">
        <v>166</v>
      </c>
      <c r="Q45" s="25" t="s">
        <v>171</v>
      </c>
      <c r="R45" s="27" t="s">
        <v>182</v>
      </c>
      <c r="S45" s="25">
        <v>180</v>
      </c>
      <c r="T45" s="25">
        <v>1</v>
      </c>
      <c r="U45" s="25" t="s">
        <v>150</v>
      </c>
      <c r="V45" s="237">
        <v>160000</v>
      </c>
      <c r="W45" s="27"/>
      <c r="X45" s="226" t="s">
        <v>1011</v>
      </c>
      <c r="Y45" s="226" t="s">
        <v>1011</v>
      </c>
      <c r="Z45" s="226" t="s">
        <v>1011</v>
      </c>
      <c r="AA45" s="25" t="s">
        <v>864</v>
      </c>
      <c r="AE45" s="490" t="s">
        <v>219</v>
      </c>
    </row>
    <row r="46" spans="1:31" ht="15" customHeight="1">
      <c r="A46" s="25" t="s">
        <v>975</v>
      </c>
      <c r="B46" s="25">
        <v>998.51400000000001</v>
      </c>
      <c r="C46" s="25">
        <v>14</v>
      </c>
      <c r="D46" s="25" t="s">
        <v>106</v>
      </c>
      <c r="E46" s="25">
        <v>2</v>
      </c>
      <c r="F46" s="25">
        <v>66</v>
      </c>
      <c r="G46" s="25" t="s">
        <v>1000</v>
      </c>
      <c r="H46" s="25" t="s">
        <v>1004</v>
      </c>
      <c r="I46" s="25" t="s">
        <v>1009</v>
      </c>
      <c r="J46" s="25" t="s">
        <v>165</v>
      </c>
      <c r="K46" s="25" t="s">
        <v>163</v>
      </c>
      <c r="L46" s="25">
        <v>9</v>
      </c>
      <c r="M46" s="25">
        <v>8</v>
      </c>
      <c r="N46" s="25">
        <v>-111</v>
      </c>
      <c r="O46" s="25">
        <v>14</v>
      </c>
      <c r="P46" s="25" t="s">
        <v>166</v>
      </c>
      <c r="Q46" s="25" t="s">
        <v>171</v>
      </c>
      <c r="R46" s="27" t="s">
        <v>182</v>
      </c>
      <c r="S46" s="25">
        <v>180</v>
      </c>
      <c r="T46" s="25">
        <v>1</v>
      </c>
      <c r="U46" s="25" t="s">
        <v>150</v>
      </c>
      <c r="V46" s="237">
        <v>150000</v>
      </c>
      <c r="W46" s="27"/>
      <c r="X46" s="226" t="s">
        <v>1011</v>
      </c>
      <c r="Y46" s="226" t="s">
        <v>1011</v>
      </c>
      <c r="Z46" s="226" t="s">
        <v>1011</v>
      </c>
      <c r="AA46" s="25" t="s">
        <v>864</v>
      </c>
      <c r="AE46" s="490" t="s">
        <v>219</v>
      </c>
    </row>
    <row r="47" spans="1:31" ht="15" customHeight="1">
      <c r="A47" s="25" t="s">
        <v>975</v>
      </c>
      <c r="B47" s="25">
        <v>998.51400000000001</v>
      </c>
      <c r="C47" s="25">
        <v>15</v>
      </c>
      <c r="D47" s="25" t="s">
        <v>106</v>
      </c>
      <c r="E47" s="25">
        <v>2</v>
      </c>
      <c r="F47" s="25">
        <v>66</v>
      </c>
      <c r="G47" s="25" t="s">
        <v>1000</v>
      </c>
      <c r="H47" s="25" t="s">
        <v>1004</v>
      </c>
      <c r="I47" s="25" t="s">
        <v>1009</v>
      </c>
      <c r="J47" s="25" t="s">
        <v>165</v>
      </c>
      <c r="K47" s="25" t="s">
        <v>163</v>
      </c>
      <c r="L47" s="25">
        <v>9</v>
      </c>
      <c r="M47" s="25">
        <v>8</v>
      </c>
      <c r="N47" s="25">
        <v>-113</v>
      </c>
      <c r="O47" s="25">
        <v>12</v>
      </c>
      <c r="P47" s="25" t="s">
        <v>166</v>
      </c>
      <c r="Q47" s="25" t="s">
        <v>171</v>
      </c>
      <c r="R47" s="27" t="s">
        <v>182</v>
      </c>
      <c r="S47" s="25">
        <v>180</v>
      </c>
      <c r="T47" s="25">
        <v>1</v>
      </c>
      <c r="U47" s="25" t="s">
        <v>150</v>
      </c>
      <c r="V47" s="237">
        <v>130000</v>
      </c>
      <c r="W47" s="27"/>
      <c r="X47" s="226" t="s">
        <v>1011</v>
      </c>
      <c r="Y47" s="226" t="s">
        <v>1011</v>
      </c>
      <c r="Z47" s="226" t="s">
        <v>1011</v>
      </c>
      <c r="AA47" s="25" t="s">
        <v>864</v>
      </c>
      <c r="AE47" s="490" t="s">
        <v>219</v>
      </c>
    </row>
    <row r="48" spans="1:31" ht="15" customHeight="1">
      <c r="A48" s="25" t="s">
        <v>975</v>
      </c>
      <c r="B48" s="25">
        <v>998.51400000000001</v>
      </c>
      <c r="C48" s="25">
        <v>16</v>
      </c>
      <c r="D48" s="25" t="s">
        <v>106</v>
      </c>
      <c r="E48" s="25">
        <v>2</v>
      </c>
      <c r="F48" s="25">
        <v>66</v>
      </c>
      <c r="G48" s="25" t="s">
        <v>1000</v>
      </c>
      <c r="H48" s="25" t="s">
        <v>1004</v>
      </c>
      <c r="I48" s="25" t="s">
        <v>1009</v>
      </c>
      <c r="J48" s="25" t="s">
        <v>165</v>
      </c>
      <c r="K48" s="25" t="s">
        <v>163</v>
      </c>
      <c r="L48" s="25">
        <v>9</v>
      </c>
      <c r="M48" s="25">
        <v>8</v>
      </c>
      <c r="N48" s="25">
        <v>-115</v>
      </c>
      <c r="O48" s="25">
        <v>10</v>
      </c>
      <c r="P48" s="25" t="s">
        <v>166</v>
      </c>
      <c r="Q48" s="25" t="s">
        <v>171</v>
      </c>
      <c r="R48" s="27" t="s">
        <v>182</v>
      </c>
      <c r="S48" s="25">
        <v>180</v>
      </c>
      <c r="T48" s="25">
        <v>1</v>
      </c>
      <c r="U48" s="25" t="s">
        <v>150</v>
      </c>
      <c r="V48" s="237">
        <v>110000</v>
      </c>
      <c r="W48" s="27"/>
      <c r="X48" s="226" t="s">
        <v>1011</v>
      </c>
      <c r="Y48" s="226" t="s">
        <v>1011</v>
      </c>
      <c r="Z48" s="226" t="s">
        <v>1011</v>
      </c>
      <c r="AA48" s="25" t="s">
        <v>864</v>
      </c>
      <c r="AE48" s="490" t="s">
        <v>219</v>
      </c>
    </row>
    <row r="49" spans="1:31" ht="15" customHeight="1">
      <c r="A49" s="25" t="s">
        <v>975</v>
      </c>
      <c r="B49" s="25">
        <v>998.51400000000001</v>
      </c>
      <c r="C49" s="25">
        <v>17</v>
      </c>
      <c r="D49" s="25" t="s">
        <v>106</v>
      </c>
      <c r="E49" s="25">
        <v>2</v>
      </c>
      <c r="F49" s="25">
        <v>66</v>
      </c>
      <c r="G49" s="25" t="s">
        <v>1000</v>
      </c>
      <c r="H49" s="25" t="s">
        <v>1004</v>
      </c>
      <c r="I49" s="25" t="s">
        <v>1009</v>
      </c>
      <c r="J49" s="25" t="s">
        <v>165</v>
      </c>
      <c r="K49" s="25" t="s">
        <v>163</v>
      </c>
      <c r="L49" s="25">
        <v>9</v>
      </c>
      <c r="M49" s="25">
        <v>8</v>
      </c>
      <c r="N49" s="25">
        <v>-117</v>
      </c>
      <c r="O49" s="25">
        <v>8</v>
      </c>
      <c r="P49" s="25" t="s">
        <v>166</v>
      </c>
      <c r="Q49" s="25" t="s">
        <v>171</v>
      </c>
      <c r="R49" s="27" t="s">
        <v>182</v>
      </c>
      <c r="S49" s="25">
        <v>180</v>
      </c>
      <c r="T49" s="25">
        <v>1</v>
      </c>
      <c r="U49" s="25" t="s">
        <v>150</v>
      </c>
      <c r="V49" s="237">
        <v>90000</v>
      </c>
      <c r="W49" s="27"/>
      <c r="X49" s="226" t="s">
        <v>1011</v>
      </c>
      <c r="Y49" s="226" t="s">
        <v>1011</v>
      </c>
      <c r="Z49" s="226" t="s">
        <v>1011</v>
      </c>
      <c r="AA49" s="25" t="s">
        <v>864</v>
      </c>
      <c r="AE49" s="490" t="s">
        <v>219</v>
      </c>
    </row>
    <row r="50" spans="1:31" ht="15" customHeight="1">
      <c r="A50" s="25" t="s">
        <v>975</v>
      </c>
      <c r="B50" s="25">
        <v>998.51400000000001</v>
      </c>
      <c r="C50" s="25">
        <v>18</v>
      </c>
      <c r="D50" s="25" t="s">
        <v>106</v>
      </c>
      <c r="E50" s="25">
        <v>2</v>
      </c>
      <c r="F50" s="25">
        <v>66</v>
      </c>
      <c r="G50" s="25" t="s">
        <v>1000</v>
      </c>
      <c r="H50" s="25" t="s">
        <v>1004</v>
      </c>
      <c r="I50" s="25" t="s">
        <v>1009</v>
      </c>
      <c r="J50" s="25" t="s">
        <v>165</v>
      </c>
      <c r="K50" s="25" t="s">
        <v>163</v>
      </c>
      <c r="L50" s="25">
        <v>9</v>
      </c>
      <c r="M50" s="25">
        <v>8</v>
      </c>
      <c r="N50" s="25">
        <v>-119</v>
      </c>
      <c r="O50" s="25">
        <v>6</v>
      </c>
      <c r="P50" s="25" t="s">
        <v>166</v>
      </c>
      <c r="Q50" s="25" t="s">
        <v>171</v>
      </c>
      <c r="R50" s="27" t="s">
        <v>182</v>
      </c>
      <c r="S50" s="25">
        <v>180</v>
      </c>
      <c r="T50" s="25">
        <v>1</v>
      </c>
      <c r="U50" s="25" t="s">
        <v>150</v>
      </c>
      <c r="V50" s="237">
        <v>70000</v>
      </c>
      <c r="W50" s="27"/>
      <c r="X50" s="226" t="s">
        <v>1011</v>
      </c>
      <c r="Y50" s="226" t="s">
        <v>1011</v>
      </c>
      <c r="Z50" s="226" t="s">
        <v>1011</v>
      </c>
      <c r="AA50" s="25" t="s">
        <v>864</v>
      </c>
      <c r="AE50" s="490" t="s">
        <v>219</v>
      </c>
    </row>
    <row r="51" spans="1:31" ht="15" customHeight="1">
      <c r="A51" s="25" t="s">
        <v>975</v>
      </c>
      <c r="B51" s="25">
        <v>998.51400000000001</v>
      </c>
      <c r="C51" s="25">
        <v>19</v>
      </c>
      <c r="D51" s="25" t="s">
        <v>106</v>
      </c>
      <c r="E51" s="25">
        <v>2</v>
      </c>
      <c r="F51" s="25">
        <v>66</v>
      </c>
      <c r="G51" s="25" t="s">
        <v>1000</v>
      </c>
      <c r="H51" s="25" t="s">
        <v>1004</v>
      </c>
      <c r="I51" s="25" t="s">
        <v>1009</v>
      </c>
      <c r="J51" s="25" t="s">
        <v>165</v>
      </c>
      <c r="K51" s="25" t="s">
        <v>163</v>
      </c>
      <c r="L51" s="25">
        <v>9</v>
      </c>
      <c r="M51" s="25">
        <v>8</v>
      </c>
      <c r="N51" s="25">
        <v>-121</v>
      </c>
      <c r="O51" s="25">
        <v>4</v>
      </c>
      <c r="P51" s="25" t="s">
        <v>166</v>
      </c>
      <c r="Q51" s="25" t="s">
        <v>171</v>
      </c>
      <c r="R51" s="27" t="s">
        <v>182</v>
      </c>
      <c r="S51" s="25">
        <v>180</v>
      </c>
      <c r="T51" s="25">
        <v>1</v>
      </c>
      <c r="U51" s="25" t="s">
        <v>150</v>
      </c>
      <c r="V51" s="237">
        <v>50000</v>
      </c>
      <c r="W51" s="27"/>
      <c r="X51" s="226" t="s">
        <v>1011</v>
      </c>
      <c r="Y51" s="226" t="s">
        <v>1011</v>
      </c>
      <c r="Z51" s="226" t="s">
        <v>1011</v>
      </c>
      <c r="AA51" s="25" t="s">
        <v>864</v>
      </c>
      <c r="AE51" s="490" t="s">
        <v>219</v>
      </c>
    </row>
  </sheetData>
  <autoFilter ref="A1:AD51"/>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outlinePr summaryBelow="0" summaryRight="0"/>
  </sheetPr>
  <dimension ref="A1:AF36"/>
  <sheetViews>
    <sheetView topLeftCell="Q1" workbookViewId="0"/>
  </sheetViews>
  <sheetFormatPr defaultColWidth="8.75" defaultRowHeight="15" customHeight="1"/>
  <cols>
    <col min="1" max="1" width="66.5" style="35" customWidth="1"/>
    <col min="2" max="2" width="15.5" style="35" customWidth="1"/>
    <col min="6" max="6" width="7.5" style="35" customWidth="1"/>
    <col min="9" max="9" width="13.5" style="35" customWidth="1"/>
    <col min="23" max="23" width="18" style="36" customWidth="1"/>
    <col min="24" max="24" width="20.5" style="36" customWidth="1"/>
    <col min="25" max="26" width="20.5" style="35" customWidth="1"/>
    <col min="27" max="27" width="26.5" style="35" customWidth="1"/>
    <col min="28" max="28" width="18.5" style="35" customWidth="1"/>
  </cols>
  <sheetData>
    <row r="1" spans="1:32" ht="41.45" customHeight="1">
      <c r="A1" s="75" t="s">
        <v>982</v>
      </c>
      <c r="B1" s="75" t="s">
        <v>983</v>
      </c>
      <c r="C1" s="75" t="s">
        <v>984</v>
      </c>
      <c r="D1" s="75" t="s">
        <v>122</v>
      </c>
      <c r="E1" s="577" t="s">
        <v>768</v>
      </c>
      <c r="F1" s="107" t="s">
        <v>1001</v>
      </c>
      <c r="G1" s="578" t="s">
        <v>774</v>
      </c>
      <c r="H1" s="579" t="s">
        <v>777</v>
      </c>
      <c r="I1" s="75" t="s">
        <v>985</v>
      </c>
      <c r="J1" s="75" t="s">
        <v>1002</v>
      </c>
      <c r="K1" s="75" t="s">
        <v>126</v>
      </c>
      <c r="L1" s="75" t="s">
        <v>127</v>
      </c>
      <c r="M1" s="580" t="s">
        <v>987</v>
      </c>
      <c r="N1" s="75" t="s">
        <v>988</v>
      </c>
      <c r="O1" s="581" t="s">
        <v>128</v>
      </c>
      <c r="P1" s="75" t="s">
        <v>989</v>
      </c>
      <c r="Q1" s="75" t="s">
        <v>130</v>
      </c>
      <c r="R1" s="75" t="s">
        <v>990</v>
      </c>
      <c r="S1" s="75" t="s">
        <v>133</v>
      </c>
      <c r="T1" s="75" t="s">
        <v>991</v>
      </c>
      <c r="U1" s="75" t="s">
        <v>992</v>
      </c>
      <c r="V1" s="75" t="s">
        <v>136</v>
      </c>
      <c r="W1" s="75" t="s">
        <v>962</v>
      </c>
      <c r="X1" s="75" t="s">
        <v>963</v>
      </c>
      <c r="Y1" s="75" t="s">
        <v>993</v>
      </c>
      <c r="Z1" s="75" t="s">
        <v>994</v>
      </c>
      <c r="AA1" s="75" t="s">
        <v>1003</v>
      </c>
      <c r="AB1" s="75" t="s">
        <v>996</v>
      </c>
      <c r="AC1" s="37" t="s">
        <v>141</v>
      </c>
      <c r="AD1" s="37" t="s">
        <v>142</v>
      </c>
      <c r="AE1" s="37" t="s">
        <v>143</v>
      </c>
      <c r="AF1" s="489" t="s">
        <v>144</v>
      </c>
    </row>
    <row r="2" spans="1:32" ht="15" customHeight="1">
      <c r="A2" s="25" t="s">
        <v>964</v>
      </c>
      <c r="B2" s="25">
        <v>998.601</v>
      </c>
      <c r="C2" s="25"/>
      <c r="D2" s="25" t="s">
        <v>106</v>
      </c>
      <c r="E2" s="25" t="s">
        <v>420</v>
      </c>
      <c r="F2" s="25" t="s">
        <v>1000</v>
      </c>
      <c r="G2" s="25" t="s">
        <v>965</v>
      </c>
      <c r="H2" s="25" t="s">
        <v>432</v>
      </c>
      <c r="I2" s="25" t="s">
        <v>1012</v>
      </c>
      <c r="J2" s="25" t="s">
        <v>1009</v>
      </c>
      <c r="K2" s="25" t="s">
        <v>157</v>
      </c>
      <c r="L2" s="25" t="s">
        <v>146</v>
      </c>
      <c r="M2" s="25">
        <v>9</v>
      </c>
      <c r="N2" s="25">
        <v>8</v>
      </c>
      <c r="O2" s="25">
        <v>-85</v>
      </c>
      <c r="P2" s="25" t="s">
        <v>624</v>
      </c>
      <c r="Q2" s="25" t="s">
        <v>624</v>
      </c>
      <c r="R2" s="25" t="s">
        <v>171</v>
      </c>
      <c r="S2" s="27" t="s">
        <v>149</v>
      </c>
      <c r="T2" s="25">
        <v>60</v>
      </c>
      <c r="U2" s="25">
        <v>3</v>
      </c>
      <c r="V2" s="25" t="s">
        <v>150</v>
      </c>
      <c r="W2" s="212"/>
      <c r="X2" s="27"/>
      <c r="Y2" s="108" t="s">
        <v>480</v>
      </c>
      <c r="Z2" s="108" t="s">
        <v>480</v>
      </c>
      <c r="AA2" s="108" t="s">
        <v>1010</v>
      </c>
      <c r="AB2" s="25" t="s">
        <v>864</v>
      </c>
      <c r="AF2" s="490" t="s">
        <v>219</v>
      </c>
    </row>
    <row r="3" spans="1:32" ht="15" customHeight="1">
      <c r="A3" s="25" t="s">
        <v>997</v>
      </c>
      <c r="B3" s="25">
        <v>998.60199999999998</v>
      </c>
      <c r="C3" s="25"/>
      <c r="D3" s="25" t="s">
        <v>106</v>
      </c>
      <c r="E3" s="25" t="s">
        <v>420</v>
      </c>
      <c r="F3" s="25" t="s">
        <v>998</v>
      </c>
      <c r="G3" s="25" t="s">
        <v>998</v>
      </c>
      <c r="H3" s="25" t="s">
        <v>432</v>
      </c>
      <c r="I3" s="25" t="s">
        <v>1013</v>
      </c>
      <c r="J3" s="25" t="s">
        <v>1009</v>
      </c>
      <c r="K3" s="25" t="s">
        <v>165</v>
      </c>
      <c r="L3" s="25" t="s">
        <v>146</v>
      </c>
      <c r="M3" s="25">
        <v>9</v>
      </c>
      <c r="N3" s="25">
        <v>8</v>
      </c>
      <c r="O3" s="25">
        <v>-85</v>
      </c>
      <c r="P3" s="25" t="s">
        <v>624</v>
      </c>
      <c r="Q3" s="25" t="s">
        <v>624</v>
      </c>
      <c r="R3" s="25" t="s">
        <v>148</v>
      </c>
      <c r="S3" s="27" t="s">
        <v>149</v>
      </c>
      <c r="T3" s="25">
        <v>60</v>
      </c>
      <c r="U3" s="25">
        <v>3</v>
      </c>
      <c r="V3" s="25" t="s">
        <v>150</v>
      </c>
      <c r="W3" s="66"/>
      <c r="X3" s="27"/>
      <c r="Y3" s="108" t="s">
        <v>480</v>
      </c>
      <c r="Z3" s="108" t="s">
        <v>480</v>
      </c>
      <c r="AA3" s="108" t="s">
        <v>1010</v>
      </c>
      <c r="AB3" s="25" t="s">
        <v>864</v>
      </c>
      <c r="AF3" s="490" t="s">
        <v>219</v>
      </c>
    </row>
    <row r="4" spans="1:32" ht="15" customHeight="1">
      <c r="A4" s="25" t="s">
        <v>972</v>
      </c>
      <c r="B4" s="25">
        <v>998.60299999999995</v>
      </c>
      <c r="C4" s="25"/>
      <c r="D4" s="25" t="s">
        <v>106</v>
      </c>
      <c r="E4" s="25" t="s">
        <v>420</v>
      </c>
      <c r="F4" s="25" t="s">
        <v>998</v>
      </c>
      <c r="G4" s="25" t="s">
        <v>965</v>
      </c>
      <c r="H4" s="25" t="s">
        <v>941</v>
      </c>
      <c r="I4" s="25" t="s">
        <v>1014</v>
      </c>
      <c r="J4" s="25" t="s">
        <v>1009</v>
      </c>
      <c r="K4" s="25" t="s">
        <v>165</v>
      </c>
      <c r="L4" s="25" t="s">
        <v>146</v>
      </c>
      <c r="M4" s="25">
        <v>9</v>
      </c>
      <c r="N4" s="25">
        <v>8</v>
      </c>
      <c r="O4" s="25">
        <v>-85</v>
      </c>
      <c r="P4" s="25" t="s">
        <v>624</v>
      </c>
      <c r="Q4" s="25" t="s">
        <v>624</v>
      </c>
      <c r="R4" s="25" t="s">
        <v>171</v>
      </c>
      <c r="S4" s="27" t="s">
        <v>149</v>
      </c>
      <c r="T4" s="25">
        <v>60</v>
      </c>
      <c r="U4" s="25">
        <v>3</v>
      </c>
      <c r="V4" s="25" t="s">
        <v>150</v>
      </c>
      <c r="W4" s="66"/>
      <c r="X4" s="27"/>
      <c r="Y4" s="108" t="s">
        <v>480</v>
      </c>
      <c r="Z4" s="108" t="s">
        <v>480</v>
      </c>
      <c r="AA4" s="108" t="s">
        <v>1010</v>
      </c>
      <c r="AB4" s="25" t="s">
        <v>864</v>
      </c>
      <c r="AF4" s="490" t="s">
        <v>219</v>
      </c>
    </row>
    <row r="5" spans="1:32" ht="15" customHeight="1">
      <c r="A5" s="25" t="s">
        <v>966</v>
      </c>
      <c r="B5" s="25">
        <v>998.60400000000004</v>
      </c>
      <c r="C5" s="25"/>
      <c r="D5" s="25" t="s">
        <v>106</v>
      </c>
      <c r="E5" s="25" t="s">
        <v>420</v>
      </c>
      <c r="F5" s="25" t="s">
        <v>1000</v>
      </c>
      <c r="G5" s="25" t="s">
        <v>941</v>
      </c>
      <c r="H5" s="25"/>
      <c r="I5" s="25" t="s">
        <v>1015</v>
      </c>
      <c r="J5" s="25" t="s">
        <v>1009</v>
      </c>
      <c r="K5" s="25" t="s">
        <v>157</v>
      </c>
      <c r="L5" s="25" t="s">
        <v>146</v>
      </c>
      <c r="M5" s="25">
        <v>9</v>
      </c>
      <c r="N5" s="25">
        <v>8</v>
      </c>
      <c r="O5" s="25">
        <v>-85</v>
      </c>
      <c r="P5" s="25" t="s">
        <v>624</v>
      </c>
      <c r="Q5" s="25" t="s">
        <v>624</v>
      </c>
      <c r="R5" s="25" t="s">
        <v>828</v>
      </c>
      <c r="S5" s="27" t="s">
        <v>149</v>
      </c>
      <c r="T5" s="25">
        <v>60</v>
      </c>
      <c r="U5" s="25">
        <v>3</v>
      </c>
      <c r="V5" s="25" t="s">
        <v>150</v>
      </c>
      <c r="W5" s="66"/>
      <c r="X5" s="27"/>
      <c r="Y5" s="108" t="s">
        <v>480</v>
      </c>
      <c r="Z5" s="108" t="s">
        <v>480</v>
      </c>
      <c r="AA5" s="108" t="s">
        <v>1010</v>
      </c>
      <c r="AB5" s="25" t="s">
        <v>851</v>
      </c>
      <c r="AF5" s="490" t="s">
        <v>219</v>
      </c>
    </row>
    <row r="6" spans="1:32" ht="15" customHeight="1">
      <c r="A6" s="25" t="s">
        <v>966</v>
      </c>
      <c r="B6" s="25">
        <v>998.60500000000002</v>
      </c>
      <c r="C6" s="25"/>
      <c r="D6" s="25" t="s">
        <v>106</v>
      </c>
      <c r="E6" s="25" t="s">
        <v>420</v>
      </c>
      <c r="F6" s="25" t="s">
        <v>1016</v>
      </c>
      <c r="G6" s="25" t="s">
        <v>432</v>
      </c>
      <c r="H6" s="25"/>
      <c r="I6" s="25" t="s">
        <v>1017</v>
      </c>
      <c r="J6" s="25" t="s">
        <v>1009</v>
      </c>
      <c r="K6" s="25" t="s">
        <v>157</v>
      </c>
      <c r="L6" s="25" t="s">
        <v>146</v>
      </c>
      <c r="M6" s="25">
        <v>9</v>
      </c>
      <c r="N6" s="25">
        <v>8</v>
      </c>
      <c r="O6" s="25">
        <v>-85</v>
      </c>
      <c r="P6" s="25" t="s">
        <v>624</v>
      </c>
      <c r="Q6" s="25" t="s">
        <v>624</v>
      </c>
      <c r="R6" s="25" t="s">
        <v>828</v>
      </c>
      <c r="S6" s="27" t="s">
        <v>149</v>
      </c>
      <c r="T6" s="25">
        <v>60</v>
      </c>
      <c r="U6" s="25">
        <v>3</v>
      </c>
      <c r="V6" s="25" t="s">
        <v>150</v>
      </c>
      <c r="W6" s="66"/>
      <c r="X6" s="27"/>
      <c r="Y6" s="108" t="s">
        <v>480</v>
      </c>
      <c r="Z6" s="108" t="s">
        <v>480</v>
      </c>
      <c r="AA6" s="108" t="s">
        <v>1010</v>
      </c>
      <c r="AB6" s="25" t="s">
        <v>851</v>
      </c>
      <c r="AF6" s="490" t="s">
        <v>219</v>
      </c>
    </row>
    <row r="7" spans="1:32" ht="15" customHeight="1">
      <c r="A7" s="25" t="s">
        <v>997</v>
      </c>
      <c r="B7" s="25">
        <v>998.60599999999999</v>
      </c>
      <c r="C7" s="25"/>
      <c r="D7" s="25" t="s">
        <v>106</v>
      </c>
      <c r="E7" s="25" t="s">
        <v>1016</v>
      </c>
      <c r="F7" s="25" t="s">
        <v>941</v>
      </c>
      <c r="G7" s="25"/>
      <c r="H7" s="25"/>
      <c r="I7" s="25" t="s">
        <v>1018</v>
      </c>
      <c r="J7" s="25">
        <v>66</v>
      </c>
      <c r="K7" s="25" t="s">
        <v>165</v>
      </c>
      <c r="L7" s="25" t="s">
        <v>146</v>
      </c>
      <c r="M7" s="25">
        <v>9</v>
      </c>
      <c r="N7" s="25">
        <v>8</v>
      </c>
      <c r="O7" s="25">
        <v>-85</v>
      </c>
      <c r="P7" s="25" t="s">
        <v>624</v>
      </c>
      <c r="Q7" s="25" t="s">
        <v>624</v>
      </c>
      <c r="R7" s="25" t="s">
        <v>148</v>
      </c>
      <c r="S7" s="27" t="s">
        <v>149</v>
      </c>
      <c r="T7" s="25">
        <v>60</v>
      </c>
      <c r="U7" s="25">
        <v>3</v>
      </c>
      <c r="V7" s="25" t="s">
        <v>150</v>
      </c>
      <c r="W7" s="66"/>
      <c r="X7" s="27"/>
      <c r="Y7" s="108" t="s">
        <v>480</v>
      </c>
      <c r="Z7" s="108" t="s">
        <v>480</v>
      </c>
      <c r="AA7" s="108" t="s">
        <v>1010</v>
      </c>
      <c r="AB7" s="25" t="s">
        <v>864</v>
      </c>
      <c r="AF7" s="490" t="s">
        <v>219</v>
      </c>
    </row>
    <row r="8" spans="1:32" ht="15" customHeight="1">
      <c r="A8" s="25" t="s">
        <v>972</v>
      </c>
      <c r="B8" s="25">
        <v>998.60699999999997</v>
      </c>
      <c r="C8" s="25"/>
      <c r="D8" s="25" t="s">
        <v>106</v>
      </c>
      <c r="E8" s="25" t="s">
        <v>998</v>
      </c>
      <c r="F8" s="25" t="s">
        <v>998</v>
      </c>
      <c r="G8" s="25" t="s">
        <v>941</v>
      </c>
      <c r="H8" s="25"/>
      <c r="I8" s="25" t="s">
        <v>1019</v>
      </c>
      <c r="J8" s="25">
        <v>66</v>
      </c>
      <c r="K8" s="25" t="s">
        <v>165</v>
      </c>
      <c r="L8" s="25" t="s">
        <v>146</v>
      </c>
      <c r="M8" s="25">
        <v>9</v>
      </c>
      <c r="N8" s="25">
        <v>8</v>
      </c>
      <c r="O8" s="25">
        <v>-85</v>
      </c>
      <c r="P8" s="25" t="s">
        <v>624</v>
      </c>
      <c r="Q8" s="25" t="s">
        <v>624</v>
      </c>
      <c r="R8" s="25" t="s">
        <v>171</v>
      </c>
      <c r="S8" s="27" t="s">
        <v>149</v>
      </c>
      <c r="T8" s="25">
        <v>60</v>
      </c>
      <c r="U8" s="25">
        <v>3</v>
      </c>
      <c r="V8" s="25" t="s">
        <v>150</v>
      </c>
      <c r="W8" s="27"/>
      <c r="X8" s="27"/>
      <c r="Y8" s="108" t="s">
        <v>480</v>
      </c>
      <c r="Z8" s="108" t="s">
        <v>480</v>
      </c>
      <c r="AA8" s="108" t="s">
        <v>1010</v>
      </c>
      <c r="AB8" s="25" t="s">
        <v>864</v>
      </c>
      <c r="AF8" s="490" t="s">
        <v>219</v>
      </c>
    </row>
    <row r="9" spans="1:32" ht="15" customHeight="1">
      <c r="A9" s="25" t="s">
        <v>966</v>
      </c>
      <c r="B9" s="25">
        <v>998.60799999999995</v>
      </c>
      <c r="C9" s="25"/>
      <c r="D9" s="25" t="s">
        <v>106</v>
      </c>
      <c r="E9" s="25" t="s">
        <v>1000</v>
      </c>
      <c r="F9" s="25" t="s">
        <v>965</v>
      </c>
      <c r="G9" s="25" t="s">
        <v>941</v>
      </c>
      <c r="H9" s="25"/>
      <c r="I9" s="25" t="s">
        <v>1020</v>
      </c>
      <c r="J9" s="25">
        <v>66</v>
      </c>
      <c r="K9" s="25" t="s">
        <v>157</v>
      </c>
      <c r="L9" s="25" t="s">
        <v>146</v>
      </c>
      <c r="M9" s="25">
        <v>9</v>
      </c>
      <c r="N9" s="25">
        <v>8</v>
      </c>
      <c r="O9" s="25">
        <v>-85</v>
      </c>
      <c r="P9" s="25" t="s">
        <v>624</v>
      </c>
      <c r="Q9" s="25" t="s">
        <v>624</v>
      </c>
      <c r="R9" s="25" t="s">
        <v>828</v>
      </c>
      <c r="S9" s="27" t="s">
        <v>149</v>
      </c>
      <c r="T9" s="25">
        <v>60</v>
      </c>
      <c r="U9" s="25">
        <v>3</v>
      </c>
      <c r="V9" s="25" t="s">
        <v>150</v>
      </c>
      <c r="W9" s="27"/>
      <c r="X9" s="27"/>
      <c r="Y9" s="108" t="s">
        <v>480</v>
      </c>
      <c r="Z9" s="108" t="s">
        <v>480</v>
      </c>
      <c r="AA9" s="108" t="s">
        <v>1010</v>
      </c>
      <c r="AB9" s="25" t="s">
        <v>851</v>
      </c>
      <c r="AF9" s="490" t="s">
        <v>219</v>
      </c>
    </row>
    <row r="10" spans="1:32" ht="15" customHeight="1">
      <c r="A10" s="25" t="s">
        <v>964</v>
      </c>
      <c r="B10" s="25">
        <v>998.60900000000004</v>
      </c>
      <c r="C10" s="25"/>
      <c r="D10" s="25" t="s">
        <v>106</v>
      </c>
      <c r="E10" s="25" t="s">
        <v>420</v>
      </c>
      <c r="F10" s="25" t="s">
        <v>1000</v>
      </c>
      <c r="G10" s="25" t="s">
        <v>965</v>
      </c>
      <c r="H10" s="25" t="s">
        <v>432</v>
      </c>
      <c r="I10" s="25" t="s">
        <v>1012</v>
      </c>
      <c r="J10" s="25" t="s">
        <v>1009</v>
      </c>
      <c r="K10" s="25" t="s">
        <v>157</v>
      </c>
      <c r="L10" s="25" t="s">
        <v>163</v>
      </c>
      <c r="M10" s="25">
        <v>9</v>
      </c>
      <c r="N10" s="25">
        <v>8</v>
      </c>
      <c r="O10" s="25">
        <v>-85</v>
      </c>
      <c r="P10" s="25">
        <v>20</v>
      </c>
      <c r="Q10" s="25" t="s">
        <v>166</v>
      </c>
      <c r="R10" s="25" t="s">
        <v>171</v>
      </c>
      <c r="S10" s="27" t="s">
        <v>149</v>
      </c>
      <c r="T10" s="25">
        <v>60</v>
      </c>
      <c r="U10" s="25">
        <v>3</v>
      </c>
      <c r="V10" s="25" t="s">
        <v>150</v>
      </c>
      <c r="W10" s="212"/>
      <c r="X10" s="27"/>
      <c r="Y10" s="108" t="s">
        <v>1011</v>
      </c>
      <c r="Z10" s="108" t="s">
        <v>1011</v>
      </c>
      <c r="AA10" s="108" t="s">
        <v>1011</v>
      </c>
      <c r="AB10" s="25" t="s">
        <v>864</v>
      </c>
      <c r="AF10" s="490" t="s">
        <v>219</v>
      </c>
    </row>
    <row r="11" spans="1:32" ht="15" customHeight="1">
      <c r="A11" s="25" t="s">
        <v>997</v>
      </c>
      <c r="B11" s="133">
        <v>998.61</v>
      </c>
      <c r="C11" s="25"/>
      <c r="D11" s="25" t="s">
        <v>106</v>
      </c>
      <c r="E11" s="25" t="s">
        <v>420</v>
      </c>
      <c r="F11" s="25" t="s">
        <v>998</v>
      </c>
      <c r="G11" s="25" t="s">
        <v>998</v>
      </c>
      <c r="H11" s="25" t="s">
        <v>432</v>
      </c>
      <c r="I11" s="25" t="s">
        <v>1013</v>
      </c>
      <c r="J11" s="25" t="s">
        <v>1009</v>
      </c>
      <c r="K11" s="25" t="s">
        <v>165</v>
      </c>
      <c r="L11" s="25" t="s">
        <v>163</v>
      </c>
      <c r="M11" s="25">
        <v>9</v>
      </c>
      <c r="N11" s="25">
        <v>8</v>
      </c>
      <c r="O11" s="25">
        <v>-85</v>
      </c>
      <c r="P11" s="25">
        <v>20</v>
      </c>
      <c r="Q11" s="25" t="s">
        <v>166</v>
      </c>
      <c r="R11" s="25" t="s">
        <v>148</v>
      </c>
      <c r="S11" s="27" t="s">
        <v>149</v>
      </c>
      <c r="T11" s="25">
        <v>60</v>
      </c>
      <c r="U11" s="25">
        <v>3</v>
      </c>
      <c r="V11" s="25" t="s">
        <v>150</v>
      </c>
      <c r="W11" s="66"/>
      <c r="X11" s="27"/>
      <c r="Y11" s="108" t="s">
        <v>1011</v>
      </c>
      <c r="Z11" s="108" t="s">
        <v>1011</v>
      </c>
      <c r="AA11" s="108" t="s">
        <v>1011</v>
      </c>
      <c r="AB11" s="25" t="s">
        <v>864</v>
      </c>
      <c r="AF11" s="490" t="s">
        <v>219</v>
      </c>
    </row>
    <row r="12" spans="1:32" ht="15" customHeight="1">
      <c r="A12" s="25" t="s">
        <v>997</v>
      </c>
      <c r="B12" s="25">
        <v>998.61099999999999</v>
      </c>
      <c r="C12" s="25"/>
      <c r="D12" s="25" t="s">
        <v>106</v>
      </c>
      <c r="E12" s="25" t="s">
        <v>420</v>
      </c>
      <c r="F12" s="25" t="s">
        <v>1016</v>
      </c>
      <c r="G12" s="25" t="s">
        <v>432</v>
      </c>
      <c r="H12" s="25"/>
      <c r="I12" s="25" t="s">
        <v>1017</v>
      </c>
      <c r="J12" s="25" t="s">
        <v>1009</v>
      </c>
      <c r="K12" s="25" t="s">
        <v>165</v>
      </c>
      <c r="L12" s="25" t="s">
        <v>163</v>
      </c>
      <c r="M12" s="25">
        <v>9</v>
      </c>
      <c r="N12" s="25">
        <v>8</v>
      </c>
      <c r="O12" s="25">
        <v>-85</v>
      </c>
      <c r="P12" s="25">
        <v>20</v>
      </c>
      <c r="Q12" s="25" t="s">
        <v>166</v>
      </c>
      <c r="R12" s="25" t="s">
        <v>148</v>
      </c>
      <c r="S12" s="27" t="s">
        <v>149</v>
      </c>
      <c r="T12" s="25">
        <v>60</v>
      </c>
      <c r="U12" s="25">
        <v>3</v>
      </c>
      <c r="V12" s="25" t="s">
        <v>150</v>
      </c>
      <c r="W12" s="66"/>
      <c r="X12" s="27"/>
      <c r="Y12" s="108" t="s">
        <v>1011</v>
      </c>
      <c r="Z12" s="108" t="s">
        <v>1011</v>
      </c>
      <c r="AA12" s="108" t="s">
        <v>1011</v>
      </c>
      <c r="AB12" s="25" t="s">
        <v>864</v>
      </c>
      <c r="AF12" s="490" t="s">
        <v>219</v>
      </c>
    </row>
    <row r="13" spans="1:32" ht="15" customHeight="1">
      <c r="A13" s="25" t="s">
        <v>972</v>
      </c>
      <c r="B13" s="25">
        <v>998.61199999999997</v>
      </c>
      <c r="C13" s="25"/>
      <c r="D13" s="25" t="s">
        <v>106</v>
      </c>
      <c r="E13" s="25" t="s">
        <v>420</v>
      </c>
      <c r="F13" s="25" t="s">
        <v>998</v>
      </c>
      <c r="G13" s="25" t="s">
        <v>965</v>
      </c>
      <c r="H13" s="25" t="s">
        <v>941</v>
      </c>
      <c r="I13" s="25" t="s">
        <v>1014</v>
      </c>
      <c r="J13" s="25" t="s">
        <v>1009</v>
      </c>
      <c r="K13" s="25" t="s">
        <v>165</v>
      </c>
      <c r="L13" s="25" t="s">
        <v>163</v>
      </c>
      <c r="M13" s="25">
        <v>9</v>
      </c>
      <c r="N13" s="25">
        <v>8</v>
      </c>
      <c r="O13" s="25">
        <v>-85</v>
      </c>
      <c r="P13" s="25">
        <v>20</v>
      </c>
      <c r="Q13" s="25" t="s">
        <v>166</v>
      </c>
      <c r="R13" s="25" t="s">
        <v>171</v>
      </c>
      <c r="S13" s="27" t="s">
        <v>149</v>
      </c>
      <c r="T13" s="25">
        <v>60</v>
      </c>
      <c r="U13" s="25">
        <v>3</v>
      </c>
      <c r="V13" s="25" t="s">
        <v>150</v>
      </c>
      <c r="W13" s="66"/>
      <c r="X13" s="27"/>
      <c r="Y13" s="108" t="s">
        <v>1011</v>
      </c>
      <c r="Z13" s="108" t="s">
        <v>1011</v>
      </c>
      <c r="AA13" s="108" t="s">
        <v>1011</v>
      </c>
      <c r="AB13" s="25" t="s">
        <v>864</v>
      </c>
      <c r="AF13" s="490" t="s">
        <v>219</v>
      </c>
    </row>
    <row r="14" spans="1:32" ht="15" customHeight="1">
      <c r="A14" s="25" t="s">
        <v>966</v>
      </c>
      <c r="B14" s="25">
        <v>998.61300000000006</v>
      </c>
      <c r="C14" s="25"/>
      <c r="D14" s="25" t="s">
        <v>106</v>
      </c>
      <c r="E14" s="25" t="s">
        <v>420</v>
      </c>
      <c r="F14" s="25" t="s">
        <v>1000</v>
      </c>
      <c r="G14" s="25" t="s">
        <v>941</v>
      </c>
      <c r="H14" s="25"/>
      <c r="I14" s="25" t="s">
        <v>1015</v>
      </c>
      <c r="J14" s="25" t="s">
        <v>1009</v>
      </c>
      <c r="K14" s="25" t="s">
        <v>157</v>
      </c>
      <c r="L14" s="25" t="s">
        <v>163</v>
      </c>
      <c r="M14" s="25">
        <v>9</v>
      </c>
      <c r="N14" s="25">
        <v>8</v>
      </c>
      <c r="O14" s="25">
        <v>-85</v>
      </c>
      <c r="P14" s="25">
        <v>20</v>
      </c>
      <c r="Q14" s="25" t="s">
        <v>166</v>
      </c>
      <c r="R14" s="25" t="s">
        <v>828</v>
      </c>
      <c r="S14" s="27" t="s">
        <v>149</v>
      </c>
      <c r="T14" s="25">
        <v>60</v>
      </c>
      <c r="U14" s="25">
        <v>3</v>
      </c>
      <c r="V14" s="25" t="s">
        <v>150</v>
      </c>
      <c r="W14" s="66"/>
      <c r="X14" s="27"/>
      <c r="Y14" s="108" t="s">
        <v>1011</v>
      </c>
      <c r="Z14" s="108" t="s">
        <v>1011</v>
      </c>
      <c r="AA14" s="108" t="s">
        <v>1011</v>
      </c>
      <c r="AB14" s="25" t="s">
        <v>851</v>
      </c>
      <c r="AF14" s="490" t="s">
        <v>219</v>
      </c>
    </row>
    <row r="15" spans="1:32" ht="15" customHeight="1">
      <c r="A15" s="25" t="s">
        <v>997</v>
      </c>
      <c r="B15" s="25">
        <v>998.61400000000003</v>
      </c>
      <c r="C15" s="25"/>
      <c r="D15" s="25" t="s">
        <v>106</v>
      </c>
      <c r="E15" s="25" t="s">
        <v>1016</v>
      </c>
      <c r="F15" s="25" t="s">
        <v>941</v>
      </c>
      <c r="G15" s="25"/>
      <c r="H15" s="25"/>
      <c r="I15" s="25" t="s">
        <v>1018</v>
      </c>
      <c r="J15" s="25">
        <v>66</v>
      </c>
      <c r="K15" s="25" t="s">
        <v>165</v>
      </c>
      <c r="L15" s="25" t="s">
        <v>163</v>
      </c>
      <c r="M15" s="25">
        <v>9</v>
      </c>
      <c r="N15" s="25">
        <v>8</v>
      </c>
      <c r="O15" s="25">
        <v>-85</v>
      </c>
      <c r="P15" s="25">
        <v>20</v>
      </c>
      <c r="Q15" s="25" t="s">
        <v>166</v>
      </c>
      <c r="R15" s="25" t="s">
        <v>148</v>
      </c>
      <c r="S15" s="27" t="s">
        <v>149</v>
      </c>
      <c r="T15" s="25">
        <v>60</v>
      </c>
      <c r="U15" s="25">
        <v>3</v>
      </c>
      <c r="V15" s="25" t="s">
        <v>150</v>
      </c>
      <c r="W15" s="66"/>
      <c r="X15" s="27"/>
      <c r="Y15" s="108" t="s">
        <v>1011</v>
      </c>
      <c r="Z15" s="108" t="s">
        <v>1011</v>
      </c>
      <c r="AA15" s="108" t="s">
        <v>1011</v>
      </c>
      <c r="AB15" s="25" t="s">
        <v>864</v>
      </c>
      <c r="AF15" s="490" t="s">
        <v>219</v>
      </c>
    </row>
    <row r="16" spans="1:32" ht="15" customHeight="1">
      <c r="A16" s="25" t="s">
        <v>972</v>
      </c>
      <c r="B16" s="25">
        <v>998.61500000000001</v>
      </c>
      <c r="C16" s="25"/>
      <c r="D16" s="25" t="s">
        <v>106</v>
      </c>
      <c r="E16" s="25" t="s">
        <v>998</v>
      </c>
      <c r="F16" s="25" t="s">
        <v>998</v>
      </c>
      <c r="G16" s="25" t="s">
        <v>941</v>
      </c>
      <c r="H16" s="25"/>
      <c r="I16" s="25" t="s">
        <v>1019</v>
      </c>
      <c r="J16" s="25">
        <v>66</v>
      </c>
      <c r="K16" s="25" t="s">
        <v>165</v>
      </c>
      <c r="L16" s="25" t="s">
        <v>163</v>
      </c>
      <c r="M16" s="25">
        <v>9</v>
      </c>
      <c r="N16" s="25">
        <v>8</v>
      </c>
      <c r="O16" s="25">
        <v>-85</v>
      </c>
      <c r="P16" s="25">
        <v>20</v>
      </c>
      <c r="Q16" s="25" t="s">
        <v>166</v>
      </c>
      <c r="R16" s="25" t="s">
        <v>171</v>
      </c>
      <c r="S16" s="27" t="s">
        <v>149</v>
      </c>
      <c r="T16" s="25">
        <v>60</v>
      </c>
      <c r="U16" s="25">
        <v>3</v>
      </c>
      <c r="V16" s="25" t="s">
        <v>150</v>
      </c>
      <c r="W16" s="27"/>
      <c r="X16" s="27"/>
      <c r="Y16" s="108" t="s">
        <v>1011</v>
      </c>
      <c r="Z16" s="108" t="s">
        <v>1011</v>
      </c>
      <c r="AA16" s="108" t="s">
        <v>1011</v>
      </c>
      <c r="AB16" s="25" t="s">
        <v>864</v>
      </c>
      <c r="AF16" s="490" t="s">
        <v>219</v>
      </c>
    </row>
    <row r="17" spans="1:32" ht="15" customHeight="1">
      <c r="A17" s="25" t="s">
        <v>966</v>
      </c>
      <c r="B17" s="25">
        <v>998.61599999999999</v>
      </c>
      <c r="C17" s="25"/>
      <c r="D17" s="25" t="s">
        <v>106</v>
      </c>
      <c r="E17" s="25" t="s">
        <v>1000</v>
      </c>
      <c r="F17" s="25" t="s">
        <v>965</v>
      </c>
      <c r="G17" s="25" t="s">
        <v>941</v>
      </c>
      <c r="H17" s="25"/>
      <c r="I17" s="25" t="s">
        <v>1020</v>
      </c>
      <c r="J17" s="25">
        <v>66</v>
      </c>
      <c r="K17" s="25" t="s">
        <v>157</v>
      </c>
      <c r="L17" s="25" t="s">
        <v>163</v>
      </c>
      <c r="M17" s="25">
        <v>9</v>
      </c>
      <c r="N17" s="25">
        <v>8</v>
      </c>
      <c r="O17" s="25">
        <v>-85</v>
      </c>
      <c r="P17" s="25">
        <v>20</v>
      </c>
      <c r="Q17" s="25" t="s">
        <v>166</v>
      </c>
      <c r="R17" s="25" t="s">
        <v>828</v>
      </c>
      <c r="S17" s="27" t="s">
        <v>149</v>
      </c>
      <c r="T17" s="25">
        <v>60</v>
      </c>
      <c r="U17" s="25">
        <v>3</v>
      </c>
      <c r="V17" s="25" t="s">
        <v>150</v>
      </c>
      <c r="W17" s="27"/>
      <c r="X17" s="27"/>
      <c r="Y17" s="108" t="s">
        <v>1011</v>
      </c>
      <c r="Z17" s="108" t="s">
        <v>1011</v>
      </c>
      <c r="AA17" s="108" t="s">
        <v>1011</v>
      </c>
      <c r="AB17" s="25" t="s">
        <v>851</v>
      </c>
      <c r="AF17" s="490" t="s">
        <v>219</v>
      </c>
    </row>
    <row r="18" spans="1:32" ht="15" customHeight="1">
      <c r="A18" s="25" t="s">
        <v>975</v>
      </c>
      <c r="B18" s="25">
        <v>998.61699999999996</v>
      </c>
      <c r="C18" s="25">
        <v>1</v>
      </c>
      <c r="D18" s="25" t="s">
        <v>106</v>
      </c>
      <c r="E18" s="25" t="s">
        <v>1016</v>
      </c>
      <c r="F18" s="25" t="s">
        <v>941</v>
      </c>
      <c r="G18" s="25"/>
      <c r="H18" s="25"/>
      <c r="I18" s="25" t="s">
        <v>1018</v>
      </c>
      <c r="J18" s="25">
        <v>66</v>
      </c>
      <c r="K18" s="25" t="s">
        <v>165</v>
      </c>
      <c r="L18" s="25" t="s">
        <v>163</v>
      </c>
      <c r="M18" s="25">
        <v>9</v>
      </c>
      <c r="N18" s="25">
        <v>8</v>
      </c>
      <c r="O18" s="25">
        <v>-85</v>
      </c>
      <c r="P18" s="25">
        <v>25</v>
      </c>
      <c r="Q18" s="25" t="s">
        <v>166</v>
      </c>
      <c r="R18" s="25" t="s">
        <v>171</v>
      </c>
      <c r="S18" s="27" t="s">
        <v>182</v>
      </c>
      <c r="T18" s="25">
        <v>180</v>
      </c>
      <c r="U18" s="25">
        <v>1</v>
      </c>
      <c r="V18" s="25" t="s">
        <v>150</v>
      </c>
      <c r="W18" s="27"/>
      <c r="X18" s="27"/>
      <c r="Y18" s="108" t="s">
        <v>1011</v>
      </c>
      <c r="Z18" s="108" t="s">
        <v>1011</v>
      </c>
      <c r="AA18" s="108" t="s">
        <v>1011</v>
      </c>
      <c r="AB18" s="25" t="s">
        <v>864</v>
      </c>
      <c r="AF18" s="490" t="s">
        <v>219</v>
      </c>
    </row>
    <row r="19" spans="1:32" ht="15" customHeight="1">
      <c r="A19" s="25" t="s">
        <v>975</v>
      </c>
      <c r="B19" s="25">
        <v>998.61699999999996</v>
      </c>
      <c r="C19" s="25">
        <v>2</v>
      </c>
      <c r="D19" s="25" t="s">
        <v>106</v>
      </c>
      <c r="E19" s="25" t="s">
        <v>1016</v>
      </c>
      <c r="F19" s="25" t="s">
        <v>941</v>
      </c>
      <c r="G19" s="25"/>
      <c r="H19" s="25"/>
      <c r="I19" s="25" t="s">
        <v>1018</v>
      </c>
      <c r="J19" s="25">
        <v>66</v>
      </c>
      <c r="K19" s="25" t="s">
        <v>165</v>
      </c>
      <c r="L19" s="25" t="s">
        <v>163</v>
      </c>
      <c r="M19" s="25">
        <v>9</v>
      </c>
      <c r="N19" s="25">
        <v>8</v>
      </c>
      <c r="O19" s="25">
        <v>-87</v>
      </c>
      <c r="P19" s="25">
        <v>25</v>
      </c>
      <c r="Q19" s="25" t="s">
        <v>166</v>
      </c>
      <c r="R19" s="25" t="s">
        <v>171</v>
      </c>
      <c r="S19" s="27" t="s">
        <v>182</v>
      </c>
      <c r="T19" s="25">
        <v>180</v>
      </c>
      <c r="U19" s="25">
        <v>1</v>
      </c>
      <c r="V19" s="25" t="s">
        <v>150</v>
      </c>
      <c r="W19" s="27"/>
      <c r="X19" s="27"/>
      <c r="Y19" s="108" t="s">
        <v>1011</v>
      </c>
      <c r="Z19" s="108" t="s">
        <v>1011</v>
      </c>
      <c r="AA19" s="108" t="s">
        <v>1011</v>
      </c>
      <c r="AB19" s="25" t="s">
        <v>864</v>
      </c>
      <c r="AF19" s="490" t="s">
        <v>219</v>
      </c>
    </row>
    <row r="20" spans="1:32" ht="15" customHeight="1">
      <c r="A20" s="25" t="s">
        <v>975</v>
      </c>
      <c r="B20" s="25">
        <v>998.61699999999996</v>
      </c>
      <c r="C20" s="25">
        <v>3</v>
      </c>
      <c r="D20" s="25" t="s">
        <v>106</v>
      </c>
      <c r="E20" s="25" t="s">
        <v>1016</v>
      </c>
      <c r="F20" s="25" t="s">
        <v>941</v>
      </c>
      <c r="G20" s="25"/>
      <c r="H20" s="25"/>
      <c r="I20" s="25" t="s">
        <v>1018</v>
      </c>
      <c r="J20" s="25">
        <v>66</v>
      </c>
      <c r="K20" s="25" t="s">
        <v>165</v>
      </c>
      <c r="L20" s="25" t="s">
        <v>163</v>
      </c>
      <c r="M20" s="25">
        <v>9</v>
      </c>
      <c r="N20" s="25">
        <v>8</v>
      </c>
      <c r="O20" s="25">
        <v>-89</v>
      </c>
      <c r="P20" s="25">
        <v>25</v>
      </c>
      <c r="Q20" s="25" t="s">
        <v>166</v>
      </c>
      <c r="R20" s="25" t="s">
        <v>171</v>
      </c>
      <c r="S20" s="27" t="s">
        <v>182</v>
      </c>
      <c r="T20" s="25">
        <v>180</v>
      </c>
      <c r="U20" s="25">
        <v>1</v>
      </c>
      <c r="V20" s="25" t="s">
        <v>150</v>
      </c>
      <c r="W20" s="27"/>
      <c r="X20" s="27"/>
      <c r="Y20" s="108" t="s">
        <v>1011</v>
      </c>
      <c r="Z20" s="108" t="s">
        <v>1011</v>
      </c>
      <c r="AA20" s="108" t="s">
        <v>1011</v>
      </c>
      <c r="AB20" s="25" t="s">
        <v>864</v>
      </c>
      <c r="AF20" s="490" t="s">
        <v>219</v>
      </c>
    </row>
    <row r="21" spans="1:32" ht="15" customHeight="1">
      <c r="A21" s="25" t="s">
        <v>975</v>
      </c>
      <c r="B21" s="25">
        <v>998.61699999999996</v>
      </c>
      <c r="C21" s="25">
        <v>4</v>
      </c>
      <c r="D21" s="25" t="s">
        <v>106</v>
      </c>
      <c r="E21" s="25" t="s">
        <v>1016</v>
      </c>
      <c r="F21" s="25" t="s">
        <v>941</v>
      </c>
      <c r="G21" s="25"/>
      <c r="H21" s="25"/>
      <c r="I21" s="25" t="s">
        <v>1018</v>
      </c>
      <c r="J21" s="25">
        <v>66</v>
      </c>
      <c r="K21" s="25" t="s">
        <v>165</v>
      </c>
      <c r="L21" s="25" t="s">
        <v>163</v>
      </c>
      <c r="M21" s="25">
        <v>9</v>
      </c>
      <c r="N21" s="25">
        <v>8</v>
      </c>
      <c r="O21" s="25">
        <v>-91</v>
      </c>
      <c r="P21" s="25">
        <v>25</v>
      </c>
      <c r="Q21" s="25" t="s">
        <v>166</v>
      </c>
      <c r="R21" s="25" t="s">
        <v>171</v>
      </c>
      <c r="S21" s="27" t="s">
        <v>182</v>
      </c>
      <c r="T21" s="25">
        <v>180</v>
      </c>
      <c r="U21" s="25">
        <v>1</v>
      </c>
      <c r="V21" s="25" t="s">
        <v>150</v>
      </c>
      <c r="W21" s="27"/>
      <c r="X21" s="27"/>
      <c r="Y21" s="108" t="s">
        <v>1011</v>
      </c>
      <c r="Z21" s="108" t="s">
        <v>1011</v>
      </c>
      <c r="AA21" s="108" t="s">
        <v>1011</v>
      </c>
      <c r="AB21" s="25" t="s">
        <v>864</v>
      </c>
      <c r="AF21" s="490" t="s">
        <v>219</v>
      </c>
    </row>
    <row r="22" spans="1:32" ht="15" customHeight="1">
      <c r="A22" s="25" t="s">
        <v>975</v>
      </c>
      <c r="B22" s="25">
        <v>998.61699999999996</v>
      </c>
      <c r="C22" s="25">
        <v>5</v>
      </c>
      <c r="D22" s="25" t="s">
        <v>106</v>
      </c>
      <c r="E22" s="25" t="s">
        <v>1016</v>
      </c>
      <c r="F22" s="25" t="s">
        <v>941</v>
      </c>
      <c r="G22" s="25"/>
      <c r="H22" s="25"/>
      <c r="I22" s="25" t="s">
        <v>1018</v>
      </c>
      <c r="J22" s="25">
        <v>66</v>
      </c>
      <c r="K22" s="25" t="s">
        <v>165</v>
      </c>
      <c r="L22" s="25" t="s">
        <v>163</v>
      </c>
      <c r="M22" s="25">
        <v>9</v>
      </c>
      <c r="N22" s="25">
        <v>8</v>
      </c>
      <c r="O22" s="25">
        <v>-93</v>
      </c>
      <c r="P22" s="25">
        <v>25</v>
      </c>
      <c r="Q22" s="25" t="s">
        <v>166</v>
      </c>
      <c r="R22" s="25" t="s">
        <v>171</v>
      </c>
      <c r="S22" s="27" t="s">
        <v>182</v>
      </c>
      <c r="T22" s="25">
        <v>180</v>
      </c>
      <c r="U22" s="25">
        <v>1</v>
      </c>
      <c r="V22" s="25" t="s">
        <v>150</v>
      </c>
      <c r="W22" s="27"/>
      <c r="X22" s="27"/>
      <c r="Y22" s="108" t="s">
        <v>1011</v>
      </c>
      <c r="Z22" s="108" t="s">
        <v>1011</v>
      </c>
      <c r="AA22" s="108" t="s">
        <v>1011</v>
      </c>
      <c r="AB22" s="25" t="s">
        <v>864</v>
      </c>
      <c r="AF22" s="490" t="s">
        <v>219</v>
      </c>
    </row>
    <row r="23" spans="1:32" ht="15" customHeight="1">
      <c r="A23" s="25" t="s">
        <v>975</v>
      </c>
      <c r="B23" s="25">
        <v>998.61699999999996</v>
      </c>
      <c r="C23" s="25">
        <v>6</v>
      </c>
      <c r="D23" s="25" t="s">
        <v>106</v>
      </c>
      <c r="E23" s="25" t="s">
        <v>1016</v>
      </c>
      <c r="F23" s="25" t="s">
        <v>941</v>
      </c>
      <c r="G23" s="25"/>
      <c r="H23" s="25"/>
      <c r="I23" s="25" t="s">
        <v>1018</v>
      </c>
      <c r="J23" s="25">
        <v>66</v>
      </c>
      <c r="K23" s="25" t="s">
        <v>165</v>
      </c>
      <c r="L23" s="25" t="s">
        <v>163</v>
      </c>
      <c r="M23" s="25">
        <v>9</v>
      </c>
      <c r="N23" s="25">
        <v>8</v>
      </c>
      <c r="O23" s="25">
        <v>-95</v>
      </c>
      <c r="P23" s="25">
        <v>25</v>
      </c>
      <c r="Q23" s="25" t="s">
        <v>166</v>
      </c>
      <c r="R23" s="25" t="s">
        <v>171</v>
      </c>
      <c r="S23" s="27" t="s">
        <v>182</v>
      </c>
      <c r="T23" s="25">
        <v>180</v>
      </c>
      <c r="U23" s="25">
        <v>1</v>
      </c>
      <c r="V23" s="25" t="s">
        <v>150</v>
      </c>
      <c r="W23" s="27"/>
      <c r="X23" s="27"/>
      <c r="Y23" s="108" t="s">
        <v>1011</v>
      </c>
      <c r="Z23" s="108" t="s">
        <v>1011</v>
      </c>
      <c r="AA23" s="108" t="s">
        <v>1011</v>
      </c>
      <c r="AB23" s="25" t="s">
        <v>864</v>
      </c>
      <c r="AF23" s="490" t="s">
        <v>219</v>
      </c>
    </row>
    <row r="24" spans="1:32" ht="15" customHeight="1">
      <c r="A24" s="25" t="s">
        <v>975</v>
      </c>
      <c r="B24" s="25">
        <v>998.61699999999996</v>
      </c>
      <c r="C24" s="25">
        <v>7</v>
      </c>
      <c r="D24" s="25" t="s">
        <v>106</v>
      </c>
      <c r="E24" s="25" t="s">
        <v>1016</v>
      </c>
      <c r="F24" s="25" t="s">
        <v>941</v>
      </c>
      <c r="G24" s="25"/>
      <c r="H24" s="25"/>
      <c r="I24" s="25" t="s">
        <v>1018</v>
      </c>
      <c r="J24" s="25">
        <v>66</v>
      </c>
      <c r="K24" s="25" t="s">
        <v>165</v>
      </c>
      <c r="L24" s="25" t="s">
        <v>163</v>
      </c>
      <c r="M24" s="25">
        <v>9</v>
      </c>
      <c r="N24" s="25">
        <v>8</v>
      </c>
      <c r="O24" s="25">
        <v>-97</v>
      </c>
      <c r="P24" s="25">
        <v>25</v>
      </c>
      <c r="Q24" s="25" t="s">
        <v>166</v>
      </c>
      <c r="R24" s="25" t="s">
        <v>171</v>
      </c>
      <c r="S24" s="27" t="s">
        <v>182</v>
      </c>
      <c r="T24" s="25">
        <v>180</v>
      </c>
      <c r="U24" s="25">
        <v>1</v>
      </c>
      <c r="V24" s="25" t="s">
        <v>150</v>
      </c>
      <c r="W24" s="27"/>
      <c r="X24" s="27"/>
      <c r="Y24" s="108" t="s">
        <v>1011</v>
      </c>
      <c r="Z24" s="108" t="s">
        <v>1011</v>
      </c>
      <c r="AA24" s="108" t="s">
        <v>1011</v>
      </c>
      <c r="AB24" s="25" t="s">
        <v>864</v>
      </c>
      <c r="AF24" s="490" t="s">
        <v>219</v>
      </c>
    </row>
    <row r="25" spans="1:32" ht="15" customHeight="1">
      <c r="A25" s="25" t="s">
        <v>975</v>
      </c>
      <c r="B25" s="25">
        <v>998.61699999999996</v>
      </c>
      <c r="C25" s="25">
        <v>8</v>
      </c>
      <c r="D25" s="25" t="s">
        <v>106</v>
      </c>
      <c r="E25" s="25" t="s">
        <v>1016</v>
      </c>
      <c r="F25" s="25" t="s">
        <v>941</v>
      </c>
      <c r="G25" s="25"/>
      <c r="H25" s="25"/>
      <c r="I25" s="25" t="s">
        <v>1018</v>
      </c>
      <c r="J25" s="25">
        <v>66</v>
      </c>
      <c r="K25" s="25" t="s">
        <v>165</v>
      </c>
      <c r="L25" s="25" t="s">
        <v>163</v>
      </c>
      <c r="M25" s="25">
        <v>9</v>
      </c>
      <c r="N25" s="25">
        <v>8</v>
      </c>
      <c r="O25" s="25">
        <v>-99</v>
      </c>
      <c r="P25" s="25">
        <v>25</v>
      </c>
      <c r="Q25" s="25" t="s">
        <v>166</v>
      </c>
      <c r="R25" s="25" t="s">
        <v>171</v>
      </c>
      <c r="S25" s="27" t="s">
        <v>182</v>
      </c>
      <c r="T25" s="25">
        <v>180</v>
      </c>
      <c r="U25" s="25">
        <v>1</v>
      </c>
      <c r="V25" s="25" t="s">
        <v>150</v>
      </c>
      <c r="W25" s="27"/>
      <c r="X25" s="27"/>
      <c r="Y25" s="108" t="s">
        <v>1011</v>
      </c>
      <c r="Z25" s="108" t="s">
        <v>1011</v>
      </c>
      <c r="AA25" s="108" t="s">
        <v>1011</v>
      </c>
      <c r="AB25" s="25" t="s">
        <v>864</v>
      </c>
      <c r="AF25" s="490" t="s">
        <v>219</v>
      </c>
    </row>
    <row r="26" spans="1:32" ht="15" customHeight="1">
      <c r="A26" s="25" t="s">
        <v>975</v>
      </c>
      <c r="B26" s="25">
        <v>998.61699999999996</v>
      </c>
      <c r="C26" s="25">
        <v>9</v>
      </c>
      <c r="D26" s="25" t="s">
        <v>106</v>
      </c>
      <c r="E26" s="25" t="s">
        <v>1016</v>
      </c>
      <c r="F26" s="25" t="s">
        <v>941</v>
      </c>
      <c r="G26" s="25"/>
      <c r="H26" s="25"/>
      <c r="I26" s="25" t="s">
        <v>1018</v>
      </c>
      <c r="J26" s="25">
        <v>66</v>
      </c>
      <c r="K26" s="25" t="s">
        <v>165</v>
      </c>
      <c r="L26" s="25" t="s">
        <v>163</v>
      </c>
      <c r="M26" s="25">
        <v>9</v>
      </c>
      <c r="N26" s="25">
        <v>8</v>
      </c>
      <c r="O26" s="25">
        <v>-101</v>
      </c>
      <c r="P26" s="25">
        <v>24</v>
      </c>
      <c r="Q26" s="25" t="s">
        <v>166</v>
      </c>
      <c r="R26" s="25" t="s">
        <v>171</v>
      </c>
      <c r="S26" s="27" t="s">
        <v>182</v>
      </c>
      <c r="T26" s="25">
        <v>180</v>
      </c>
      <c r="U26" s="25">
        <v>1</v>
      </c>
      <c r="V26" s="25" t="s">
        <v>150</v>
      </c>
      <c r="W26" s="27"/>
      <c r="X26" s="27"/>
      <c r="Y26" s="108" t="s">
        <v>1011</v>
      </c>
      <c r="Z26" s="108" t="s">
        <v>1011</v>
      </c>
      <c r="AA26" s="108" t="s">
        <v>1011</v>
      </c>
      <c r="AB26" s="25" t="s">
        <v>864</v>
      </c>
      <c r="AF26" s="490" t="s">
        <v>219</v>
      </c>
    </row>
    <row r="27" spans="1:32" ht="15" customHeight="1">
      <c r="A27" s="25" t="s">
        <v>975</v>
      </c>
      <c r="B27" s="25">
        <v>998.61699999999996</v>
      </c>
      <c r="C27" s="25">
        <v>10</v>
      </c>
      <c r="D27" s="25" t="s">
        <v>106</v>
      </c>
      <c r="E27" s="25" t="s">
        <v>1016</v>
      </c>
      <c r="F27" s="25" t="s">
        <v>941</v>
      </c>
      <c r="G27" s="25"/>
      <c r="H27" s="25"/>
      <c r="I27" s="25" t="s">
        <v>1018</v>
      </c>
      <c r="J27" s="25">
        <v>66</v>
      </c>
      <c r="K27" s="25" t="s">
        <v>165</v>
      </c>
      <c r="L27" s="25" t="s">
        <v>163</v>
      </c>
      <c r="M27" s="25">
        <v>9</v>
      </c>
      <c r="N27" s="25">
        <v>8</v>
      </c>
      <c r="O27" s="25">
        <v>-103</v>
      </c>
      <c r="P27" s="25">
        <v>22</v>
      </c>
      <c r="Q27" s="25" t="s">
        <v>166</v>
      </c>
      <c r="R27" s="25" t="s">
        <v>171</v>
      </c>
      <c r="S27" s="27" t="s">
        <v>182</v>
      </c>
      <c r="T27" s="25">
        <v>180</v>
      </c>
      <c r="U27" s="25">
        <v>1</v>
      </c>
      <c r="V27" s="25" t="s">
        <v>150</v>
      </c>
      <c r="W27" s="27"/>
      <c r="X27" s="27"/>
      <c r="Y27" s="108" t="s">
        <v>1011</v>
      </c>
      <c r="Z27" s="108" t="s">
        <v>1011</v>
      </c>
      <c r="AA27" s="108" t="s">
        <v>1011</v>
      </c>
      <c r="AB27" s="25" t="s">
        <v>864</v>
      </c>
      <c r="AF27" s="490" t="s">
        <v>219</v>
      </c>
    </row>
    <row r="28" spans="1:32" ht="15" customHeight="1">
      <c r="A28" s="25" t="s">
        <v>975</v>
      </c>
      <c r="B28" s="25">
        <v>998.61699999999996</v>
      </c>
      <c r="C28" s="25">
        <v>11</v>
      </c>
      <c r="D28" s="25" t="s">
        <v>106</v>
      </c>
      <c r="E28" s="25" t="s">
        <v>1016</v>
      </c>
      <c r="F28" s="25" t="s">
        <v>941</v>
      </c>
      <c r="G28" s="25"/>
      <c r="H28" s="25"/>
      <c r="I28" s="25" t="s">
        <v>1018</v>
      </c>
      <c r="J28" s="25">
        <v>66</v>
      </c>
      <c r="K28" s="25" t="s">
        <v>165</v>
      </c>
      <c r="L28" s="25" t="s">
        <v>163</v>
      </c>
      <c r="M28" s="25">
        <v>9</v>
      </c>
      <c r="N28" s="25">
        <v>8</v>
      </c>
      <c r="O28" s="25">
        <v>-105</v>
      </c>
      <c r="P28" s="25">
        <v>20</v>
      </c>
      <c r="Q28" s="25" t="s">
        <v>166</v>
      </c>
      <c r="R28" s="25" t="s">
        <v>171</v>
      </c>
      <c r="S28" s="27" t="s">
        <v>182</v>
      </c>
      <c r="T28" s="25">
        <v>180</v>
      </c>
      <c r="U28" s="25">
        <v>1</v>
      </c>
      <c r="V28" s="25" t="s">
        <v>150</v>
      </c>
      <c r="W28" s="27"/>
      <c r="X28" s="27"/>
      <c r="Y28" s="108" t="s">
        <v>1011</v>
      </c>
      <c r="Z28" s="108" t="s">
        <v>1011</v>
      </c>
      <c r="AA28" s="108" t="s">
        <v>1011</v>
      </c>
      <c r="AB28" s="25" t="s">
        <v>864</v>
      </c>
      <c r="AF28" s="490" t="s">
        <v>219</v>
      </c>
    </row>
    <row r="29" spans="1:32" ht="15" customHeight="1">
      <c r="A29" s="25" t="s">
        <v>975</v>
      </c>
      <c r="B29" s="25">
        <v>998.61699999999996</v>
      </c>
      <c r="C29" s="25">
        <v>12</v>
      </c>
      <c r="D29" s="25" t="s">
        <v>106</v>
      </c>
      <c r="E29" s="25" t="s">
        <v>1016</v>
      </c>
      <c r="F29" s="25" t="s">
        <v>941</v>
      </c>
      <c r="G29" s="25"/>
      <c r="H29" s="25"/>
      <c r="I29" s="25" t="s">
        <v>1018</v>
      </c>
      <c r="J29" s="25">
        <v>66</v>
      </c>
      <c r="K29" s="25" t="s">
        <v>165</v>
      </c>
      <c r="L29" s="25" t="s">
        <v>163</v>
      </c>
      <c r="M29" s="25">
        <v>9</v>
      </c>
      <c r="N29" s="25">
        <v>8</v>
      </c>
      <c r="O29" s="25">
        <v>-107</v>
      </c>
      <c r="P29" s="25">
        <v>18</v>
      </c>
      <c r="Q29" s="25" t="s">
        <v>166</v>
      </c>
      <c r="R29" s="25" t="s">
        <v>171</v>
      </c>
      <c r="S29" s="27" t="s">
        <v>182</v>
      </c>
      <c r="T29" s="25">
        <v>180</v>
      </c>
      <c r="U29" s="25">
        <v>1</v>
      </c>
      <c r="V29" s="25" t="s">
        <v>150</v>
      </c>
      <c r="W29" s="27"/>
      <c r="X29" s="27"/>
      <c r="Y29" s="108" t="s">
        <v>1011</v>
      </c>
      <c r="Z29" s="108" t="s">
        <v>1011</v>
      </c>
      <c r="AA29" s="108" t="s">
        <v>1011</v>
      </c>
      <c r="AB29" s="25" t="s">
        <v>864</v>
      </c>
      <c r="AF29" s="490" t="s">
        <v>219</v>
      </c>
    </row>
    <row r="30" spans="1:32" ht="15" customHeight="1">
      <c r="A30" s="25" t="s">
        <v>975</v>
      </c>
      <c r="B30" s="25">
        <v>998.61699999999996</v>
      </c>
      <c r="C30" s="25">
        <v>13</v>
      </c>
      <c r="D30" s="25" t="s">
        <v>106</v>
      </c>
      <c r="E30" s="25" t="s">
        <v>1016</v>
      </c>
      <c r="F30" s="25" t="s">
        <v>941</v>
      </c>
      <c r="G30" s="25"/>
      <c r="H30" s="25"/>
      <c r="I30" s="25" t="s">
        <v>1018</v>
      </c>
      <c r="J30" s="25">
        <v>66</v>
      </c>
      <c r="K30" s="25" t="s">
        <v>165</v>
      </c>
      <c r="L30" s="25" t="s">
        <v>163</v>
      </c>
      <c r="M30" s="25">
        <v>9</v>
      </c>
      <c r="N30" s="25">
        <v>8</v>
      </c>
      <c r="O30" s="25">
        <v>-109</v>
      </c>
      <c r="P30" s="25">
        <v>16</v>
      </c>
      <c r="Q30" s="25" t="s">
        <v>166</v>
      </c>
      <c r="R30" s="25" t="s">
        <v>171</v>
      </c>
      <c r="S30" s="27" t="s">
        <v>182</v>
      </c>
      <c r="T30" s="25">
        <v>180</v>
      </c>
      <c r="U30" s="25">
        <v>1</v>
      </c>
      <c r="V30" s="25" t="s">
        <v>150</v>
      </c>
      <c r="W30" s="27"/>
      <c r="X30" s="27"/>
      <c r="Y30" s="108" t="s">
        <v>1011</v>
      </c>
      <c r="Z30" s="108" t="s">
        <v>1011</v>
      </c>
      <c r="AA30" s="108" t="s">
        <v>1011</v>
      </c>
      <c r="AB30" s="25" t="s">
        <v>864</v>
      </c>
      <c r="AF30" s="490" t="s">
        <v>219</v>
      </c>
    </row>
    <row r="31" spans="1:32" ht="15" customHeight="1">
      <c r="A31" s="25" t="s">
        <v>975</v>
      </c>
      <c r="B31" s="25">
        <v>998.61699999999996</v>
      </c>
      <c r="C31" s="25">
        <v>14</v>
      </c>
      <c r="D31" s="25" t="s">
        <v>106</v>
      </c>
      <c r="E31" s="25" t="s">
        <v>1016</v>
      </c>
      <c r="F31" s="25" t="s">
        <v>941</v>
      </c>
      <c r="G31" s="25"/>
      <c r="H31" s="25"/>
      <c r="I31" s="25" t="s">
        <v>1018</v>
      </c>
      <c r="J31" s="25">
        <v>66</v>
      </c>
      <c r="K31" s="25" t="s">
        <v>165</v>
      </c>
      <c r="L31" s="25" t="s">
        <v>163</v>
      </c>
      <c r="M31" s="25">
        <v>9</v>
      </c>
      <c r="N31" s="25">
        <v>8</v>
      </c>
      <c r="O31" s="25">
        <v>-111</v>
      </c>
      <c r="P31" s="25">
        <v>14</v>
      </c>
      <c r="Q31" s="25" t="s">
        <v>166</v>
      </c>
      <c r="R31" s="25" t="s">
        <v>171</v>
      </c>
      <c r="S31" s="27" t="s">
        <v>182</v>
      </c>
      <c r="T31" s="25">
        <v>180</v>
      </c>
      <c r="U31" s="25">
        <v>1</v>
      </c>
      <c r="V31" s="25" t="s">
        <v>150</v>
      </c>
      <c r="W31" s="27"/>
      <c r="X31" s="27"/>
      <c r="Y31" s="108" t="s">
        <v>1011</v>
      </c>
      <c r="Z31" s="108" t="s">
        <v>1011</v>
      </c>
      <c r="AA31" s="108" t="s">
        <v>1011</v>
      </c>
      <c r="AB31" s="25" t="s">
        <v>864</v>
      </c>
      <c r="AF31" s="490" t="s">
        <v>219</v>
      </c>
    </row>
    <row r="32" spans="1:32" ht="15" customHeight="1">
      <c r="A32" s="25" t="s">
        <v>975</v>
      </c>
      <c r="B32" s="25">
        <v>998.61699999999996</v>
      </c>
      <c r="C32" s="25">
        <v>15</v>
      </c>
      <c r="D32" s="25" t="s">
        <v>106</v>
      </c>
      <c r="E32" s="25" t="s">
        <v>1016</v>
      </c>
      <c r="F32" s="25" t="s">
        <v>941</v>
      </c>
      <c r="G32" s="25"/>
      <c r="H32" s="25"/>
      <c r="I32" s="25" t="s">
        <v>1018</v>
      </c>
      <c r="J32" s="25">
        <v>66</v>
      </c>
      <c r="K32" s="25" t="s">
        <v>165</v>
      </c>
      <c r="L32" s="25" t="s">
        <v>163</v>
      </c>
      <c r="M32" s="25">
        <v>9</v>
      </c>
      <c r="N32" s="25">
        <v>8</v>
      </c>
      <c r="O32" s="25">
        <v>-113</v>
      </c>
      <c r="P32" s="25">
        <v>12</v>
      </c>
      <c r="Q32" s="25" t="s">
        <v>166</v>
      </c>
      <c r="R32" s="25" t="s">
        <v>171</v>
      </c>
      <c r="S32" s="27" t="s">
        <v>182</v>
      </c>
      <c r="T32" s="25">
        <v>180</v>
      </c>
      <c r="U32" s="25">
        <v>1</v>
      </c>
      <c r="V32" s="25" t="s">
        <v>150</v>
      </c>
      <c r="W32" s="27"/>
      <c r="X32" s="27"/>
      <c r="Y32" s="108" t="s">
        <v>1011</v>
      </c>
      <c r="Z32" s="108" t="s">
        <v>1011</v>
      </c>
      <c r="AA32" s="108" t="s">
        <v>1011</v>
      </c>
      <c r="AB32" s="25" t="s">
        <v>864</v>
      </c>
      <c r="AF32" s="490" t="s">
        <v>219</v>
      </c>
    </row>
    <row r="33" spans="1:32" ht="15" customHeight="1">
      <c r="A33" s="25" t="s">
        <v>975</v>
      </c>
      <c r="B33" s="25">
        <v>998.61699999999996</v>
      </c>
      <c r="C33" s="25">
        <v>16</v>
      </c>
      <c r="D33" s="25" t="s">
        <v>106</v>
      </c>
      <c r="E33" s="25" t="s">
        <v>1016</v>
      </c>
      <c r="F33" s="25" t="s">
        <v>941</v>
      </c>
      <c r="G33" s="25"/>
      <c r="H33" s="25"/>
      <c r="I33" s="25" t="s">
        <v>1018</v>
      </c>
      <c r="J33" s="25">
        <v>66</v>
      </c>
      <c r="K33" s="25" t="s">
        <v>165</v>
      </c>
      <c r="L33" s="25" t="s">
        <v>163</v>
      </c>
      <c r="M33" s="25">
        <v>9</v>
      </c>
      <c r="N33" s="25">
        <v>8</v>
      </c>
      <c r="O33" s="25">
        <v>-115</v>
      </c>
      <c r="P33" s="25">
        <v>10</v>
      </c>
      <c r="Q33" s="25" t="s">
        <v>166</v>
      </c>
      <c r="R33" s="25" t="s">
        <v>171</v>
      </c>
      <c r="S33" s="27" t="s">
        <v>182</v>
      </c>
      <c r="T33" s="25">
        <v>180</v>
      </c>
      <c r="U33" s="25">
        <v>1</v>
      </c>
      <c r="V33" s="25" t="s">
        <v>150</v>
      </c>
      <c r="W33" s="27"/>
      <c r="X33" s="27"/>
      <c r="Y33" s="108" t="s">
        <v>1011</v>
      </c>
      <c r="Z33" s="108" t="s">
        <v>1011</v>
      </c>
      <c r="AA33" s="108" t="s">
        <v>1011</v>
      </c>
      <c r="AB33" s="25" t="s">
        <v>864</v>
      </c>
      <c r="AF33" s="490" t="s">
        <v>219</v>
      </c>
    </row>
    <row r="34" spans="1:32" ht="15" customHeight="1">
      <c r="A34" s="25" t="s">
        <v>975</v>
      </c>
      <c r="B34" s="25">
        <v>998.61699999999996</v>
      </c>
      <c r="C34" s="25">
        <v>17</v>
      </c>
      <c r="D34" s="25" t="s">
        <v>106</v>
      </c>
      <c r="E34" s="25" t="s">
        <v>1016</v>
      </c>
      <c r="F34" s="25" t="s">
        <v>941</v>
      </c>
      <c r="G34" s="25"/>
      <c r="H34" s="25"/>
      <c r="I34" s="25" t="s">
        <v>1018</v>
      </c>
      <c r="J34" s="25">
        <v>66</v>
      </c>
      <c r="K34" s="25" t="s">
        <v>165</v>
      </c>
      <c r="L34" s="25" t="s">
        <v>163</v>
      </c>
      <c r="M34" s="25">
        <v>9</v>
      </c>
      <c r="N34" s="25">
        <v>8</v>
      </c>
      <c r="O34" s="25">
        <v>-117</v>
      </c>
      <c r="P34" s="25">
        <v>8</v>
      </c>
      <c r="Q34" s="25" t="s">
        <v>166</v>
      </c>
      <c r="R34" s="25" t="s">
        <v>171</v>
      </c>
      <c r="S34" s="27" t="s">
        <v>182</v>
      </c>
      <c r="T34" s="25">
        <v>180</v>
      </c>
      <c r="U34" s="25">
        <v>1</v>
      </c>
      <c r="V34" s="25" t="s">
        <v>150</v>
      </c>
      <c r="W34" s="27"/>
      <c r="X34" s="27"/>
      <c r="Y34" s="108" t="s">
        <v>1011</v>
      </c>
      <c r="Z34" s="108" t="s">
        <v>1011</v>
      </c>
      <c r="AA34" s="108" t="s">
        <v>1011</v>
      </c>
      <c r="AB34" s="25" t="s">
        <v>864</v>
      </c>
      <c r="AF34" s="490" t="s">
        <v>219</v>
      </c>
    </row>
    <row r="35" spans="1:32" ht="15" customHeight="1">
      <c r="A35" s="25" t="s">
        <v>975</v>
      </c>
      <c r="B35" s="25">
        <v>998.61699999999996</v>
      </c>
      <c r="C35" s="25">
        <v>18</v>
      </c>
      <c r="D35" s="25" t="s">
        <v>106</v>
      </c>
      <c r="E35" s="25" t="s">
        <v>1016</v>
      </c>
      <c r="F35" s="25" t="s">
        <v>941</v>
      </c>
      <c r="G35" s="25"/>
      <c r="H35" s="25"/>
      <c r="I35" s="25" t="s">
        <v>1018</v>
      </c>
      <c r="J35" s="25">
        <v>66</v>
      </c>
      <c r="K35" s="25" t="s">
        <v>165</v>
      </c>
      <c r="L35" s="25" t="s">
        <v>163</v>
      </c>
      <c r="M35" s="25">
        <v>9</v>
      </c>
      <c r="N35" s="25">
        <v>8</v>
      </c>
      <c r="O35" s="25">
        <v>-119</v>
      </c>
      <c r="P35" s="25">
        <v>6</v>
      </c>
      <c r="Q35" s="25" t="s">
        <v>166</v>
      </c>
      <c r="R35" s="25" t="s">
        <v>171</v>
      </c>
      <c r="S35" s="27" t="s">
        <v>182</v>
      </c>
      <c r="T35" s="25">
        <v>180</v>
      </c>
      <c r="U35" s="25">
        <v>1</v>
      </c>
      <c r="V35" s="25" t="s">
        <v>150</v>
      </c>
      <c r="W35" s="27"/>
      <c r="X35" s="27"/>
      <c r="Y35" s="108" t="s">
        <v>1011</v>
      </c>
      <c r="Z35" s="108" t="s">
        <v>1011</v>
      </c>
      <c r="AA35" s="108" t="s">
        <v>1011</v>
      </c>
      <c r="AB35" s="25" t="s">
        <v>864</v>
      </c>
      <c r="AF35" s="490" t="s">
        <v>219</v>
      </c>
    </row>
    <row r="36" spans="1:32" ht="15" customHeight="1">
      <c r="A36" s="25" t="s">
        <v>975</v>
      </c>
      <c r="B36" s="25">
        <v>998.61699999999996</v>
      </c>
      <c r="C36" s="25">
        <v>19</v>
      </c>
      <c r="D36" s="25" t="s">
        <v>106</v>
      </c>
      <c r="E36" s="25" t="s">
        <v>1016</v>
      </c>
      <c r="F36" s="25" t="s">
        <v>941</v>
      </c>
      <c r="G36" s="25"/>
      <c r="H36" s="25"/>
      <c r="I36" s="25" t="s">
        <v>1018</v>
      </c>
      <c r="J36" s="25">
        <v>66</v>
      </c>
      <c r="K36" s="25" t="s">
        <v>165</v>
      </c>
      <c r="L36" s="25" t="s">
        <v>163</v>
      </c>
      <c r="M36" s="25">
        <v>9</v>
      </c>
      <c r="N36" s="25">
        <v>8</v>
      </c>
      <c r="O36" s="25">
        <v>-121</v>
      </c>
      <c r="P36" s="25">
        <v>4</v>
      </c>
      <c r="Q36" s="25" t="s">
        <v>166</v>
      </c>
      <c r="R36" s="25" t="s">
        <v>171</v>
      </c>
      <c r="S36" s="27" t="s">
        <v>182</v>
      </c>
      <c r="T36" s="25">
        <v>180</v>
      </c>
      <c r="U36" s="25">
        <v>1</v>
      </c>
      <c r="V36" s="25" t="s">
        <v>150</v>
      </c>
      <c r="W36" s="27"/>
      <c r="X36" s="27"/>
      <c r="Y36" s="108" t="s">
        <v>1011</v>
      </c>
      <c r="Z36" s="108" t="s">
        <v>1011</v>
      </c>
      <c r="AA36" s="108" t="s">
        <v>1011</v>
      </c>
      <c r="AB36" s="25" t="s">
        <v>864</v>
      </c>
      <c r="AF36" s="490" t="s">
        <v>219</v>
      </c>
    </row>
  </sheetData>
  <phoneticPr fontId="1" type="noConversion"/>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30"/>
  <sheetViews>
    <sheetView workbookViewId="0"/>
  </sheetViews>
  <sheetFormatPr defaultColWidth="8.75" defaultRowHeight="15" customHeight="1"/>
  <cols>
    <col min="1" max="1" width="66.5" style="35" customWidth="1"/>
    <col min="2" max="2" width="15.5" style="35" customWidth="1"/>
    <col min="6" max="6" width="7.5" style="35" customWidth="1"/>
    <col min="9" max="9" width="13.5" style="35" customWidth="1"/>
    <col min="23" max="23" width="18" style="36" customWidth="1"/>
    <col min="24" max="24" width="20.5" style="36" customWidth="1"/>
    <col min="25" max="26" width="20.5" style="35" customWidth="1"/>
    <col min="27" max="27" width="26.5" style="35" customWidth="1"/>
    <col min="28" max="28" width="18.5" style="35" customWidth="1"/>
  </cols>
  <sheetData>
    <row r="1" spans="1:32" ht="41.45" customHeight="1">
      <c r="A1" s="75" t="s">
        <v>982</v>
      </c>
      <c r="B1" s="75" t="s">
        <v>983</v>
      </c>
      <c r="C1" s="75" t="s">
        <v>984</v>
      </c>
      <c r="D1" s="75" t="s">
        <v>122</v>
      </c>
      <c r="E1" s="582" t="s">
        <v>768</v>
      </c>
      <c r="F1" s="107" t="s">
        <v>1001</v>
      </c>
      <c r="G1" s="583" t="s">
        <v>774</v>
      </c>
      <c r="H1" s="584" t="s">
        <v>777</v>
      </c>
      <c r="I1" s="75" t="s">
        <v>985</v>
      </c>
      <c r="J1" s="75" t="s">
        <v>1002</v>
      </c>
      <c r="K1" s="75" t="s">
        <v>126</v>
      </c>
      <c r="L1" s="75" t="s">
        <v>127</v>
      </c>
      <c r="M1" s="585" t="s">
        <v>987</v>
      </c>
      <c r="N1" s="75" t="s">
        <v>988</v>
      </c>
      <c r="O1" s="586" t="s">
        <v>128</v>
      </c>
      <c r="P1" s="75" t="s">
        <v>989</v>
      </c>
      <c r="Q1" s="75" t="s">
        <v>130</v>
      </c>
      <c r="R1" s="75" t="s">
        <v>990</v>
      </c>
      <c r="S1" s="75" t="s">
        <v>133</v>
      </c>
      <c r="T1" s="75" t="s">
        <v>991</v>
      </c>
      <c r="U1" s="75" t="s">
        <v>992</v>
      </c>
      <c r="V1" s="75" t="s">
        <v>136</v>
      </c>
      <c r="W1" s="75" t="s">
        <v>962</v>
      </c>
      <c r="X1" s="75" t="s">
        <v>963</v>
      </c>
      <c r="Y1" s="75" t="s">
        <v>993</v>
      </c>
      <c r="Z1" s="75" t="s">
        <v>994</v>
      </c>
      <c r="AA1" s="75" t="s">
        <v>1003</v>
      </c>
      <c r="AB1" s="75" t="s">
        <v>996</v>
      </c>
      <c r="AC1" s="37" t="s">
        <v>141</v>
      </c>
      <c r="AD1" s="37" t="s">
        <v>142</v>
      </c>
      <c r="AE1" s="37" t="s">
        <v>143</v>
      </c>
      <c r="AF1" s="489" t="s">
        <v>144</v>
      </c>
    </row>
    <row r="2" spans="1:32" ht="15" customHeight="1">
      <c r="A2" s="25" t="s">
        <v>964</v>
      </c>
      <c r="B2" s="25">
        <v>998.70100000000002</v>
      </c>
      <c r="C2" s="25"/>
      <c r="D2" s="25" t="s">
        <v>106</v>
      </c>
      <c r="E2" s="25" t="s">
        <v>420</v>
      </c>
      <c r="F2" s="25" t="s">
        <v>1016</v>
      </c>
      <c r="G2" s="25" t="s">
        <v>941</v>
      </c>
      <c r="H2" s="25"/>
      <c r="I2" s="25" t="s">
        <v>1021</v>
      </c>
      <c r="J2" s="25" t="s">
        <v>1009</v>
      </c>
      <c r="K2" s="25" t="s">
        <v>157</v>
      </c>
      <c r="L2" s="25" t="s">
        <v>146</v>
      </c>
      <c r="M2" s="25">
        <v>9</v>
      </c>
      <c r="N2" s="25">
        <v>8</v>
      </c>
      <c r="O2" s="25">
        <v>-85</v>
      </c>
      <c r="P2" s="25" t="s">
        <v>624</v>
      </c>
      <c r="Q2" s="25" t="s">
        <v>624</v>
      </c>
      <c r="R2" s="25" t="s">
        <v>171</v>
      </c>
      <c r="S2" s="27" t="s">
        <v>149</v>
      </c>
      <c r="T2" s="25">
        <v>60</v>
      </c>
      <c r="U2" s="25">
        <v>3</v>
      </c>
      <c r="V2" s="25" t="s">
        <v>150</v>
      </c>
      <c r="W2" s="212"/>
      <c r="X2" s="27"/>
      <c r="Y2" s="108" t="s">
        <v>480</v>
      </c>
      <c r="Z2" s="108" t="s">
        <v>480</v>
      </c>
      <c r="AA2" s="108" t="s">
        <v>1010</v>
      </c>
      <c r="AB2" s="25" t="s">
        <v>864</v>
      </c>
      <c r="AF2" s="490" t="s">
        <v>219</v>
      </c>
    </row>
    <row r="3" spans="1:32" ht="15" customHeight="1">
      <c r="A3" s="25" t="s">
        <v>997</v>
      </c>
      <c r="B3" s="25">
        <v>998.702</v>
      </c>
      <c r="C3" s="25"/>
      <c r="D3" s="25" t="s">
        <v>106</v>
      </c>
      <c r="E3" s="25" t="s">
        <v>420</v>
      </c>
      <c r="F3" s="25" t="s">
        <v>998</v>
      </c>
      <c r="G3" s="25" t="s">
        <v>998</v>
      </c>
      <c r="H3" s="25" t="s">
        <v>941</v>
      </c>
      <c r="I3" s="25" t="s">
        <v>1022</v>
      </c>
      <c r="J3" s="25" t="s">
        <v>1009</v>
      </c>
      <c r="K3" s="25" t="s">
        <v>165</v>
      </c>
      <c r="L3" s="25" t="s">
        <v>146</v>
      </c>
      <c r="M3" s="25">
        <v>9</v>
      </c>
      <c r="N3" s="25">
        <v>8</v>
      </c>
      <c r="O3" s="25">
        <v>-85</v>
      </c>
      <c r="P3" s="25" t="s">
        <v>624</v>
      </c>
      <c r="Q3" s="25" t="s">
        <v>624</v>
      </c>
      <c r="R3" s="25" t="s">
        <v>148</v>
      </c>
      <c r="S3" s="27" t="s">
        <v>149</v>
      </c>
      <c r="T3" s="25">
        <v>60</v>
      </c>
      <c r="U3" s="25">
        <v>3</v>
      </c>
      <c r="V3" s="25" t="s">
        <v>150</v>
      </c>
      <c r="W3" s="66"/>
      <c r="X3" s="27"/>
      <c r="Y3" s="108" t="s">
        <v>480</v>
      </c>
      <c r="Z3" s="108" t="s">
        <v>480</v>
      </c>
      <c r="AA3" s="108" t="s">
        <v>1010</v>
      </c>
      <c r="AB3" s="25" t="s">
        <v>864</v>
      </c>
      <c r="AF3" s="490" t="s">
        <v>219</v>
      </c>
    </row>
    <row r="4" spans="1:32" ht="15" customHeight="1">
      <c r="A4" s="25" t="s">
        <v>972</v>
      </c>
      <c r="B4" s="25">
        <v>998.70299999999997</v>
      </c>
      <c r="C4" s="25"/>
      <c r="D4" s="25" t="s">
        <v>106</v>
      </c>
      <c r="E4" s="25" t="s">
        <v>420</v>
      </c>
      <c r="F4" s="25" t="s">
        <v>1000</v>
      </c>
      <c r="G4" s="25" t="s">
        <v>965</v>
      </c>
      <c r="H4" s="25" t="s">
        <v>941</v>
      </c>
      <c r="I4" s="25" t="s">
        <v>1023</v>
      </c>
      <c r="J4" s="25" t="s">
        <v>1009</v>
      </c>
      <c r="K4" s="25" t="s">
        <v>165</v>
      </c>
      <c r="L4" s="25" t="s">
        <v>146</v>
      </c>
      <c r="M4" s="25">
        <v>9</v>
      </c>
      <c r="N4" s="25">
        <v>8</v>
      </c>
      <c r="O4" s="25">
        <v>-85</v>
      </c>
      <c r="P4" s="25" t="s">
        <v>624</v>
      </c>
      <c r="Q4" s="25" t="s">
        <v>624</v>
      </c>
      <c r="R4" s="25" t="s">
        <v>171</v>
      </c>
      <c r="S4" s="27" t="s">
        <v>149</v>
      </c>
      <c r="T4" s="25">
        <v>60</v>
      </c>
      <c r="U4" s="25">
        <v>3</v>
      </c>
      <c r="V4" s="25" t="s">
        <v>150</v>
      </c>
      <c r="W4" s="66"/>
      <c r="X4" s="27"/>
      <c r="Y4" s="108" t="s">
        <v>480</v>
      </c>
      <c r="Z4" s="108" t="s">
        <v>480</v>
      </c>
      <c r="AA4" s="108" t="s">
        <v>1010</v>
      </c>
      <c r="AB4" s="25" t="s">
        <v>864</v>
      </c>
      <c r="AF4" s="490" t="s">
        <v>219</v>
      </c>
    </row>
    <row r="5" spans="1:32" ht="15" customHeight="1">
      <c r="A5" s="25" t="s">
        <v>966</v>
      </c>
      <c r="B5" s="25">
        <v>998.70399999999995</v>
      </c>
      <c r="C5" s="25"/>
      <c r="D5" s="25" t="s">
        <v>106</v>
      </c>
      <c r="E5" s="25" t="s">
        <v>420</v>
      </c>
      <c r="F5" s="25" t="s">
        <v>1000</v>
      </c>
      <c r="G5" s="25" t="s">
        <v>998</v>
      </c>
      <c r="H5" s="25" t="s">
        <v>432</v>
      </c>
      <c r="I5" s="25" t="s">
        <v>1024</v>
      </c>
      <c r="J5" s="25" t="s">
        <v>1009</v>
      </c>
      <c r="K5" s="25" t="s">
        <v>157</v>
      </c>
      <c r="L5" s="25" t="s">
        <v>146</v>
      </c>
      <c r="M5" s="25">
        <v>9</v>
      </c>
      <c r="N5" s="25">
        <v>8</v>
      </c>
      <c r="O5" s="25">
        <v>-85</v>
      </c>
      <c r="P5" s="25" t="s">
        <v>624</v>
      </c>
      <c r="Q5" s="25" t="s">
        <v>624</v>
      </c>
      <c r="R5" s="25" t="s">
        <v>828</v>
      </c>
      <c r="S5" s="27" t="s">
        <v>149</v>
      </c>
      <c r="T5" s="25">
        <v>60</v>
      </c>
      <c r="U5" s="25">
        <v>3</v>
      </c>
      <c r="V5" s="25" t="s">
        <v>150</v>
      </c>
      <c r="W5" s="66"/>
      <c r="X5" s="27"/>
      <c r="Y5" s="108" t="s">
        <v>480</v>
      </c>
      <c r="Z5" s="108" t="s">
        <v>480</v>
      </c>
      <c r="AA5" s="108" t="s">
        <v>1010</v>
      </c>
      <c r="AB5" s="25" t="s">
        <v>851</v>
      </c>
      <c r="AF5" s="490" t="s">
        <v>219</v>
      </c>
    </row>
    <row r="6" spans="1:32" ht="15" customHeight="1">
      <c r="A6" s="25" t="s">
        <v>966</v>
      </c>
      <c r="B6" s="25">
        <v>998.70500000000004</v>
      </c>
      <c r="C6" s="25"/>
      <c r="D6" s="25" t="s">
        <v>106</v>
      </c>
      <c r="E6" s="25" t="s">
        <v>420</v>
      </c>
      <c r="F6" s="25" t="s">
        <v>1016</v>
      </c>
      <c r="G6" s="25" t="s">
        <v>965</v>
      </c>
      <c r="H6" s="25" t="s">
        <v>432</v>
      </c>
      <c r="I6" s="25" t="s">
        <v>1025</v>
      </c>
      <c r="J6" s="25" t="s">
        <v>1009</v>
      </c>
      <c r="K6" s="25" t="s">
        <v>157</v>
      </c>
      <c r="L6" s="25" t="s">
        <v>146</v>
      </c>
      <c r="M6" s="25">
        <v>9</v>
      </c>
      <c r="N6" s="25">
        <v>8</v>
      </c>
      <c r="O6" s="25">
        <v>-85</v>
      </c>
      <c r="P6" s="25" t="s">
        <v>624</v>
      </c>
      <c r="Q6" s="25" t="s">
        <v>624</v>
      </c>
      <c r="R6" s="25" t="s">
        <v>828</v>
      </c>
      <c r="S6" s="27" t="s">
        <v>149</v>
      </c>
      <c r="T6" s="25">
        <v>60</v>
      </c>
      <c r="U6" s="25">
        <v>3</v>
      </c>
      <c r="V6" s="25" t="s">
        <v>150</v>
      </c>
      <c r="W6" s="66"/>
      <c r="X6" s="27"/>
      <c r="Y6" s="108" t="s">
        <v>480</v>
      </c>
      <c r="Z6" s="108" t="s">
        <v>480</v>
      </c>
      <c r="AA6" s="108" t="s">
        <v>1010</v>
      </c>
      <c r="AB6" s="25" t="s">
        <v>851</v>
      </c>
      <c r="AF6" s="490" t="s">
        <v>219</v>
      </c>
    </row>
    <row r="7" spans="1:32" ht="15" customHeight="1">
      <c r="A7" s="25" t="s">
        <v>964</v>
      </c>
      <c r="B7" s="25">
        <v>998.70600000000002</v>
      </c>
      <c r="C7" s="25"/>
      <c r="D7" s="25" t="s">
        <v>106</v>
      </c>
      <c r="E7" s="25" t="s">
        <v>420</v>
      </c>
      <c r="F7" s="25" t="s">
        <v>1016</v>
      </c>
      <c r="G7" s="25" t="s">
        <v>941</v>
      </c>
      <c r="H7" s="25"/>
      <c r="I7" s="25" t="s">
        <v>1021</v>
      </c>
      <c r="J7" s="25" t="s">
        <v>1009</v>
      </c>
      <c r="K7" s="25" t="s">
        <v>157</v>
      </c>
      <c r="L7" s="25" t="s">
        <v>163</v>
      </c>
      <c r="M7" s="25">
        <v>9</v>
      </c>
      <c r="N7" s="25">
        <v>8</v>
      </c>
      <c r="O7" s="25">
        <v>-85</v>
      </c>
      <c r="P7" s="25">
        <v>20</v>
      </c>
      <c r="Q7" s="25" t="s">
        <v>1026</v>
      </c>
      <c r="R7" s="25" t="s">
        <v>171</v>
      </c>
      <c r="S7" s="27" t="s">
        <v>149</v>
      </c>
      <c r="T7" s="25">
        <v>60</v>
      </c>
      <c r="U7" s="25">
        <v>3</v>
      </c>
      <c r="V7" s="25" t="s">
        <v>150</v>
      </c>
      <c r="W7" s="212"/>
      <c r="X7" s="27"/>
      <c r="Y7" s="108" t="s">
        <v>1011</v>
      </c>
      <c r="Z7" s="108" t="s">
        <v>1011</v>
      </c>
      <c r="AA7" s="108" t="s">
        <v>1011</v>
      </c>
      <c r="AB7" s="25" t="s">
        <v>864</v>
      </c>
      <c r="AF7" s="490" t="s">
        <v>219</v>
      </c>
    </row>
    <row r="8" spans="1:32" ht="15" customHeight="1">
      <c r="A8" s="25" t="s">
        <v>997</v>
      </c>
      <c r="B8" s="25">
        <v>998.70699999999999</v>
      </c>
      <c r="C8" s="25"/>
      <c r="D8" s="25" t="s">
        <v>106</v>
      </c>
      <c r="E8" s="25" t="s">
        <v>420</v>
      </c>
      <c r="F8" s="25" t="s">
        <v>998</v>
      </c>
      <c r="G8" s="25" t="s">
        <v>998</v>
      </c>
      <c r="H8" s="25" t="s">
        <v>941</v>
      </c>
      <c r="I8" s="25" t="s">
        <v>1022</v>
      </c>
      <c r="J8" s="25" t="s">
        <v>1009</v>
      </c>
      <c r="K8" s="25" t="s">
        <v>165</v>
      </c>
      <c r="L8" s="25" t="s">
        <v>163</v>
      </c>
      <c r="M8" s="25">
        <v>9</v>
      </c>
      <c r="N8" s="25">
        <v>8</v>
      </c>
      <c r="O8" s="25">
        <v>-85</v>
      </c>
      <c r="P8" s="25">
        <v>20</v>
      </c>
      <c r="Q8" s="25" t="s">
        <v>1026</v>
      </c>
      <c r="R8" s="25" t="s">
        <v>148</v>
      </c>
      <c r="S8" s="27" t="s">
        <v>149</v>
      </c>
      <c r="T8" s="25">
        <v>60</v>
      </c>
      <c r="U8" s="25">
        <v>3</v>
      </c>
      <c r="V8" s="25" t="s">
        <v>150</v>
      </c>
      <c r="W8" s="66"/>
      <c r="X8" s="27"/>
      <c r="Y8" s="108" t="s">
        <v>1011</v>
      </c>
      <c r="Z8" s="108" t="s">
        <v>1011</v>
      </c>
      <c r="AA8" s="108" t="s">
        <v>1011</v>
      </c>
      <c r="AB8" s="25" t="s">
        <v>864</v>
      </c>
      <c r="AF8" s="490" t="s">
        <v>219</v>
      </c>
    </row>
    <row r="9" spans="1:32" ht="15" customHeight="1">
      <c r="A9" s="25" t="s">
        <v>972</v>
      </c>
      <c r="B9" s="25">
        <v>998.70799999999997</v>
      </c>
      <c r="C9" s="25"/>
      <c r="D9" s="25" t="s">
        <v>106</v>
      </c>
      <c r="E9" s="25" t="s">
        <v>420</v>
      </c>
      <c r="F9" s="25" t="s">
        <v>1000</v>
      </c>
      <c r="G9" s="25" t="s">
        <v>965</v>
      </c>
      <c r="H9" s="25" t="s">
        <v>941</v>
      </c>
      <c r="I9" s="25" t="s">
        <v>1023</v>
      </c>
      <c r="J9" s="25" t="s">
        <v>1009</v>
      </c>
      <c r="K9" s="25" t="s">
        <v>165</v>
      </c>
      <c r="L9" s="25" t="s">
        <v>163</v>
      </c>
      <c r="M9" s="25">
        <v>9</v>
      </c>
      <c r="N9" s="25">
        <v>8</v>
      </c>
      <c r="O9" s="25">
        <v>-85</v>
      </c>
      <c r="P9" s="25">
        <v>20</v>
      </c>
      <c r="Q9" s="25" t="s">
        <v>1026</v>
      </c>
      <c r="R9" s="25" t="s">
        <v>171</v>
      </c>
      <c r="S9" s="27" t="s">
        <v>149</v>
      </c>
      <c r="T9" s="25">
        <v>60</v>
      </c>
      <c r="U9" s="25">
        <v>3</v>
      </c>
      <c r="V9" s="25" t="s">
        <v>150</v>
      </c>
      <c r="W9" s="66"/>
      <c r="X9" s="27"/>
      <c r="Y9" s="108" t="s">
        <v>1011</v>
      </c>
      <c r="Z9" s="108" t="s">
        <v>1011</v>
      </c>
      <c r="AA9" s="108" t="s">
        <v>1011</v>
      </c>
      <c r="AB9" s="25" t="s">
        <v>864</v>
      </c>
      <c r="AF9" s="490" t="s">
        <v>219</v>
      </c>
    </row>
    <row r="10" spans="1:32" ht="15" customHeight="1">
      <c r="A10" s="25" t="s">
        <v>966</v>
      </c>
      <c r="B10" s="25">
        <v>998.70899999999995</v>
      </c>
      <c r="C10" s="25"/>
      <c r="D10" s="25" t="s">
        <v>106</v>
      </c>
      <c r="E10" s="25" t="s">
        <v>420</v>
      </c>
      <c r="F10" s="25" t="s">
        <v>1000</v>
      </c>
      <c r="G10" s="25" t="s">
        <v>998</v>
      </c>
      <c r="H10" s="25" t="s">
        <v>432</v>
      </c>
      <c r="I10" s="25" t="s">
        <v>1024</v>
      </c>
      <c r="J10" s="25" t="s">
        <v>1009</v>
      </c>
      <c r="K10" s="25" t="s">
        <v>157</v>
      </c>
      <c r="L10" s="25" t="s">
        <v>163</v>
      </c>
      <c r="M10" s="25">
        <v>9</v>
      </c>
      <c r="N10" s="25">
        <v>8</v>
      </c>
      <c r="O10" s="25">
        <v>-85</v>
      </c>
      <c r="P10" s="25">
        <v>20</v>
      </c>
      <c r="Q10" s="25" t="s">
        <v>1026</v>
      </c>
      <c r="R10" s="25" t="s">
        <v>828</v>
      </c>
      <c r="S10" s="27" t="s">
        <v>149</v>
      </c>
      <c r="T10" s="25">
        <v>60</v>
      </c>
      <c r="U10" s="25">
        <v>3</v>
      </c>
      <c r="V10" s="25" t="s">
        <v>150</v>
      </c>
      <c r="W10" s="66"/>
      <c r="X10" s="27"/>
      <c r="Y10" s="108" t="s">
        <v>1011</v>
      </c>
      <c r="Z10" s="108" t="s">
        <v>1011</v>
      </c>
      <c r="AA10" s="108" t="s">
        <v>1011</v>
      </c>
      <c r="AB10" s="25" t="s">
        <v>851</v>
      </c>
      <c r="AF10" s="490" t="s">
        <v>219</v>
      </c>
    </row>
    <row r="11" spans="1:32" ht="15" customHeight="1">
      <c r="A11" s="25" t="s">
        <v>966</v>
      </c>
      <c r="B11" s="133">
        <v>998.71</v>
      </c>
      <c r="C11" s="25"/>
      <c r="D11" s="25" t="s">
        <v>106</v>
      </c>
      <c r="E11" s="25" t="s">
        <v>420</v>
      </c>
      <c r="F11" s="25" t="s">
        <v>1016</v>
      </c>
      <c r="G11" s="25" t="s">
        <v>965</v>
      </c>
      <c r="H11" s="25" t="s">
        <v>432</v>
      </c>
      <c r="I11" s="25" t="s">
        <v>1025</v>
      </c>
      <c r="J11" s="25" t="s">
        <v>1009</v>
      </c>
      <c r="K11" s="25" t="s">
        <v>157</v>
      </c>
      <c r="L11" s="25" t="s">
        <v>163</v>
      </c>
      <c r="M11" s="25">
        <v>9</v>
      </c>
      <c r="N11" s="25">
        <v>8</v>
      </c>
      <c r="O11" s="25">
        <v>-85</v>
      </c>
      <c r="P11" s="25">
        <v>20</v>
      </c>
      <c r="Q11" s="25" t="s">
        <v>1026</v>
      </c>
      <c r="R11" s="25" t="s">
        <v>828</v>
      </c>
      <c r="S11" s="27" t="s">
        <v>149</v>
      </c>
      <c r="T11" s="25">
        <v>60</v>
      </c>
      <c r="U11" s="25">
        <v>3</v>
      </c>
      <c r="V11" s="25" t="s">
        <v>150</v>
      </c>
      <c r="W11" s="66"/>
      <c r="X11" s="27"/>
      <c r="Y11" s="108" t="s">
        <v>1011</v>
      </c>
      <c r="Z11" s="108" t="s">
        <v>1011</v>
      </c>
      <c r="AA11" s="108" t="s">
        <v>1011</v>
      </c>
      <c r="AB11" s="25" t="s">
        <v>851</v>
      </c>
      <c r="AF11" s="490" t="s">
        <v>219</v>
      </c>
    </row>
    <row r="12" spans="1:32" ht="15" customHeight="1">
      <c r="A12" s="25" t="s">
        <v>975</v>
      </c>
      <c r="B12" s="25">
        <v>998.71100000000001</v>
      </c>
      <c r="C12" s="25">
        <v>1</v>
      </c>
      <c r="D12" s="25" t="s">
        <v>106</v>
      </c>
      <c r="E12" s="25" t="s">
        <v>420</v>
      </c>
      <c r="F12" s="25" t="s">
        <v>1016</v>
      </c>
      <c r="G12" s="25" t="s">
        <v>941</v>
      </c>
      <c r="H12" s="25"/>
      <c r="I12" s="25" t="s">
        <v>1021</v>
      </c>
      <c r="J12" s="25">
        <v>66</v>
      </c>
      <c r="K12" s="25" t="s">
        <v>165</v>
      </c>
      <c r="L12" s="25" t="s">
        <v>163</v>
      </c>
      <c r="M12" s="25">
        <v>9</v>
      </c>
      <c r="N12" s="25">
        <v>8</v>
      </c>
      <c r="O12" s="25">
        <v>-85</v>
      </c>
      <c r="P12" s="25">
        <v>25</v>
      </c>
      <c r="Q12" s="25" t="s">
        <v>166</v>
      </c>
      <c r="R12" s="25" t="s">
        <v>171</v>
      </c>
      <c r="S12" s="27" t="s">
        <v>182</v>
      </c>
      <c r="T12" s="25">
        <v>180</v>
      </c>
      <c r="U12" s="25">
        <v>1</v>
      </c>
      <c r="V12" s="25" t="s">
        <v>150</v>
      </c>
      <c r="W12" s="27"/>
      <c r="X12" s="27"/>
      <c r="Y12" s="108" t="s">
        <v>1011</v>
      </c>
      <c r="Z12" s="108" t="s">
        <v>1011</v>
      </c>
      <c r="AA12" s="108" t="s">
        <v>1011</v>
      </c>
      <c r="AB12" s="25" t="s">
        <v>864</v>
      </c>
      <c r="AF12" s="490" t="s">
        <v>219</v>
      </c>
    </row>
    <row r="13" spans="1:32" ht="15" customHeight="1">
      <c r="A13" s="25" t="s">
        <v>975</v>
      </c>
      <c r="B13" s="25">
        <v>998.71100000000001</v>
      </c>
      <c r="C13" s="25">
        <v>2</v>
      </c>
      <c r="D13" s="25" t="s">
        <v>106</v>
      </c>
      <c r="E13" s="25" t="s">
        <v>420</v>
      </c>
      <c r="F13" s="25" t="s">
        <v>1016</v>
      </c>
      <c r="G13" s="25" t="s">
        <v>941</v>
      </c>
      <c r="H13" s="25"/>
      <c r="I13" s="25" t="s">
        <v>1021</v>
      </c>
      <c r="J13" s="25">
        <v>66</v>
      </c>
      <c r="K13" s="25" t="s">
        <v>165</v>
      </c>
      <c r="L13" s="25" t="s">
        <v>163</v>
      </c>
      <c r="M13" s="25">
        <v>9</v>
      </c>
      <c r="N13" s="25">
        <v>8</v>
      </c>
      <c r="O13" s="25">
        <v>-87</v>
      </c>
      <c r="P13" s="25">
        <v>25</v>
      </c>
      <c r="Q13" s="25" t="s">
        <v>166</v>
      </c>
      <c r="R13" s="25" t="s">
        <v>171</v>
      </c>
      <c r="S13" s="27" t="s">
        <v>182</v>
      </c>
      <c r="T13" s="25">
        <v>180</v>
      </c>
      <c r="U13" s="25">
        <v>1</v>
      </c>
      <c r="V13" s="25" t="s">
        <v>150</v>
      </c>
      <c r="W13" s="27"/>
      <c r="X13" s="27"/>
      <c r="Y13" s="108" t="s">
        <v>1011</v>
      </c>
      <c r="Z13" s="108" t="s">
        <v>1011</v>
      </c>
      <c r="AA13" s="108" t="s">
        <v>1011</v>
      </c>
      <c r="AB13" s="25" t="s">
        <v>864</v>
      </c>
      <c r="AF13" s="490" t="s">
        <v>219</v>
      </c>
    </row>
    <row r="14" spans="1:32" ht="15" customHeight="1">
      <c r="A14" s="25" t="s">
        <v>975</v>
      </c>
      <c r="B14" s="25">
        <v>998.71100000000001</v>
      </c>
      <c r="C14" s="25">
        <v>3</v>
      </c>
      <c r="D14" s="25" t="s">
        <v>106</v>
      </c>
      <c r="E14" s="25" t="s">
        <v>420</v>
      </c>
      <c r="F14" s="25" t="s">
        <v>1016</v>
      </c>
      <c r="G14" s="25" t="s">
        <v>941</v>
      </c>
      <c r="H14" s="25"/>
      <c r="I14" s="25" t="s">
        <v>1021</v>
      </c>
      <c r="J14" s="25">
        <v>66</v>
      </c>
      <c r="K14" s="25" t="s">
        <v>165</v>
      </c>
      <c r="L14" s="25" t="s">
        <v>163</v>
      </c>
      <c r="M14" s="25">
        <v>9</v>
      </c>
      <c r="N14" s="25">
        <v>8</v>
      </c>
      <c r="O14" s="25">
        <v>-89</v>
      </c>
      <c r="P14" s="25">
        <v>25</v>
      </c>
      <c r="Q14" s="25" t="s">
        <v>166</v>
      </c>
      <c r="R14" s="25" t="s">
        <v>171</v>
      </c>
      <c r="S14" s="27" t="s">
        <v>182</v>
      </c>
      <c r="T14" s="25">
        <v>180</v>
      </c>
      <c r="U14" s="25">
        <v>1</v>
      </c>
      <c r="V14" s="25" t="s">
        <v>150</v>
      </c>
      <c r="W14" s="27"/>
      <c r="X14" s="27"/>
      <c r="Y14" s="108" t="s">
        <v>1011</v>
      </c>
      <c r="Z14" s="108" t="s">
        <v>1011</v>
      </c>
      <c r="AA14" s="108" t="s">
        <v>1011</v>
      </c>
      <c r="AB14" s="25" t="s">
        <v>864</v>
      </c>
      <c r="AF14" s="490" t="s">
        <v>219</v>
      </c>
    </row>
    <row r="15" spans="1:32" ht="15" customHeight="1">
      <c r="A15" s="25" t="s">
        <v>975</v>
      </c>
      <c r="B15" s="25">
        <v>998.71100000000001</v>
      </c>
      <c r="C15" s="25">
        <v>4</v>
      </c>
      <c r="D15" s="25" t="s">
        <v>106</v>
      </c>
      <c r="E15" s="25" t="s">
        <v>420</v>
      </c>
      <c r="F15" s="25" t="s">
        <v>1016</v>
      </c>
      <c r="G15" s="25" t="s">
        <v>941</v>
      </c>
      <c r="H15" s="25"/>
      <c r="I15" s="25" t="s">
        <v>1021</v>
      </c>
      <c r="J15" s="25">
        <v>66</v>
      </c>
      <c r="K15" s="25" t="s">
        <v>165</v>
      </c>
      <c r="L15" s="25" t="s">
        <v>163</v>
      </c>
      <c r="M15" s="25">
        <v>9</v>
      </c>
      <c r="N15" s="25">
        <v>8</v>
      </c>
      <c r="O15" s="25">
        <v>-91</v>
      </c>
      <c r="P15" s="25">
        <v>25</v>
      </c>
      <c r="Q15" s="25" t="s">
        <v>166</v>
      </c>
      <c r="R15" s="25" t="s">
        <v>171</v>
      </c>
      <c r="S15" s="27" t="s">
        <v>182</v>
      </c>
      <c r="T15" s="25">
        <v>180</v>
      </c>
      <c r="U15" s="25">
        <v>1</v>
      </c>
      <c r="V15" s="25" t="s">
        <v>150</v>
      </c>
      <c r="W15" s="27"/>
      <c r="X15" s="27"/>
      <c r="Y15" s="108" t="s">
        <v>1011</v>
      </c>
      <c r="Z15" s="108" t="s">
        <v>1011</v>
      </c>
      <c r="AA15" s="108" t="s">
        <v>1011</v>
      </c>
      <c r="AB15" s="25" t="s">
        <v>864</v>
      </c>
      <c r="AF15" s="490" t="s">
        <v>219</v>
      </c>
    </row>
    <row r="16" spans="1:32" ht="15" customHeight="1">
      <c r="A16" s="25" t="s">
        <v>975</v>
      </c>
      <c r="B16" s="25">
        <v>998.71100000000001</v>
      </c>
      <c r="C16" s="25">
        <v>5</v>
      </c>
      <c r="D16" s="25" t="s">
        <v>106</v>
      </c>
      <c r="E16" s="25" t="s">
        <v>420</v>
      </c>
      <c r="F16" s="25" t="s">
        <v>1016</v>
      </c>
      <c r="G16" s="25" t="s">
        <v>941</v>
      </c>
      <c r="H16" s="25"/>
      <c r="I16" s="25" t="s">
        <v>1021</v>
      </c>
      <c r="J16" s="25">
        <v>66</v>
      </c>
      <c r="K16" s="25" t="s">
        <v>165</v>
      </c>
      <c r="L16" s="25" t="s">
        <v>163</v>
      </c>
      <c r="M16" s="25">
        <v>9</v>
      </c>
      <c r="N16" s="25">
        <v>8</v>
      </c>
      <c r="O16" s="25">
        <v>-93</v>
      </c>
      <c r="P16" s="25">
        <v>25</v>
      </c>
      <c r="Q16" s="25" t="s">
        <v>166</v>
      </c>
      <c r="R16" s="25" t="s">
        <v>171</v>
      </c>
      <c r="S16" s="27" t="s">
        <v>182</v>
      </c>
      <c r="T16" s="25">
        <v>180</v>
      </c>
      <c r="U16" s="25">
        <v>1</v>
      </c>
      <c r="V16" s="25" t="s">
        <v>150</v>
      </c>
      <c r="W16" s="27"/>
      <c r="X16" s="27"/>
      <c r="Y16" s="108" t="s">
        <v>1011</v>
      </c>
      <c r="Z16" s="108" t="s">
        <v>1011</v>
      </c>
      <c r="AA16" s="108" t="s">
        <v>1011</v>
      </c>
      <c r="AB16" s="25" t="s">
        <v>864</v>
      </c>
      <c r="AF16" s="490" t="s">
        <v>219</v>
      </c>
    </row>
    <row r="17" spans="1:32" ht="15" customHeight="1">
      <c r="A17" s="25" t="s">
        <v>975</v>
      </c>
      <c r="B17" s="25">
        <v>998.71100000000001</v>
      </c>
      <c r="C17" s="25">
        <v>6</v>
      </c>
      <c r="D17" s="25" t="s">
        <v>106</v>
      </c>
      <c r="E17" s="25" t="s">
        <v>420</v>
      </c>
      <c r="F17" s="25" t="s">
        <v>1016</v>
      </c>
      <c r="G17" s="25" t="s">
        <v>941</v>
      </c>
      <c r="H17" s="25"/>
      <c r="I17" s="25" t="s">
        <v>1021</v>
      </c>
      <c r="J17" s="25">
        <v>66</v>
      </c>
      <c r="K17" s="25" t="s">
        <v>165</v>
      </c>
      <c r="L17" s="25" t="s">
        <v>163</v>
      </c>
      <c r="M17" s="25">
        <v>9</v>
      </c>
      <c r="N17" s="25">
        <v>8</v>
      </c>
      <c r="O17" s="25">
        <v>-95</v>
      </c>
      <c r="P17" s="25">
        <v>25</v>
      </c>
      <c r="Q17" s="25" t="s">
        <v>166</v>
      </c>
      <c r="R17" s="25" t="s">
        <v>171</v>
      </c>
      <c r="S17" s="27" t="s">
        <v>182</v>
      </c>
      <c r="T17" s="25">
        <v>180</v>
      </c>
      <c r="U17" s="25">
        <v>1</v>
      </c>
      <c r="V17" s="25" t="s">
        <v>150</v>
      </c>
      <c r="W17" s="27"/>
      <c r="X17" s="27"/>
      <c r="Y17" s="108" t="s">
        <v>1011</v>
      </c>
      <c r="Z17" s="108" t="s">
        <v>1011</v>
      </c>
      <c r="AA17" s="108" t="s">
        <v>1011</v>
      </c>
      <c r="AB17" s="25" t="s">
        <v>864</v>
      </c>
      <c r="AF17" s="490" t="s">
        <v>219</v>
      </c>
    </row>
    <row r="18" spans="1:32" ht="15" customHeight="1">
      <c r="A18" s="25" t="s">
        <v>975</v>
      </c>
      <c r="B18" s="25">
        <v>998.71100000000001</v>
      </c>
      <c r="C18" s="25">
        <v>7</v>
      </c>
      <c r="D18" s="25" t="s">
        <v>106</v>
      </c>
      <c r="E18" s="25" t="s">
        <v>420</v>
      </c>
      <c r="F18" s="25" t="s">
        <v>1016</v>
      </c>
      <c r="G18" s="25" t="s">
        <v>941</v>
      </c>
      <c r="H18" s="25"/>
      <c r="I18" s="25" t="s">
        <v>1021</v>
      </c>
      <c r="J18" s="25">
        <v>66</v>
      </c>
      <c r="K18" s="25" t="s">
        <v>165</v>
      </c>
      <c r="L18" s="25" t="s">
        <v>163</v>
      </c>
      <c r="M18" s="25">
        <v>9</v>
      </c>
      <c r="N18" s="25">
        <v>8</v>
      </c>
      <c r="O18" s="25">
        <v>-97</v>
      </c>
      <c r="P18" s="25">
        <v>25</v>
      </c>
      <c r="Q18" s="25" t="s">
        <v>166</v>
      </c>
      <c r="R18" s="25" t="s">
        <v>171</v>
      </c>
      <c r="S18" s="27" t="s">
        <v>182</v>
      </c>
      <c r="T18" s="25">
        <v>180</v>
      </c>
      <c r="U18" s="25">
        <v>1</v>
      </c>
      <c r="V18" s="25" t="s">
        <v>150</v>
      </c>
      <c r="W18" s="27"/>
      <c r="X18" s="27"/>
      <c r="Y18" s="108" t="s">
        <v>1011</v>
      </c>
      <c r="Z18" s="108" t="s">
        <v>1011</v>
      </c>
      <c r="AA18" s="108" t="s">
        <v>1011</v>
      </c>
      <c r="AB18" s="25" t="s">
        <v>864</v>
      </c>
      <c r="AF18" s="490" t="s">
        <v>219</v>
      </c>
    </row>
    <row r="19" spans="1:32" ht="15" customHeight="1">
      <c r="A19" s="25" t="s">
        <v>975</v>
      </c>
      <c r="B19" s="25">
        <v>998.71100000000001</v>
      </c>
      <c r="C19" s="25">
        <v>8</v>
      </c>
      <c r="D19" s="25" t="s">
        <v>106</v>
      </c>
      <c r="E19" s="25" t="s">
        <v>420</v>
      </c>
      <c r="F19" s="25" t="s">
        <v>1016</v>
      </c>
      <c r="G19" s="25" t="s">
        <v>941</v>
      </c>
      <c r="H19" s="25"/>
      <c r="I19" s="25" t="s">
        <v>1021</v>
      </c>
      <c r="J19" s="25">
        <v>66</v>
      </c>
      <c r="K19" s="25" t="s">
        <v>165</v>
      </c>
      <c r="L19" s="25" t="s">
        <v>163</v>
      </c>
      <c r="M19" s="25">
        <v>9</v>
      </c>
      <c r="N19" s="25">
        <v>8</v>
      </c>
      <c r="O19" s="25">
        <v>-99</v>
      </c>
      <c r="P19" s="25">
        <v>25</v>
      </c>
      <c r="Q19" s="25" t="s">
        <v>166</v>
      </c>
      <c r="R19" s="25" t="s">
        <v>171</v>
      </c>
      <c r="S19" s="27" t="s">
        <v>182</v>
      </c>
      <c r="T19" s="25">
        <v>180</v>
      </c>
      <c r="U19" s="25">
        <v>1</v>
      </c>
      <c r="V19" s="25" t="s">
        <v>150</v>
      </c>
      <c r="W19" s="27"/>
      <c r="X19" s="27"/>
      <c r="Y19" s="108" t="s">
        <v>1011</v>
      </c>
      <c r="Z19" s="108" t="s">
        <v>1011</v>
      </c>
      <c r="AA19" s="108" t="s">
        <v>1011</v>
      </c>
      <c r="AB19" s="25" t="s">
        <v>864</v>
      </c>
      <c r="AF19" s="490" t="s">
        <v>219</v>
      </c>
    </row>
    <row r="20" spans="1:32" ht="15" customHeight="1">
      <c r="A20" s="25" t="s">
        <v>975</v>
      </c>
      <c r="B20" s="25">
        <v>998.71100000000001</v>
      </c>
      <c r="C20" s="25">
        <v>9</v>
      </c>
      <c r="D20" s="25" t="s">
        <v>106</v>
      </c>
      <c r="E20" s="25" t="s">
        <v>420</v>
      </c>
      <c r="F20" s="25" t="s">
        <v>1016</v>
      </c>
      <c r="G20" s="25" t="s">
        <v>941</v>
      </c>
      <c r="H20" s="25"/>
      <c r="I20" s="25" t="s">
        <v>1021</v>
      </c>
      <c r="J20" s="25">
        <v>66</v>
      </c>
      <c r="K20" s="25" t="s">
        <v>165</v>
      </c>
      <c r="L20" s="25" t="s">
        <v>163</v>
      </c>
      <c r="M20" s="25">
        <v>9</v>
      </c>
      <c r="N20" s="25">
        <v>8</v>
      </c>
      <c r="O20" s="25">
        <v>-101</v>
      </c>
      <c r="P20" s="25">
        <v>24</v>
      </c>
      <c r="Q20" s="25" t="s">
        <v>166</v>
      </c>
      <c r="R20" s="25" t="s">
        <v>171</v>
      </c>
      <c r="S20" s="27" t="s">
        <v>182</v>
      </c>
      <c r="T20" s="25">
        <v>180</v>
      </c>
      <c r="U20" s="25">
        <v>1</v>
      </c>
      <c r="V20" s="25" t="s">
        <v>150</v>
      </c>
      <c r="W20" s="27"/>
      <c r="X20" s="27"/>
      <c r="Y20" s="108" t="s">
        <v>1011</v>
      </c>
      <c r="Z20" s="108" t="s">
        <v>1011</v>
      </c>
      <c r="AA20" s="108" t="s">
        <v>1011</v>
      </c>
      <c r="AB20" s="25" t="s">
        <v>864</v>
      </c>
      <c r="AF20" s="490" t="s">
        <v>219</v>
      </c>
    </row>
    <row r="21" spans="1:32" ht="15" customHeight="1">
      <c r="A21" s="25" t="s">
        <v>975</v>
      </c>
      <c r="B21" s="25">
        <v>998.71100000000001</v>
      </c>
      <c r="C21" s="25">
        <v>10</v>
      </c>
      <c r="D21" s="25" t="s">
        <v>106</v>
      </c>
      <c r="E21" s="25" t="s">
        <v>420</v>
      </c>
      <c r="F21" s="25" t="s">
        <v>1016</v>
      </c>
      <c r="G21" s="25" t="s">
        <v>941</v>
      </c>
      <c r="H21" s="25"/>
      <c r="I21" s="25" t="s">
        <v>1021</v>
      </c>
      <c r="J21" s="25">
        <v>66</v>
      </c>
      <c r="K21" s="25" t="s">
        <v>165</v>
      </c>
      <c r="L21" s="25" t="s">
        <v>163</v>
      </c>
      <c r="M21" s="25">
        <v>9</v>
      </c>
      <c r="N21" s="25">
        <v>8</v>
      </c>
      <c r="O21" s="25">
        <v>-103</v>
      </c>
      <c r="P21" s="25">
        <v>22</v>
      </c>
      <c r="Q21" s="25" t="s">
        <v>166</v>
      </c>
      <c r="R21" s="25" t="s">
        <v>171</v>
      </c>
      <c r="S21" s="27" t="s">
        <v>182</v>
      </c>
      <c r="T21" s="25">
        <v>180</v>
      </c>
      <c r="U21" s="25">
        <v>1</v>
      </c>
      <c r="V21" s="25" t="s">
        <v>150</v>
      </c>
      <c r="W21" s="27"/>
      <c r="X21" s="27"/>
      <c r="Y21" s="108" t="s">
        <v>1011</v>
      </c>
      <c r="Z21" s="108" t="s">
        <v>1011</v>
      </c>
      <c r="AA21" s="108" t="s">
        <v>1011</v>
      </c>
      <c r="AB21" s="25" t="s">
        <v>864</v>
      </c>
      <c r="AF21" s="490" t="s">
        <v>219</v>
      </c>
    </row>
    <row r="22" spans="1:32" ht="15" customHeight="1">
      <c r="A22" s="25" t="s">
        <v>975</v>
      </c>
      <c r="B22" s="25">
        <v>998.71100000000001</v>
      </c>
      <c r="C22" s="25">
        <v>11</v>
      </c>
      <c r="D22" s="25" t="s">
        <v>106</v>
      </c>
      <c r="E22" s="25" t="s">
        <v>420</v>
      </c>
      <c r="F22" s="25" t="s">
        <v>1016</v>
      </c>
      <c r="G22" s="25" t="s">
        <v>941</v>
      </c>
      <c r="H22" s="25"/>
      <c r="I22" s="25" t="s">
        <v>1021</v>
      </c>
      <c r="J22" s="25">
        <v>66</v>
      </c>
      <c r="K22" s="25" t="s">
        <v>165</v>
      </c>
      <c r="L22" s="25" t="s">
        <v>163</v>
      </c>
      <c r="M22" s="25">
        <v>9</v>
      </c>
      <c r="N22" s="25">
        <v>8</v>
      </c>
      <c r="O22" s="25">
        <v>-105</v>
      </c>
      <c r="P22" s="25">
        <v>20</v>
      </c>
      <c r="Q22" s="25" t="s">
        <v>166</v>
      </c>
      <c r="R22" s="25" t="s">
        <v>171</v>
      </c>
      <c r="S22" s="27" t="s">
        <v>182</v>
      </c>
      <c r="T22" s="25">
        <v>180</v>
      </c>
      <c r="U22" s="25">
        <v>1</v>
      </c>
      <c r="V22" s="25" t="s">
        <v>150</v>
      </c>
      <c r="W22" s="27"/>
      <c r="X22" s="27"/>
      <c r="Y22" s="108" t="s">
        <v>1011</v>
      </c>
      <c r="Z22" s="108" t="s">
        <v>1011</v>
      </c>
      <c r="AA22" s="108" t="s">
        <v>1011</v>
      </c>
      <c r="AB22" s="25" t="s">
        <v>864</v>
      </c>
      <c r="AF22" s="490" t="s">
        <v>219</v>
      </c>
    </row>
    <row r="23" spans="1:32" ht="15" customHeight="1">
      <c r="A23" s="25" t="s">
        <v>975</v>
      </c>
      <c r="B23" s="25">
        <v>998.71100000000001</v>
      </c>
      <c r="C23" s="25">
        <v>12</v>
      </c>
      <c r="D23" s="25" t="s">
        <v>106</v>
      </c>
      <c r="E23" s="25" t="s">
        <v>420</v>
      </c>
      <c r="F23" s="25" t="s">
        <v>1016</v>
      </c>
      <c r="G23" s="25" t="s">
        <v>941</v>
      </c>
      <c r="H23" s="25"/>
      <c r="I23" s="25" t="s">
        <v>1021</v>
      </c>
      <c r="J23" s="25">
        <v>66</v>
      </c>
      <c r="K23" s="25" t="s">
        <v>165</v>
      </c>
      <c r="L23" s="25" t="s">
        <v>163</v>
      </c>
      <c r="M23" s="25">
        <v>9</v>
      </c>
      <c r="N23" s="25">
        <v>8</v>
      </c>
      <c r="O23" s="25">
        <v>-107</v>
      </c>
      <c r="P23" s="25">
        <v>18</v>
      </c>
      <c r="Q23" s="25" t="s">
        <v>166</v>
      </c>
      <c r="R23" s="25" t="s">
        <v>171</v>
      </c>
      <c r="S23" s="27" t="s">
        <v>182</v>
      </c>
      <c r="T23" s="25">
        <v>180</v>
      </c>
      <c r="U23" s="25">
        <v>1</v>
      </c>
      <c r="V23" s="25" t="s">
        <v>150</v>
      </c>
      <c r="W23" s="27"/>
      <c r="X23" s="27"/>
      <c r="Y23" s="108" t="s">
        <v>1011</v>
      </c>
      <c r="Z23" s="108" t="s">
        <v>1011</v>
      </c>
      <c r="AA23" s="108" t="s">
        <v>1011</v>
      </c>
      <c r="AB23" s="25" t="s">
        <v>864</v>
      </c>
      <c r="AF23" s="490" t="s">
        <v>219</v>
      </c>
    </row>
    <row r="24" spans="1:32" ht="15" customHeight="1">
      <c r="A24" s="25" t="s">
        <v>975</v>
      </c>
      <c r="B24" s="25">
        <v>998.71100000000001</v>
      </c>
      <c r="C24" s="25">
        <v>13</v>
      </c>
      <c r="D24" s="25" t="s">
        <v>106</v>
      </c>
      <c r="E24" s="25" t="s">
        <v>420</v>
      </c>
      <c r="F24" s="25" t="s">
        <v>1016</v>
      </c>
      <c r="G24" s="25" t="s">
        <v>941</v>
      </c>
      <c r="H24" s="25"/>
      <c r="I24" s="25" t="s">
        <v>1021</v>
      </c>
      <c r="J24" s="25">
        <v>66</v>
      </c>
      <c r="K24" s="25" t="s">
        <v>165</v>
      </c>
      <c r="L24" s="25" t="s">
        <v>163</v>
      </c>
      <c r="M24" s="25">
        <v>9</v>
      </c>
      <c r="N24" s="25">
        <v>8</v>
      </c>
      <c r="O24" s="25">
        <v>-109</v>
      </c>
      <c r="P24" s="25">
        <v>16</v>
      </c>
      <c r="Q24" s="25" t="s">
        <v>166</v>
      </c>
      <c r="R24" s="25" t="s">
        <v>171</v>
      </c>
      <c r="S24" s="27" t="s">
        <v>182</v>
      </c>
      <c r="T24" s="25">
        <v>180</v>
      </c>
      <c r="U24" s="25">
        <v>1</v>
      </c>
      <c r="V24" s="25" t="s">
        <v>150</v>
      </c>
      <c r="W24" s="27"/>
      <c r="X24" s="27"/>
      <c r="Y24" s="108" t="s">
        <v>1011</v>
      </c>
      <c r="Z24" s="108" t="s">
        <v>1011</v>
      </c>
      <c r="AA24" s="108" t="s">
        <v>1011</v>
      </c>
      <c r="AB24" s="25" t="s">
        <v>864</v>
      </c>
      <c r="AF24" s="490" t="s">
        <v>219</v>
      </c>
    </row>
    <row r="25" spans="1:32" ht="15" customHeight="1">
      <c r="A25" s="25" t="s">
        <v>975</v>
      </c>
      <c r="B25" s="25">
        <v>998.71100000000001</v>
      </c>
      <c r="C25" s="25">
        <v>14</v>
      </c>
      <c r="D25" s="25" t="s">
        <v>106</v>
      </c>
      <c r="E25" s="25" t="s">
        <v>420</v>
      </c>
      <c r="F25" s="25" t="s">
        <v>1016</v>
      </c>
      <c r="G25" s="25" t="s">
        <v>941</v>
      </c>
      <c r="H25" s="25"/>
      <c r="I25" s="25" t="s">
        <v>1021</v>
      </c>
      <c r="J25" s="25">
        <v>66</v>
      </c>
      <c r="K25" s="25" t="s">
        <v>165</v>
      </c>
      <c r="L25" s="25" t="s">
        <v>163</v>
      </c>
      <c r="M25" s="25">
        <v>9</v>
      </c>
      <c r="N25" s="25">
        <v>8</v>
      </c>
      <c r="O25" s="25">
        <v>-111</v>
      </c>
      <c r="P25" s="25">
        <v>14</v>
      </c>
      <c r="Q25" s="25" t="s">
        <v>166</v>
      </c>
      <c r="R25" s="25" t="s">
        <v>171</v>
      </c>
      <c r="S25" s="27" t="s">
        <v>182</v>
      </c>
      <c r="T25" s="25">
        <v>180</v>
      </c>
      <c r="U25" s="25">
        <v>1</v>
      </c>
      <c r="V25" s="25" t="s">
        <v>150</v>
      </c>
      <c r="W25" s="27"/>
      <c r="X25" s="27"/>
      <c r="Y25" s="108" t="s">
        <v>1011</v>
      </c>
      <c r="Z25" s="108" t="s">
        <v>1011</v>
      </c>
      <c r="AA25" s="108" t="s">
        <v>1011</v>
      </c>
      <c r="AB25" s="25" t="s">
        <v>864</v>
      </c>
      <c r="AF25" s="490" t="s">
        <v>219</v>
      </c>
    </row>
    <row r="26" spans="1:32" ht="15" customHeight="1">
      <c r="A26" s="25" t="s">
        <v>975</v>
      </c>
      <c r="B26" s="25">
        <v>998.71100000000001</v>
      </c>
      <c r="C26" s="25">
        <v>15</v>
      </c>
      <c r="D26" s="25" t="s">
        <v>106</v>
      </c>
      <c r="E26" s="25" t="s">
        <v>420</v>
      </c>
      <c r="F26" s="25" t="s">
        <v>1016</v>
      </c>
      <c r="G26" s="25" t="s">
        <v>941</v>
      </c>
      <c r="H26" s="25"/>
      <c r="I26" s="25" t="s">
        <v>1021</v>
      </c>
      <c r="J26" s="25">
        <v>66</v>
      </c>
      <c r="K26" s="25" t="s">
        <v>165</v>
      </c>
      <c r="L26" s="25" t="s">
        <v>163</v>
      </c>
      <c r="M26" s="25">
        <v>9</v>
      </c>
      <c r="N26" s="25">
        <v>8</v>
      </c>
      <c r="O26" s="25">
        <v>-113</v>
      </c>
      <c r="P26" s="25">
        <v>12</v>
      </c>
      <c r="Q26" s="25" t="s">
        <v>166</v>
      </c>
      <c r="R26" s="25" t="s">
        <v>171</v>
      </c>
      <c r="S26" s="27" t="s">
        <v>182</v>
      </c>
      <c r="T26" s="25">
        <v>180</v>
      </c>
      <c r="U26" s="25">
        <v>1</v>
      </c>
      <c r="V26" s="25" t="s">
        <v>150</v>
      </c>
      <c r="W26" s="27"/>
      <c r="X26" s="27"/>
      <c r="Y26" s="108" t="s">
        <v>1011</v>
      </c>
      <c r="Z26" s="108" t="s">
        <v>1011</v>
      </c>
      <c r="AA26" s="108" t="s">
        <v>1011</v>
      </c>
      <c r="AB26" s="25" t="s">
        <v>864</v>
      </c>
      <c r="AF26" s="490" t="s">
        <v>219</v>
      </c>
    </row>
    <row r="27" spans="1:32" ht="15" customHeight="1">
      <c r="A27" s="25" t="s">
        <v>975</v>
      </c>
      <c r="B27" s="25">
        <v>998.71100000000001</v>
      </c>
      <c r="C27" s="25">
        <v>16</v>
      </c>
      <c r="D27" s="25" t="s">
        <v>106</v>
      </c>
      <c r="E27" s="25" t="s">
        <v>420</v>
      </c>
      <c r="F27" s="25" t="s">
        <v>1016</v>
      </c>
      <c r="G27" s="25" t="s">
        <v>941</v>
      </c>
      <c r="H27" s="25"/>
      <c r="I27" s="25" t="s">
        <v>1021</v>
      </c>
      <c r="J27" s="25">
        <v>66</v>
      </c>
      <c r="K27" s="25" t="s">
        <v>165</v>
      </c>
      <c r="L27" s="25" t="s">
        <v>163</v>
      </c>
      <c r="M27" s="25">
        <v>9</v>
      </c>
      <c r="N27" s="25">
        <v>8</v>
      </c>
      <c r="O27" s="25">
        <v>-115</v>
      </c>
      <c r="P27" s="25">
        <v>10</v>
      </c>
      <c r="Q27" s="25" t="s">
        <v>166</v>
      </c>
      <c r="R27" s="25" t="s">
        <v>171</v>
      </c>
      <c r="S27" s="27" t="s">
        <v>182</v>
      </c>
      <c r="T27" s="25">
        <v>180</v>
      </c>
      <c r="U27" s="25">
        <v>1</v>
      </c>
      <c r="V27" s="25" t="s">
        <v>150</v>
      </c>
      <c r="W27" s="27"/>
      <c r="X27" s="27"/>
      <c r="Y27" s="108" t="s">
        <v>1011</v>
      </c>
      <c r="Z27" s="108" t="s">
        <v>1011</v>
      </c>
      <c r="AA27" s="108" t="s">
        <v>1011</v>
      </c>
      <c r="AB27" s="25" t="s">
        <v>864</v>
      </c>
      <c r="AF27" s="490" t="s">
        <v>219</v>
      </c>
    </row>
    <row r="28" spans="1:32" ht="15" customHeight="1">
      <c r="A28" s="25" t="s">
        <v>975</v>
      </c>
      <c r="B28" s="25">
        <v>998.71100000000001</v>
      </c>
      <c r="C28" s="25">
        <v>17</v>
      </c>
      <c r="D28" s="25" t="s">
        <v>106</v>
      </c>
      <c r="E28" s="25" t="s">
        <v>420</v>
      </c>
      <c r="F28" s="25" t="s">
        <v>1016</v>
      </c>
      <c r="G28" s="25" t="s">
        <v>941</v>
      </c>
      <c r="H28" s="25"/>
      <c r="I28" s="25" t="s">
        <v>1021</v>
      </c>
      <c r="J28" s="25">
        <v>66</v>
      </c>
      <c r="K28" s="25" t="s">
        <v>165</v>
      </c>
      <c r="L28" s="25" t="s">
        <v>163</v>
      </c>
      <c r="M28" s="25">
        <v>9</v>
      </c>
      <c r="N28" s="25">
        <v>8</v>
      </c>
      <c r="O28" s="25">
        <v>-117</v>
      </c>
      <c r="P28" s="25">
        <v>8</v>
      </c>
      <c r="Q28" s="25" t="s">
        <v>166</v>
      </c>
      <c r="R28" s="25" t="s">
        <v>171</v>
      </c>
      <c r="S28" s="27" t="s">
        <v>182</v>
      </c>
      <c r="T28" s="25">
        <v>180</v>
      </c>
      <c r="U28" s="25">
        <v>1</v>
      </c>
      <c r="V28" s="25" t="s">
        <v>150</v>
      </c>
      <c r="W28" s="27"/>
      <c r="X28" s="27"/>
      <c r="Y28" s="108" t="s">
        <v>1011</v>
      </c>
      <c r="Z28" s="108" t="s">
        <v>1011</v>
      </c>
      <c r="AA28" s="108" t="s">
        <v>1011</v>
      </c>
      <c r="AB28" s="25" t="s">
        <v>864</v>
      </c>
      <c r="AF28" s="490" t="s">
        <v>219</v>
      </c>
    </row>
    <row r="29" spans="1:32" ht="15" customHeight="1">
      <c r="A29" s="25" t="s">
        <v>975</v>
      </c>
      <c r="B29" s="25">
        <v>998.71100000000001</v>
      </c>
      <c r="C29" s="25">
        <v>18</v>
      </c>
      <c r="D29" s="25" t="s">
        <v>106</v>
      </c>
      <c r="E29" s="25" t="s">
        <v>420</v>
      </c>
      <c r="F29" s="25" t="s">
        <v>1016</v>
      </c>
      <c r="G29" s="25" t="s">
        <v>941</v>
      </c>
      <c r="H29" s="25"/>
      <c r="I29" s="25" t="s">
        <v>1021</v>
      </c>
      <c r="J29" s="25">
        <v>66</v>
      </c>
      <c r="K29" s="25" t="s">
        <v>165</v>
      </c>
      <c r="L29" s="25" t="s">
        <v>163</v>
      </c>
      <c r="M29" s="25">
        <v>9</v>
      </c>
      <c r="N29" s="25">
        <v>8</v>
      </c>
      <c r="O29" s="25">
        <v>-119</v>
      </c>
      <c r="P29" s="25">
        <v>6</v>
      </c>
      <c r="Q29" s="25" t="s">
        <v>166</v>
      </c>
      <c r="R29" s="25" t="s">
        <v>171</v>
      </c>
      <c r="S29" s="27" t="s">
        <v>182</v>
      </c>
      <c r="T29" s="25">
        <v>180</v>
      </c>
      <c r="U29" s="25">
        <v>1</v>
      </c>
      <c r="V29" s="25" t="s">
        <v>150</v>
      </c>
      <c r="W29" s="27"/>
      <c r="X29" s="27"/>
      <c r="Y29" s="108" t="s">
        <v>1011</v>
      </c>
      <c r="Z29" s="108" t="s">
        <v>1011</v>
      </c>
      <c r="AA29" s="108" t="s">
        <v>1011</v>
      </c>
      <c r="AB29" s="25" t="s">
        <v>864</v>
      </c>
      <c r="AF29" s="490" t="s">
        <v>219</v>
      </c>
    </row>
    <row r="30" spans="1:32" ht="15" customHeight="1">
      <c r="A30" s="25" t="s">
        <v>975</v>
      </c>
      <c r="B30" s="25">
        <v>998.71100000000001</v>
      </c>
      <c r="C30" s="25">
        <v>19</v>
      </c>
      <c r="D30" s="25" t="s">
        <v>106</v>
      </c>
      <c r="E30" s="25" t="s">
        <v>420</v>
      </c>
      <c r="F30" s="25" t="s">
        <v>1016</v>
      </c>
      <c r="G30" s="25" t="s">
        <v>941</v>
      </c>
      <c r="H30" s="25"/>
      <c r="I30" s="25" t="s">
        <v>1021</v>
      </c>
      <c r="J30" s="25">
        <v>66</v>
      </c>
      <c r="K30" s="25" t="s">
        <v>165</v>
      </c>
      <c r="L30" s="25" t="s">
        <v>163</v>
      </c>
      <c r="M30" s="25">
        <v>9</v>
      </c>
      <c r="N30" s="25">
        <v>8</v>
      </c>
      <c r="O30" s="25">
        <v>-121</v>
      </c>
      <c r="P30" s="25">
        <v>4</v>
      </c>
      <c r="Q30" s="25" t="s">
        <v>166</v>
      </c>
      <c r="R30" s="25" t="s">
        <v>171</v>
      </c>
      <c r="S30" s="27" t="s">
        <v>182</v>
      </c>
      <c r="T30" s="25">
        <v>180</v>
      </c>
      <c r="U30" s="25">
        <v>1</v>
      </c>
      <c r="V30" s="25" t="s">
        <v>150</v>
      </c>
      <c r="W30" s="27"/>
      <c r="X30" s="27"/>
      <c r="Y30" s="108" t="s">
        <v>1011</v>
      </c>
      <c r="Z30" s="108" t="s">
        <v>1011</v>
      </c>
      <c r="AA30" s="108" t="s">
        <v>1011</v>
      </c>
      <c r="AB30" s="25" t="s">
        <v>864</v>
      </c>
      <c r="AF30" s="490" t="s">
        <v>219</v>
      </c>
    </row>
  </sheetData>
  <phoneticPr fontId="1" type="noConversion"/>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200"/>
  <sheetViews>
    <sheetView workbookViewId="0"/>
  </sheetViews>
  <sheetFormatPr defaultColWidth="11.5" defaultRowHeight="12.95" customHeight="1"/>
  <cols>
    <col min="1" max="1" width="25.5" style="26" customWidth="1"/>
    <col min="2" max="2" width="21.5" style="26" customWidth="1"/>
    <col min="3" max="5" width="12.5" style="26" customWidth="1"/>
    <col min="6" max="6" width="14.5" style="26" customWidth="1"/>
    <col min="7" max="7" width="20.125" style="26" customWidth="1"/>
    <col min="8" max="8" width="13.5" style="26" customWidth="1"/>
    <col min="9" max="9" width="11.75" style="26" customWidth="1"/>
    <col min="10" max="10" width="6.5" style="26" customWidth="1"/>
    <col min="11" max="11" width="14.5" style="26" customWidth="1"/>
    <col min="12" max="12" width="15.5" style="26" customWidth="1"/>
    <col min="13" max="13" width="12.5" style="26" customWidth="1"/>
    <col min="14" max="16" width="8.5" style="26" customWidth="1"/>
    <col min="17" max="17" width="17" style="26" customWidth="1"/>
    <col min="18" max="18" width="18" style="26" customWidth="1"/>
    <col min="19" max="19" width="16.5" style="26" customWidth="1"/>
    <col min="20" max="20" width="12.5" style="26" customWidth="1"/>
    <col min="21" max="21" width="19.5" style="26" customWidth="1"/>
    <col min="22" max="22" width="30.5" style="26" customWidth="1"/>
    <col min="23" max="29" width="3.5" style="26" customWidth="1"/>
    <col min="30" max="40" width="11.5" style="26"/>
  </cols>
  <sheetData>
    <row r="1" spans="1:22" ht="12.95" customHeight="1">
      <c r="A1" s="30"/>
    </row>
    <row r="2" spans="1:22" ht="33.950000000000003" customHeight="1">
      <c r="A2" s="359" t="s">
        <v>1027</v>
      </c>
      <c r="B2" s="360" t="s">
        <v>1028</v>
      </c>
      <c r="C2" s="361" t="s">
        <v>1029</v>
      </c>
      <c r="D2" s="361" t="s">
        <v>1030</v>
      </c>
      <c r="E2" s="361" t="s">
        <v>1031</v>
      </c>
      <c r="F2" s="361" t="s">
        <v>1032</v>
      </c>
      <c r="G2" s="361" t="s">
        <v>1033</v>
      </c>
      <c r="H2" s="587" t="s">
        <v>1034</v>
      </c>
      <c r="I2" s="361" t="s">
        <v>205</v>
      </c>
      <c r="J2" s="361" t="s">
        <v>233</v>
      </c>
      <c r="K2" s="588" t="s">
        <v>1035</v>
      </c>
      <c r="L2" s="589" t="s">
        <v>1036</v>
      </c>
      <c r="M2" s="361" t="s">
        <v>1037</v>
      </c>
      <c r="N2" s="590" t="s">
        <v>1038</v>
      </c>
      <c r="O2" s="591" t="s">
        <v>1039</v>
      </c>
      <c r="P2" s="592" t="s">
        <v>1040</v>
      </c>
      <c r="Q2" s="593" t="s">
        <v>1041</v>
      </c>
      <c r="R2" s="362" t="s">
        <v>1042</v>
      </c>
      <c r="S2" s="362" t="s">
        <v>1043</v>
      </c>
      <c r="T2" s="362" t="s">
        <v>1044</v>
      </c>
      <c r="U2" s="362" t="s">
        <v>1045</v>
      </c>
      <c r="V2" s="363" t="s">
        <v>1046</v>
      </c>
    </row>
    <row r="3" spans="1:22" ht="12.95" customHeight="1">
      <c r="A3" s="364" t="s">
        <v>429</v>
      </c>
      <c r="B3" s="357"/>
      <c r="C3" s="357" t="s">
        <v>1047</v>
      </c>
      <c r="D3" s="357"/>
      <c r="E3" s="357"/>
      <c r="F3" s="357" t="s">
        <v>1048</v>
      </c>
      <c r="G3" s="357">
        <v>2</v>
      </c>
      <c r="H3" s="357">
        <v>3</v>
      </c>
      <c r="I3" s="357"/>
      <c r="J3" s="357"/>
      <c r="K3" s="357"/>
      <c r="L3" s="357"/>
      <c r="M3" s="357"/>
      <c r="N3" s="357"/>
      <c r="O3" s="357"/>
      <c r="P3" s="357"/>
      <c r="Q3" s="357"/>
      <c r="V3" s="260"/>
    </row>
    <row r="4" spans="1:22" ht="12.95" customHeight="1">
      <c r="A4" s="364" t="s">
        <v>1011</v>
      </c>
      <c r="B4" s="357" t="s">
        <v>1049</v>
      </c>
      <c r="C4" s="357" t="s">
        <v>1047</v>
      </c>
      <c r="D4" s="357"/>
      <c r="E4" s="357"/>
      <c r="F4" s="357" t="s">
        <v>1048</v>
      </c>
      <c r="G4" s="357">
        <v>2</v>
      </c>
      <c r="H4" s="357">
        <v>3</v>
      </c>
      <c r="I4" s="357" t="s">
        <v>1050</v>
      </c>
      <c r="J4" s="357"/>
      <c r="K4" s="357"/>
      <c r="L4" s="357"/>
      <c r="M4" s="357"/>
      <c r="N4" s="357"/>
      <c r="O4" s="357"/>
      <c r="P4" s="357"/>
      <c r="Q4" s="357"/>
      <c r="V4" s="260"/>
    </row>
    <row r="5" spans="1:22" ht="12.95" customHeight="1">
      <c r="A5" s="364" t="s">
        <v>1051</v>
      </c>
      <c r="B5" s="357" t="s">
        <v>1052</v>
      </c>
      <c r="C5" s="357"/>
      <c r="D5" s="357">
        <v>0</v>
      </c>
      <c r="E5" s="357">
        <v>14</v>
      </c>
      <c r="F5" s="357" t="s">
        <v>1048</v>
      </c>
      <c r="G5" s="357">
        <v>2</v>
      </c>
      <c r="H5" s="357"/>
      <c r="I5" s="357"/>
      <c r="J5" s="357"/>
      <c r="K5" s="357"/>
      <c r="L5" s="357"/>
      <c r="M5" s="357"/>
      <c r="N5" s="357"/>
      <c r="O5" s="357"/>
      <c r="P5" s="357"/>
      <c r="Q5" s="357"/>
      <c r="V5" s="260"/>
    </row>
    <row r="6" spans="1:22" ht="12.95" customHeight="1">
      <c r="A6" s="364" t="s">
        <v>1053</v>
      </c>
      <c r="B6" s="357" t="s">
        <v>1054</v>
      </c>
      <c r="C6" s="357"/>
      <c r="D6" s="357"/>
      <c r="E6" s="357"/>
      <c r="F6" s="357" t="s">
        <v>1055</v>
      </c>
      <c r="G6" s="357">
        <v>3</v>
      </c>
      <c r="H6" s="357"/>
      <c r="I6" s="357" t="s">
        <v>1050</v>
      </c>
      <c r="J6" s="357"/>
      <c r="K6" s="357"/>
      <c r="L6" s="357"/>
      <c r="M6" s="357"/>
      <c r="N6" s="357"/>
      <c r="O6" s="357"/>
      <c r="P6" s="357"/>
      <c r="Q6" s="357"/>
      <c r="V6" s="260"/>
    </row>
    <row r="7" spans="1:22" ht="12.95" customHeight="1">
      <c r="A7" s="364" t="s">
        <v>1056</v>
      </c>
      <c r="B7" s="357" t="s">
        <v>1057</v>
      </c>
      <c r="C7" s="357"/>
      <c r="D7" s="357"/>
      <c r="E7" s="357"/>
      <c r="F7" s="357" t="s">
        <v>1048</v>
      </c>
      <c r="G7" s="357">
        <v>1</v>
      </c>
      <c r="H7" s="357"/>
      <c r="I7" s="357" t="s">
        <v>1050</v>
      </c>
      <c r="J7" s="357"/>
      <c r="K7" s="357"/>
      <c r="L7" s="357"/>
      <c r="M7" s="357"/>
      <c r="N7" s="357"/>
      <c r="O7" s="357"/>
      <c r="P7" s="357"/>
      <c r="Q7" s="357"/>
      <c r="V7" s="260"/>
    </row>
    <row r="8" spans="1:22" ht="12.95" customHeight="1">
      <c r="A8" s="364" t="s">
        <v>1058</v>
      </c>
      <c r="B8" s="357" t="s">
        <v>1059</v>
      </c>
      <c r="C8" s="357"/>
      <c r="D8" s="357"/>
      <c r="E8" s="357"/>
      <c r="F8" s="357" t="s">
        <v>1055</v>
      </c>
      <c r="G8" s="357">
        <v>1</v>
      </c>
      <c r="H8" s="357"/>
      <c r="I8" s="357" t="s">
        <v>1050</v>
      </c>
      <c r="J8" s="357"/>
      <c r="K8" s="357"/>
      <c r="L8" s="357"/>
      <c r="M8" s="357"/>
      <c r="N8" s="357"/>
      <c r="O8" s="357"/>
      <c r="P8" s="357"/>
      <c r="Q8" s="357"/>
      <c r="V8" s="260"/>
    </row>
    <row r="9" spans="1:22" ht="12.95" customHeight="1">
      <c r="A9" s="364" t="s">
        <v>1060</v>
      </c>
      <c r="B9" s="357" t="s">
        <v>1061</v>
      </c>
      <c r="C9" s="357"/>
      <c r="D9" s="357"/>
      <c r="E9" s="357"/>
      <c r="F9" s="357" t="s">
        <v>1048</v>
      </c>
      <c r="G9" s="357">
        <v>1</v>
      </c>
      <c r="H9" s="357"/>
      <c r="I9" s="357" t="s">
        <v>1050</v>
      </c>
      <c r="J9" s="357"/>
      <c r="K9" s="357"/>
      <c r="L9" s="357"/>
      <c r="M9" s="357"/>
      <c r="N9" s="357"/>
      <c r="O9" s="357"/>
      <c r="P9" s="357"/>
      <c r="Q9" s="357"/>
      <c r="V9" s="260"/>
    </row>
    <row r="10" spans="1:22" ht="12.95" customHeight="1">
      <c r="A10" s="364" t="s">
        <v>1062</v>
      </c>
      <c r="B10" s="357" t="s">
        <v>1054</v>
      </c>
      <c r="C10" s="357"/>
      <c r="D10" s="357"/>
      <c r="E10" s="357"/>
      <c r="F10" s="357" t="s">
        <v>1055</v>
      </c>
      <c r="G10" s="357">
        <v>3</v>
      </c>
      <c r="H10" s="357"/>
      <c r="I10" s="357" t="s">
        <v>1050</v>
      </c>
      <c r="J10" s="357"/>
      <c r="K10" s="357"/>
      <c r="L10" s="31" t="s">
        <v>1063</v>
      </c>
      <c r="M10" s="357">
        <v>8191</v>
      </c>
      <c r="N10" s="357"/>
      <c r="O10" s="357"/>
      <c r="P10" s="357"/>
      <c r="Q10" s="357" t="s">
        <v>1064</v>
      </c>
      <c r="V10" s="260"/>
    </row>
    <row r="11" spans="1:22" ht="12.95" customHeight="1">
      <c r="A11" s="364" t="s">
        <v>1065</v>
      </c>
      <c r="B11" s="357" t="s">
        <v>1057</v>
      </c>
      <c r="C11" s="357"/>
      <c r="D11" s="357"/>
      <c r="E11" s="357"/>
      <c r="F11" s="357" t="s">
        <v>1066</v>
      </c>
      <c r="G11" s="357">
        <v>1</v>
      </c>
      <c r="H11" s="357"/>
      <c r="I11" s="357" t="s">
        <v>1050</v>
      </c>
      <c r="J11" s="357"/>
      <c r="K11" s="357"/>
      <c r="L11" s="31"/>
      <c r="M11" s="357">
        <v>131071</v>
      </c>
      <c r="N11" s="357"/>
      <c r="O11" s="357"/>
      <c r="P11" s="357"/>
      <c r="Q11" s="249" t="s">
        <v>1067</v>
      </c>
      <c r="V11" s="260"/>
    </row>
    <row r="12" spans="1:22" ht="12.95" customHeight="1">
      <c r="A12" s="364" t="s">
        <v>1068</v>
      </c>
      <c r="B12" s="357" t="s">
        <v>1059</v>
      </c>
      <c r="C12" s="357"/>
      <c r="D12" s="357"/>
      <c r="E12" s="357"/>
      <c r="F12" s="357" t="s">
        <v>1069</v>
      </c>
      <c r="G12" s="357">
        <v>1</v>
      </c>
      <c r="H12" s="357"/>
      <c r="I12" s="357" t="s">
        <v>1050</v>
      </c>
      <c r="J12" s="357"/>
      <c r="K12" s="357"/>
      <c r="L12" s="31"/>
      <c r="M12" s="357">
        <v>524287</v>
      </c>
      <c r="N12" s="357"/>
      <c r="O12" s="357"/>
      <c r="P12" s="357"/>
      <c r="Q12" s="249" t="s">
        <v>1070</v>
      </c>
      <c r="V12" s="260"/>
    </row>
    <row r="13" spans="1:22" ht="12.95" customHeight="1">
      <c r="A13" s="364" t="s">
        <v>1071</v>
      </c>
      <c r="B13" s="357" t="s">
        <v>1061</v>
      </c>
      <c r="C13" s="357"/>
      <c r="D13" s="357"/>
      <c r="E13" s="357"/>
      <c r="F13" s="357" t="s">
        <v>1069</v>
      </c>
      <c r="G13" s="357">
        <v>1</v>
      </c>
      <c r="H13" s="357"/>
      <c r="I13" s="357" t="s">
        <v>1050</v>
      </c>
      <c r="J13" s="357"/>
      <c r="K13" s="357"/>
      <c r="L13" s="357"/>
      <c r="M13" s="357">
        <v>33554431</v>
      </c>
      <c r="N13" s="357"/>
      <c r="O13" s="357"/>
      <c r="P13" s="357"/>
      <c r="Q13" s="357" t="s">
        <v>1072</v>
      </c>
      <c r="V13" s="260"/>
    </row>
    <row r="14" spans="1:22" ht="12.95" customHeight="1">
      <c r="A14" s="364" t="s">
        <v>1073</v>
      </c>
      <c r="B14" s="357" t="s">
        <v>1054</v>
      </c>
      <c r="C14" s="357"/>
      <c r="D14" s="357"/>
      <c r="E14" s="357"/>
      <c r="F14" s="357" t="s">
        <v>1074</v>
      </c>
      <c r="G14" s="357">
        <v>3</v>
      </c>
      <c r="H14" s="357" t="s">
        <v>1075</v>
      </c>
      <c r="I14" s="357"/>
      <c r="J14" s="357"/>
      <c r="K14" s="357"/>
      <c r="L14" s="357">
        <v>8191</v>
      </c>
      <c r="M14" s="357" t="s">
        <v>1064</v>
      </c>
      <c r="N14" s="357"/>
      <c r="O14" s="357"/>
      <c r="P14" s="357"/>
      <c r="Q14" s="357"/>
      <c r="V14" s="260"/>
    </row>
    <row r="15" spans="1:22" ht="12.95" customHeight="1">
      <c r="A15" s="364" t="s">
        <v>1076</v>
      </c>
      <c r="B15" s="357" t="s">
        <v>1057</v>
      </c>
      <c r="C15" s="357"/>
      <c r="D15" s="357"/>
      <c r="E15" s="357"/>
      <c r="F15" s="357" t="s">
        <v>1077</v>
      </c>
      <c r="G15" s="357">
        <v>2</v>
      </c>
      <c r="H15" s="357" t="s">
        <v>1075</v>
      </c>
      <c r="I15" s="357"/>
      <c r="J15" s="357"/>
      <c r="K15" s="357"/>
      <c r="L15" s="357">
        <v>131071</v>
      </c>
      <c r="M15" s="357" t="s">
        <v>1078</v>
      </c>
      <c r="N15" s="357"/>
      <c r="O15" s="357"/>
      <c r="P15" s="357"/>
      <c r="Q15" s="357"/>
      <c r="V15" s="260"/>
    </row>
    <row r="16" spans="1:22" ht="12.95" customHeight="1">
      <c r="A16" s="364" t="s">
        <v>1079</v>
      </c>
      <c r="B16" s="357" t="s">
        <v>1059</v>
      </c>
      <c r="C16" s="357"/>
      <c r="D16" s="357"/>
      <c r="E16" s="357"/>
      <c r="F16" s="357" t="s">
        <v>1077</v>
      </c>
      <c r="G16" s="357">
        <v>2</v>
      </c>
      <c r="H16" s="357" t="s">
        <v>1075</v>
      </c>
      <c r="I16" s="357"/>
      <c r="J16" s="357"/>
      <c r="K16" s="357"/>
      <c r="L16" s="357">
        <v>524287</v>
      </c>
      <c r="M16" s="357" t="s">
        <v>1080</v>
      </c>
      <c r="N16" s="357"/>
      <c r="O16" s="357"/>
      <c r="P16" s="357"/>
      <c r="Q16" s="357"/>
      <c r="V16" s="260"/>
    </row>
    <row r="17" spans="1:22" ht="12.95" customHeight="1">
      <c r="A17" s="364" t="s">
        <v>1081</v>
      </c>
      <c r="B17" s="357" t="s">
        <v>1061</v>
      </c>
      <c r="C17" s="357"/>
      <c r="D17" s="357"/>
      <c r="E17" s="357"/>
      <c r="F17" s="357" t="s">
        <v>1077</v>
      </c>
      <c r="G17" s="357">
        <v>2</v>
      </c>
      <c r="H17" s="357" t="s">
        <v>1075</v>
      </c>
      <c r="I17" s="357"/>
      <c r="J17" s="357"/>
      <c r="K17" s="357"/>
      <c r="L17" s="357">
        <v>33554431</v>
      </c>
      <c r="M17" s="357" t="s">
        <v>1072</v>
      </c>
      <c r="N17" s="357"/>
      <c r="O17" s="357"/>
      <c r="P17" s="357"/>
      <c r="Q17" s="357"/>
      <c r="V17" s="260"/>
    </row>
    <row r="18" spans="1:22" ht="12.95" customHeight="1">
      <c r="A18" s="364" t="s">
        <v>423</v>
      </c>
      <c r="B18" s="357" t="s">
        <v>1052</v>
      </c>
      <c r="C18" s="357" t="s">
        <v>1047</v>
      </c>
      <c r="D18" s="357"/>
      <c r="E18" s="357"/>
      <c r="F18" s="357"/>
      <c r="G18" s="357">
        <v>1</v>
      </c>
      <c r="H18" s="357"/>
      <c r="I18" s="357"/>
      <c r="J18" s="357">
        <v>28</v>
      </c>
      <c r="K18" s="357"/>
      <c r="L18" s="357"/>
      <c r="M18" s="357">
        <v>8191</v>
      </c>
      <c r="N18" s="357"/>
      <c r="O18" s="357"/>
      <c r="P18" s="357"/>
      <c r="Q18" s="357" t="s">
        <v>1064</v>
      </c>
      <c r="V18" s="260"/>
    </row>
    <row r="19" spans="1:22" ht="12.95" customHeight="1">
      <c r="A19" s="364" t="s">
        <v>1010</v>
      </c>
      <c r="B19" s="357" t="s">
        <v>1052</v>
      </c>
      <c r="C19" s="357" t="s">
        <v>1047</v>
      </c>
      <c r="D19" s="357"/>
      <c r="E19" s="357"/>
      <c r="F19" s="357"/>
      <c r="G19" s="357">
        <v>1</v>
      </c>
      <c r="H19" s="357"/>
      <c r="I19" s="357" t="s">
        <v>1050</v>
      </c>
      <c r="J19" s="357">
        <v>27</v>
      </c>
      <c r="K19" s="357"/>
      <c r="L19" s="357"/>
      <c r="M19" s="357">
        <v>131071</v>
      </c>
      <c r="N19" s="357"/>
      <c r="O19" s="357"/>
      <c r="P19" s="357"/>
      <c r="Q19" s="357" t="s">
        <v>1078</v>
      </c>
      <c r="V19" s="260"/>
    </row>
    <row r="20" spans="1:22" ht="12.95" customHeight="1">
      <c r="A20" s="364" t="s">
        <v>1082</v>
      </c>
      <c r="B20" s="357" t="s">
        <v>1083</v>
      </c>
      <c r="C20" s="357" t="s">
        <v>1047</v>
      </c>
      <c r="D20" s="357"/>
      <c r="E20" s="357"/>
      <c r="F20" s="357"/>
      <c r="G20" s="357">
        <v>1</v>
      </c>
      <c r="H20" s="357"/>
      <c r="I20" s="357"/>
      <c r="J20" s="357">
        <v>28</v>
      </c>
      <c r="K20" s="357">
        <v>27</v>
      </c>
      <c r="L20" s="357" t="s">
        <v>1084</v>
      </c>
      <c r="M20" s="357">
        <v>524287</v>
      </c>
      <c r="N20" s="357"/>
      <c r="O20" s="357"/>
      <c r="P20" s="357"/>
      <c r="Q20" s="357" t="s">
        <v>1080</v>
      </c>
      <c r="V20" s="260"/>
    </row>
    <row r="21" spans="1:22" ht="12.95" customHeight="1">
      <c r="A21" s="364" t="s">
        <v>1085</v>
      </c>
      <c r="B21" s="357" t="s">
        <v>1052</v>
      </c>
      <c r="C21" s="357" t="s">
        <v>1047</v>
      </c>
      <c r="D21" s="357"/>
      <c r="E21" s="357"/>
      <c r="F21" s="357"/>
      <c r="G21" s="357">
        <v>1</v>
      </c>
      <c r="H21" s="357"/>
      <c r="I21" s="357" t="s">
        <v>1050</v>
      </c>
      <c r="J21" s="357">
        <v>27</v>
      </c>
      <c r="K21" s="357"/>
      <c r="L21" s="357" t="s">
        <v>1086</v>
      </c>
      <c r="M21" s="357">
        <v>33554431</v>
      </c>
      <c r="N21" s="357"/>
      <c r="O21" s="357"/>
      <c r="P21" s="357"/>
      <c r="Q21" s="357" t="s">
        <v>1072</v>
      </c>
      <c r="V21" s="260"/>
    </row>
    <row r="22" spans="1:22" ht="12.95" customHeight="1">
      <c r="A22" s="364" t="s">
        <v>1087</v>
      </c>
      <c r="B22" s="357" t="s">
        <v>1052</v>
      </c>
      <c r="C22" s="357"/>
      <c r="D22" s="357">
        <v>0</v>
      </c>
      <c r="E22" s="357">
        <v>14</v>
      </c>
      <c r="F22" s="357"/>
      <c r="G22" s="357">
        <v>2</v>
      </c>
      <c r="H22" s="357"/>
      <c r="I22" s="357"/>
      <c r="J22" s="357">
        <v>28</v>
      </c>
      <c r="K22" s="357"/>
      <c r="L22" s="357" t="s">
        <v>1084</v>
      </c>
      <c r="M22" s="357"/>
      <c r="N22" s="357">
        <v>650</v>
      </c>
      <c r="O22" s="357">
        <v>975</v>
      </c>
      <c r="P22" s="357">
        <v>1300</v>
      </c>
      <c r="Q22" s="357"/>
      <c r="V22" s="260"/>
    </row>
    <row r="23" spans="1:22" ht="12.95" customHeight="1">
      <c r="A23" s="364" t="s">
        <v>1088</v>
      </c>
      <c r="B23" s="357" t="s">
        <v>1057</v>
      </c>
      <c r="C23" s="357"/>
      <c r="D23" s="357"/>
      <c r="E23" s="357">
        <v>50</v>
      </c>
      <c r="F23" s="357"/>
      <c r="G23" s="357">
        <v>1</v>
      </c>
      <c r="H23" s="357"/>
      <c r="I23" s="357"/>
      <c r="J23" s="357">
        <v>27</v>
      </c>
      <c r="K23" s="357"/>
      <c r="L23" s="357" t="s">
        <v>1089</v>
      </c>
      <c r="M23" s="357">
        <v>131071</v>
      </c>
      <c r="N23" s="357"/>
      <c r="O23" s="357"/>
      <c r="P23" s="357"/>
      <c r="Q23" s="357" t="s">
        <v>1078</v>
      </c>
      <c r="V23" s="260"/>
    </row>
    <row r="24" spans="1:22" ht="12.95" customHeight="1">
      <c r="A24" s="364" t="s">
        <v>482</v>
      </c>
      <c r="B24" s="357" t="s">
        <v>1057</v>
      </c>
      <c r="C24" s="357"/>
      <c r="D24" s="357"/>
      <c r="E24" s="357">
        <v>50</v>
      </c>
      <c r="F24" s="357"/>
      <c r="G24" s="357">
        <v>1</v>
      </c>
      <c r="H24" s="357"/>
      <c r="I24" s="357"/>
      <c r="J24" s="357">
        <v>25</v>
      </c>
      <c r="K24" s="357"/>
      <c r="L24" s="357" t="s">
        <v>1090</v>
      </c>
      <c r="M24" s="357">
        <v>131071</v>
      </c>
      <c r="N24" s="357"/>
      <c r="O24" s="357"/>
      <c r="P24" s="357"/>
      <c r="Q24" s="357" t="s">
        <v>1078</v>
      </c>
      <c r="V24" s="260"/>
    </row>
    <row r="25" spans="1:22" ht="12.95" customHeight="1">
      <c r="A25" s="364" t="s">
        <v>1091</v>
      </c>
      <c r="B25" s="357" t="s">
        <v>1057</v>
      </c>
      <c r="C25" s="357"/>
      <c r="D25" s="357"/>
      <c r="E25" s="357">
        <v>50</v>
      </c>
      <c r="F25" s="357"/>
      <c r="G25" s="357">
        <v>1</v>
      </c>
      <c r="H25" s="357"/>
      <c r="I25" s="357"/>
      <c r="J25" s="357">
        <v>22</v>
      </c>
      <c r="K25" s="357"/>
      <c r="L25" s="357" t="s">
        <v>1092</v>
      </c>
      <c r="M25" s="357">
        <v>131071</v>
      </c>
      <c r="N25" s="357"/>
      <c r="O25" s="357"/>
      <c r="P25" s="357"/>
      <c r="Q25" s="357" t="s">
        <v>1078</v>
      </c>
      <c r="V25" s="260"/>
    </row>
    <row r="26" spans="1:22" ht="12.95" customHeight="1">
      <c r="A26" s="364" t="s">
        <v>560</v>
      </c>
      <c r="B26" s="357" t="s">
        <v>1057</v>
      </c>
      <c r="C26" s="357"/>
      <c r="D26" s="357"/>
      <c r="E26" s="357">
        <v>50</v>
      </c>
      <c r="F26" s="357"/>
      <c r="G26" s="357">
        <v>1</v>
      </c>
      <c r="H26" s="357"/>
      <c r="I26" s="357"/>
      <c r="J26" s="357">
        <v>25</v>
      </c>
      <c r="K26" s="357"/>
      <c r="L26" s="357" t="s">
        <v>1090</v>
      </c>
      <c r="M26" s="357">
        <v>131071</v>
      </c>
      <c r="N26" s="357"/>
      <c r="O26" s="357"/>
      <c r="P26" s="357"/>
      <c r="Q26" s="357" t="s">
        <v>1078</v>
      </c>
      <c r="V26" s="260"/>
    </row>
    <row r="27" spans="1:22" ht="12.95" customHeight="1">
      <c r="A27" s="364" t="s">
        <v>585</v>
      </c>
      <c r="B27" s="357" t="s">
        <v>1057</v>
      </c>
      <c r="C27" s="357"/>
      <c r="D27" s="357"/>
      <c r="E27" s="357">
        <v>50</v>
      </c>
      <c r="F27" s="357"/>
      <c r="G27" s="357">
        <v>1</v>
      </c>
      <c r="H27" s="357"/>
      <c r="I27" s="357"/>
      <c r="J27" s="357">
        <v>22</v>
      </c>
      <c r="K27" s="357"/>
      <c r="L27" s="357" t="s">
        <v>1092</v>
      </c>
      <c r="M27" s="357">
        <v>131071</v>
      </c>
      <c r="N27" s="357"/>
      <c r="O27" s="357"/>
      <c r="P27" s="357"/>
      <c r="Q27" s="357" t="s">
        <v>1078</v>
      </c>
      <c r="V27" s="260"/>
    </row>
    <row r="28" spans="1:22" ht="12.95" customHeight="1">
      <c r="A28" s="364" t="s">
        <v>421</v>
      </c>
      <c r="B28" s="357" t="s">
        <v>1054</v>
      </c>
      <c r="C28" s="357" t="s">
        <v>1047</v>
      </c>
      <c r="D28" s="357"/>
      <c r="E28" s="357"/>
      <c r="F28" s="357"/>
      <c r="G28" s="357">
        <v>3</v>
      </c>
      <c r="H28" s="357"/>
      <c r="I28" s="357"/>
      <c r="J28" s="357">
        <v>27</v>
      </c>
      <c r="K28" s="357"/>
      <c r="L28" s="357" t="s">
        <v>1093</v>
      </c>
      <c r="M28" s="357"/>
      <c r="N28" s="357"/>
      <c r="O28" s="357"/>
      <c r="P28" s="357"/>
      <c r="Q28" s="357"/>
      <c r="V28" s="260"/>
    </row>
    <row r="29" spans="1:22" ht="12.95" customHeight="1">
      <c r="A29" s="364" t="s">
        <v>1094</v>
      </c>
      <c r="B29" s="357" t="s">
        <v>1054</v>
      </c>
      <c r="C29" s="357" t="s">
        <v>1047</v>
      </c>
      <c r="D29" s="357"/>
      <c r="E29" s="357"/>
      <c r="F29" s="357"/>
      <c r="G29" s="357">
        <v>3</v>
      </c>
      <c r="H29" s="357"/>
      <c r="I29" s="357" t="s">
        <v>1050</v>
      </c>
      <c r="J29" s="357">
        <v>26</v>
      </c>
      <c r="K29" s="357"/>
      <c r="L29" s="357" t="s">
        <v>1095</v>
      </c>
      <c r="M29" s="357"/>
      <c r="N29" s="357"/>
      <c r="O29" s="357"/>
      <c r="P29" s="357"/>
      <c r="Q29" s="357"/>
      <c r="V29" s="260"/>
    </row>
    <row r="30" spans="1:22" ht="12.95" customHeight="1">
      <c r="A30" s="364" t="s">
        <v>1096</v>
      </c>
      <c r="B30" s="357" t="s">
        <v>1054</v>
      </c>
      <c r="C30" s="357" t="s">
        <v>1047</v>
      </c>
      <c r="D30" s="357"/>
      <c r="E30" s="357"/>
      <c r="F30" s="357"/>
      <c r="G30" s="357">
        <v>3</v>
      </c>
      <c r="H30" s="357"/>
      <c r="I30" s="357"/>
      <c r="J30" s="357">
        <v>26</v>
      </c>
      <c r="K30" s="357"/>
      <c r="L30" s="357" t="s">
        <v>1097</v>
      </c>
      <c r="M30" s="357"/>
      <c r="N30" s="357"/>
      <c r="O30" s="357"/>
      <c r="P30" s="357"/>
      <c r="Q30" s="357"/>
      <c r="V30" s="260"/>
    </row>
    <row r="31" spans="1:22" ht="12.95" customHeight="1">
      <c r="A31" s="364" t="s">
        <v>1098</v>
      </c>
      <c r="B31" s="357" t="s">
        <v>1054</v>
      </c>
      <c r="C31" s="357" t="s">
        <v>1047</v>
      </c>
      <c r="D31" s="357"/>
      <c r="E31" s="357"/>
      <c r="F31" s="357"/>
      <c r="G31" s="357">
        <v>3</v>
      </c>
      <c r="H31" s="357"/>
      <c r="I31" s="357" t="s">
        <v>1050</v>
      </c>
      <c r="J31" s="357">
        <v>25</v>
      </c>
      <c r="K31" s="357"/>
      <c r="L31" s="357" t="s">
        <v>1099</v>
      </c>
      <c r="M31" s="357"/>
      <c r="N31" s="357"/>
      <c r="O31" s="357"/>
      <c r="P31" s="357"/>
      <c r="Q31" s="357"/>
      <c r="V31" s="260"/>
    </row>
    <row r="32" spans="1:22" ht="12.95" customHeight="1">
      <c r="A32" s="364" t="s">
        <v>1100</v>
      </c>
      <c r="B32" s="357" t="s">
        <v>1054</v>
      </c>
      <c r="C32" s="357"/>
      <c r="D32" s="357">
        <v>0</v>
      </c>
      <c r="E32" s="357">
        <v>16</v>
      </c>
      <c r="F32" s="357"/>
      <c r="G32" s="357">
        <v>3</v>
      </c>
      <c r="H32" s="357"/>
      <c r="I32" s="357"/>
      <c r="J32" s="357">
        <v>27</v>
      </c>
      <c r="K32" s="357"/>
      <c r="L32" s="357" t="s">
        <v>1097</v>
      </c>
      <c r="M32" s="357">
        <v>274</v>
      </c>
      <c r="N32" s="357"/>
      <c r="O32" s="357"/>
      <c r="P32" s="357"/>
      <c r="Q32" s="357"/>
      <c r="V32" s="260"/>
    </row>
    <row r="33" spans="1:22" ht="12.95" customHeight="1">
      <c r="A33" s="364" t="s">
        <v>1101</v>
      </c>
      <c r="B33" s="357" t="s">
        <v>1054</v>
      </c>
      <c r="C33" s="357" t="s">
        <v>1047</v>
      </c>
      <c r="D33" s="357"/>
      <c r="E33" s="357">
        <v>25</v>
      </c>
      <c r="F33" s="357"/>
      <c r="G33" s="357">
        <v>3</v>
      </c>
      <c r="H33" s="357"/>
      <c r="I33" s="357"/>
      <c r="J33" s="357">
        <v>24</v>
      </c>
      <c r="K33" s="357"/>
      <c r="L33" s="357" t="s">
        <v>1102</v>
      </c>
      <c r="M33" s="357">
        <v>8191</v>
      </c>
      <c r="N33" s="357"/>
      <c r="O33" s="357"/>
      <c r="P33" s="357"/>
      <c r="Q33" s="357" t="s">
        <v>1064</v>
      </c>
      <c r="V33" s="260"/>
    </row>
    <row r="34" spans="1:22" ht="12.95" customHeight="1">
      <c r="A34" s="364" t="s">
        <v>481</v>
      </c>
      <c r="B34" s="357" t="s">
        <v>1054</v>
      </c>
      <c r="C34" s="357" t="s">
        <v>1047</v>
      </c>
      <c r="D34" s="357"/>
      <c r="E34" s="357">
        <v>25</v>
      </c>
      <c r="F34" s="357"/>
      <c r="G34" s="357">
        <v>3</v>
      </c>
      <c r="H34" s="357"/>
      <c r="I34" s="357"/>
      <c r="J34" s="357">
        <v>23</v>
      </c>
      <c r="K34" s="357"/>
      <c r="L34" s="357" t="s">
        <v>1103</v>
      </c>
      <c r="M34" s="357">
        <v>8191</v>
      </c>
      <c r="N34" s="357"/>
      <c r="O34" s="357"/>
      <c r="P34" s="357"/>
      <c r="Q34" s="357" t="s">
        <v>1064</v>
      </c>
      <c r="V34" s="260"/>
    </row>
    <row r="35" spans="1:22" ht="12.95" customHeight="1">
      <c r="A35" s="364" t="s">
        <v>1104</v>
      </c>
      <c r="B35" s="357" t="s">
        <v>1105</v>
      </c>
      <c r="C35" s="357" t="s">
        <v>1047</v>
      </c>
      <c r="D35" s="357"/>
      <c r="E35" s="357"/>
      <c r="F35" s="357"/>
      <c r="G35" s="357">
        <v>3</v>
      </c>
      <c r="H35" s="357"/>
      <c r="I35" s="357"/>
      <c r="J35" s="357">
        <v>26</v>
      </c>
      <c r="K35" s="357"/>
      <c r="L35" s="357" t="s">
        <v>1106</v>
      </c>
      <c r="M35" s="357"/>
      <c r="N35" s="357"/>
      <c r="O35" s="357"/>
      <c r="P35" s="357"/>
      <c r="Q35" s="357"/>
      <c r="V35" s="260"/>
    </row>
    <row r="36" spans="1:22" ht="12.95" customHeight="1">
      <c r="A36" s="364" t="s">
        <v>1107</v>
      </c>
      <c r="B36" s="357" t="s">
        <v>1054</v>
      </c>
      <c r="C36" s="357" t="s">
        <v>1047</v>
      </c>
      <c r="D36" s="357"/>
      <c r="E36" s="357"/>
      <c r="F36" s="357"/>
      <c r="G36" s="357">
        <v>3</v>
      </c>
      <c r="H36" s="357"/>
      <c r="I36" s="357" t="s">
        <v>1050</v>
      </c>
      <c r="J36" s="357">
        <v>26</v>
      </c>
      <c r="K36" s="357"/>
      <c r="L36" s="357" t="s">
        <v>1108</v>
      </c>
      <c r="M36" s="357"/>
      <c r="N36" s="357"/>
      <c r="O36" s="357"/>
      <c r="P36" s="357"/>
      <c r="Q36" s="357"/>
      <c r="V36" s="260"/>
    </row>
    <row r="37" spans="1:22" ht="12.95" customHeight="1">
      <c r="A37" s="364" t="s">
        <v>1109</v>
      </c>
      <c r="B37" s="357" t="s">
        <v>1083</v>
      </c>
      <c r="C37" s="357" t="s">
        <v>1047</v>
      </c>
      <c r="D37" s="357"/>
      <c r="E37" s="357"/>
      <c r="F37" s="357"/>
      <c r="G37" s="357">
        <v>1</v>
      </c>
      <c r="H37" s="357"/>
      <c r="I37" s="357"/>
      <c r="J37" s="357">
        <v>28</v>
      </c>
      <c r="K37" s="357"/>
      <c r="L37" s="357" t="s">
        <v>1110</v>
      </c>
      <c r="M37" s="357"/>
      <c r="N37" s="357"/>
      <c r="O37" s="357"/>
      <c r="P37" s="357"/>
      <c r="Q37" s="357"/>
      <c r="V37" s="260"/>
    </row>
    <row r="38" spans="1:22" ht="12.95" customHeight="1">
      <c r="A38" s="364" t="s">
        <v>1111</v>
      </c>
      <c r="B38" s="357" t="s">
        <v>1059</v>
      </c>
      <c r="C38" s="357" t="s">
        <v>1047</v>
      </c>
      <c r="D38" s="357"/>
      <c r="E38" s="357"/>
      <c r="F38" s="357"/>
      <c r="G38" s="357">
        <v>1</v>
      </c>
      <c r="H38" s="357"/>
      <c r="I38" s="357" t="s">
        <v>1050</v>
      </c>
      <c r="J38" s="357">
        <v>26</v>
      </c>
      <c r="K38" s="357"/>
      <c r="L38" s="357"/>
      <c r="M38" s="357"/>
      <c r="N38" s="357"/>
      <c r="O38" s="357"/>
      <c r="P38" s="357"/>
      <c r="Q38" s="357"/>
      <c r="V38" s="260"/>
    </row>
    <row r="39" spans="1:22" ht="12.95" customHeight="1">
      <c r="A39" s="461" t="s">
        <v>766</v>
      </c>
      <c r="B39" s="462" t="s">
        <v>1112</v>
      </c>
      <c r="C39" s="462"/>
      <c r="D39" s="462">
        <v>0</v>
      </c>
      <c r="E39" s="462">
        <v>14</v>
      </c>
      <c r="F39" s="462" t="s">
        <v>1048</v>
      </c>
      <c r="G39" s="462">
        <v>3</v>
      </c>
      <c r="H39" s="462"/>
      <c r="I39" s="462"/>
      <c r="J39" s="462"/>
      <c r="K39" s="462"/>
      <c r="L39" s="462"/>
      <c r="M39" s="462"/>
      <c r="N39" s="462"/>
      <c r="O39" s="462"/>
      <c r="P39" s="462"/>
      <c r="Q39" s="462"/>
      <c r="V39" s="260"/>
    </row>
    <row r="40" spans="1:22" ht="12.95" customHeight="1">
      <c r="A40" s="364" t="s">
        <v>1113</v>
      </c>
      <c r="B40" s="357" t="s">
        <v>1059</v>
      </c>
      <c r="C40" s="357"/>
      <c r="D40" s="357"/>
      <c r="E40" s="357">
        <v>75</v>
      </c>
      <c r="F40" s="357"/>
      <c r="G40" s="357">
        <v>1</v>
      </c>
      <c r="H40" s="357"/>
      <c r="I40" s="357"/>
      <c r="J40" s="357">
        <v>26</v>
      </c>
      <c r="K40" s="357"/>
      <c r="L40" s="357" t="s">
        <v>1114</v>
      </c>
      <c r="M40" s="357">
        <v>524287</v>
      </c>
      <c r="N40" s="357"/>
      <c r="O40" s="357"/>
      <c r="P40" s="357"/>
      <c r="Q40" s="357" t="s">
        <v>1080</v>
      </c>
      <c r="V40" s="260"/>
    </row>
    <row r="41" spans="1:22" ht="12.95" customHeight="1">
      <c r="A41" s="364" t="s">
        <v>483</v>
      </c>
      <c r="B41" s="357" t="s">
        <v>1059</v>
      </c>
      <c r="C41" s="357"/>
      <c r="D41" s="357"/>
      <c r="E41" s="357">
        <v>75</v>
      </c>
      <c r="F41" s="357"/>
      <c r="G41" s="357">
        <v>1</v>
      </c>
      <c r="H41" s="357"/>
      <c r="I41" s="357"/>
      <c r="J41" s="357">
        <v>25</v>
      </c>
      <c r="K41" s="357"/>
      <c r="L41" s="357" t="s">
        <v>1115</v>
      </c>
      <c r="M41" s="357">
        <v>524287</v>
      </c>
      <c r="N41" s="357"/>
      <c r="O41" s="357"/>
      <c r="P41" s="357"/>
      <c r="Q41" s="357" t="s">
        <v>1080</v>
      </c>
      <c r="V41" s="260"/>
    </row>
    <row r="42" spans="1:22" ht="12.95" customHeight="1">
      <c r="A42" s="364" t="s">
        <v>1116</v>
      </c>
      <c r="B42" s="357" t="s">
        <v>1059</v>
      </c>
      <c r="C42" s="357"/>
      <c r="D42" s="357"/>
      <c r="E42" s="357">
        <v>75</v>
      </c>
      <c r="F42" s="357"/>
      <c r="G42" s="357">
        <v>1</v>
      </c>
      <c r="H42" s="357"/>
      <c r="I42" s="357"/>
      <c r="J42" s="357">
        <v>23</v>
      </c>
      <c r="K42" s="357"/>
      <c r="L42" s="357"/>
      <c r="M42" s="357">
        <v>524287</v>
      </c>
      <c r="N42" s="357"/>
      <c r="O42" s="357"/>
      <c r="P42" s="357"/>
      <c r="Q42" s="357" t="s">
        <v>1080</v>
      </c>
      <c r="V42" s="260"/>
    </row>
    <row r="43" spans="1:22" ht="12.95" customHeight="1">
      <c r="A43" s="364" t="s">
        <v>1117</v>
      </c>
      <c r="B43" s="357" t="s">
        <v>1054</v>
      </c>
      <c r="C43" s="357" t="s">
        <v>1047</v>
      </c>
      <c r="D43" s="357"/>
      <c r="E43" s="357"/>
      <c r="F43" s="357"/>
      <c r="G43" s="357">
        <v>3</v>
      </c>
      <c r="H43" s="357"/>
      <c r="I43" s="357" t="s">
        <v>1050</v>
      </c>
      <c r="J43" s="357">
        <v>25</v>
      </c>
      <c r="K43" s="357"/>
      <c r="L43" s="357" t="s">
        <v>1099</v>
      </c>
      <c r="M43" s="357"/>
      <c r="N43" s="357"/>
      <c r="O43" s="357"/>
      <c r="P43" s="357"/>
      <c r="Q43" s="357"/>
      <c r="V43" s="260"/>
    </row>
    <row r="44" spans="1:22" ht="12.95" customHeight="1">
      <c r="A44" s="364" t="s">
        <v>561</v>
      </c>
      <c r="B44" s="357" t="s">
        <v>1059</v>
      </c>
      <c r="C44" s="357"/>
      <c r="D44" s="357"/>
      <c r="E44" s="357">
        <v>75</v>
      </c>
      <c r="F44" s="357"/>
      <c r="G44" s="357">
        <v>1</v>
      </c>
      <c r="H44" s="357"/>
      <c r="I44" s="357"/>
      <c r="J44" s="357">
        <v>25</v>
      </c>
      <c r="K44" s="357"/>
      <c r="L44" s="357" t="s">
        <v>1115</v>
      </c>
      <c r="M44" s="357">
        <v>524287</v>
      </c>
      <c r="N44" s="357"/>
      <c r="O44" s="357"/>
      <c r="P44" s="357"/>
      <c r="Q44" s="357" t="s">
        <v>1080</v>
      </c>
      <c r="V44" s="260"/>
    </row>
    <row r="45" spans="1:22" ht="12.95" customHeight="1">
      <c r="A45" s="364" t="s">
        <v>586</v>
      </c>
      <c r="B45" s="357" t="s">
        <v>1059</v>
      </c>
      <c r="C45" s="357"/>
      <c r="D45" s="357"/>
      <c r="E45" s="357">
        <v>75</v>
      </c>
      <c r="F45" s="357"/>
      <c r="G45" s="357">
        <v>1</v>
      </c>
      <c r="H45" s="357"/>
      <c r="I45" s="357"/>
      <c r="J45" s="357">
        <v>23</v>
      </c>
      <c r="K45" s="357"/>
      <c r="L45" s="357"/>
      <c r="M45" s="357">
        <v>524287</v>
      </c>
      <c r="N45" s="357"/>
      <c r="O45" s="357"/>
      <c r="P45" s="357"/>
      <c r="Q45" s="357" t="s">
        <v>1080</v>
      </c>
      <c r="V45" s="260"/>
    </row>
    <row r="46" spans="1:22" ht="12.95" customHeight="1">
      <c r="A46" s="364" t="s">
        <v>1118</v>
      </c>
      <c r="B46" s="357" t="s">
        <v>1061</v>
      </c>
      <c r="C46" s="357" t="s">
        <v>1047</v>
      </c>
      <c r="D46" s="357"/>
      <c r="E46" s="357"/>
      <c r="F46" s="357"/>
      <c r="G46" s="357">
        <v>1</v>
      </c>
      <c r="H46" s="357"/>
      <c r="I46" s="357"/>
      <c r="J46" s="357">
        <v>28</v>
      </c>
      <c r="K46" s="357">
        <v>23</v>
      </c>
      <c r="L46" s="357" t="s">
        <v>1110</v>
      </c>
      <c r="M46" s="357"/>
      <c r="N46" s="357"/>
      <c r="O46" s="357"/>
      <c r="P46" s="357"/>
      <c r="Q46" s="357"/>
      <c r="V46" s="260"/>
    </row>
    <row r="47" spans="1:22" ht="12.95" customHeight="1">
      <c r="A47" s="364" t="s">
        <v>1119</v>
      </c>
      <c r="B47" s="357" t="s">
        <v>1061</v>
      </c>
      <c r="C47" s="357"/>
      <c r="D47" s="357"/>
      <c r="E47" s="357">
        <v>100</v>
      </c>
      <c r="F47" s="357"/>
      <c r="G47" s="357">
        <v>1</v>
      </c>
      <c r="H47" s="357"/>
      <c r="I47" s="357"/>
      <c r="J47" s="357">
        <v>27</v>
      </c>
      <c r="K47" s="357"/>
      <c r="L47" s="357" t="s">
        <v>1089</v>
      </c>
      <c r="M47" s="357">
        <v>33554431</v>
      </c>
      <c r="N47" s="357"/>
      <c r="O47" s="357"/>
      <c r="P47" s="357"/>
      <c r="Q47" s="357" t="s">
        <v>1072</v>
      </c>
      <c r="V47" s="260"/>
    </row>
    <row r="48" spans="1:22" ht="12.95" customHeight="1">
      <c r="A48" s="364" t="s">
        <v>484</v>
      </c>
      <c r="B48" s="357" t="s">
        <v>1061</v>
      </c>
      <c r="C48" s="357"/>
      <c r="D48" s="357"/>
      <c r="E48" s="357">
        <v>100</v>
      </c>
      <c r="F48" s="357"/>
      <c r="G48" s="357">
        <v>1</v>
      </c>
      <c r="H48" s="357"/>
      <c r="I48" s="357"/>
      <c r="J48" s="357">
        <v>25</v>
      </c>
      <c r="K48" s="357"/>
      <c r="L48" s="357" t="s">
        <v>1115</v>
      </c>
      <c r="M48" s="357">
        <v>33554431</v>
      </c>
      <c r="N48" s="357"/>
      <c r="O48" s="357"/>
      <c r="P48" s="357"/>
      <c r="Q48" s="357" t="s">
        <v>1072</v>
      </c>
      <c r="V48" s="260"/>
    </row>
    <row r="49" spans="1:22" ht="12.95" customHeight="1">
      <c r="A49" s="364" t="s">
        <v>1120</v>
      </c>
      <c r="B49" s="357" t="s">
        <v>1061</v>
      </c>
      <c r="C49" s="357"/>
      <c r="D49" s="357"/>
      <c r="E49" s="357">
        <v>100</v>
      </c>
      <c r="F49" s="357"/>
      <c r="G49" s="357">
        <v>1</v>
      </c>
      <c r="H49" s="357"/>
      <c r="I49" s="357"/>
      <c r="J49" s="357">
        <v>23</v>
      </c>
      <c r="K49" s="357"/>
      <c r="L49" s="357"/>
      <c r="M49" s="357">
        <v>33554431</v>
      </c>
      <c r="N49" s="357"/>
      <c r="O49" s="357"/>
      <c r="P49" s="357"/>
      <c r="Q49" s="357" t="s">
        <v>1072</v>
      </c>
      <c r="V49" s="260"/>
    </row>
    <row r="50" spans="1:22" ht="12.95" customHeight="1">
      <c r="A50" s="364" t="s">
        <v>562</v>
      </c>
      <c r="B50" s="357" t="s">
        <v>1061</v>
      </c>
      <c r="C50" s="357"/>
      <c r="D50" s="357"/>
      <c r="E50" s="357">
        <v>100</v>
      </c>
      <c r="F50" s="357"/>
      <c r="G50" s="357">
        <v>1</v>
      </c>
      <c r="H50" s="357"/>
      <c r="I50" s="357"/>
      <c r="J50" s="357">
        <v>25</v>
      </c>
      <c r="K50" s="357"/>
      <c r="L50" s="357" t="s">
        <v>1115</v>
      </c>
      <c r="M50" s="357">
        <v>33554431</v>
      </c>
      <c r="N50" s="357"/>
      <c r="O50" s="357"/>
      <c r="P50" s="357"/>
      <c r="Q50" s="357" t="s">
        <v>1072</v>
      </c>
      <c r="V50" s="260"/>
    </row>
    <row r="51" spans="1:22" ht="12.95" customHeight="1">
      <c r="A51" s="364" t="s">
        <v>587</v>
      </c>
      <c r="B51" s="357" t="s">
        <v>1061</v>
      </c>
      <c r="C51" s="357"/>
      <c r="D51" s="357"/>
      <c r="E51" s="357">
        <v>100</v>
      </c>
      <c r="F51" s="357"/>
      <c r="G51" s="357">
        <v>1</v>
      </c>
      <c r="H51" s="357"/>
      <c r="I51" s="357"/>
      <c r="J51" s="357">
        <v>23</v>
      </c>
      <c r="K51" s="357"/>
      <c r="L51" s="357"/>
      <c r="M51" s="357">
        <v>33554431</v>
      </c>
      <c r="N51" s="357"/>
      <c r="O51" s="357"/>
      <c r="P51" s="357"/>
      <c r="Q51" s="357" t="s">
        <v>1072</v>
      </c>
      <c r="V51" s="260"/>
    </row>
    <row r="52" spans="1:22" ht="12.95" customHeight="1">
      <c r="A52" s="364" t="s">
        <v>1121</v>
      </c>
      <c r="B52" s="357" t="s">
        <v>1054</v>
      </c>
      <c r="C52" s="357"/>
      <c r="D52" s="357"/>
      <c r="E52" s="357"/>
      <c r="F52" s="357"/>
      <c r="G52" s="357">
        <v>3</v>
      </c>
      <c r="H52" s="357"/>
      <c r="I52" s="357"/>
      <c r="J52" s="357">
        <v>27</v>
      </c>
      <c r="K52" s="357"/>
      <c r="L52" s="357" t="s">
        <v>1122</v>
      </c>
      <c r="M52" s="357"/>
      <c r="N52" s="357"/>
      <c r="O52" s="357"/>
      <c r="P52" s="357"/>
      <c r="Q52" s="357"/>
      <c r="V52" s="260"/>
    </row>
    <row r="53" spans="1:22" ht="12.95" customHeight="1">
      <c r="A53" s="364" t="s">
        <v>342</v>
      </c>
      <c r="B53" s="357" t="s">
        <v>1061</v>
      </c>
      <c r="C53" s="357" t="s">
        <v>1047</v>
      </c>
      <c r="D53" s="357"/>
      <c r="E53" s="357"/>
      <c r="F53" s="357" t="s">
        <v>1123</v>
      </c>
      <c r="G53" s="357">
        <v>2</v>
      </c>
      <c r="H53" s="357"/>
      <c r="I53" s="357"/>
      <c r="J53" s="357"/>
      <c r="K53" s="357"/>
      <c r="L53" s="357"/>
      <c r="M53" s="357"/>
      <c r="N53" s="357"/>
      <c r="O53" s="357"/>
      <c r="P53" s="357"/>
      <c r="Q53" s="357"/>
      <c r="V53" s="260"/>
    </row>
    <row r="54" spans="1:22" ht="12.95" customHeight="1">
      <c r="A54" s="364" t="s">
        <v>399</v>
      </c>
      <c r="B54" s="357" t="s">
        <v>1059</v>
      </c>
      <c r="C54" s="357" t="s">
        <v>1047</v>
      </c>
      <c r="D54" s="357"/>
      <c r="E54" s="357"/>
      <c r="F54" s="357" t="s">
        <v>1123</v>
      </c>
      <c r="G54" s="357">
        <v>2</v>
      </c>
      <c r="H54" s="357"/>
      <c r="I54" s="357"/>
      <c r="J54" s="357"/>
      <c r="K54" s="357"/>
      <c r="L54" s="357"/>
      <c r="M54" s="357"/>
      <c r="N54" s="357"/>
      <c r="O54" s="357"/>
      <c r="P54" s="357"/>
      <c r="Q54" s="357"/>
      <c r="V54" s="260"/>
    </row>
    <row r="55" spans="1:22" ht="12.95" customHeight="1">
      <c r="A55" s="364" t="s">
        <v>415</v>
      </c>
      <c r="B55" s="357" t="s">
        <v>1057</v>
      </c>
      <c r="C55" s="357" t="s">
        <v>1047</v>
      </c>
      <c r="D55" s="357"/>
      <c r="E55" s="357"/>
      <c r="F55" s="357" t="s">
        <v>1123</v>
      </c>
      <c r="G55" s="357">
        <v>2</v>
      </c>
      <c r="H55" s="357"/>
      <c r="I55" s="357"/>
      <c r="J55" s="357"/>
      <c r="K55" s="357"/>
      <c r="L55" s="357"/>
      <c r="M55" s="357"/>
      <c r="N55" s="357"/>
      <c r="O55" s="357"/>
      <c r="P55" s="357"/>
      <c r="Q55" s="357"/>
      <c r="V55" s="260"/>
    </row>
    <row r="56" spans="1:22" ht="12.95" customHeight="1">
      <c r="A56" s="364" t="s">
        <v>412</v>
      </c>
      <c r="B56" s="357" t="s">
        <v>1057</v>
      </c>
      <c r="C56" s="357" t="s">
        <v>1047</v>
      </c>
      <c r="D56" s="357"/>
      <c r="E56" s="357"/>
      <c r="F56" s="357"/>
      <c r="G56" s="357">
        <v>2</v>
      </c>
      <c r="H56" s="357"/>
      <c r="I56" s="357"/>
      <c r="J56" s="357">
        <v>27</v>
      </c>
      <c r="K56" s="357"/>
      <c r="L56" s="357" t="s">
        <v>1124</v>
      </c>
      <c r="M56" s="357"/>
      <c r="N56" s="357"/>
      <c r="O56" s="357"/>
      <c r="P56" s="357"/>
      <c r="Q56" s="357"/>
      <c r="V56" s="260"/>
    </row>
    <row r="57" spans="1:22" ht="12.95" customHeight="1">
      <c r="A57" s="364" t="s">
        <v>398</v>
      </c>
      <c r="B57" s="357" t="s">
        <v>1059</v>
      </c>
      <c r="C57" s="357" t="s">
        <v>1047</v>
      </c>
      <c r="D57" s="357"/>
      <c r="E57" s="357"/>
      <c r="F57" s="357"/>
      <c r="G57" s="357">
        <v>2</v>
      </c>
      <c r="H57" s="357"/>
      <c r="I57" s="357"/>
      <c r="J57" s="357">
        <v>27</v>
      </c>
      <c r="K57" s="357"/>
      <c r="L57" s="357" t="s">
        <v>1124</v>
      </c>
      <c r="M57" s="357"/>
      <c r="N57" s="357"/>
      <c r="O57" s="357"/>
      <c r="P57" s="357"/>
      <c r="Q57" s="357"/>
      <c r="V57" s="260"/>
    </row>
    <row r="58" spans="1:22" ht="12.95" customHeight="1">
      <c r="A58" s="364" t="s">
        <v>385</v>
      </c>
      <c r="B58" s="357" t="s">
        <v>1061</v>
      </c>
      <c r="C58" s="357" t="s">
        <v>1047</v>
      </c>
      <c r="D58" s="357"/>
      <c r="E58" s="357"/>
      <c r="F58" s="357"/>
      <c r="G58" s="357">
        <v>2</v>
      </c>
      <c r="H58" s="357"/>
      <c r="I58" s="357"/>
      <c r="J58" s="357">
        <v>27</v>
      </c>
      <c r="K58" s="357"/>
      <c r="L58" s="357" t="s">
        <v>1124</v>
      </c>
      <c r="M58" s="357"/>
      <c r="N58" s="357"/>
      <c r="O58" s="357"/>
      <c r="P58" s="357"/>
      <c r="Q58" s="357"/>
      <c r="V58" s="260"/>
    </row>
    <row r="59" spans="1:22" ht="12.95" customHeight="1">
      <c r="A59" s="394" t="s">
        <v>392</v>
      </c>
      <c r="B59" s="395" t="s">
        <v>1061</v>
      </c>
      <c r="C59" s="357" t="s">
        <v>1047</v>
      </c>
      <c r="D59" s="357"/>
      <c r="E59" s="357"/>
      <c r="F59" s="357"/>
      <c r="G59" s="357">
        <v>2</v>
      </c>
      <c r="H59" s="357"/>
      <c r="I59" s="357"/>
      <c r="J59" s="357">
        <v>27</v>
      </c>
      <c r="K59" s="357"/>
      <c r="L59" s="357" t="s">
        <v>1125</v>
      </c>
      <c r="M59" s="357"/>
      <c r="N59" s="357"/>
      <c r="O59" s="357"/>
      <c r="P59" s="357"/>
      <c r="Q59" s="396"/>
    </row>
    <row r="60" spans="1:22" ht="12.95" customHeight="1">
      <c r="A60" s="365" t="s">
        <v>400</v>
      </c>
      <c r="B60" s="257" t="s">
        <v>1057</v>
      </c>
      <c r="C60" s="257" t="s">
        <v>1047</v>
      </c>
      <c r="D60" s="257"/>
      <c r="E60" s="257"/>
      <c r="F60" s="257"/>
      <c r="G60" s="257">
        <v>1</v>
      </c>
      <c r="H60" s="257"/>
      <c r="I60" s="257"/>
      <c r="J60" s="257">
        <v>27</v>
      </c>
      <c r="K60" s="257"/>
      <c r="L60" s="257" t="s">
        <v>1126</v>
      </c>
      <c r="M60" s="257"/>
      <c r="N60" s="249"/>
      <c r="O60" s="249"/>
      <c r="P60" s="249"/>
      <c r="Q60" s="249"/>
      <c r="V60" s="260"/>
    </row>
    <row r="61" spans="1:22" ht="12.95" customHeight="1">
      <c r="A61" s="365" t="s">
        <v>401</v>
      </c>
      <c r="B61" s="257" t="s">
        <v>1059</v>
      </c>
      <c r="C61" s="257" t="s">
        <v>1047</v>
      </c>
      <c r="D61" s="257"/>
      <c r="E61" s="257"/>
      <c r="F61" s="257"/>
      <c r="G61" s="257">
        <v>1</v>
      </c>
      <c r="H61" s="257"/>
      <c r="I61" s="257"/>
      <c r="J61" s="257">
        <v>27</v>
      </c>
      <c r="K61" s="257"/>
      <c r="L61" s="257" t="s">
        <v>1126</v>
      </c>
      <c r="M61" s="257"/>
      <c r="N61" s="249"/>
      <c r="O61" s="249"/>
      <c r="P61" s="249"/>
      <c r="Q61" s="249"/>
      <c r="V61" s="260"/>
    </row>
    <row r="62" spans="1:22" ht="12.95" customHeight="1">
      <c r="A62" s="365" t="s">
        <v>402</v>
      </c>
      <c r="B62" s="257" t="s">
        <v>1061</v>
      </c>
      <c r="C62" s="257" t="s">
        <v>1047</v>
      </c>
      <c r="D62" s="257"/>
      <c r="E62" s="257"/>
      <c r="F62" s="257"/>
      <c r="G62" s="257">
        <v>1</v>
      </c>
      <c r="H62" s="257"/>
      <c r="I62" s="257"/>
      <c r="J62" s="257">
        <v>27</v>
      </c>
      <c r="K62" s="257"/>
      <c r="L62" s="257" t="s">
        <v>1127</v>
      </c>
      <c r="M62" s="257"/>
      <c r="N62" s="249"/>
      <c r="O62" s="249"/>
      <c r="P62" s="249"/>
      <c r="Q62" s="249"/>
      <c r="V62" s="260"/>
    </row>
    <row r="63" spans="1:22" ht="12.95" customHeight="1">
      <c r="A63" s="364" t="s">
        <v>430</v>
      </c>
      <c r="B63" s="357" t="s">
        <v>1061</v>
      </c>
      <c r="C63" s="357" t="s">
        <v>1047</v>
      </c>
      <c r="D63" s="357"/>
      <c r="E63" s="357"/>
      <c r="F63" s="357" t="s">
        <v>1128</v>
      </c>
      <c r="G63" s="357">
        <v>2</v>
      </c>
      <c r="H63" s="357"/>
      <c r="I63" s="357"/>
      <c r="J63" s="357"/>
      <c r="K63" s="357"/>
      <c r="L63" s="357"/>
      <c r="M63" s="357"/>
      <c r="N63" s="357"/>
      <c r="O63" s="357"/>
      <c r="P63" s="357"/>
      <c r="Q63" s="357"/>
      <c r="V63" s="260"/>
    </row>
    <row r="64" spans="1:22" ht="14.1" customHeight="1">
      <c r="A64" s="365" t="s">
        <v>403</v>
      </c>
      <c r="B64" s="257" t="s">
        <v>1061</v>
      </c>
      <c r="C64" s="257"/>
      <c r="D64" s="257"/>
      <c r="E64" s="257"/>
      <c r="F64" s="257" t="s">
        <v>1129</v>
      </c>
      <c r="G64" s="257">
        <v>2</v>
      </c>
      <c r="H64" s="257"/>
      <c r="I64" s="257"/>
      <c r="J64" s="257"/>
      <c r="K64" s="257"/>
      <c r="L64" s="358"/>
      <c r="M64" s="257">
        <v>33554431</v>
      </c>
      <c r="N64" s="257"/>
      <c r="O64" s="257"/>
      <c r="P64" s="257"/>
      <c r="Q64" s="358" t="s">
        <v>1130</v>
      </c>
      <c r="V64" s="260"/>
    </row>
    <row r="65" spans="1:22" ht="14.1" customHeight="1">
      <c r="A65" s="365" t="s">
        <v>407</v>
      </c>
      <c r="B65" s="257" t="s">
        <v>1061</v>
      </c>
      <c r="C65" s="257"/>
      <c r="D65" s="257"/>
      <c r="E65" s="257"/>
      <c r="F65" s="257"/>
      <c r="G65" s="257">
        <v>1</v>
      </c>
      <c r="H65" s="257"/>
      <c r="I65" s="257"/>
      <c r="J65" s="257">
        <v>22</v>
      </c>
      <c r="K65" s="257"/>
      <c r="L65" s="358" t="s">
        <v>1131</v>
      </c>
      <c r="M65" s="257">
        <v>33554431</v>
      </c>
      <c r="N65" s="257"/>
      <c r="O65" s="257"/>
      <c r="P65" s="257"/>
      <c r="Q65" s="257" t="s">
        <v>1132</v>
      </c>
      <c r="V65" s="260"/>
    </row>
    <row r="66" spans="1:22" ht="14.1" customHeight="1">
      <c r="A66" s="433" t="s">
        <v>462</v>
      </c>
      <c r="B66" s="434" t="s">
        <v>1061</v>
      </c>
      <c r="C66" s="434"/>
      <c r="D66" s="434"/>
      <c r="E66" s="434"/>
      <c r="F66" s="434" t="s">
        <v>1133</v>
      </c>
      <c r="G66" s="434">
        <v>2</v>
      </c>
      <c r="H66" s="434"/>
      <c r="I66" s="434"/>
      <c r="J66" s="434"/>
      <c r="K66" s="434"/>
      <c r="L66" s="435"/>
      <c r="M66" s="434">
        <v>33554431</v>
      </c>
      <c r="N66" s="434"/>
      <c r="O66" s="434"/>
      <c r="P66" s="434"/>
      <c r="Q66" s="435" t="s">
        <v>1130</v>
      </c>
      <c r="V66" s="260"/>
    </row>
    <row r="67" spans="1:22" ht="14.1" customHeight="1">
      <c r="A67" s="365" t="s">
        <v>408</v>
      </c>
      <c r="B67" s="257" t="s">
        <v>1054</v>
      </c>
      <c r="C67" s="257"/>
      <c r="D67" s="257"/>
      <c r="E67" s="257"/>
      <c r="F67" s="257"/>
      <c r="G67" s="257">
        <v>3</v>
      </c>
      <c r="H67" s="257"/>
      <c r="I67" s="257"/>
      <c r="J67" s="257">
        <v>21</v>
      </c>
      <c r="K67" s="257"/>
      <c r="L67" s="358" t="s">
        <v>1134</v>
      </c>
      <c r="M67" s="257">
        <v>8191</v>
      </c>
      <c r="N67" s="257"/>
      <c r="O67" s="257"/>
      <c r="P67" s="257"/>
      <c r="Q67" s="257" t="s">
        <v>1135</v>
      </c>
      <c r="V67" s="260"/>
    </row>
    <row r="68" spans="1:22" ht="14.1" customHeight="1">
      <c r="A68" s="365" t="s">
        <v>405</v>
      </c>
      <c r="B68" s="257" t="s">
        <v>1057</v>
      </c>
      <c r="C68" s="257"/>
      <c r="D68" s="257"/>
      <c r="E68" s="257"/>
      <c r="F68" s="257"/>
      <c r="G68" s="257">
        <v>1</v>
      </c>
      <c r="H68" s="257"/>
      <c r="I68" s="257"/>
      <c r="J68" s="257">
        <v>22</v>
      </c>
      <c r="K68" s="257"/>
      <c r="L68" s="358" t="s">
        <v>1131</v>
      </c>
      <c r="M68" s="257">
        <v>131071</v>
      </c>
      <c r="N68" s="257"/>
      <c r="O68" s="257"/>
      <c r="P68" s="257"/>
      <c r="Q68" s="257"/>
      <c r="V68" s="260"/>
    </row>
    <row r="69" spans="1:22" ht="14.1" customHeight="1">
      <c r="A69" s="365" t="s">
        <v>406</v>
      </c>
      <c r="B69" s="257" t="s">
        <v>1059</v>
      </c>
      <c r="C69" s="257"/>
      <c r="D69" s="257"/>
      <c r="E69" s="257"/>
      <c r="F69" s="257"/>
      <c r="G69" s="257">
        <v>1</v>
      </c>
      <c r="H69" s="257"/>
      <c r="I69" s="257"/>
      <c r="J69" s="257">
        <v>22</v>
      </c>
      <c r="K69" s="257"/>
      <c r="L69" s="358" t="s">
        <v>1131</v>
      </c>
      <c r="M69" s="257">
        <v>524287</v>
      </c>
      <c r="N69" s="257"/>
      <c r="O69" s="257"/>
      <c r="P69" s="257"/>
      <c r="Q69" s="358" t="s">
        <v>1136</v>
      </c>
      <c r="V69" s="260"/>
    </row>
    <row r="70" spans="1:22" ht="12.95" customHeight="1">
      <c r="A70" s="366" t="s">
        <v>687</v>
      </c>
      <c r="D70" s="26">
        <v>2</v>
      </c>
      <c r="E70" s="31">
        <v>4</v>
      </c>
      <c r="J70" s="26">
        <v>5</v>
      </c>
      <c r="S70" s="26">
        <v>1</v>
      </c>
      <c r="T70" s="26">
        <v>7</v>
      </c>
      <c r="V70" s="260"/>
    </row>
    <row r="71" spans="1:22" ht="12.95" customHeight="1">
      <c r="A71" s="366" t="s">
        <v>672</v>
      </c>
      <c r="D71" s="26">
        <v>0</v>
      </c>
      <c r="E71" s="31">
        <v>6</v>
      </c>
      <c r="J71" s="26">
        <v>7</v>
      </c>
      <c r="R71" s="26" t="s">
        <v>699</v>
      </c>
      <c r="S71" s="26">
        <v>4</v>
      </c>
      <c r="T71" s="26">
        <v>7</v>
      </c>
      <c r="V71" s="260"/>
    </row>
    <row r="72" spans="1:22" ht="12.95" customHeight="1">
      <c r="A72" s="366" t="s">
        <v>666</v>
      </c>
      <c r="D72" s="26">
        <v>2</v>
      </c>
      <c r="E72" s="31">
        <v>4</v>
      </c>
      <c r="J72" s="26">
        <v>14</v>
      </c>
      <c r="S72" s="26">
        <v>1</v>
      </c>
      <c r="T72" s="26">
        <v>7</v>
      </c>
      <c r="V72" s="260"/>
    </row>
    <row r="73" spans="1:22" ht="12.95" customHeight="1">
      <c r="A73" s="366" t="s">
        <v>676</v>
      </c>
      <c r="D73" s="26">
        <v>2</v>
      </c>
      <c r="E73" s="31">
        <v>4</v>
      </c>
      <c r="J73" s="26">
        <v>14</v>
      </c>
      <c r="S73" s="26">
        <v>1</v>
      </c>
      <c r="T73" s="26">
        <v>3</v>
      </c>
      <c r="V73" s="260"/>
    </row>
    <row r="74" spans="1:22" ht="12.95" customHeight="1">
      <c r="A74" s="366" t="s">
        <v>692</v>
      </c>
      <c r="D74" s="26">
        <v>2</v>
      </c>
      <c r="E74" s="31">
        <v>4</v>
      </c>
      <c r="J74" s="26">
        <v>5</v>
      </c>
      <c r="S74" s="26">
        <v>1</v>
      </c>
      <c r="T74" s="26">
        <v>3</v>
      </c>
      <c r="V74" s="260"/>
    </row>
    <row r="75" spans="1:22" ht="12.95" customHeight="1">
      <c r="A75" s="367" t="s">
        <v>684</v>
      </c>
      <c r="B75" s="262"/>
      <c r="C75" s="262"/>
      <c r="D75" s="262">
        <v>0</v>
      </c>
      <c r="E75" s="269">
        <v>6</v>
      </c>
      <c r="F75" s="262"/>
      <c r="G75" s="262"/>
      <c r="H75" s="262"/>
      <c r="I75" s="262"/>
      <c r="J75" s="262">
        <v>7</v>
      </c>
      <c r="K75" s="262"/>
      <c r="L75" s="262"/>
      <c r="M75" s="262"/>
      <c r="N75" s="262"/>
      <c r="O75" s="262"/>
      <c r="P75" s="262"/>
      <c r="Q75" s="262"/>
      <c r="R75" s="262" t="s">
        <v>699</v>
      </c>
      <c r="S75" s="262">
        <v>4</v>
      </c>
      <c r="T75" s="262">
        <v>3</v>
      </c>
      <c r="U75" s="262"/>
      <c r="V75" s="263"/>
    </row>
    <row r="76" spans="1:22" ht="12.95" customHeight="1">
      <c r="A76" s="30"/>
    </row>
    <row r="77" spans="1:22" ht="12.95" customHeight="1">
      <c r="A77" s="30"/>
    </row>
    <row r="78" spans="1:22" ht="12.95" customHeight="1">
      <c r="A78" s="30"/>
    </row>
    <row r="79" spans="1:22" ht="12.95" customHeight="1">
      <c r="A79" s="30"/>
    </row>
    <row r="80" spans="1:22" ht="12.95" customHeight="1">
      <c r="A80" s="368" t="s">
        <v>1137</v>
      </c>
      <c r="B80" s="369" t="s">
        <v>1028</v>
      </c>
      <c r="C80" s="369" t="s">
        <v>1029</v>
      </c>
      <c r="D80" s="369" t="s">
        <v>1030</v>
      </c>
      <c r="E80" s="369" t="s">
        <v>1031</v>
      </c>
      <c r="F80" s="369" t="s">
        <v>233</v>
      </c>
      <c r="G80" s="369" t="s">
        <v>1138</v>
      </c>
      <c r="H80" s="369" t="s">
        <v>1044</v>
      </c>
      <c r="I80" s="370" t="s">
        <v>1139</v>
      </c>
    </row>
    <row r="81" spans="1:9" ht="12.95" customHeight="1">
      <c r="A81" s="371" t="s">
        <v>1140</v>
      </c>
      <c r="C81" s="26" t="s">
        <v>1047</v>
      </c>
      <c r="F81" s="26">
        <v>9</v>
      </c>
      <c r="I81" s="260"/>
    </row>
    <row r="82" spans="1:9" ht="12.95" customHeight="1">
      <c r="A82" s="371" t="s">
        <v>1141</v>
      </c>
      <c r="B82" s="26" t="s">
        <v>1049</v>
      </c>
      <c r="D82" s="26">
        <v>0</v>
      </c>
      <c r="E82" s="26">
        <v>25</v>
      </c>
      <c r="F82" s="26">
        <v>9</v>
      </c>
      <c r="I82" s="260"/>
    </row>
    <row r="83" spans="1:9" ht="12.95" customHeight="1">
      <c r="A83" s="371" t="s">
        <v>1142</v>
      </c>
      <c r="C83" s="26" t="s">
        <v>1047</v>
      </c>
      <c r="F83" s="26">
        <v>21</v>
      </c>
      <c r="I83" s="260"/>
    </row>
    <row r="84" spans="1:9" ht="12.95" customHeight="1">
      <c r="A84" s="371" t="s">
        <v>1143</v>
      </c>
      <c r="B84" s="26" t="s">
        <v>1049</v>
      </c>
      <c r="D84" s="26">
        <v>0</v>
      </c>
      <c r="E84" s="26">
        <v>12</v>
      </c>
      <c r="F84" s="26">
        <v>21</v>
      </c>
      <c r="I84" s="260"/>
    </row>
    <row r="85" spans="1:9" ht="12.95" customHeight="1">
      <c r="A85" s="371" t="s">
        <v>1144</v>
      </c>
      <c r="C85" s="26" t="s">
        <v>1047</v>
      </c>
      <c r="F85" s="26">
        <v>23</v>
      </c>
      <c r="I85" s="260"/>
    </row>
    <row r="86" spans="1:9" ht="12.95" customHeight="1">
      <c r="A86" s="371" t="s">
        <v>1145</v>
      </c>
      <c r="C86" s="26" t="s">
        <v>1047</v>
      </c>
      <c r="F86" s="26">
        <v>5</v>
      </c>
      <c r="I86" s="260"/>
    </row>
    <row r="87" spans="1:9" ht="12.95" customHeight="1">
      <c r="A87" s="371" t="s">
        <v>1146</v>
      </c>
      <c r="C87" s="26" t="s">
        <v>1047</v>
      </c>
      <c r="F87" s="26">
        <v>28</v>
      </c>
      <c r="I87" s="260"/>
    </row>
    <row r="88" spans="1:9" ht="12.95" customHeight="1">
      <c r="A88" s="372" t="s">
        <v>667</v>
      </c>
      <c r="B88" s="35"/>
      <c r="C88" s="35"/>
      <c r="D88" s="35">
        <v>0</v>
      </c>
      <c r="E88" s="35">
        <v>6</v>
      </c>
      <c r="F88" s="35">
        <v>5</v>
      </c>
      <c r="G88" s="35">
        <v>1</v>
      </c>
      <c r="H88" s="35">
        <v>7</v>
      </c>
      <c r="I88" s="260"/>
    </row>
    <row r="89" spans="1:9" ht="12.95" customHeight="1">
      <c r="A89" s="372" t="s">
        <v>677</v>
      </c>
      <c r="B89" s="35"/>
      <c r="C89" s="35"/>
      <c r="D89" s="35">
        <v>0</v>
      </c>
      <c r="E89" s="35">
        <v>6</v>
      </c>
      <c r="F89" s="35">
        <v>5</v>
      </c>
      <c r="G89" s="35">
        <v>1</v>
      </c>
      <c r="H89" s="35">
        <v>3</v>
      </c>
      <c r="I89" s="260"/>
    </row>
    <row r="90" spans="1:9" ht="12.95" customHeight="1">
      <c r="A90" s="372" t="s">
        <v>693</v>
      </c>
      <c r="B90" s="35"/>
      <c r="C90" s="35"/>
      <c r="D90" s="35">
        <v>1</v>
      </c>
      <c r="E90" s="35">
        <v>5</v>
      </c>
      <c r="F90" s="35">
        <v>12</v>
      </c>
      <c r="G90" s="35">
        <v>1</v>
      </c>
      <c r="H90" s="35">
        <v>3</v>
      </c>
      <c r="I90" s="260"/>
    </row>
    <row r="91" spans="1:9" ht="12.95" customHeight="1">
      <c r="A91" s="373" t="s">
        <v>695</v>
      </c>
      <c r="B91" s="155"/>
      <c r="C91" s="155"/>
      <c r="D91" s="155">
        <v>1</v>
      </c>
      <c r="E91" s="155">
        <v>5</v>
      </c>
      <c r="F91" s="155">
        <v>12</v>
      </c>
      <c r="G91" s="155">
        <v>1</v>
      </c>
      <c r="H91" s="155">
        <v>7</v>
      </c>
      <c r="I91" s="263"/>
    </row>
    <row r="92" spans="1:9" ht="12.95" customHeight="1">
      <c r="A92" s="30"/>
    </row>
    <row r="93" spans="1:9" ht="12.95" customHeight="1">
      <c r="A93" s="30"/>
    </row>
    <row r="94" spans="1:9" ht="12.95" customHeight="1">
      <c r="A94" s="30"/>
    </row>
    <row r="95" spans="1:9" ht="12.95" customHeight="1">
      <c r="A95" s="30"/>
    </row>
    <row r="96" spans="1:9" ht="33.950000000000003" customHeight="1">
      <c r="A96" s="264" t="s">
        <v>1147</v>
      </c>
      <c r="B96" s="594" t="s">
        <v>1148</v>
      </c>
      <c r="C96" s="258" t="s">
        <v>233</v>
      </c>
      <c r="D96" s="595" t="s">
        <v>1149</v>
      </c>
      <c r="E96" s="596" t="s">
        <v>1150</v>
      </c>
    </row>
    <row r="97" spans="1:29" ht="12.95" customHeight="1">
      <c r="A97" s="259" t="s">
        <v>626</v>
      </c>
      <c r="B97" s="26">
        <v>3</v>
      </c>
      <c r="C97" s="26">
        <v>10</v>
      </c>
      <c r="D97" s="26">
        <v>1</v>
      </c>
      <c r="E97" s="260">
        <v>1</v>
      </c>
    </row>
    <row r="98" spans="1:29" ht="12.95" customHeight="1">
      <c r="A98" s="261" t="s">
        <v>645</v>
      </c>
      <c r="B98" s="262">
        <v>7</v>
      </c>
      <c r="C98" s="262">
        <v>3</v>
      </c>
      <c r="D98" s="262">
        <v>4</v>
      </c>
      <c r="E98" s="263">
        <v>4</v>
      </c>
    </row>
    <row r="99" spans="1:29" ht="12.95" customHeight="1">
      <c r="A99" s="30"/>
    </row>
    <row r="100" spans="1:29" ht="12.95" customHeight="1">
      <c r="A100" s="30"/>
    </row>
    <row r="101" spans="1:29" ht="33.950000000000003" customHeight="1">
      <c r="A101" s="215" t="s">
        <v>1151</v>
      </c>
      <c r="B101" s="597" t="s">
        <v>1148</v>
      </c>
      <c r="C101" s="217" t="s">
        <v>233</v>
      </c>
      <c r="D101" s="598" t="s">
        <v>1149</v>
      </c>
      <c r="E101" s="217" t="s">
        <v>1152</v>
      </c>
      <c r="F101" s="599" t="s">
        <v>1153</v>
      </c>
      <c r="G101" s="600" t="s">
        <v>1154</v>
      </c>
    </row>
    <row r="102" spans="1:29" ht="12.95" customHeight="1">
      <c r="A102" s="259" t="s">
        <v>627</v>
      </c>
      <c r="B102" s="26">
        <v>5</v>
      </c>
      <c r="C102" s="26">
        <v>10</v>
      </c>
      <c r="D102" s="26">
        <v>1</v>
      </c>
      <c r="E102" s="26">
        <v>1</v>
      </c>
      <c r="F102" s="26">
        <v>15</v>
      </c>
      <c r="G102" s="260">
        <v>1</v>
      </c>
    </row>
    <row r="103" spans="1:29" ht="12.95" customHeight="1">
      <c r="A103" s="259" t="s">
        <v>646</v>
      </c>
      <c r="B103" s="26">
        <v>7</v>
      </c>
      <c r="C103" s="26">
        <v>3</v>
      </c>
      <c r="D103" s="26">
        <v>4</v>
      </c>
      <c r="E103" s="26">
        <v>1</v>
      </c>
      <c r="F103" s="26">
        <v>15</v>
      </c>
      <c r="G103" s="260">
        <v>1</v>
      </c>
    </row>
    <row r="104" spans="1:29" ht="12.95" customHeight="1">
      <c r="A104" s="261" t="s">
        <v>648</v>
      </c>
      <c r="B104" s="262">
        <v>5</v>
      </c>
      <c r="C104" s="262">
        <v>10</v>
      </c>
      <c r="D104" s="262">
        <v>1</v>
      </c>
      <c r="E104" s="262">
        <v>12</v>
      </c>
      <c r="F104" s="262">
        <v>15</v>
      </c>
      <c r="G104" s="263">
        <v>1</v>
      </c>
    </row>
    <row r="105" spans="1:29" ht="12.95" customHeight="1">
      <c r="A105" s="30"/>
    </row>
    <row r="106" spans="1:29" ht="12.95" customHeight="1">
      <c r="A106" s="30"/>
    </row>
    <row r="107" spans="1:29" ht="18" customHeight="1">
      <c r="A107" s="265" t="s">
        <v>1155</v>
      </c>
      <c r="B107" s="225">
        <v>1</v>
      </c>
      <c r="C107" s="222">
        <v>2</v>
      </c>
      <c r="D107" s="223">
        <v>3</v>
      </c>
      <c r="E107" s="222">
        <v>4</v>
      </c>
      <c r="F107" s="223">
        <v>5</v>
      </c>
      <c r="G107" s="223">
        <v>6</v>
      </c>
      <c r="H107" s="223">
        <v>7</v>
      </c>
      <c r="I107" s="222">
        <v>8</v>
      </c>
      <c r="J107" s="223">
        <v>9</v>
      </c>
      <c r="K107" s="222">
        <v>10</v>
      </c>
      <c r="L107" s="223">
        <v>11</v>
      </c>
      <c r="M107" s="223">
        <v>12</v>
      </c>
      <c r="N107" s="223">
        <v>13</v>
      </c>
      <c r="O107" s="223">
        <v>14</v>
      </c>
      <c r="P107" s="224">
        <v>15</v>
      </c>
      <c r="Q107" s="31"/>
      <c r="R107" s="31"/>
      <c r="S107" s="31"/>
      <c r="T107" s="31"/>
      <c r="U107" s="31"/>
      <c r="V107" s="31"/>
      <c r="W107" s="31"/>
      <c r="X107" s="31"/>
      <c r="Y107" s="31"/>
      <c r="Z107" s="31"/>
      <c r="AA107" s="31"/>
      <c r="AB107" s="31"/>
      <c r="AC107" s="31"/>
    </row>
    <row r="108" spans="1:29" ht="12.95" customHeight="1">
      <c r="A108" s="266" t="s">
        <v>1048</v>
      </c>
      <c r="B108" s="31">
        <v>1</v>
      </c>
      <c r="C108" s="31">
        <v>2</v>
      </c>
      <c r="D108" s="31">
        <v>3</v>
      </c>
      <c r="E108" s="31">
        <v>4</v>
      </c>
      <c r="F108" s="31">
        <v>8</v>
      </c>
      <c r="G108" s="31">
        <v>9</v>
      </c>
      <c r="H108" s="31">
        <v>11</v>
      </c>
      <c r="I108" s="31">
        <v>13</v>
      </c>
      <c r="J108" s="31">
        <v>15</v>
      </c>
      <c r="K108" s="31">
        <v>17</v>
      </c>
      <c r="L108" s="31">
        <v>19</v>
      </c>
      <c r="M108" s="31">
        <v>20</v>
      </c>
      <c r="N108" s="31">
        <v>21</v>
      </c>
      <c r="O108" s="31">
        <v>23</v>
      </c>
      <c r="P108" s="267">
        <v>24</v>
      </c>
      <c r="Q108" s="31"/>
      <c r="R108" s="31"/>
      <c r="S108" s="31"/>
      <c r="T108" s="31"/>
      <c r="U108" s="31"/>
      <c r="V108" s="31"/>
      <c r="W108" s="31"/>
      <c r="X108" s="31"/>
      <c r="Y108" s="31"/>
      <c r="Z108" s="31"/>
      <c r="AA108" s="31"/>
      <c r="AB108" s="31"/>
      <c r="AC108" s="31"/>
    </row>
    <row r="109" spans="1:29" ht="12.95" customHeight="1">
      <c r="A109" s="266" t="s">
        <v>1074</v>
      </c>
      <c r="B109" s="31">
        <v>1</v>
      </c>
      <c r="C109" s="31">
        <v>2</v>
      </c>
      <c r="D109" s="31">
        <v>3</v>
      </c>
      <c r="E109" s="31">
        <v>4</v>
      </c>
      <c r="F109" s="31">
        <v>6</v>
      </c>
      <c r="G109" s="31">
        <v>7</v>
      </c>
      <c r="H109" s="31">
        <v>8</v>
      </c>
      <c r="I109" s="31">
        <v>9</v>
      </c>
      <c r="J109" s="31">
        <v>10</v>
      </c>
      <c r="K109" s="31">
        <v>11</v>
      </c>
      <c r="L109" s="31">
        <v>12</v>
      </c>
      <c r="M109" s="31">
        <v>13</v>
      </c>
      <c r="N109" s="31">
        <v>14</v>
      </c>
      <c r="O109" s="31">
        <v>15</v>
      </c>
      <c r="P109" s="267">
        <v>16</v>
      </c>
      <c r="Q109" s="31"/>
      <c r="R109" s="31"/>
      <c r="S109" s="31"/>
      <c r="T109" s="31"/>
      <c r="U109" s="31"/>
      <c r="V109" s="31"/>
      <c r="W109" s="31"/>
      <c r="X109" s="31"/>
      <c r="Y109" s="31"/>
      <c r="Z109" s="31"/>
      <c r="AA109" s="31"/>
      <c r="AB109" s="31"/>
      <c r="AC109" s="31"/>
    </row>
    <row r="110" spans="1:29" ht="12.95" customHeight="1">
      <c r="A110" s="266" t="s">
        <v>1077</v>
      </c>
      <c r="B110" s="31">
        <v>1</v>
      </c>
      <c r="C110" s="31">
        <v>2</v>
      </c>
      <c r="D110" s="31">
        <v>3</v>
      </c>
      <c r="E110" s="31">
        <v>4</v>
      </c>
      <c r="F110" s="31">
        <v>8</v>
      </c>
      <c r="G110" s="31">
        <v>9</v>
      </c>
      <c r="H110" s="31">
        <v>10</v>
      </c>
      <c r="I110" s="31">
        <v>11</v>
      </c>
      <c r="J110" s="31">
        <v>12</v>
      </c>
      <c r="K110" s="31">
        <v>13</v>
      </c>
      <c r="L110" s="31">
        <v>14</v>
      </c>
      <c r="M110" s="31">
        <v>15</v>
      </c>
      <c r="N110" s="31">
        <v>16</v>
      </c>
      <c r="O110" s="31">
        <v>17</v>
      </c>
      <c r="P110" s="267">
        <v>18</v>
      </c>
      <c r="Q110" s="31"/>
      <c r="R110" s="31"/>
      <c r="S110" s="31"/>
      <c r="T110" s="31"/>
      <c r="U110" s="31"/>
      <c r="V110" s="31"/>
      <c r="W110" s="31"/>
      <c r="X110" s="31"/>
      <c r="Y110" s="31"/>
      <c r="Z110" s="31"/>
      <c r="AA110" s="31"/>
      <c r="AB110" s="31"/>
      <c r="AC110" s="31"/>
    </row>
    <row r="111" spans="1:29" ht="12.95" customHeight="1">
      <c r="A111" s="266" t="s">
        <v>1066</v>
      </c>
      <c r="B111" s="31">
        <v>1</v>
      </c>
      <c r="C111" s="31">
        <v>2</v>
      </c>
      <c r="D111" s="31">
        <v>3</v>
      </c>
      <c r="E111" s="31">
        <v>4</v>
      </c>
      <c r="F111" s="31">
        <v>8</v>
      </c>
      <c r="G111" s="31">
        <v>9</v>
      </c>
      <c r="H111" s="31">
        <v>11</v>
      </c>
      <c r="I111" s="31">
        <v>13</v>
      </c>
      <c r="J111" s="31">
        <v>14</v>
      </c>
      <c r="K111" s="31">
        <v>15</v>
      </c>
      <c r="L111" s="31">
        <v>16</v>
      </c>
      <c r="M111" s="31">
        <v>17</v>
      </c>
      <c r="N111" s="31">
        <v>18</v>
      </c>
      <c r="O111" s="31">
        <v>19</v>
      </c>
      <c r="P111" s="267">
        <v>20</v>
      </c>
      <c r="Q111" s="31"/>
      <c r="R111" s="31"/>
      <c r="S111" s="31"/>
      <c r="T111" s="31"/>
      <c r="U111" s="31"/>
      <c r="V111" s="31"/>
      <c r="W111" s="31"/>
      <c r="X111" s="31"/>
      <c r="Y111" s="31"/>
      <c r="Z111" s="31"/>
      <c r="AA111" s="31"/>
      <c r="AB111" s="31"/>
      <c r="AC111" s="31"/>
    </row>
    <row r="112" spans="1:29" ht="12.95" customHeight="1">
      <c r="A112" s="266" t="s">
        <v>1055</v>
      </c>
      <c r="B112" s="31">
        <v>1</v>
      </c>
      <c r="C112" s="31">
        <v>2</v>
      </c>
      <c r="D112" s="31">
        <v>3</v>
      </c>
      <c r="E112" s="31">
        <v>4</v>
      </c>
      <c r="F112" s="31">
        <v>8</v>
      </c>
      <c r="G112" s="31">
        <v>9</v>
      </c>
      <c r="H112" s="31">
        <v>11</v>
      </c>
      <c r="I112" s="31">
        <v>13</v>
      </c>
      <c r="J112" s="31">
        <v>15</v>
      </c>
      <c r="K112" s="31">
        <v>16</v>
      </c>
      <c r="L112" s="31">
        <v>17</v>
      </c>
      <c r="M112" s="31">
        <v>18</v>
      </c>
      <c r="N112" s="31">
        <v>19</v>
      </c>
      <c r="O112" s="31">
        <v>20</v>
      </c>
      <c r="P112" s="267">
        <v>21</v>
      </c>
      <c r="Q112" s="31"/>
      <c r="R112" s="31"/>
      <c r="S112" s="31"/>
      <c r="T112" s="31"/>
      <c r="U112" s="31"/>
      <c r="V112" s="31"/>
      <c r="W112" s="31"/>
      <c r="X112" s="31"/>
      <c r="Y112" s="31"/>
      <c r="Z112" s="31"/>
      <c r="AA112" s="31"/>
      <c r="AB112" s="31"/>
      <c r="AC112" s="31"/>
    </row>
    <row r="113" spans="1:31" ht="12.95" customHeight="1">
      <c r="A113" s="268" t="s">
        <v>1069</v>
      </c>
      <c r="B113" s="269">
        <v>1</v>
      </c>
      <c r="C113" s="269">
        <v>2</v>
      </c>
      <c r="D113" s="269">
        <v>3</v>
      </c>
      <c r="E113" s="269">
        <v>4</v>
      </c>
      <c r="F113" s="269">
        <v>8</v>
      </c>
      <c r="G113" s="269">
        <v>9</v>
      </c>
      <c r="H113" s="269">
        <v>11</v>
      </c>
      <c r="I113" s="269">
        <v>13</v>
      </c>
      <c r="J113" s="269">
        <v>15</v>
      </c>
      <c r="K113" s="269">
        <v>17</v>
      </c>
      <c r="L113" s="269">
        <v>19</v>
      </c>
      <c r="M113" s="269">
        <v>20</v>
      </c>
      <c r="N113" s="269">
        <v>21</v>
      </c>
      <c r="O113" s="269">
        <v>22</v>
      </c>
      <c r="P113" s="270">
        <v>23</v>
      </c>
      <c r="Q113" s="31"/>
      <c r="R113" s="31"/>
      <c r="S113" s="31"/>
      <c r="T113" s="31"/>
      <c r="U113" s="31"/>
      <c r="V113" s="31"/>
      <c r="W113" s="31"/>
      <c r="X113" s="31"/>
      <c r="Y113" s="31"/>
      <c r="Z113" s="31"/>
      <c r="AA113" s="31"/>
      <c r="AB113" s="31"/>
      <c r="AC113" s="31"/>
    </row>
    <row r="114" spans="1:31" ht="12.95" customHeight="1">
      <c r="A114" s="30"/>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row>
    <row r="115" spans="1:31" ht="17.100000000000001" customHeight="1">
      <c r="A115" s="215" t="s">
        <v>1155</v>
      </c>
      <c r="B115" s="216">
        <v>1</v>
      </c>
      <c r="C115" s="217">
        <v>2</v>
      </c>
      <c r="D115" s="216">
        <v>3</v>
      </c>
      <c r="E115" s="217">
        <v>4</v>
      </c>
      <c r="F115" s="216">
        <v>5</v>
      </c>
      <c r="G115" s="216">
        <v>6</v>
      </c>
      <c r="H115" s="216">
        <v>7</v>
      </c>
      <c r="I115" s="217">
        <v>8</v>
      </c>
      <c r="J115" s="216">
        <v>9</v>
      </c>
      <c r="K115" s="217">
        <v>10</v>
      </c>
      <c r="L115" s="216">
        <v>11</v>
      </c>
      <c r="M115" s="216">
        <v>12</v>
      </c>
      <c r="N115" s="227">
        <v>13</v>
      </c>
      <c r="O115" s="227">
        <v>14</v>
      </c>
      <c r="P115" s="216">
        <v>15</v>
      </c>
      <c r="Q115" s="216">
        <v>16</v>
      </c>
      <c r="R115" s="216">
        <v>17</v>
      </c>
      <c r="S115" s="216">
        <v>18</v>
      </c>
      <c r="T115" s="216">
        <v>19</v>
      </c>
      <c r="U115" s="216">
        <v>20</v>
      </c>
      <c r="V115" s="216">
        <v>21</v>
      </c>
      <c r="W115" s="216">
        <v>22</v>
      </c>
      <c r="X115" s="216">
        <v>23</v>
      </c>
      <c r="Y115" s="216">
        <v>24</v>
      </c>
      <c r="Z115" s="216">
        <v>25</v>
      </c>
      <c r="AA115" s="216">
        <v>26</v>
      </c>
      <c r="AB115" s="216">
        <v>27</v>
      </c>
      <c r="AC115" s="216">
        <v>28</v>
      </c>
      <c r="AD115" s="216">
        <v>29</v>
      </c>
      <c r="AE115" s="218">
        <v>30</v>
      </c>
    </row>
    <row r="116" spans="1:31" ht="12.95" customHeight="1">
      <c r="A116" s="271" t="s">
        <v>1123</v>
      </c>
      <c r="B116" s="272">
        <v>0</v>
      </c>
      <c r="C116" s="272">
        <v>0</v>
      </c>
      <c r="D116" s="272">
        <v>2</v>
      </c>
      <c r="E116" s="272">
        <v>4</v>
      </c>
      <c r="F116" s="272">
        <v>6</v>
      </c>
      <c r="G116" s="272">
        <v>8</v>
      </c>
      <c r="H116" s="272">
        <v>11</v>
      </c>
      <c r="I116" s="272">
        <v>13</v>
      </c>
      <c r="J116" s="272">
        <v>15</v>
      </c>
      <c r="K116" s="272">
        <v>18</v>
      </c>
      <c r="L116" s="272">
        <v>20</v>
      </c>
      <c r="M116" s="272">
        <v>22</v>
      </c>
      <c r="N116" s="272">
        <v>24</v>
      </c>
      <c r="O116" s="272">
        <v>26</v>
      </c>
      <c r="P116" s="272">
        <v>27</v>
      </c>
      <c r="Q116" s="272">
        <v>0</v>
      </c>
      <c r="R116" s="272">
        <v>0</v>
      </c>
      <c r="S116" s="272">
        <v>1</v>
      </c>
      <c r="T116" s="272">
        <v>3</v>
      </c>
      <c r="U116" s="272">
        <v>5</v>
      </c>
      <c r="V116" s="272">
        <v>7</v>
      </c>
      <c r="W116" s="272">
        <v>10</v>
      </c>
      <c r="X116" s="272">
        <v>12</v>
      </c>
      <c r="Y116" s="272">
        <v>14</v>
      </c>
      <c r="Z116" s="272">
        <v>17</v>
      </c>
      <c r="AA116" s="272">
        <v>19</v>
      </c>
      <c r="AB116" s="272">
        <v>21</v>
      </c>
      <c r="AC116" s="272">
        <v>23</v>
      </c>
      <c r="AD116" s="272">
        <v>25</v>
      </c>
      <c r="AE116" s="273">
        <v>26</v>
      </c>
    </row>
    <row r="117" spans="1:31" ht="12.95" customHeight="1">
      <c r="A117" s="250" t="s">
        <v>1129</v>
      </c>
      <c r="B117" s="251">
        <v>1</v>
      </c>
      <c r="C117" s="251">
        <v>2</v>
      </c>
      <c r="D117" s="251">
        <v>3</v>
      </c>
      <c r="E117" s="251">
        <v>4</v>
      </c>
      <c r="F117" s="251">
        <v>8</v>
      </c>
      <c r="G117" s="251">
        <v>9</v>
      </c>
      <c r="H117" s="251">
        <v>11</v>
      </c>
      <c r="I117" s="251">
        <v>13</v>
      </c>
      <c r="J117" s="251">
        <v>15</v>
      </c>
      <c r="K117" s="251">
        <v>18</v>
      </c>
      <c r="L117" s="251">
        <v>20</v>
      </c>
      <c r="M117" s="251">
        <v>21</v>
      </c>
      <c r="N117" s="251">
        <v>22</v>
      </c>
      <c r="O117" s="251">
        <v>23</v>
      </c>
      <c r="P117" s="251">
        <v>24</v>
      </c>
      <c r="Q117" s="251">
        <v>1</v>
      </c>
      <c r="R117" s="251">
        <v>2</v>
      </c>
      <c r="S117" s="251">
        <v>3</v>
      </c>
      <c r="T117" s="251">
        <v>4</v>
      </c>
      <c r="U117" s="251">
        <v>8</v>
      </c>
      <c r="V117" s="251">
        <v>9</v>
      </c>
      <c r="W117" s="251">
        <v>11</v>
      </c>
      <c r="X117" s="251">
        <v>13</v>
      </c>
      <c r="Y117" s="251">
        <v>14</v>
      </c>
      <c r="Z117" s="251">
        <v>15</v>
      </c>
      <c r="AA117" s="251">
        <v>16</v>
      </c>
      <c r="AB117" s="251">
        <v>17</v>
      </c>
      <c r="AC117" s="251">
        <v>20</v>
      </c>
      <c r="AD117" s="251">
        <v>21</v>
      </c>
      <c r="AE117" s="252">
        <v>22</v>
      </c>
    </row>
    <row r="118" spans="1:31" ht="12.95" customHeight="1">
      <c r="A118" s="271" t="s">
        <v>1128</v>
      </c>
      <c r="B118" s="272">
        <v>1</v>
      </c>
      <c r="C118" s="272">
        <v>2</v>
      </c>
      <c r="D118" s="272">
        <v>3</v>
      </c>
      <c r="E118" s="272">
        <v>4</v>
      </c>
      <c r="F118" s="272">
        <v>8</v>
      </c>
      <c r="G118" s="272">
        <v>9</v>
      </c>
      <c r="H118" s="272">
        <v>11</v>
      </c>
      <c r="I118" s="272">
        <v>13</v>
      </c>
      <c r="J118" s="272">
        <v>15</v>
      </c>
      <c r="K118" s="272">
        <v>17</v>
      </c>
      <c r="L118" s="272">
        <v>19</v>
      </c>
      <c r="M118" s="272">
        <v>20</v>
      </c>
      <c r="N118" s="272">
        <v>21</v>
      </c>
      <c r="O118" s="272">
        <v>23</v>
      </c>
      <c r="P118" s="272">
        <v>24</v>
      </c>
      <c r="Q118" s="272">
        <v>1</v>
      </c>
      <c r="R118" s="272">
        <v>2</v>
      </c>
      <c r="S118" s="272">
        <v>3</v>
      </c>
      <c r="T118" s="272">
        <v>4</v>
      </c>
      <c r="U118" s="272">
        <v>8</v>
      </c>
      <c r="V118" s="272">
        <v>9</v>
      </c>
      <c r="W118" s="272">
        <v>11</v>
      </c>
      <c r="X118" s="272">
        <v>13</v>
      </c>
      <c r="Y118" s="272">
        <v>15</v>
      </c>
      <c r="Z118" s="272">
        <v>17</v>
      </c>
      <c r="AA118" s="272">
        <v>19</v>
      </c>
      <c r="AB118" s="272">
        <v>20</v>
      </c>
      <c r="AC118" s="272">
        <v>21</v>
      </c>
      <c r="AD118" s="272">
        <v>22</v>
      </c>
      <c r="AE118" s="273">
        <v>23</v>
      </c>
    </row>
    <row r="119" spans="1:31" ht="12.95" customHeight="1">
      <c r="A119" s="271" t="s">
        <v>1133</v>
      </c>
      <c r="B119" s="272">
        <v>1</v>
      </c>
      <c r="C119" s="272">
        <v>2</v>
      </c>
      <c r="D119" s="272">
        <v>3</v>
      </c>
      <c r="E119" s="272">
        <v>5</v>
      </c>
      <c r="F119" s="272">
        <v>7</v>
      </c>
      <c r="G119" s="272">
        <v>9</v>
      </c>
      <c r="H119" s="272">
        <v>10</v>
      </c>
      <c r="I119" s="272">
        <v>11</v>
      </c>
      <c r="J119" s="272">
        <v>12</v>
      </c>
      <c r="K119" s="272">
        <v>14</v>
      </c>
      <c r="L119" s="272">
        <v>15</v>
      </c>
      <c r="M119" s="272">
        <v>16</v>
      </c>
      <c r="N119" s="272">
        <v>17</v>
      </c>
      <c r="O119" s="272">
        <v>18</v>
      </c>
      <c r="P119" s="272">
        <v>19</v>
      </c>
      <c r="Q119" s="272">
        <v>1</v>
      </c>
      <c r="R119" s="272">
        <v>1</v>
      </c>
      <c r="S119" s="272">
        <v>2</v>
      </c>
      <c r="T119" s="272">
        <v>2</v>
      </c>
      <c r="U119" s="272">
        <v>3</v>
      </c>
      <c r="V119" s="272">
        <v>3</v>
      </c>
      <c r="W119" s="272">
        <v>4</v>
      </c>
      <c r="X119" s="272">
        <v>5</v>
      </c>
      <c r="Y119" s="272">
        <v>6</v>
      </c>
      <c r="Z119" s="272">
        <v>7</v>
      </c>
      <c r="AA119" s="272">
        <v>7</v>
      </c>
      <c r="AB119" s="272">
        <v>8</v>
      </c>
      <c r="AC119" s="272">
        <v>8</v>
      </c>
      <c r="AD119" s="272">
        <v>9</v>
      </c>
      <c r="AE119" s="273">
        <v>9</v>
      </c>
    </row>
    <row r="120" spans="1:31" ht="12.95" customHeight="1">
      <c r="A120" s="30"/>
    </row>
    <row r="121" spans="1:31" ht="12.95" customHeight="1">
      <c r="A121" s="30"/>
    </row>
    <row r="122" spans="1:31" ht="12.95" customHeight="1">
      <c r="A122" s="30"/>
    </row>
    <row r="123" spans="1:31" ht="12.95" customHeight="1">
      <c r="A123" s="30"/>
    </row>
    <row r="124" spans="1:31" ht="12.95" customHeight="1">
      <c r="A124" s="30"/>
    </row>
    <row r="125" spans="1:31" ht="12.95" customHeight="1">
      <c r="A125" s="30"/>
    </row>
    <row r="126" spans="1:31" ht="12.95" customHeight="1">
      <c r="A126" s="30"/>
    </row>
    <row r="127" spans="1:31" ht="12.95" customHeight="1">
      <c r="A127" s="30"/>
    </row>
    <row r="128" spans="1:31" ht="12.95" customHeight="1">
      <c r="A128" s="30"/>
    </row>
    <row r="129" spans="1:1" ht="12.95" customHeight="1">
      <c r="A129" s="30"/>
    </row>
    <row r="130" spans="1:1" ht="12.95" customHeight="1">
      <c r="A130" s="30"/>
    </row>
    <row r="131" spans="1:1" ht="12.95" customHeight="1">
      <c r="A131" s="30"/>
    </row>
    <row r="132" spans="1:1" ht="12.95" customHeight="1">
      <c r="A132" s="30"/>
    </row>
    <row r="133" spans="1:1" ht="12.95" customHeight="1">
      <c r="A133" s="30"/>
    </row>
    <row r="134" spans="1:1" ht="12.95" customHeight="1">
      <c r="A134" s="30"/>
    </row>
    <row r="135" spans="1:1" ht="12.95" customHeight="1">
      <c r="A135" s="30"/>
    </row>
    <row r="136" spans="1:1" ht="12.95" customHeight="1">
      <c r="A136" s="30"/>
    </row>
    <row r="137" spans="1:1" ht="12.95" customHeight="1">
      <c r="A137" s="30"/>
    </row>
    <row r="138" spans="1:1" ht="12.95" customHeight="1">
      <c r="A138" s="30"/>
    </row>
    <row r="139" spans="1:1" ht="12.95" customHeight="1">
      <c r="A139" s="30"/>
    </row>
    <row r="140" spans="1:1" ht="12.95" customHeight="1">
      <c r="A140" s="30"/>
    </row>
    <row r="141" spans="1:1" ht="12.95" customHeight="1">
      <c r="A141" s="30"/>
    </row>
    <row r="142" spans="1:1" ht="12.95" customHeight="1">
      <c r="A142" s="30"/>
    </row>
    <row r="143" spans="1:1" ht="12.95" customHeight="1">
      <c r="A143" s="30"/>
    </row>
    <row r="144" spans="1:1" ht="12.95" customHeight="1">
      <c r="A144" s="30"/>
    </row>
    <row r="145" spans="1:1" ht="12.95" customHeight="1">
      <c r="A145" s="30"/>
    </row>
    <row r="146" spans="1:1" ht="12.95" customHeight="1">
      <c r="A146" s="30"/>
    </row>
    <row r="147" spans="1:1" ht="12.95" customHeight="1">
      <c r="A147" s="30"/>
    </row>
    <row r="148" spans="1:1" ht="12.95" customHeight="1">
      <c r="A148" s="30"/>
    </row>
    <row r="149" spans="1:1" ht="12.95" customHeight="1">
      <c r="A149" s="30"/>
    </row>
    <row r="150" spans="1:1" ht="12.95" customHeight="1">
      <c r="A150" s="30"/>
    </row>
    <row r="151" spans="1:1" ht="12.95" customHeight="1">
      <c r="A151" s="30"/>
    </row>
    <row r="152" spans="1:1" ht="12.95" customHeight="1">
      <c r="A152" s="30"/>
    </row>
    <row r="153" spans="1:1" ht="12.95" customHeight="1">
      <c r="A153" s="30"/>
    </row>
    <row r="154" spans="1:1" ht="12.95" customHeight="1">
      <c r="A154" s="30"/>
    </row>
    <row r="155" spans="1:1" ht="12.95" customHeight="1">
      <c r="A155" s="30"/>
    </row>
    <row r="156" spans="1:1" ht="12.95" customHeight="1">
      <c r="A156" s="30"/>
    </row>
    <row r="157" spans="1:1" ht="12.95" customHeight="1">
      <c r="A157" s="30"/>
    </row>
    <row r="158" spans="1:1" ht="12.95" customHeight="1">
      <c r="A158" s="30"/>
    </row>
    <row r="159" spans="1:1" ht="12.95" customHeight="1">
      <c r="A159" s="30"/>
    </row>
    <row r="160" spans="1:1" ht="12.95" customHeight="1">
      <c r="A160" s="30"/>
    </row>
    <row r="161" spans="1:1" ht="12.95" customHeight="1">
      <c r="A161" s="30"/>
    </row>
    <row r="162" spans="1:1" ht="12.95" customHeight="1">
      <c r="A162" s="30"/>
    </row>
    <row r="163" spans="1:1" ht="12.95" customHeight="1">
      <c r="A163" s="30"/>
    </row>
    <row r="164" spans="1:1" ht="12.95" customHeight="1">
      <c r="A164" s="30"/>
    </row>
    <row r="165" spans="1:1" ht="12.95" customHeight="1">
      <c r="A165" s="30"/>
    </row>
    <row r="166" spans="1:1" ht="12.95" customHeight="1">
      <c r="A166" s="30"/>
    </row>
    <row r="167" spans="1:1" ht="12.95" customHeight="1">
      <c r="A167" s="30"/>
    </row>
    <row r="168" spans="1:1" ht="12.95" customHeight="1">
      <c r="A168" s="30"/>
    </row>
    <row r="169" spans="1:1" ht="12.95" customHeight="1">
      <c r="A169" s="30"/>
    </row>
    <row r="170" spans="1:1" ht="12.95" customHeight="1">
      <c r="A170" s="30"/>
    </row>
    <row r="171" spans="1:1" ht="12.95" customHeight="1">
      <c r="A171" s="30"/>
    </row>
    <row r="172" spans="1:1" ht="12.95" customHeight="1">
      <c r="A172" s="30"/>
    </row>
    <row r="173" spans="1:1" ht="12.95" customHeight="1">
      <c r="A173" s="30"/>
    </row>
    <row r="174" spans="1:1" ht="12.95" customHeight="1">
      <c r="A174" s="30"/>
    </row>
    <row r="175" spans="1:1" ht="12.95" customHeight="1">
      <c r="A175" s="30"/>
    </row>
    <row r="176" spans="1:1" ht="12.95" customHeight="1">
      <c r="A176" s="30"/>
    </row>
    <row r="177" spans="1:1" ht="12.95" customHeight="1">
      <c r="A177" s="30"/>
    </row>
    <row r="178" spans="1:1" ht="12.95" customHeight="1">
      <c r="A178" s="30"/>
    </row>
    <row r="179" spans="1:1" ht="12.95" customHeight="1">
      <c r="A179" s="30"/>
    </row>
    <row r="180" spans="1:1" ht="12.95" customHeight="1">
      <c r="A180" s="30"/>
    </row>
    <row r="181" spans="1:1" ht="12.95" customHeight="1">
      <c r="A181" s="30"/>
    </row>
    <row r="182" spans="1:1" ht="12.95" customHeight="1">
      <c r="A182" s="30"/>
    </row>
    <row r="183" spans="1:1" ht="12.95" customHeight="1">
      <c r="A183" s="30"/>
    </row>
    <row r="184" spans="1:1" ht="12.95" customHeight="1">
      <c r="A184" s="30"/>
    </row>
    <row r="185" spans="1:1" ht="12.95" customHeight="1">
      <c r="A185" s="30"/>
    </row>
    <row r="186" spans="1:1" ht="12.95" customHeight="1">
      <c r="A186" s="30"/>
    </row>
    <row r="187" spans="1:1" ht="12.95" customHeight="1">
      <c r="A187" s="30"/>
    </row>
    <row r="188" spans="1:1" ht="12.95" customHeight="1">
      <c r="A188" s="30"/>
    </row>
    <row r="189" spans="1:1" ht="12.95" customHeight="1">
      <c r="A189" s="30"/>
    </row>
    <row r="190" spans="1:1" ht="12.95" customHeight="1">
      <c r="A190" s="30"/>
    </row>
    <row r="191" spans="1:1" ht="12.95" customHeight="1">
      <c r="A191" s="30"/>
    </row>
    <row r="192" spans="1:1" ht="12.95" customHeight="1">
      <c r="A192" s="30"/>
    </row>
    <row r="193" spans="1:1" ht="12.95" customHeight="1">
      <c r="A193" s="30"/>
    </row>
    <row r="194" spans="1:1" ht="12.95" customHeight="1">
      <c r="A194" s="30"/>
    </row>
    <row r="195" spans="1:1" ht="12.95" customHeight="1">
      <c r="A195" s="30"/>
    </row>
    <row r="196" spans="1:1" ht="12.95" customHeight="1">
      <c r="A196" s="30"/>
    </row>
    <row r="197" spans="1:1" ht="12.95" customHeight="1">
      <c r="A197" s="30"/>
    </row>
    <row r="198" spans="1:1" ht="12.95" customHeight="1">
      <c r="A198" s="30"/>
    </row>
    <row r="199" spans="1:1" ht="12.95" customHeight="1">
      <c r="A199" s="30"/>
    </row>
    <row r="200" spans="1:1" ht="12.95" customHeight="1">
      <c r="A200" s="30"/>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AN40"/>
  <sheetViews>
    <sheetView workbookViewId="0"/>
  </sheetViews>
  <sheetFormatPr defaultColWidth="11.5" defaultRowHeight="12.95" customHeight="1"/>
  <cols>
    <col min="1" max="1" width="66.5" style="26" customWidth="1"/>
    <col min="2" max="2" width="13.5" style="26" customWidth="1"/>
    <col min="3" max="3" width="11.5" style="26" customWidth="1"/>
    <col min="4" max="4" width="20.5" style="26" customWidth="1"/>
    <col min="5" max="5" width="18" style="26" customWidth="1"/>
    <col min="6" max="6" width="11.5" style="26"/>
    <col min="7" max="7" width="20.5" style="26" customWidth="1"/>
    <col min="8" max="8" width="17.5" style="26" customWidth="1"/>
    <col min="9" max="40" width="11.5" style="26"/>
  </cols>
  <sheetData>
    <row r="2" spans="1:8" ht="12.95" customHeight="1">
      <c r="A2" s="88" t="s">
        <v>1156</v>
      </c>
      <c r="B2" s="88"/>
      <c r="C2" s="88"/>
      <c r="D2" s="88"/>
      <c r="G2" s="87"/>
    </row>
    <row r="3" spans="1:8" ht="12.95" customHeight="1">
      <c r="A3" s="30"/>
    </row>
    <row r="4" spans="1:8" ht="12.95" customHeight="1">
      <c r="A4" s="30"/>
    </row>
    <row r="5" spans="1:8" ht="12.95" customHeight="1">
      <c r="A5" s="30" t="s">
        <v>1157</v>
      </c>
    </row>
    <row r="7" spans="1:8" ht="12.95" customHeight="1">
      <c r="A7" s="142" t="s">
        <v>1158</v>
      </c>
      <c r="D7" s="142" t="s">
        <v>1159</v>
      </c>
      <c r="G7" s="142" t="s">
        <v>1160</v>
      </c>
    </row>
    <row r="8" spans="1:8" ht="12.95" customHeight="1">
      <c r="A8" s="33" t="s">
        <v>986</v>
      </c>
      <c r="B8" s="143" t="s">
        <v>1161</v>
      </c>
      <c r="D8" s="33" t="s">
        <v>986</v>
      </c>
      <c r="E8" s="143" t="s">
        <v>1162</v>
      </c>
      <c r="G8" s="33" t="s">
        <v>986</v>
      </c>
      <c r="H8" s="143" t="s">
        <v>1163</v>
      </c>
    </row>
    <row r="9" spans="1:8" ht="12.95" customHeight="1">
      <c r="A9" s="33" t="s">
        <v>1164</v>
      </c>
      <c r="B9" s="33">
        <v>-1.9</v>
      </c>
      <c r="D9" s="33" t="s">
        <v>1164</v>
      </c>
      <c r="E9" s="33">
        <v>-1.9</v>
      </c>
      <c r="G9" s="33" t="s">
        <v>1164</v>
      </c>
      <c r="H9" s="33">
        <v>-1.9</v>
      </c>
    </row>
    <row r="10" spans="1:8" ht="12.95" customHeight="1">
      <c r="A10" s="33" t="s">
        <v>1165</v>
      </c>
      <c r="B10" s="143" t="s">
        <v>1166</v>
      </c>
      <c r="D10" s="33" t="s">
        <v>1165</v>
      </c>
      <c r="E10" s="143" t="s">
        <v>1166</v>
      </c>
      <c r="G10" s="33" t="s">
        <v>1165</v>
      </c>
      <c r="H10" s="143" t="s">
        <v>1166</v>
      </c>
    </row>
    <row r="11" spans="1:8" ht="12.95" customHeight="1">
      <c r="A11" s="33" t="s">
        <v>1167</v>
      </c>
      <c r="B11" s="143" t="s">
        <v>1168</v>
      </c>
      <c r="D11" s="33" t="s">
        <v>1167</v>
      </c>
      <c r="E11" s="143" t="s">
        <v>1168</v>
      </c>
      <c r="G11" s="33" t="s">
        <v>1167</v>
      </c>
      <c r="H11" s="143" t="s">
        <v>1169</v>
      </c>
    </row>
    <row r="12" spans="1:8" ht="12.95" customHeight="1">
      <c r="A12" s="33" t="s">
        <v>1170</v>
      </c>
      <c r="B12" s="143" t="s">
        <v>1163</v>
      </c>
    </row>
    <row r="15" spans="1:8" ht="12.95" customHeight="1">
      <c r="A15" s="142" t="s">
        <v>1171</v>
      </c>
      <c r="D15" s="142" t="s">
        <v>1172</v>
      </c>
      <c r="G15" s="142" t="s">
        <v>1173</v>
      </c>
    </row>
    <row r="16" spans="1:8" ht="12.95" customHeight="1">
      <c r="A16" s="33" t="s">
        <v>986</v>
      </c>
      <c r="B16" s="143" t="s">
        <v>1161</v>
      </c>
      <c r="D16" s="33" t="s">
        <v>986</v>
      </c>
      <c r="E16" s="143" t="s">
        <v>1162</v>
      </c>
      <c r="G16" s="33" t="s">
        <v>986</v>
      </c>
      <c r="H16" s="143" t="s">
        <v>1174</v>
      </c>
    </row>
    <row r="17" spans="1:8" ht="12.95" customHeight="1">
      <c r="A17" s="33" t="s">
        <v>1164</v>
      </c>
      <c r="B17" s="33">
        <v>-1.9</v>
      </c>
      <c r="D17" s="33" t="s">
        <v>1164</v>
      </c>
      <c r="E17" s="33">
        <v>-1.9</v>
      </c>
      <c r="G17" s="33" t="s">
        <v>1164</v>
      </c>
      <c r="H17" s="33">
        <v>-1.9</v>
      </c>
    </row>
    <row r="18" spans="1:8" ht="12.95" customHeight="1">
      <c r="A18" s="33" t="s">
        <v>1165</v>
      </c>
      <c r="B18" s="143" t="s">
        <v>1166</v>
      </c>
      <c r="D18" s="33" t="s">
        <v>1165</v>
      </c>
      <c r="E18" s="143" t="s">
        <v>1166</v>
      </c>
      <c r="G18" s="33" t="s">
        <v>1165</v>
      </c>
      <c r="H18" s="143" t="s">
        <v>1166</v>
      </c>
    </row>
    <row r="19" spans="1:8" ht="12.95" customHeight="1">
      <c r="A19" s="33" t="s">
        <v>1167</v>
      </c>
      <c r="B19" s="143" t="s">
        <v>1169</v>
      </c>
      <c r="D19" s="33" t="s">
        <v>1167</v>
      </c>
      <c r="E19" s="143" t="s">
        <v>1169</v>
      </c>
      <c r="G19" s="33" t="s">
        <v>1167</v>
      </c>
      <c r="H19" s="143" t="s">
        <v>1168</v>
      </c>
    </row>
    <row r="20" spans="1:8" ht="12.95" customHeight="1">
      <c r="A20" s="33" t="s">
        <v>1170</v>
      </c>
      <c r="B20" s="143" t="s">
        <v>1163</v>
      </c>
    </row>
    <row r="23" spans="1:8" ht="12.95" customHeight="1">
      <c r="A23" s="30" t="s">
        <v>1175</v>
      </c>
    </row>
    <row r="25" spans="1:8" ht="12.95" customHeight="1">
      <c r="A25" s="142" t="s">
        <v>1176</v>
      </c>
      <c r="D25" s="142" t="s">
        <v>1177</v>
      </c>
    </row>
    <row r="26" spans="1:8" ht="12.95" customHeight="1">
      <c r="A26" s="33" t="s">
        <v>986</v>
      </c>
      <c r="B26" s="143" t="s">
        <v>1174</v>
      </c>
      <c r="D26" s="33" t="s">
        <v>986</v>
      </c>
      <c r="E26" s="143" t="s">
        <v>1178</v>
      </c>
    </row>
    <row r="27" spans="1:8" ht="12.95" customHeight="1">
      <c r="A27" s="33" t="s">
        <v>1179</v>
      </c>
      <c r="B27" s="33">
        <v>12</v>
      </c>
      <c r="D27" s="33" t="s">
        <v>1180</v>
      </c>
      <c r="E27" s="143" t="s">
        <v>1181</v>
      </c>
    </row>
    <row r="28" spans="1:8" ht="12.95" customHeight="1">
      <c r="A28" s="33" t="s">
        <v>1182</v>
      </c>
      <c r="B28" s="143" t="s">
        <v>1183</v>
      </c>
      <c r="D28" s="33" t="s">
        <v>1184</v>
      </c>
      <c r="E28" s="143" t="s">
        <v>1185</v>
      </c>
    </row>
    <row r="29" spans="1:8" ht="12.95" customHeight="1">
      <c r="D29" s="33" t="s">
        <v>1179</v>
      </c>
      <c r="E29" s="33">
        <v>12</v>
      </c>
    </row>
    <row r="30" spans="1:8" ht="12.95" customHeight="1">
      <c r="D30" s="33" t="s">
        <v>1182</v>
      </c>
      <c r="E30" s="143" t="s">
        <v>1183</v>
      </c>
    </row>
    <row r="31" spans="1:8" ht="12.95" customHeight="1">
      <c r="D31" s="33" t="s">
        <v>1170</v>
      </c>
      <c r="E31" s="143" t="s">
        <v>1186</v>
      </c>
    </row>
    <row r="34" spans="1:5" ht="12.95" customHeight="1">
      <c r="A34" s="142" t="s">
        <v>1187</v>
      </c>
      <c r="D34" s="142" t="s">
        <v>1188</v>
      </c>
    </row>
    <row r="35" spans="1:5" ht="12.95" customHeight="1">
      <c r="A35" s="33" t="s">
        <v>986</v>
      </c>
      <c r="B35" s="143" t="s">
        <v>1178</v>
      </c>
      <c r="D35" s="33" t="s">
        <v>986</v>
      </c>
      <c r="E35" s="143" t="s">
        <v>1189</v>
      </c>
    </row>
    <row r="36" spans="1:5" ht="12.95" customHeight="1">
      <c r="A36" s="33" t="s">
        <v>1180</v>
      </c>
      <c r="B36" s="33">
        <v>2</v>
      </c>
      <c r="D36" s="33" t="s">
        <v>1180</v>
      </c>
      <c r="E36" s="143">
        <v>10</v>
      </c>
    </row>
    <row r="37" spans="1:5" ht="12.95" customHeight="1">
      <c r="A37" s="33" t="s">
        <v>1184</v>
      </c>
      <c r="B37" s="143">
        <v>6</v>
      </c>
      <c r="D37" s="33" t="s">
        <v>1184</v>
      </c>
      <c r="E37" s="143" t="s">
        <v>1190</v>
      </c>
    </row>
    <row r="38" spans="1:5" ht="12.95" customHeight="1">
      <c r="A38" s="33" t="s">
        <v>1179</v>
      </c>
      <c r="B38" s="33">
        <v>12</v>
      </c>
      <c r="D38" s="33" t="s">
        <v>1179</v>
      </c>
      <c r="E38" s="33">
        <v>12</v>
      </c>
    </row>
    <row r="39" spans="1:5" ht="12.95" customHeight="1">
      <c r="A39" s="33" t="s">
        <v>1182</v>
      </c>
      <c r="B39" s="143" t="s">
        <v>1183</v>
      </c>
      <c r="D39" s="33" t="s">
        <v>1182</v>
      </c>
      <c r="E39" s="143" t="s">
        <v>1183</v>
      </c>
    </row>
    <row r="40" spans="1:5" ht="12.95" customHeight="1">
      <c r="A40" s="33" t="s">
        <v>1170</v>
      </c>
      <c r="B40" s="143" t="s">
        <v>1176</v>
      </c>
      <c r="D40" s="33" t="s">
        <v>1170</v>
      </c>
      <c r="E40" s="143" t="s">
        <v>1176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CC"/>
  </sheetPr>
  <dimension ref="A2:B10"/>
  <sheetViews>
    <sheetView workbookViewId="0">
      <selection activeCell="B3" sqref="B3"/>
    </sheetView>
  </sheetViews>
  <sheetFormatPr defaultRowHeight="15.75"/>
  <cols>
    <col min="2" max="2" width="55.75" bestFit="1" customWidth="1"/>
  </cols>
  <sheetData>
    <row r="2" spans="1:2">
      <c r="A2" s="602" t="s">
        <v>1195</v>
      </c>
      <c r="B2" s="602" t="s">
        <v>1196</v>
      </c>
    </row>
    <row r="3" spans="1:2">
      <c r="A3" s="602" t="s">
        <v>1197</v>
      </c>
      <c r="B3" s="603" t="s">
        <v>1210</v>
      </c>
    </row>
    <row r="4" spans="1:2">
      <c r="A4" s="602" t="s">
        <v>1198</v>
      </c>
      <c r="B4" s="604" t="s">
        <v>1209</v>
      </c>
    </row>
    <row r="5" spans="1:2">
      <c r="A5" s="602" t="s">
        <v>1199</v>
      </c>
      <c r="B5" s="603" t="s">
        <v>1208</v>
      </c>
    </row>
    <row r="6" spans="1:2">
      <c r="A6" s="602" t="s">
        <v>1200</v>
      </c>
      <c r="B6" s="605" t="s">
        <v>1201</v>
      </c>
    </row>
    <row r="7" spans="1:2">
      <c r="A7" s="606"/>
      <c r="B7" s="606"/>
    </row>
    <row r="8" spans="1:2">
      <c r="A8" s="607" t="s">
        <v>1202</v>
      </c>
      <c r="B8" s="607" t="s">
        <v>1205</v>
      </c>
    </row>
    <row r="9" spans="1:2">
      <c r="A9" s="608" t="s">
        <v>1203</v>
      </c>
      <c r="B9" s="608" t="s">
        <v>1206</v>
      </c>
    </row>
    <row r="10" spans="1:2">
      <c r="A10" s="608" t="s">
        <v>1204</v>
      </c>
      <c r="B10" s="608" t="s">
        <v>1207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33"/>
  <sheetViews>
    <sheetView workbookViewId="0"/>
  </sheetViews>
  <sheetFormatPr defaultColWidth="8.75" defaultRowHeight="15" customHeight="1"/>
  <cols>
    <col min="1" max="1" width="12.5" style="35" customWidth="1"/>
    <col min="2" max="2" width="76.5" style="35" customWidth="1"/>
  </cols>
  <sheetData>
    <row r="1" spans="1:2" ht="15" customHeight="1">
      <c r="B1" s="35" t="s">
        <v>57</v>
      </c>
    </row>
    <row r="3" spans="1:2" ht="15" customHeight="1">
      <c r="A3" s="35" t="s">
        <v>92</v>
      </c>
      <c r="B3" s="12" t="s">
        <v>93</v>
      </c>
    </row>
    <row r="4" spans="1:2" ht="15" customHeight="1">
      <c r="B4" s="2" t="s">
        <v>94</v>
      </c>
    </row>
    <row r="5" spans="1:2" ht="15" customHeight="1">
      <c r="B5" s="2" t="s">
        <v>95</v>
      </c>
    </row>
    <row r="6" spans="1:2" ht="15" customHeight="1">
      <c r="B6" s="2" t="s">
        <v>96</v>
      </c>
    </row>
    <row r="7" spans="1:2" ht="15" customHeight="1">
      <c r="B7" s="2" t="s">
        <v>97</v>
      </c>
    </row>
    <row r="8" spans="1:2" ht="15" customHeight="1">
      <c r="B8" s="2" t="s">
        <v>98</v>
      </c>
    </row>
    <row r="9" spans="1:2" ht="15" customHeight="1">
      <c r="B9" s="2" t="s">
        <v>99</v>
      </c>
    </row>
    <row r="10" spans="1:2" ht="15" customHeight="1">
      <c r="A10" s="35" t="s">
        <v>100</v>
      </c>
      <c r="B10" s="2" t="s">
        <v>101</v>
      </c>
    </row>
    <row r="12" spans="1:2" ht="15" customHeight="1">
      <c r="A12" s="35" t="s">
        <v>102</v>
      </c>
      <c r="B12" s="12" t="s">
        <v>103</v>
      </c>
    </row>
    <row r="13" spans="1:2" ht="15" customHeight="1">
      <c r="B13" s="3" t="s">
        <v>104</v>
      </c>
    </row>
    <row r="14" spans="1:2" ht="15" customHeight="1">
      <c r="B14" s="3" t="s">
        <v>105</v>
      </c>
    </row>
    <row r="15" spans="1:2" ht="15" customHeight="1">
      <c r="B15" s="2" t="s">
        <v>96</v>
      </c>
    </row>
    <row r="16" spans="1:2" ht="15" customHeight="1">
      <c r="B16" s="2" t="s">
        <v>97</v>
      </c>
    </row>
    <row r="17" spans="1:2" ht="15" customHeight="1">
      <c r="B17" s="2" t="s">
        <v>98</v>
      </c>
    </row>
    <row r="18" spans="1:2" ht="15" customHeight="1">
      <c r="B18" s="2" t="s">
        <v>99</v>
      </c>
    </row>
    <row r="19" spans="1:2" ht="15" customHeight="1">
      <c r="A19" s="35" t="s">
        <v>100</v>
      </c>
      <c r="B19" s="3" t="s">
        <v>101</v>
      </c>
    </row>
    <row r="22" spans="1:2" ht="15" customHeight="1">
      <c r="A22" s="35" t="s">
        <v>106</v>
      </c>
      <c r="B22" s="24" t="s">
        <v>107</v>
      </c>
    </row>
    <row r="23" spans="1:2" ht="15" customHeight="1">
      <c r="B23" s="2" t="s">
        <v>108</v>
      </c>
    </row>
    <row r="24" spans="1:2" ht="15" customHeight="1">
      <c r="B24" s="3" t="s">
        <v>109</v>
      </c>
    </row>
    <row r="25" spans="1:2" ht="15" customHeight="1">
      <c r="B25" s="3" t="s">
        <v>110</v>
      </c>
    </row>
    <row r="26" spans="1:2" ht="15" customHeight="1">
      <c r="B26" s="2" t="s">
        <v>96</v>
      </c>
    </row>
    <row r="27" spans="1:2" ht="15" customHeight="1">
      <c r="B27" s="2" t="s">
        <v>97</v>
      </c>
    </row>
    <row r="28" spans="1:2" ht="15" customHeight="1">
      <c r="B28" s="3" t="s">
        <v>111</v>
      </c>
    </row>
    <row r="29" spans="1:2" ht="15" customHeight="1">
      <c r="B29" s="2" t="s">
        <v>112</v>
      </c>
    </row>
    <row r="30" spans="1:2" ht="15" customHeight="1">
      <c r="A30" s="35" t="s">
        <v>100</v>
      </c>
      <c r="B30" s="2" t="s">
        <v>113</v>
      </c>
    </row>
    <row r="31" spans="1:2" ht="15" customHeight="1">
      <c r="B31" s="2" t="s">
        <v>114</v>
      </c>
    </row>
    <row r="32" spans="1:2" ht="15" customHeight="1">
      <c r="B32" s="2" t="s">
        <v>115</v>
      </c>
    </row>
    <row r="33" spans="2:2" ht="15" customHeight="1">
      <c r="B33" s="65" t="s">
        <v>116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CC"/>
    <outlinePr summaryBelow="0" summaryRight="0"/>
  </sheetPr>
  <dimension ref="A1:AN200"/>
  <sheetViews>
    <sheetView topLeftCell="C1" zoomScaleNormal="100" workbookViewId="0">
      <selection activeCell="AD4" sqref="AD4:AI186"/>
    </sheetView>
  </sheetViews>
  <sheetFormatPr defaultColWidth="9.5" defaultRowHeight="15" customHeight="1"/>
  <cols>
    <col min="1" max="1" width="23.5" style="35" customWidth="1"/>
    <col min="2" max="2" width="76.5" style="35" customWidth="1"/>
    <col min="3" max="3" width="17" style="59" customWidth="1"/>
    <col min="4" max="5" width="11.5" style="35" customWidth="1"/>
    <col min="6" max="6" width="4.5" style="35" customWidth="1"/>
    <col min="7" max="7" width="5.5" style="35" customWidth="1"/>
    <col min="8" max="8" width="23.5" style="35" customWidth="1"/>
    <col min="9" max="9" width="3.5" style="35" customWidth="1"/>
    <col min="10" max="10" width="12" style="35" hidden="1" customWidth="1"/>
    <col min="11" max="11" width="11" style="35" hidden="1" customWidth="1"/>
    <col min="12" max="12" width="17.5" style="35" hidden="1" customWidth="1"/>
    <col min="13" max="13" width="7.5" style="35" hidden="1" customWidth="1"/>
    <col min="14" max="14" width="18.75" style="35" hidden="1" customWidth="1"/>
    <col min="15" max="15" width="13.5" style="35" hidden="1" customWidth="1"/>
    <col min="16" max="16" width="23.5" style="35" hidden="1" customWidth="1"/>
    <col min="17" max="17" width="10" style="35" hidden="1" customWidth="1"/>
    <col min="18" max="18" width="11.5" style="35" hidden="1" customWidth="1"/>
    <col min="19" max="19" width="10.5" style="35" hidden="1" customWidth="1"/>
    <col min="20" max="20" width="14.5" style="26" hidden="1" customWidth="1"/>
    <col min="21" max="21" width="28.5" style="168" hidden="1" customWidth="1"/>
    <col min="22" max="22" width="32.5" style="168" hidden="1" customWidth="1"/>
    <col min="23" max="23" width="22.5" style="35" hidden="1" customWidth="1"/>
    <col min="24" max="24" width="20.5" style="36" hidden="1" customWidth="1"/>
    <col min="25" max="25" width="12.5" style="36" hidden="1" customWidth="1"/>
    <col min="26" max="30" width="9.5" style="35"/>
    <col min="31" max="31" width="20.375" style="35" customWidth="1"/>
    <col min="32" max="32" width="9.25" style="35" customWidth="1"/>
    <col min="33" max="33" width="18.25" style="35" customWidth="1"/>
    <col min="34" max="40" width="9.5" style="35"/>
  </cols>
  <sheetData>
    <row r="1" spans="1:34" ht="15" customHeight="1">
      <c r="A1" s="32" t="s">
        <v>117</v>
      </c>
      <c r="B1" s="56"/>
      <c r="C1" s="52"/>
      <c r="D1" s="34"/>
      <c r="E1" s="34"/>
      <c r="F1" s="34"/>
    </row>
    <row r="2" spans="1:34" ht="15" customHeight="1">
      <c r="A2" s="25"/>
      <c r="B2" s="57"/>
      <c r="C2" s="52"/>
      <c r="T2" s="25"/>
    </row>
    <row r="3" spans="1:34" s="42" customFormat="1" ht="27.95" customHeight="1">
      <c r="A3" s="37" t="s">
        <v>118</v>
      </c>
      <c r="B3" s="37" t="s">
        <v>57</v>
      </c>
      <c r="C3" s="37" t="s">
        <v>119</v>
      </c>
      <c r="D3" s="67" t="s">
        <v>120</v>
      </c>
      <c r="E3" s="29" t="s">
        <v>121</v>
      </c>
      <c r="F3" s="67" t="s">
        <v>122</v>
      </c>
      <c r="G3" s="48" t="s">
        <v>123</v>
      </c>
      <c r="H3" s="48" t="s">
        <v>124</v>
      </c>
      <c r="I3" s="48" t="s">
        <v>125</v>
      </c>
      <c r="J3" s="48" t="s">
        <v>126</v>
      </c>
      <c r="K3" s="48" t="s">
        <v>127</v>
      </c>
      <c r="L3" s="504" t="s">
        <v>128</v>
      </c>
      <c r="M3" s="48" t="s">
        <v>129</v>
      </c>
      <c r="N3" s="68" t="s">
        <v>130</v>
      </c>
      <c r="O3" s="68" t="s">
        <v>131</v>
      </c>
      <c r="P3" s="48" t="s">
        <v>132</v>
      </c>
      <c r="Q3" s="48" t="s">
        <v>133</v>
      </c>
      <c r="R3" s="48" t="s">
        <v>134</v>
      </c>
      <c r="S3" s="48" t="s">
        <v>135</v>
      </c>
      <c r="T3" s="29" t="s">
        <v>136</v>
      </c>
      <c r="U3" s="48" t="s">
        <v>137</v>
      </c>
      <c r="V3" s="48" t="s">
        <v>138</v>
      </c>
      <c r="W3" s="48"/>
      <c r="X3" s="48" t="s">
        <v>139</v>
      </c>
      <c r="Y3" s="424" t="s">
        <v>140</v>
      </c>
      <c r="Z3" s="37" t="s">
        <v>141</v>
      </c>
      <c r="AA3" s="37" t="s">
        <v>142</v>
      </c>
      <c r="AB3" s="37" t="s">
        <v>143</v>
      </c>
      <c r="AC3" s="489" t="s">
        <v>144</v>
      </c>
      <c r="AD3" s="601" t="s">
        <v>1191</v>
      </c>
      <c r="AE3" s="601" t="s">
        <v>1192</v>
      </c>
      <c r="AF3" s="601" t="s">
        <v>1</v>
      </c>
      <c r="AG3" s="601" t="s">
        <v>1193</v>
      </c>
      <c r="AH3" s="601" t="s">
        <v>1194</v>
      </c>
    </row>
    <row r="4" spans="1:34" ht="15" customHeight="1">
      <c r="A4" s="145"/>
      <c r="B4" s="145"/>
      <c r="C4" s="66"/>
      <c r="D4" s="121">
        <v>200203</v>
      </c>
      <c r="E4" s="2"/>
      <c r="F4" s="43" t="s">
        <v>106</v>
      </c>
      <c r="G4" s="66">
        <v>2</v>
      </c>
      <c r="H4" s="66">
        <v>10</v>
      </c>
      <c r="I4" s="66">
        <v>8</v>
      </c>
      <c r="J4" s="66" t="s">
        <v>145</v>
      </c>
      <c r="K4" s="66" t="s">
        <v>146</v>
      </c>
      <c r="L4" s="90">
        <v>-98</v>
      </c>
      <c r="M4" s="2">
        <v>0</v>
      </c>
      <c r="N4" s="2" t="s">
        <v>147</v>
      </c>
      <c r="O4" s="2"/>
      <c r="P4" s="66" t="s">
        <v>148</v>
      </c>
      <c r="Q4" s="66" t="s">
        <v>149</v>
      </c>
      <c r="R4" s="66">
        <v>60</v>
      </c>
      <c r="S4" s="66">
        <v>3</v>
      </c>
      <c r="T4" s="66" t="s">
        <v>150</v>
      </c>
      <c r="U4" s="61">
        <v>3900</v>
      </c>
      <c r="V4" s="61">
        <v>3900</v>
      </c>
      <c r="W4" s="63" t="s">
        <v>151</v>
      </c>
      <c r="X4" s="66" t="s">
        <v>152</v>
      </c>
      <c r="Y4" s="93" t="s">
        <v>153</v>
      </c>
      <c r="Z4" s="2"/>
      <c r="AA4" s="2"/>
      <c r="AB4" s="2"/>
      <c r="AC4" s="490" t="s">
        <v>154</v>
      </c>
    </row>
    <row r="5" spans="1:34" ht="15" customHeight="1">
      <c r="A5" s="626" t="s">
        <v>155</v>
      </c>
      <c r="B5" s="626" t="s">
        <v>156</v>
      </c>
      <c r="C5" s="66">
        <v>60179</v>
      </c>
      <c r="D5" s="121">
        <v>200204</v>
      </c>
      <c r="E5" s="2"/>
      <c r="F5" s="43" t="s">
        <v>106</v>
      </c>
      <c r="G5" s="66">
        <v>2</v>
      </c>
      <c r="H5" s="66">
        <v>10</v>
      </c>
      <c r="I5" s="66">
        <v>8</v>
      </c>
      <c r="J5" s="66" t="s">
        <v>157</v>
      </c>
      <c r="K5" s="66" t="s">
        <v>158</v>
      </c>
      <c r="L5" s="90">
        <v>-85</v>
      </c>
      <c r="M5" s="66" t="s">
        <v>159</v>
      </c>
      <c r="N5" s="66" t="s">
        <v>160</v>
      </c>
      <c r="O5" s="66"/>
      <c r="P5" s="66" t="s">
        <v>148</v>
      </c>
      <c r="Q5" s="66" t="s">
        <v>149</v>
      </c>
      <c r="R5" s="66">
        <v>60</v>
      </c>
      <c r="S5" s="66">
        <v>3</v>
      </c>
      <c r="T5" s="66" t="s">
        <v>150</v>
      </c>
      <c r="U5" s="61">
        <v>68400</v>
      </c>
      <c r="V5" s="61">
        <v>68400</v>
      </c>
      <c r="W5" s="63" t="s">
        <v>161</v>
      </c>
      <c r="X5" s="27" t="s">
        <v>162</v>
      </c>
      <c r="Y5" s="93" t="s">
        <v>153</v>
      </c>
      <c r="Z5" s="2"/>
      <c r="AA5" s="2"/>
      <c r="AB5" s="2"/>
      <c r="AC5" s="490" t="s">
        <v>154</v>
      </c>
    </row>
    <row r="6" spans="1:34" ht="15" customHeight="1">
      <c r="A6" s="626"/>
      <c r="B6" s="626"/>
      <c r="C6" s="66"/>
      <c r="D6" s="121">
        <v>200205</v>
      </c>
      <c r="E6" s="2"/>
      <c r="F6" s="43" t="s">
        <v>106</v>
      </c>
      <c r="G6" s="66">
        <v>2</v>
      </c>
      <c r="H6" s="66">
        <v>10</v>
      </c>
      <c r="I6" s="66">
        <v>8</v>
      </c>
      <c r="J6" s="66" t="s">
        <v>157</v>
      </c>
      <c r="K6" s="66" t="s">
        <v>163</v>
      </c>
      <c r="L6" s="90">
        <v>-88</v>
      </c>
      <c r="M6" s="2">
        <v>10</v>
      </c>
      <c r="N6" s="2" t="s">
        <v>164</v>
      </c>
      <c r="O6" s="2"/>
      <c r="P6" s="66" t="s">
        <v>148</v>
      </c>
      <c r="Q6" s="66" t="s">
        <v>149</v>
      </c>
      <c r="R6" s="66">
        <v>60</v>
      </c>
      <c r="S6" s="66">
        <v>3</v>
      </c>
      <c r="T6" s="66" t="s">
        <v>150</v>
      </c>
      <c r="U6" s="61">
        <v>14500</v>
      </c>
      <c r="V6" s="61">
        <v>14500</v>
      </c>
      <c r="W6" s="63" t="s">
        <v>161</v>
      </c>
      <c r="X6" s="66" t="s">
        <v>152</v>
      </c>
      <c r="Y6" s="93" t="s">
        <v>153</v>
      </c>
      <c r="Z6" s="2"/>
      <c r="AA6" s="2"/>
      <c r="AB6" s="2"/>
      <c r="AC6" s="490" t="s">
        <v>154</v>
      </c>
    </row>
    <row r="7" spans="1:34" ht="15" customHeight="1">
      <c r="A7" s="66"/>
      <c r="B7" s="66"/>
      <c r="C7" s="66"/>
      <c r="D7" s="121">
        <v>200207</v>
      </c>
      <c r="E7" s="2"/>
      <c r="F7" s="43" t="s">
        <v>106</v>
      </c>
      <c r="G7" s="66">
        <v>2</v>
      </c>
      <c r="H7" s="66">
        <v>10</v>
      </c>
      <c r="I7" s="66">
        <v>8</v>
      </c>
      <c r="J7" s="66" t="s">
        <v>165</v>
      </c>
      <c r="K7" s="66" t="s">
        <v>163</v>
      </c>
      <c r="L7" s="90">
        <v>-78</v>
      </c>
      <c r="M7" s="2">
        <v>20</v>
      </c>
      <c r="N7" s="2" t="s">
        <v>166</v>
      </c>
      <c r="O7" s="2"/>
      <c r="P7" s="66" t="s">
        <v>148</v>
      </c>
      <c r="Q7" s="66" t="s">
        <v>149</v>
      </c>
      <c r="R7" s="66">
        <v>60</v>
      </c>
      <c r="S7" s="66">
        <v>3</v>
      </c>
      <c r="T7" s="66" t="s">
        <v>150</v>
      </c>
      <c r="U7" s="27">
        <v>26000</v>
      </c>
      <c r="V7" s="27">
        <v>26000</v>
      </c>
      <c r="W7" s="63" t="s">
        <v>167</v>
      </c>
      <c r="X7" s="66" t="s">
        <v>152</v>
      </c>
      <c r="Y7" s="93" t="s">
        <v>153</v>
      </c>
      <c r="Z7" s="2"/>
      <c r="AA7" s="2"/>
      <c r="AB7" s="2"/>
      <c r="AC7" s="490" t="s">
        <v>154</v>
      </c>
    </row>
    <row r="8" spans="1:34" ht="15.95" customHeight="1">
      <c r="A8" s="66" t="s">
        <v>168</v>
      </c>
      <c r="B8" s="66" t="s">
        <v>169</v>
      </c>
      <c r="C8" s="66">
        <v>58930</v>
      </c>
      <c r="D8" s="121">
        <v>200208</v>
      </c>
      <c r="E8" s="2"/>
      <c r="F8" s="43" t="s">
        <v>106</v>
      </c>
      <c r="G8" s="66">
        <v>2</v>
      </c>
      <c r="H8" s="66">
        <v>10</v>
      </c>
      <c r="I8" s="66">
        <v>8</v>
      </c>
      <c r="J8" s="66" t="s">
        <v>170</v>
      </c>
      <c r="K8" s="66" t="s">
        <v>158</v>
      </c>
      <c r="L8" s="90">
        <v>-85</v>
      </c>
      <c r="M8" s="66" t="s">
        <v>159</v>
      </c>
      <c r="N8" s="66" t="s">
        <v>160</v>
      </c>
      <c r="O8" s="66"/>
      <c r="P8" s="66" t="s">
        <v>171</v>
      </c>
      <c r="Q8" s="66" t="s">
        <v>149</v>
      </c>
      <c r="R8" s="66">
        <v>60</v>
      </c>
      <c r="S8" s="66">
        <v>3</v>
      </c>
      <c r="T8" s="66" t="s">
        <v>150</v>
      </c>
      <c r="U8" s="61">
        <v>34000</v>
      </c>
      <c r="V8" s="61">
        <v>34000</v>
      </c>
      <c r="W8" s="63" t="s">
        <v>172</v>
      </c>
      <c r="X8" s="27" t="s">
        <v>162</v>
      </c>
      <c r="Y8" s="93" t="s">
        <v>153</v>
      </c>
      <c r="Z8" s="2"/>
      <c r="AA8" s="2"/>
      <c r="AB8" s="2"/>
      <c r="AC8" s="490" t="s">
        <v>154</v>
      </c>
    </row>
    <row r="9" spans="1:34" ht="15" customHeight="1">
      <c r="A9" s="66"/>
      <c r="B9" s="66"/>
      <c r="C9" s="66"/>
      <c r="D9" s="121">
        <v>200210</v>
      </c>
      <c r="E9" s="2"/>
      <c r="F9" s="43" t="s">
        <v>106</v>
      </c>
      <c r="G9" s="66">
        <v>2</v>
      </c>
      <c r="H9" s="66">
        <v>10</v>
      </c>
      <c r="I9" s="66">
        <v>8</v>
      </c>
      <c r="J9" s="66" t="s">
        <v>145</v>
      </c>
      <c r="K9" s="66" t="s">
        <v>146</v>
      </c>
      <c r="L9" s="90">
        <v>-98</v>
      </c>
      <c r="M9" s="2">
        <v>0</v>
      </c>
      <c r="N9" s="2" t="s">
        <v>147</v>
      </c>
      <c r="O9" s="2"/>
      <c r="P9" s="66" t="s">
        <v>171</v>
      </c>
      <c r="Q9" s="66" t="s">
        <v>149</v>
      </c>
      <c r="R9" s="66">
        <v>60</v>
      </c>
      <c r="S9" s="66">
        <v>3</v>
      </c>
      <c r="T9" s="66" t="s">
        <v>150</v>
      </c>
      <c r="U9" s="61">
        <v>4500</v>
      </c>
      <c r="V9" s="61">
        <v>4500</v>
      </c>
      <c r="W9" s="63" t="s">
        <v>173</v>
      </c>
      <c r="X9" s="66" t="s">
        <v>152</v>
      </c>
      <c r="Y9" s="93" t="s">
        <v>153</v>
      </c>
      <c r="Z9" s="2"/>
      <c r="AA9" s="2"/>
      <c r="AB9" s="2"/>
      <c r="AC9" s="490" t="s">
        <v>154</v>
      </c>
    </row>
    <row r="10" spans="1:34" ht="15" customHeight="1">
      <c r="A10" s="626" t="s">
        <v>174</v>
      </c>
      <c r="B10" s="626" t="s">
        <v>175</v>
      </c>
      <c r="C10" s="66">
        <v>60181</v>
      </c>
      <c r="D10" s="121">
        <v>200211</v>
      </c>
      <c r="E10" s="2"/>
      <c r="F10" s="43" t="s">
        <v>106</v>
      </c>
      <c r="G10" s="66">
        <v>2</v>
      </c>
      <c r="H10" s="66">
        <v>10</v>
      </c>
      <c r="I10" s="66">
        <v>8</v>
      </c>
      <c r="J10" s="66" t="s">
        <v>157</v>
      </c>
      <c r="K10" s="66" t="s">
        <v>158</v>
      </c>
      <c r="L10" s="90">
        <v>-85</v>
      </c>
      <c r="M10" s="66" t="s">
        <v>159</v>
      </c>
      <c r="N10" s="66" t="s">
        <v>160</v>
      </c>
      <c r="O10" s="66"/>
      <c r="P10" s="66" t="s">
        <v>171</v>
      </c>
      <c r="Q10" s="66" t="s">
        <v>149</v>
      </c>
      <c r="R10" s="66">
        <v>60</v>
      </c>
      <c r="S10" s="66">
        <v>3</v>
      </c>
      <c r="T10" s="66" t="s">
        <v>150</v>
      </c>
      <c r="U10" s="61">
        <v>69100</v>
      </c>
      <c r="V10" s="61">
        <v>69100</v>
      </c>
      <c r="W10" s="63" t="s">
        <v>176</v>
      </c>
      <c r="X10" s="27" t="s">
        <v>162</v>
      </c>
      <c r="Y10" s="93" t="s">
        <v>153</v>
      </c>
      <c r="Z10" s="2"/>
      <c r="AA10" s="2"/>
      <c r="AB10" s="2"/>
      <c r="AC10" s="490" t="s">
        <v>154</v>
      </c>
    </row>
    <row r="11" spans="1:34" ht="15" customHeight="1">
      <c r="A11" s="626"/>
      <c r="B11" s="626"/>
      <c r="C11" s="66"/>
      <c r="D11" s="121">
        <v>200212</v>
      </c>
      <c r="E11" s="2"/>
      <c r="F11" s="43" t="s">
        <v>106</v>
      </c>
      <c r="G11" s="66">
        <v>2</v>
      </c>
      <c r="H11" s="66">
        <v>10</v>
      </c>
      <c r="I11" s="66">
        <v>8</v>
      </c>
      <c r="J11" s="66" t="s">
        <v>157</v>
      </c>
      <c r="K11" s="66" t="s">
        <v>163</v>
      </c>
      <c r="L11" s="90">
        <v>-88</v>
      </c>
      <c r="M11" s="2">
        <v>10</v>
      </c>
      <c r="N11" s="2" t="s">
        <v>164</v>
      </c>
      <c r="O11" s="2"/>
      <c r="P11" s="66" t="s">
        <v>171</v>
      </c>
      <c r="Q11" s="66" t="s">
        <v>149</v>
      </c>
      <c r="R11" s="66">
        <v>60</v>
      </c>
      <c r="S11" s="66">
        <v>3</v>
      </c>
      <c r="T11" s="66" t="s">
        <v>150</v>
      </c>
      <c r="U11" s="61">
        <v>15000</v>
      </c>
      <c r="V11" s="61">
        <v>15000</v>
      </c>
      <c r="W11" s="63" t="s">
        <v>176</v>
      </c>
      <c r="X11" s="66" t="s">
        <v>152</v>
      </c>
      <c r="Y11" s="93" t="s">
        <v>153</v>
      </c>
      <c r="Z11" s="2"/>
      <c r="AA11" s="2"/>
      <c r="AB11" s="2"/>
      <c r="AC11" s="490" t="s">
        <v>154</v>
      </c>
    </row>
    <row r="12" spans="1:34" ht="15" customHeight="1">
      <c r="A12" s="2"/>
      <c r="B12" s="2"/>
      <c r="C12" s="2"/>
      <c r="D12" s="2"/>
      <c r="E12" s="2"/>
      <c r="F12" s="43"/>
      <c r="G12" s="66"/>
      <c r="H12" s="66"/>
      <c r="I12" s="66"/>
      <c r="J12" s="66"/>
      <c r="K12" s="66"/>
      <c r="L12" s="90" t="s">
        <v>177</v>
      </c>
      <c r="M12" s="66"/>
      <c r="N12" s="66"/>
      <c r="O12" s="66"/>
      <c r="P12" s="66"/>
      <c r="Q12" s="66"/>
      <c r="R12" s="66"/>
      <c r="S12" s="66"/>
      <c r="T12" s="66"/>
      <c r="U12" s="61"/>
      <c r="V12" s="61"/>
      <c r="W12" s="63"/>
      <c r="X12" s="66"/>
      <c r="Y12" s="425"/>
      <c r="Z12" s="2"/>
      <c r="AA12" s="2"/>
      <c r="AB12" s="2"/>
      <c r="AC12" s="491"/>
    </row>
    <row r="13" spans="1:34" ht="15" customHeight="1">
      <c r="A13" s="2" t="s">
        <v>178</v>
      </c>
      <c r="B13" s="2" t="s">
        <v>179</v>
      </c>
      <c r="C13" s="2"/>
      <c r="D13" s="121">
        <v>200217</v>
      </c>
      <c r="E13" s="2">
        <v>1</v>
      </c>
      <c r="F13" s="43" t="s">
        <v>106</v>
      </c>
      <c r="G13" s="66">
        <v>2</v>
      </c>
      <c r="H13" s="66">
        <v>20</v>
      </c>
      <c r="I13" s="66">
        <v>8</v>
      </c>
      <c r="J13" s="66" t="s">
        <v>165</v>
      </c>
      <c r="K13" s="66" t="s">
        <v>146</v>
      </c>
      <c r="L13" s="90">
        <v>-85</v>
      </c>
      <c r="M13" s="66">
        <v>25</v>
      </c>
      <c r="N13" s="66" t="s">
        <v>180</v>
      </c>
      <c r="O13" s="66"/>
      <c r="P13" s="69" t="s">
        <v>181</v>
      </c>
      <c r="Q13" s="66" t="s">
        <v>182</v>
      </c>
      <c r="R13" s="66">
        <v>180</v>
      </c>
      <c r="S13" s="66">
        <v>1</v>
      </c>
      <c r="T13" s="66" t="s">
        <v>150</v>
      </c>
      <c r="U13" s="27">
        <v>88000</v>
      </c>
      <c r="V13" s="27">
        <v>88000</v>
      </c>
      <c r="W13" s="63" t="s">
        <v>183</v>
      </c>
      <c r="X13" s="66" t="s">
        <v>152</v>
      </c>
      <c r="Y13" s="93" t="s">
        <v>153</v>
      </c>
      <c r="Z13" s="2"/>
      <c r="AA13" s="2"/>
      <c r="AB13" s="2"/>
      <c r="AC13" s="490" t="s">
        <v>154</v>
      </c>
    </row>
    <row r="14" spans="1:34" ht="15" customHeight="1">
      <c r="A14" s="2"/>
      <c r="B14" s="2" t="s">
        <v>179</v>
      </c>
      <c r="C14" s="2"/>
      <c r="D14" s="121">
        <v>200217</v>
      </c>
      <c r="E14" s="2">
        <v>2</v>
      </c>
      <c r="F14" s="43" t="s">
        <v>106</v>
      </c>
      <c r="G14" s="66">
        <v>2</v>
      </c>
      <c r="H14" s="66">
        <v>20</v>
      </c>
      <c r="I14" s="66">
        <v>8</v>
      </c>
      <c r="J14" s="66" t="s">
        <v>165</v>
      </c>
      <c r="K14" s="66" t="s">
        <v>146</v>
      </c>
      <c r="L14" s="90">
        <v>-87</v>
      </c>
      <c r="M14" s="66">
        <v>25</v>
      </c>
      <c r="N14" s="66" t="s">
        <v>180</v>
      </c>
      <c r="O14" s="66"/>
      <c r="P14" s="69" t="s">
        <v>181</v>
      </c>
      <c r="Q14" s="66" t="s">
        <v>182</v>
      </c>
      <c r="R14" s="66">
        <v>180</v>
      </c>
      <c r="S14" s="66">
        <v>1</v>
      </c>
      <c r="T14" s="66" t="s">
        <v>150</v>
      </c>
      <c r="U14" s="27">
        <v>84000</v>
      </c>
      <c r="V14" s="27">
        <v>84000</v>
      </c>
      <c r="W14" s="63" t="s">
        <v>183</v>
      </c>
      <c r="X14" s="66" t="s">
        <v>152</v>
      </c>
      <c r="Y14" s="93" t="s">
        <v>153</v>
      </c>
      <c r="Z14" s="2"/>
      <c r="AA14" s="2"/>
      <c r="AB14" s="2"/>
      <c r="AC14" s="490" t="s">
        <v>154</v>
      </c>
    </row>
    <row r="15" spans="1:34" ht="15" customHeight="1">
      <c r="A15" s="2"/>
      <c r="B15" s="2" t="s">
        <v>179</v>
      </c>
      <c r="C15" s="2"/>
      <c r="D15" s="121">
        <v>200217</v>
      </c>
      <c r="E15" s="2">
        <v>3</v>
      </c>
      <c r="F15" s="43" t="s">
        <v>106</v>
      </c>
      <c r="G15" s="66">
        <v>2</v>
      </c>
      <c r="H15" s="66">
        <v>20</v>
      </c>
      <c r="I15" s="66">
        <v>8</v>
      </c>
      <c r="J15" s="66" t="s">
        <v>165</v>
      </c>
      <c r="K15" s="66" t="s">
        <v>146</v>
      </c>
      <c r="L15" s="90">
        <v>-89</v>
      </c>
      <c r="M15" s="66">
        <v>25</v>
      </c>
      <c r="N15" s="66" t="s">
        <v>180</v>
      </c>
      <c r="O15" s="66"/>
      <c r="P15" s="69" t="s">
        <v>181</v>
      </c>
      <c r="Q15" s="66" t="s">
        <v>182</v>
      </c>
      <c r="R15" s="66">
        <v>180</v>
      </c>
      <c r="S15" s="66">
        <v>1</v>
      </c>
      <c r="T15" s="66" t="s">
        <v>150</v>
      </c>
      <c r="U15" s="27">
        <v>82000</v>
      </c>
      <c r="V15" s="27">
        <v>82000</v>
      </c>
      <c r="W15" s="63" t="s">
        <v>183</v>
      </c>
      <c r="X15" s="66" t="s">
        <v>152</v>
      </c>
      <c r="Y15" s="93" t="s">
        <v>153</v>
      </c>
      <c r="Z15" s="2"/>
      <c r="AA15" s="2"/>
      <c r="AB15" s="2"/>
      <c r="AC15" s="490" t="s">
        <v>154</v>
      </c>
    </row>
    <row r="16" spans="1:34" ht="15" customHeight="1">
      <c r="A16" s="2"/>
      <c r="B16" s="2" t="s">
        <v>179</v>
      </c>
      <c r="C16" s="2"/>
      <c r="D16" s="121">
        <v>200217</v>
      </c>
      <c r="E16" s="2">
        <v>4</v>
      </c>
      <c r="F16" s="43" t="s">
        <v>106</v>
      </c>
      <c r="G16" s="66">
        <v>2</v>
      </c>
      <c r="H16" s="66">
        <v>20</v>
      </c>
      <c r="I16" s="66">
        <v>8</v>
      </c>
      <c r="J16" s="66" t="s">
        <v>165</v>
      </c>
      <c r="K16" s="66" t="s">
        <v>146</v>
      </c>
      <c r="L16" s="90">
        <v>-91</v>
      </c>
      <c r="M16" s="66">
        <v>25</v>
      </c>
      <c r="N16" s="66" t="s">
        <v>180</v>
      </c>
      <c r="O16" s="66"/>
      <c r="P16" s="69" t="s">
        <v>181</v>
      </c>
      <c r="Q16" s="66" t="s">
        <v>182</v>
      </c>
      <c r="R16" s="66">
        <v>180</v>
      </c>
      <c r="S16" s="66">
        <v>1</v>
      </c>
      <c r="T16" s="66" t="s">
        <v>150</v>
      </c>
      <c r="U16" s="27">
        <v>75000</v>
      </c>
      <c r="V16" s="27">
        <v>75000</v>
      </c>
      <c r="W16" s="63" t="s">
        <v>183</v>
      </c>
      <c r="X16" s="66" t="s">
        <v>152</v>
      </c>
      <c r="Y16" s="93" t="s">
        <v>153</v>
      </c>
      <c r="Z16" s="2"/>
      <c r="AA16" s="2"/>
      <c r="AB16" s="2"/>
      <c r="AC16" s="490" t="s">
        <v>154</v>
      </c>
    </row>
    <row r="17" spans="1:29" ht="15" customHeight="1">
      <c r="A17" s="2"/>
      <c r="B17" s="2" t="s">
        <v>179</v>
      </c>
      <c r="C17" s="2"/>
      <c r="D17" s="121">
        <v>200217</v>
      </c>
      <c r="E17" s="2">
        <v>5</v>
      </c>
      <c r="F17" s="43" t="s">
        <v>106</v>
      </c>
      <c r="G17" s="66">
        <v>2</v>
      </c>
      <c r="H17" s="66">
        <v>20</v>
      </c>
      <c r="I17" s="66">
        <v>8</v>
      </c>
      <c r="J17" s="66" t="s">
        <v>165</v>
      </c>
      <c r="K17" s="66" t="s">
        <v>146</v>
      </c>
      <c r="L17" s="90">
        <v>-93</v>
      </c>
      <c r="M17" s="66">
        <v>25</v>
      </c>
      <c r="N17" s="66" t="s">
        <v>180</v>
      </c>
      <c r="O17" s="66"/>
      <c r="P17" s="69" t="s">
        <v>181</v>
      </c>
      <c r="Q17" s="66" t="s">
        <v>182</v>
      </c>
      <c r="R17" s="66">
        <v>180</v>
      </c>
      <c r="S17" s="66">
        <v>1</v>
      </c>
      <c r="T17" s="66" t="s">
        <v>150</v>
      </c>
      <c r="U17" s="27">
        <v>73000</v>
      </c>
      <c r="V17" s="27">
        <v>73000</v>
      </c>
      <c r="W17" s="63" t="s">
        <v>183</v>
      </c>
      <c r="X17" s="66" t="s">
        <v>152</v>
      </c>
      <c r="Y17" s="93" t="s">
        <v>153</v>
      </c>
      <c r="Z17" s="2"/>
      <c r="AA17" s="2"/>
      <c r="AB17" s="2"/>
      <c r="AC17" s="490" t="s">
        <v>154</v>
      </c>
    </row>
    <row r="18" spans="1:29" ht="15" customHeight="1">
      <c r="A18" s="2"/>
      <c r="B18" s="2" t="s">
        <v>179</v>
      </c>
      <c r="C18" s="2"/>
      <c r="D18" s="121">
        <v>200217</v>
      </c>
      <c r="E18" s="2">
        <v>6</v>
      </c>
      <c r="F18" s="43" t="s">
        <v>106</v>
      </c>
      <c r="G18" s="66">
        <v>2</v>
      </c>
      <c r="H18" s="66">
        <v>20</v>
      </c>
      <c r="I18" s="66">
        <v>8</v>
      </c>
      <c r="J18" s="66" t="s">
        <v>165</v>
      </c>
      <c r="K18" s="66" t="s">
        <v>146</v>
      </c>
      <c r="L18" s="90">
        <v>-95</v>
      </c>
      <c r="M18" s="66">
        <v>25</v>
      </c>
      <c r="N18" s="66" t="s">
        <v>180</v>
      </c>
      <c r="O18" s="66"/>
      <c r="P18" s="69" t="s">
        <v>181</v>
      </c>
      <c r="Q18" s="66" t="s">
        <v>182</v>
      </c>
      <c r="R18" s="66">
        <v>180</v>
      </c>
      <c r="S18" s="66">
        <v>1</v>
      </c>
      <c r="T18" s="66" t="s">
        <v>150</v>
      </c>
      <c r="U18" s="27">
        <v>64000</v>
      </c>
      <c r="V18" s="27">
        <v>64000</v>
      </c>
      <c r="W18" s="63" t="s">
        <v>183</v>
      </c>
      <c r="X18" s="66" t="s">
        <v>152</v>
      </c>
      <c r="Y18" s="93" t="s">
        <v>153</v>
      </c>
      <c r="Z18" s="2"/>
      <c r="AA18" s="2"/>
      <c r="AB18" s="2"/>
      <c r="AC18" s="490" t="s">
        <v>154</v>
      </c>
    </row>
    <row r="19" spans="1:29" ht="15" customHeight="1">
      <c r="A19" s="2"/>
      <c r="B19" s="2" t="s">
        <v>179</v>
      </c>
      <c r="C19" s="2"/>
      <c r="D19" s="121">
        <v>200217</v>
      </c>
      <c r="E19" s="2">
        <v>7</v>
      </c>
      <c r="F19" s="43" t="s">
        <v>106</v>
      </c>
      <c r="G19" s="66">
        <v>2</v>
      </c>
      <c r="H19" s="66">
        <v>20</v>
      </c>
      <c r="I19" s="66">
        <v>8</v>
      </c>
      <c r="J19" s="66" t="s">
        <v>165</v>
      </c>
      <c r="K19" s="66" t="s">
        <v>146</v>
      </c>
      <c r="L19" s="90">
        <v>-97</v>
      </c>
      <c r="M19" s="66">
        <v>25</v>
      </c>
      <c r="N19" s="66" t="s">
        <v>180</v>
      </c>
      <c r="O19" s="66"/>
      <c r="P19" s="69" t="s">
        <v>181</v>
      </c>
      <c r="Q19" s="66" t="s">
        <v>182</v>
      </c>
      <c r="R19" s="66">
        <v>180</v>
      </c>
      <c r="S19" s="66">
        <v>1</v>
      </c>
      <c r="T19" s="66" t="s">
        <v>150</v>
      </c>
      <c r="U19" s="27">
        <v>57000</v>
      </c>
      <c r="V19" s="27">
        <v>57000</v>
      </c>
      <c r="W19" s="63" t="s">
        <v>183</v>
      </c>
      <c r="X19" s="66" t="s">
        <v>152</v>
      </c>
      <c r="Y19" s="93" t="s">
        <v>153</v>
      </c>
      <c r="Z19" s="2"/>
      <c r="AA19" s="2"/>
      <c r="AB19" s="2"/>
      <c r="AC19" s="490" t="s">
        <v>154</v>
      </c>
    </row>
    <row r="20" spans="1:29" ht="15" customHeight="1">
      <c r="A20" s="2"/>
      <c r="B20" s="2" t="s">
        <v>179</v>
      </c>
      <c r="C20" s="2"/>
      <c r="D20" s="121">
        <v>200217</v>
      </c>
      <c r="E20" s="2">
        <v>8</v>
      </c>
      <c r="F20" s="43" t="s">
        <v>106</v>
      </c>
      <c r="G20" s="66">
        <v>2</v>
      </c>
      <c r="H20" s="66">
        <v>20</v>
      </c>
      <c r="I20" s="66">
        <v>8</v>
      </c>
      <c r="J20" s="66" t="s">
        <v>165</v>
      </c>
      <c r="K20" s="66" t="s">
        <v>146</v>
      </c>
      <c r="L20" s="90">
        <v>-99</v>
      </c>
      <c r="M20" s="66">
        <v>25</v>
      </c>
      <c r="N20" s="66" t="s">
        <v>180</v>
      </c>
      <c r="O20" s="66"/>
      <c r="P20" s="69" t="s">
        <v>181</v>
      </c>
      <c r="Q20" s="66" t="s">
        <v>182</v>
      </c>
      <c r="R20" s="66">
        <v>180</v>
      </c>
      <c r="S20" s="66">
        <v>1</v>
      </c>
      <c r="T20" s="66" t="s">
        <v>150</v>
      </c>
      <c r="U20" s="27">
        <v>56000</v>
      </c>
      <c r="V20" s="27">
        <v>56000</v>
      </c>
      <c r="W20" s="63" t="s">
        <v>183</v>
      </c>
      <c r="X20" s="66" t="s">
        <v>152</v>
      </c>
      <c r="Y20" s="93" t="s">
        <v>153</v>
      </c>
      <c r="Z20" s="2"/>
      <c r="AA20" s="2"/>
      <c r="AB20" s="2"/>
      <c r="AC20" s="490" t="s">
        <v>154</v>
      </c>
    </row>
    <row r="21" spans="1:29" ht="15" customHeight="1">
      <c r="A21" s="2"/>
      <c r="B21" s="2" t="s">
        <v>179</v>
      </c>
      <c r="C21" s="2"/>
      <c r="D21" s="121">
        <v>200217</v>
      </c>
      <c r="E21" s="2">
        <v>9</v>
      </c>
      <c r="F21" s="43" t="s">
        <v>106</v>
      </c>
      <c r="G21" s="66">
        <v>2</v>
      </c>
      <c r="H21" s="66">
        <v>20</v>
      </c>
      <c r="I21" s="66">
        <v>8</v>
      </c>
      <c r="J21" s="66" t="s">
        <v>165</v>
      </c>
      <c r="K21" s="66" t="s">
        <v>146</v>
      </c>
      <c r="L21" s="90">
        <v>-101</v>
      </c>
      <c r="M21" s="66">
        <v>24</v>
      </c>
      <c r="N21" s="66" t="s">
        <v>180</v>
      </c>
      <c r="O21" s="66"/>
      <c r="P21" s="69" t="s">
        <v>181</v>
      </c>
      <c r="Q21" s="66" t="s">
        <v>182</v>
      </c>
      <c r="R21" s="66">
        <v>180</v>
      </c>
      <c r="S21" s="66">
        <v>1</v>
      </c>
      <c r="T21" s="66" t="s">
        <v>150</v>
      </c>
      <c r="U21" s="27">
        <v>47000</v>
      </c>
      <c r="V21" s="27">
        <v>47000</v>
      </c>
      <c r="W21" s="63" t="s">
        <v>183</v>
      </c>
      <c r="X21" s="66" t="s">
        <v>152</v>
      </c>
      <c r="Y21" s="93" t="s">
        <v>153</v>
      </c>
      <c r="Z21" s="2"/>
      <c r="AA21" s="2"/>
      <c r="AB21" s="2"/>
      <c r="AC21" s="490" t="s">
        <v>154</v>
      </c>
    </row>
    <row r="22" spans="1:29" ht="15" customHeight="1">
      <c r="A22" s="2"/>
      <c r="B22" s="2" t="s">
        <v>179</v>
      </c>
      <c r="C22" s="2"/>
      <c r="D22" s="121">
        <v>200217</v>
      </c>
      <c r="E22" s="2">
        <v>10</v>
      </c>
      <c r="F22" s="43" t="s">
        <v>106</v>
      </c>
      <c r="G22" s="66">
        <v>2</v>
      </c>
      <c r="H22" s="66">
        <v>20</v>
      </c>
      <c r="I22" s="66">
        <v>8</v>
      </c>
      <c r="J22" s="66" t="s">
        <v>165</v>
      </c>
      <c r="K22" s="66" t="s">
        <v>146</v>
      </c>
      <c r="L22" s="90">
        <v>-103</v>
      </c>
      <c r="M22" s="66">
        <v>22</v>
      </c>
      <c r="N22" s="66" t="s">
        <v>180</v>
      </c>
      <c r="O22" s="66"/>
      <c r="P22" s="69" t="s">
        <v>181</v>
      </c>
      <c r="Q22" s="66" t="s">
        <v>182</v>
      </c>
      <c r="R22" s="66">
        <v>180</v>
      </c>
      <c r="S22" s="66">
        <v>1</v>
      </c>
      <c r="T22" s="66" t="s">
        <v>150</v>
      </c>
      <c r="U22" s="27">
        <v>41000</v>
      </c>
      <c r="V22" s="27">
        <v>41000</v>
      </c>
      <c r="W22" s="63" t="s">
        <v>183</v>
      </c>
      <c r="X22" s="66" t="s">
        <v>152</v>
      </c>
      <c r="Y22" s="93" t="s">
        <v>153</v>
      </c>
      <c r="Z22" s="2"/>
      <c r="AA22" s="2"/>
      <c r="AB22" s="2"/>
      <c r="AC22" s="490" t="s">
        <v>154</v>
      </c>
    </row>
    <row r="23" spans="1:29" ht="15" customHeight="1">
      <c r="A23" s="2"/>
      <c r="B23" s="2" t="s">
        <v>179</v>
      </c>
      <c r="C23" s="2"/>
      <c r="D23" s="121">
        <v>200217</v>
      </c>
      <c r="E23" s="2">
        <v>11</v>
      </c>
      <c r="F23" s="43" t="s">
        <v>106</v>
      </c>
      <c r="G23" s="66">
        <v>2</v>
      </c>
      <c r="H23" s="66">
        <v>20</v>
      </c>
      <c r="I23" s="66">
        <v>8</v>
      </c>
      <c r="J23" s="66" t="s">
        <v>165</v>
      </c>
      <c r="K23" s="66" t="s">
        <v>146</v>
      </c>
      <c r="L23" s="90">
        <v>-105</v>
      </c>
      <c r="M23" s="66">
        <v>20</v>
      </c>
      <c r="N23" s="66" t="s">
        <v>180</v>
      </c>
      <c r="O23" s="66"/>
      <c r="P23" s="69" t="s">
        <v>181</v>
      </c>
      <c r="Q23" s="66" t="s">
        <v>182</v>
      </c>
      <c r="R23" s="66">
        <v>180</v>
      </c>
      <c r="S23" s="66">
        <v>1</v>
      </c>
      <c r="T23" s="66" t="s">
        <v>150</v>
      </c>
      <c r="U23" s="27">
        <v>36000</v>
      </c>
      <c r="V23" s="27">
        <v>36000</v>
      </c>
      <c r="W23" s="63" t="s">
        <v>183</v>
      </c>
      <c r="X23" s="66" t="s">
        <v>152</v>
      </c>
      <c r="Y23" s="93" t="s">
        <v>153</v>
      </c>
      <c r="Z23" s="2"/>
      <c r="AA23" s="2"/>
      <c r="AB23" s="2"/>
      <c r="AC23" s="490" t="s">
        <v>154</v>
      </c>
    </row>
    <row r="24" spans="1:29" ht="15" customHeight="1">
      <c r="A24" s="2"/>
      <c r="B24" s="2" t="s">
        <v>179</v>
      </c>
      <c r="C24" s="2"/>
      <c r="D24" s="121">
        <v>200217</v>
      </c>
      <c r="E24" s="2">
        <v>12</v>
      </c>
      <c r="F24" s="43" t="s">
        <v>106</v>
      </c>
      <c r="G24" s="66">
        <v>2</v>
      </c>
      <c r="H24" s="66">
        <v>20</v>
      </c>
      <c r="I24" s="66">
        <v>8</v>
      </c>
      <c r="J24" s="66" t="s">
        <v>165</v>
      </c>
      <c r="K24" s="66" t="s">
        <v>146</v>
      </c>
      <c r="L24" s="90">
        <v>-107</v>
      </c>
      <c r="M24" s="66">
        <v>18</v>
      </c>
      <c r="N24" s="66" t="s">
        <v>180</v>
      </c>
      <c r="O24" s="66"/>
      <c r="P24" s="69" t="s">
        <v>181</v>
      </c>
      <c r="Q24" s="66" t="s">
        <v>182</v>
      </c>
      <c r="R24" s="66">
        <v>180</v>
      </c>
      <c r="S24" s="66">
        <v>1</v>
      </c>
      <c r="T24" s="66" t="s">
        <v>150</v>
      </c>
      <c r="U24" s="27">
        <v>32000</v>
      </c>
      <c r="V24" s="27">
        <v>32000</v>
      </c>
      <c r="W24" s="63" t="s">
        <v>183</v>
      </c>
      <c r="X24" s="66" t="s">
        <v>152</v>
      </c>
      <c r="Y24" s="93" t="s">
        <v>153</v>
      </c>
      <c r="Z24" s="2"/>
      <c r="AA24" s="2"/>
      <c r="AB24" s="2"/>
      <c r="AC24" s="490" t="s">
        <v>154</v>
      </c>
    </row>
    <row r="25" spans="1:29" ht="15" customHeight="1">
      <c r="A25" s="2"/>
      <c r="B25" s="2" t="s">
        <v>179</v>
      </c>
      <c r="C25" s="2"/>
      <c r="D25" s="121">
        <v>200217</v>
      </c>
      <c r="E25" s="2">
        <v>13</v>
      </c>
      <c r="F25" s="43" t="s">
        <v>106</v>
      </c>
      <c r="G25" s="66">
        <v>2</v>
      </c>
      <c r="H25" s="66">
        <v>20</v>
      </c>
      <c r="I25" s="66">
        <v>8</v>
      </c>
      <c r="J25" s="66" t="s">
        <v>165</v>
      </c>
      <c r="K25" s="66" t="s">
        <v>146</v>
      </c>
      <c r="L25" s="90">
        <v>-109</v>
      </c>
      <c r="M25" s="66">
        <v>16</v>
      </c>
      <c r="N25" s="66" t="s">
        <v>180</v>
      </c>
      <c r="O25" s="66"/>
      <c r="P25" s="69" t="s">
        <v>181</v>
      </c>
      <c r="Q25" s="66" t="s">
        <v>182</v>
      </c>
      <c r="R25" s="66">
        <v>180</v>
      </c>
      <c r="S25" s="66">
        <v>1</v>
      </c>
      <c r="T25" s="66" t="s">
        <v>150</v>
      </c>
      <c r="U25" s="27">
        <v>27000</v>
      </c>
      <c r="V25" s="27">
        <v>27000</v>
      </c>
      <c r="W25" s="63" t="s">
        <v>183</v>
      </c>
      <c r="X25" s="66" t="s">
        <v>152</v>
      </c>
      <c r="Y25" s="93" t="s">
        <v>153</v>
      </c>
      <c r="Z25" s="2"/>
      <c r="AA25" s="2"/>
      <c r="AB25" s="2"/>
      <c r="AC25" s="490" t="s">
        <v>154</v>
      </c>
    </row>
    <row r="26" spans="1:29" ht="15" customHeight="1">
      <c r="A26" s="2"/>
      <c r="B26" s="2" t="s">
        <v>179</v>
      </c>
      <c r="C26" s="2"/>
      <c r="D26" s="121">
        <v>200217</v>
      </c>
      <c r="E26" s="2">
        <v>14</v>
      </c>
      <c r="F26" s="43" t="s">
        <v>106</v>
      </c>
      <c r="G26" s="66">
        <v>2</v>
      </c>
      <c r="H26" s="66">
        <v>20</v>
      </c>
      <c r="I26" s="66">
        <v>8</v>
      </c>
      <c r="J26" s="66" t="s">
        <v>165</v>
      </c>
      <c r="K26" s="66" t="s">
        <v>146</v>
      </c>
      <c r="L26" s="90">
        <v>-111</v>
      </c>
      <c r="M26" s="66">
        <v>14</v>
      </c>
      <c r="N26" s="66" t="s">
        <v>180</v>
      </c>
      <c r="O26" s="66"/>
      <c r="P26" s="69" t="s">
        <v>181</v>
      </c>
      <c r="Q26" s="66" t="s">
        <v>182</v>
      </c>
      <c r="R26" s="66">
        <v>180</v>
      </c>
      <c r="S26" s="66">
        <v>1</v>
      </c>
      <c r="T26" s="66" t="s">
        <v>150</v>
      </c>
      <c r="U26" s="27">
        <v>22000</v>
      </c>
      <c r="V26" s="27">
        <v>22000</v>
      </c>
      <c r="W26" s="63" t="s">
        <v>183</v>
      </c>
      <c r="X26" s="66" t="s">
        <v>152</v>
      </c>
      <c r="Y26" s="93" t="s">
        <v>153</v>
      </c>
      <c r="Z26" s="2"/>
      <c r="AA26" s="2"/>
      <c r="AB26" s="2"/>
      <c r="AC26" s="490" t="s">
        <v>154</v>
      </c>
    </row>
    <row r="27" spans="1:29" ht="15" customHeight="1">
      <c r="A27" s="2"/>
      <c r="B27" s="2" t="s">
        <v>179</v>
      </c>
      <c r="C27" s="2"/>
      <c r="D27" s="121">
        <v>200217</v>
      </c>
      <c r="E27" s="2">
        <v>15</v>
      </c>
      <c r="F27" s="43" t="s">
        <v>106</v>
      </c>
      <c r="G27" s="66">
        <v>2</v>
      </c>
      <c r="H27" s="66">
        <v>20</v>
      </c>
      <c r="I27" s="66">
        <v>8</v>
      </c>
      <c r="J27" s="66" t="s">
        <v>165</v>
      </c>
      <c r="K27" s="66" t="s">
        <v>146</v>
      </c>
      <c r="L27" s="90">
        <v>-113</v>
      </c>
      <c r="M27" s="66">
        <v>12</v>
      </c>
      <c r="N27" s="66" t="s">
        <v>180</v>
      </c>
      <c r="O27" s="66"/>
      <c r="P27" s="69" t="s">
        <v>181</v>
      </c>
      <c r="Q27" s="66" t="s">
        <v>182</v>
      </c>
      <c r="R27" s="66">
        <v>180</v>
      </c>
      <c r="S27" s="66">
        <v>1</v>
      </c>
      <c r="T27" s="66" t="s">
        <v>150</v>
      </c>
      <c r="U27" s="27">
        <v>20000</v>
      </c>
      <c r="V27" s="27">
        <v>20000</v>
      </c>
      <c r="W27" s="63" t="s">
        <v>183</v>
      </c>
      <c r="X27" s="66" t="s">
        <v>152</v>
      </c>
      <c r="Y27" s="93" t="s">
        <v>153</v>
      </c>
      <c r="Z27" s="2"/>
      <c r="AA27" s="2"/>
      <c r="AB27" s="2"/>
      <c r="AC27" s="490" t="s">
        <v>154</v>
      </c>
    </row>
    <row r="28" spans="1:29" ht="15" customHeight="1">
      <c r="A28" s="2"/>
      <c r="B28" s="2" t="s">
        <v>179</v>
      </c>
      <c r="C28" s="2"/>
      <c r="D28" s="121">
        <v>200217</v>
      </c>
      <c r="E28" s="2">
        <v>16</v>
      </c>
      <c r="F28" s="43" t="s">
        <v>106</v>
      </c>
      <c r="G28" s="66">
        <v>2</v>
      </c>
      <c r="H28" s="66">
        <v>20</v>
      </c>
      <c r="I28" s="66">
        <v>8</v>
      </c>
      <c r="J28" s="66" t="s">
        <v>165</v>
      </c>
      <c r="K28" s="66" t="s">
        <v>146</v>
      </c>
      <c r="L28" s="90">
        <v>-115</v>
      </c>
      <c r="M28" s="66">
        <v>10</v>
      </c>
      <c r="N28" s="66" t="s">
        <v>180</v>
      </c>
      <c r="O28" s="66"/>
      <c r="P28" s="69" t="s">
        <v>181</v>
      </c>
      <c r="Q28" s="66" t="s">
        <v>182</v>
      </c>
      <c r="R28" s="66">
        <v>180</v>
      </c>
      <c r="S28" s="66">
        <v>1</v>
      </c>
      <c r="T28" s="66" t="s">
        <v>150</v>
      </c>
      <c r="U28" s="27">
        <v>15000</v>
      </c>
      <c r="V28" s="27">
        <v>15000</v>
      </c>
      <c r="W28" s="63" t="s">
        <v>183</v>
      </c>
      <c r="X28" s="66" t="s">
        <v>152</v>
      </c>
      <c r="Y28" s="93" t="s">
        <v>153</v>
      </c>
      <c r="Z28" s="2"/>
      <c r="AA28" s="2"/>
      <c r="AB28" s="2"/>
      <c r="AC28" s="490" t="s">
        <v>154</v>
      </c>
    </row>
    <row r="29" spans="1:29" ht="15" customHeight="1">
      <c r="A29" s="2"/>
      <c r="B29" s="2" t="s">
        <v>179</v>
      </c>
      <c r="C29" s="2"/>
      <c r="D29" s="121">
        <v>200217</v>
      </c>
      <c r="E29" s="2">
        <v>17</v>
      </c>
      <c r="F29" s="43" t="s">
        <v>106</v>
      </c>
      <c r="G29" s="66">
        <v>2</v>
      </c>
      <c r="H29" s="66">
        <v>20</v>
      </c>
      <c r="I29" s="66">
        <v>8</v>
      </c>
      <c r="J29" s="66" t="s">
        <v>165</v>
      </c>
      <c r="K29" s="66" t="s">
        <v>146</v>
      </c>
      <c r="L29" s="90">
        <v>-117</v>
      </c>
      <c r="M29" s="66">
        <v>8</v>
      </c>
      <c r="N29" s="66" t="s">
        <v>180</v>
      </c>
      <c r="O29" s="66"/>
      <c r="P29" s="69" t="s">
        <v>181</v>
      </c>
      <c r="Q29" s="66" t="s">
        <v>182</v>
      </c>
      <c r="R29" s="66">
        <v>180</v>
      </c>
      <c r="S29" s="66">
        <v>1</v>
      </c>
      <c r="T29" s="66" t="s">
        <v>150</v>
      </c>
      <c r="U29" s="27">
        <v>10000</v>
      </c>
      <c r="V29" s="27">
        <v>10000</v>
      </c>
      <c r="W29" s="63" t="s">
        <v>183</v>
      </c>
      <c r="X29" s="66" t="s">
        <v>152</v>
      </c>
      <c r="Y29" s="93" t="s">
        <v>153</v>
      </c>
      <c r="Z29" s="2"/>
      <c r="AA29" s="2"/>
      <c r="AB29" s="2"/>
      <c r="AC29" s="490" t="s">
        <v>154</v>
      </c>
    </row>
    <row r="30" spans="1:29" ht="15" customHeight="1">
      <c r="A30" s="2"/>
      <c r="B30" s="2" t="s">
        <v>179</v>
      </c>
      <c r="C30" s="2"/>
      <c r="D30" s="121">
        <v>200217</v>
      </c>
      <c r="E30" s="2">
        <v>18</v>
      </c>
      <c r="F30" s="43" t="s">
        <v>106</v>
      </c>
      <c r="G30" s="66">
        <v>2</v>
      </c>
      <c r="H30" s="66">
        <v>20</v>
      </c>
      <c r="I30" s="66">
        <v>8</v>
      </c>
      <c r="J30" s="66" t="s">
        <v>165</v>
      </c>
      <c r="K30" s="66" t="s">
        <v>146</v>
      </c>
      <c r="L30" s="90">
        <v>-119</v>
      </c>
      <c r="M30" s="66">
        <v>6</v>
      </c>
      <c r="N30" s="66" t="s">
        <v>180</v>
      </c>
      <c r="O30" s="66"/>
      <c r="P30" s="69" t="s">
        <v>181</v>
      </c>
      <c r="Q30" s="66" t="s">
        <v>182</v>
      </c>
      <c r="R30" s="66">
        <v>180</v>
      </c>
      <c r="S30" s="66">
        <v>1</v>
      </c>
      <c r="T30" s="66" t="s">
        <v>150</v>
      </c>
      <c r="U30" s="27">
        <v>8000</v>
      </c>
      <c r="V30" s="27">
        <v>8000</v>
      </c>
      <c r="W30" s="63" t="s">
        <v>183</v>
      </c>
      <c r="X30" s="66" t="s">
        <v>152</v>
      </c>
      <c r="Y30" s="93" t="s">
        <v>153</v>
      </c>
      <c r="Z30" s="2"/>
      <c r="AA30" s="2"/>
      <c r="AB30" s="2"/>
      <c r="AC30" s="490" t="s">
        <v>154</v>
      </c>
    </row>
    <row r="31" spans="1:29" ht="15" customHeight="1">
      <c r="A31" s="2"/>
      <c r="B31" s="2" t="s">
        <v>179</v>
      </c>
      <c r="C31" s="2"/>
      <c r="D31" s="121">
        <v>200217</v>
      </c>
      <c r="E31" s="2">
        <v>19</v>
      </c>
      <c r="F31" s="43" t="s">
        <v>106</v>
      </c>
      <c r="G31" s="66">
        <v>2</v>
      </c>
      <c r="H31" s="66">
        <v>20</v>
      </c>
      <c r="I31" s="66">
        <v>8</v>
      </c>
      <c r="J31" s="66" t="s">
        <v>165</v>
      </c>
      <c r="K31" s="66" t="s">
        <v>146</v>
      </c>
      <c r="L31" s="90">
        <v>-121</v>
      </c>
      <c r="M31" s="66">
        <v>4</v>
      </c>
      <c r="N31" s="66" t="s">
        <v>180</v>
      </c>
      <c r="O31" s="66"/>
      <c r="P31" s="69" t="s">
        <v>181</v>
      </c>
      <c r="Q31" s="66" t="s">
        <v>182</v>
      </c>
      <c r="R31" s="66">
        <v>180</v>
      </c>
      <c r="S31" s="66">
        <v>1</v>
      </c>
      <c r="T31" s="66" t="s">
        <v>150</v>
      </c>
      <c r="U31" s="27">
        <v>5000</v>
      </c>
      <c r="V31" s="27">
        <v>5000</v>
      </c>
      <c r="W31" s="63" t="s">
        <v>183</v>
      </c>
      <c r="X31" s="66" t="s">
        <v>152</v>
      </c>
      <c r="Y31" s="93" t="s">
        <v>153</v>
      </c>
      <c r="Z31" s="2"/>
      <c r="AA31" s="2"/>
      <c r="AB31" s="2"/>
      <c r="AC31" s="490" t="s">
        <v>154</v>
      </c>
    </row>
    <row r="32" spans="1:29" ht="15" customHeight="1">
      <c r="A32" s="2"/>
      <c r="B32" s="2"/>
      <c r="C32" s="2"/>
      <c r="D32" s="2"/>
      <c r="E32" s="2"/>
      <c r="F32" s="2"/>
      <c r="G32" s="66"/>
      <c r="H32" s="2"/>
      <c r="I32" s="2"/>
      <c r="J32" s="2"/>
      <c r="K32" s="2"/>
      <c r="L32" s="91"/>
      <c r="M32" s="2"/>
      <c r="N32" s="2"/>
      <c r="O32" s="2"/>
      <c r="P32" s="2"/>
      <c r="Q32" s="2"/>
      <c r="R32" s="2"/>
      <c r="S32" s="2"/>
      <c r="T32" s="25"/>
      <c r="U32" s="61"/>
      <c r="V32" s="61"/>
      <c r="W32" s="2"/>
      <c r="X32" s="66"/>
      <c r="Y32" s="93"/>
      <c r="Z32" s="2"/>
      <c r="AA32" s="2"/>
      <c r="AB32" s="2"/>
      <c r="AC32" s="491"/>
    </row>
    <row r="33" spans="1:29" ht="15" customHeight="1">
      <c r="A33" s="2" t="s">
        <v>184</v>
      </c>
      <c r="B33" s="2" t="s">
        <v>185</v>
      </c>
      <c r="C33" s="2">
        <v>60180</v>
      </c>
      <c r="D33" s="121">
        <v>200260</v>
      </c>
      <c r="E33" s="2"/>
      <c r="F33" s="43" t="s">
        <v>106</v>
      </c>
      <c r="G33" s="66">
        <v>2</v>
      </c>
      <c r="H33" s="66">
        <v>5</v>
      </c>
      <c r="I33" s="66">
        <v>8</v>
      </c>
      <c r="J33" s="66" t="s">
        <v>170</v>
      </c>
      <c r="K33" s="66" t="s">
        <v>158</v>
      </c>
      <c r="L33" s="90">
        <v>-85</v>
      </c>
      <c r="M33" s="66" t="s">
        <v>159</v>
      </c>
      <c r="N33" s="66" t="s">
        <v>160</v>
      </c>
      <c r="O33" s="66"/>
      <c r="P33" s="66" t="s">
        <v>148</v>
      </c>
      <c r="Q33" s="66" t="s">
        <v>149</v>
      </c>
      <c r="R33" s="66">
        <v>60</v>
      </c>
      <c r="S33" s="66">
        <v>3</v>
      </c>
      <c r="T33" s="66" t="s">
        <v>150</v>
      </c>
      <c r="U33" s="61">
        <v>13750</v>
      </c>
      <c r="V33" s="61">
        <v>13750</v>
      </c>
      <c r="W33" s="2"/>
      <c r="X33" s="27" t="s">
        <v>186</v>
      </c>
      <c r="Y33" s="93" t="s">
        <v>153</v>
      </c>
      <c r="Z33" s="2"/>
      <c r="AA33" s="2"/>
      <c r="AB33" s="2"/>
      <c r="AC33" s="490" t="s">
        <v>154</v>
      </c>
    </row>
    <row r="34" spans="1:29" ht="15" customHeight="1">
      <c r="A34" s="2" t="s">
        <v>184</v>
      </c>
      <c r="B34" s="2" t="s">
        <v>187</v>
      </c>
      <c r="C34" s="2">
        <v>60179</v>
      </c>
      <c r="D34" s="121">
        <v>200261</v>
      </c>
      <c r="E34" s="2"/>
      <c r="F34" s="43" t="s">
        <v>106</v>
      </c>
      <c r="G34" s="66">
        <v>2</v>
      </c>
      <c r="H34" s="66">
        <v>5</v>
      </c>
      <c r="I34" s="66">
        <v>8</v>
      </c>
      <c r="J34" s="66" t="s">
        <v>157</v>
      </c>
      <c r="K34" s="66" t="s">
        <v>158</v>
      </c>
      <c r="L34" s="90">
        <v>-85</v>
      </c>
      <c r="M34" s="66" t="s">
        <v>159</v>
      </c>
      <c r="N34" s="66" t="s">
        <v>160</v>
      </c>
      <c r="O34" s="66"/>
      <c r="P34" s="66" t="s">
        <v>148</v>
      </c>
      <c r="Q34" s="66" t="s">
        <v>149</v>
      </c>
      <c r="R34" s="66">
        <v>60</v>
      </c>
      <c r="S34" s="66">
        <v>3</v>
      </c>
      <c r="T34" s="66" t="s">
        <v>150</v>
      </c>
      <c r="U34" s="61">
        <v>27000</v>
      </c>
      <c r="V34" s="61">
        <v>27000</v>
      </c>
      <c r="W34" s="63" t="s">
        <v>161</v>
      </c>
      <c r="X34" s="27" t="s">
        <v>186</v>
      </c>
      <c r="Y34" s="93" t="s">
        <v>153</v>
      </c>
      <c r="Z34" s="2"/>
      <c r="AA34" s="2"/>
      <c r="AB34" s="2"/>
      <c r="AC34" s="490" t="s">
        <v>154</v>
      </c>
    </row>
    <row r="35" spans="1:29" ht="15" customHeight="1">
      <c r="A35" s="2" t="s">
        <v>184</v>
      </c>
      <c r="B35" s="2" t="s">
        <v>188</v>
      </c>
      <c r="C35" s="2"/>
      <c r="D35" s="121">
        <v>200262</v>
      </c>
      <c r="E35" s="2"/>
      <c r="F35" s="43" t="s">
        <v>106</v>
      </c>
      <c r="G35" s="66">
        <v>2</v>
      </c>
      <c r="H35" s="66">
        <v>5</v>
      </c>
      <c r="I35" s="66">
        <v>8</v>
      </c>
      <c r="J35" s="66" t="s">
        <v>145</v>
      </c>
      <c r="K35" s="66" t="s">
        <v>146</v>
      </c>
      <c r="L35" s="90">
        <v>-98</v>
      </c>
      <c r="M35" s="2">
        <v>0</v>
      </c>
      <c r="N35" s="2" t="s">
        <v>147</v>
      </c>
      <c r="O35" s="2"/>
      <c r="P35" s="66" t="s">
        <v>148</v>
      </c>
      <c r="Q35" s="66" t="s">
        <v>149</v>
      </c>
      <c r="R35" s="66">
        <v>60</v>
      </c>
      <c r="S35" s="66">
        <v>3</v>
      </c>
      <c r="T35" s="66" t="s">
        <v>150</v>
      </c>
      <c r="U35" s="61">
        <v>2000</v>
      </c>
      <c r="V35" s="61">
        <v>2000</v>
      </c>
      <c r="W35" s="63" t="s">
        <v>151</v>
      </c>
      <c r="X35" s="66" t="s">
        <v>152</v>
      </c>
      <c r="Y35" s="93" t="s">
        <v>153</v>
      </c>
      <c r="Z35" s="2"/>
      <c r="AA35" s="2"/>
      <c r="AB35" s="2"/>
      <c r="AC35" s="490" t="s">
        <v>154</v>
      </c>
    </row>
    <row r="36" spans="1:29" ht="15" customHeight="1">
      <c r="A36" s="2" t="s">
        <v>184</v>
      </c>
      <c r="B36" s="2" t="s">
        <v>187</v>
      </c>
      <c r="C36" s="2"/>
      <c r="D36" s="121">
        <v>200263</v>
      </c>
      <c r="E36" s="2"/>
      <c r="F36" s="43" t="s">
        <v>106</v>
      </c>
      <c r="G36" s="66">
        <v>2</v>
      </c>
      <c r="H36" s="66">
        <v>5</v>
      </c>
      <c r="I36" s="66">
        <v>8</v>
      </c>
      <c r="J36" s="66" t="s">
        <v>157</v>
      </c>
      <c r="K36" s="66" t="s">
        <v>163</v>
      </c>
      <c r="L36" s="90">
        <v>-88</v>
      </c>
      <c r="M36" s="2">
        <v>10</v>
      </c>
      <c r="N36" s="2" t="s">
        <v>164</v>
      </c>
      <c r="O36" s="2"/>
      <c r="P36" s="66" t="s">
        <v>148</v>
      </c>
      <c r="Q36" s="66" t="s">
        <v>149</v>
      </c>
      <c r="R36" s="66">
        <v>60</v>
      </c>
      <c r="S36" s="66">
        <v>3</v>
      </c>
      <c r="T36" s="66" t="s">
        <v>150</v>
      </c>
      <c r="U36" s="61">
        <v>6000</v>
      </c>
      <c r="V36" s="61">
        <v>6000</v>
      </c>
      <c r="W36" s="63" t="s">
        <v>161</v>
      </c>
      <c r="X36" s="66" t="s">
        <v>152</v>
      </c>
      <c r="Y36" s="93" t="s">
        <v>153</v>
      </c>
      <c r="Z36" s="2"/>
      <c r="AA36" s="2"/>
      <c r="AB36" s="2"/>
      <c r="AC36" s="490" t="s">
        <v>154</v>
      </c>
    </row>
    <row r="37" spans="1:29" ht="15" customHeight="1">
      <c r="A37" s="2" t="s">
        <v>184</v>
      </c>
      <c r="B37" s="2" t="s">
        <v>189</v>
      </c>
      <c r="C37" s="2"/>
      <c r="D37" s="121">
        <v>200264</v>
      </c>
      <c r="E37" s="2"/>
      <c r="F37" s="43" t="s">
        <v>106</v>
      </c>
      <c r="G37" s="66">
        <v>2</v>
      </c>
      <c r="H37" s="66">
        <v>5</v>
      </c>
      <c r="I37" s="66">
        <v>8</v>
      </c>
      <c r="J37" s="66" t="s">
        <v>165</v>
      </c>
      <c r="K37" s="66" t="s">
        <v>163</v>
      </c>
      <c r="L37" s="90">
        <v>-78</v>
      </c>
      <c r="M37" s="2">
        <v>20</v>
      </c>
      <c r="N37" s="2" t="s">
        <v>166</v>
      </c>
      <c r="O37" s="2"/>
      <c r="P37" s="66" t="s">
        <v>148</v>
      </c>
      <c r="Q37" s="66" t="s">
        <v>149</v>
      </c>
      <c r="R37" s="66">
        <v>60</v>
      </c>
      <c r="S37" s="66">
        <v>3</v>
      </c>
      <c r="T37" s="66" t="s">
        <v>150</v>
      </c>
      <c r="U37" s="61">
        <v>12000</v>
      </c>
      <c r="V37" s="61">
        <v>12000</v>
      </c>
      <c r="W37" s="63" t="s">
        <v>167</v>
      </c>
      <c r="X37" s="66" t="s">
        <v>152</v>
      </c>
      <c r="Y37" s="93" t="s">
        <v>153</v>
      </c>
      <c r="Z37" s="2"/>
      <c r="AA37" s="2"/>
      <c r="AB37" s="2"/>
      <c r="AC37" s="490" t="s">
        <v>154</v>
      </c>
    </row>
    <row r="38" spans="1:29" ht="15" customHeight="1">
      <c r="A38" s="2" t="s">
        <v>184</v>
      </c>
      <c r="B38" s="2" t="s">
        <v>190</v>
      </c>
      <c r="C38" s="2">
        <v>60181</v>
      </c>
      <c r="D38" s="121">
        <v>200265</v>
      </c>
      <c r="E38" s="2"/>
      <c r="F38" s="43" t="s">
        <v>106</v>
      </c>
      <c r="G38" s="66">
        <v>2</v>
      </c>
      <c r="H38" s="66">
        <v>5</v>
      </c>
      <c r="I38" s="66">
        <v>8</v>
      </c>
      <c r="J38" s="66" t="s">
        <v>157</v>
      </c>
      <c r="K38" s="66" t="s">
        <v>158</v>
      </c>
      <c r="L38" s="90">
        <v>-85</v>
      </c>
      <c r="M38" s="2" t="s">
        <v>159</v>
      </c>
      <c r="N38" s="2" t="s">
        <v>160</v>
      </c>
      <c r="O38" s="2"/>
      <c r="P38" s="66" t="s">
        <v>171</v>
      </c>
      <c r="Q38" s="66" t="s">
        <v>149</v>
      </c>
      <c r="R38" s="66">
        <v>60</v>
      </c>
      <c r="S38" s="66">
        <v>3</v>
      </c>
      <c r="T38" s="66" t="s">
        <v>150</v>
      </c>
      <c r="U38" s="61">
        <v>27000</v>
      </c>
      <c r="V38" s="61">
        <v>27000</v>
      </c>
      <c r="W38" s="63" t="s">
        <v>191</v>
      </c>
      <c r="X38" s="27" t="s">
        <v>186</v>
      </c>
      <c r="Y38" s="93" t="s">
        <v>153</v>
      </c>
      <c r="Z38" s="2"/>
      <c r="AA38" s="2"/>
      <c r="AB38" s="2"/>
      <c r="AC38" s="490" t="s">
        <v>154</v>
      </c>
    </row>
    <row r="39" spans="1:29" ht="15" customHeight="1">
      <c r="A39" s="2" t="s">
        <v>184</v>
      </c>
      <c r="B39" s="2" t="s">
        <v>192</v>
      </c>
      <c r="C39" s="2">
        <v>58935</v>
      </c>
      <c r="D39" s="121">
        <v>200266</v>
      </c>
      <c r="E39" s="2"/>
      <c r="F39" s="43" t="s">
        <v>106</v>
      </c>
      <c r="G39" s="66">
        <v>2</v>
      </c>
      <c r="H39" s="66">
        <v>5</v>
      </c>
      <c r="I39" s="66">
        <v>8</v>
      </c>
      <c r="J39" s="66" t="s">
        <v>193</v>
      </c>
      <c r="K39" s="66" t="s">
        <v>158</v>
      </c>
      <c r="L39" s="90">
        <v>-85</v>
      </c>
      <c r="M39" s="66" t="s">
        <v>159</v>
      </c>
      <c r="N39" s="66" t="s">
        <v>160</v>
      </c>
      <c r="O39" s="66"/>
      <c r="P39" s="66" t="s">
        <v>194</v>
      </c>
      <c r="Q39" s="66" t="s">
        <v>149</v>
      </c>
      <c r="R39" s="66">
        <v>60</v>
      </c>
      <c r="S39" s="66">
        <v>3</v>
      </c>
      <c r="T39" s="66" t="s">
        <v>150</v>
      </c>
      <c r="U39" s="61">
        <v>10000</v>
      </c>
      <c r="V39" s="61">
        <v>10000</v>
      </c>
      <c r="W39" s="63" t="s">
        <v>195</v>
      </c>
      <c r="X39" s="27" t="s">
        <v>186</v>
      </c>
      <c r="Y39" s="425" t="s">
        <v>196</v>
      </c>
      <c r="Z39" s="2"/>
      <c r="AA39" s="2"/>
      <c r="AB39" s="2"/>
      <c r="AC39" s="490" t="s">
        <v>154</v>
      </c>
    </row>
    <row r="40" spans="1:29" ht="15" customHeight="1">
      <c r="A40" s="2" t="s">
        <v>184</v>
      </c>
      <c r="B40" s="2" t="s">
        <v>197</v>
      </c>
      <c r="C40" s="2">
        <v>58621</v>
      </c>
      <c r="D40" s="121">
        <v>200267</v>
      </c>
      <c r="E40" s="2"/>
      <c r="F40" s="43" t="s">
        <v>106</v>
      </c>
      <c r="G40" s="66">
        <v>2</v>
      </c>
      <c r="H40" s="66">
        <v>5</v>
      </c>
      <c r="I40" s="66">
        <v>8</v>
      </c>
      <c r="J40" s="66" t="s">
        <v>193</v>
      </c>
      <c r="K40" s="66" t="s">
        <v>158</v>
      </c>
      <c r="L40" s="90">
        <v>-85</v>
      </c>
      <c r="M40" s="66" t="s">
        <v>159</v>
      </c>
      <c r="N40" s="66" t="s">
        <v>160</v>
      </c>
      <c r="O40" s="66"/>
      <c r="P40" s="66" t="s">
        <v>198</v>
      </c>
      <c r="Q40" s="66" t="s">
        <v>149</v>
      </c>
      <c r="R40" s="66">
        <v>60</v>
      </c>
      <c r="S40" s="66">
        <v>3</v>
      </c>
      <c r="T40" s="66" t="s">
        <v>150</v>
      </c>
      <c r="U40" s="61">
        <v>10000</v>
      </c>
      <c r="V40" s="61">
        <v>10000</v>
      </c>
      <c r="W40" s="63" t="s">
        <v>199</v>
      </c>
      <c r="X40" s="27" t="s">
        <v>186</v>
      </c>
      <c r="Y40" s="425" t="s">
        <v>196</v>
      </c>
      <c r="Z40" s="2"/>
      <c r="AA40" s="2"/>
      <c r="AB40" s="2"/>
      <c r="AC40" s="490" t="s">
        <v>154</v>
      </c>
    </row>
    <row r="41" spans="1:29" ht="15" customHeight="1">
      <c r="A41" s="2"/>
      <c r="B41" s="2"/>
      <c r="C41" s="2"/>
      <c r="D41" s="2"/>
      <c r="E41" s="2"/>
      <c r="F41" s="43"/>
      <c r="G41" s="66"/>
      <c r="H41" s="66"/>
      <c r="I41" s="66"/>
      <c r="J41" s="66"/>
      <c r="K41" s="66"/>
      <c r="L41" s="90" t="s">
        <v>177</v>
      </c>
      <c r="M41" s="66"/>
      <c r="N41" s="66"/>
      <c r="O41" s="66"/>
      <c r="P41" s="66"/>
      <c r="Q41" s="66"/>
      <c r="R41" s="66"/>
      <c r="S41" s="66"/>
      <c r="T41" s="66"/>
      <c r="U41" s="61"/>
      <c r="V41" s="61"/>
      <c r="W41" s="63"/>
      <c r="X41" s="66"/>
      <c r="Y41" s="425"/>
      <c r="Z41" s="2"/>
      <c r="AA41" s="2"/>
      <c r="AB41" s="2"/>
      <c r="AC41" s="491"/>
    </row>
    <row r="42" spans="1:29" ht="15" customHeight="1">
      <c r="A42" s="2" t="s">
        <v>200</v>
      </c>
      <c r="B42" s="2" t="s">
        <v>187</v>
      </c>
      <c r="C42" s="2">
        <v>60179</v>
      </c>
      <c r="D42" s="121">
        <v>200271</v>
      </c>
      <c r="E42" s="2"/>
      <c r="F42" s="43" t="s">
        <v>106</v>
      </c>
      <c r="G42" s="66">
        <v>2</v>
      </c>
      <c r="H42" s="66">
        <v>15</v>
      </c>
      <c r="I42" s="66">
        <v>8</v>
      </c>
      <c r="J42" s="66" t="s">
        <v>157</v>
      </c>
      <c r="K42" s="66" t="s">
        <v>158</v>
      </c>
      <c r="L42" s="90">
        <v>-85</v>
      </c>
      <c r="M42" s="66" t="s">
        <v>159</v>
      </c>
      <c r="N42" s="66" t="s">
        <v>160</v>
      </c>
      <c r="O42" s="66"/>
      <c r="P42" s="66" t="s">
        <v>148</v>
      </c>
      <c r="Q42" s="66" t="s">
        <v>149</v>
      </c>
      <c r="R42" s="66">
        <v>60</v>
      </c>
      <c r="S42" s="66">
        <v>3</v>
      </c>
      <c r="T42" s="66" t="s">
        <v>150</v>
      </c>
      <c r="U42" s="61" t="s">
        <v>201</v>
      </c>
      <c r="V42" s="61">
        <v>102700</v>
      </c>
      <c r="W42" s="63" t="s">
        <v>161</v>
      </c>
      <c r="X42" s="27" t="s">
        <v>162</v>
      </c>
      <c r="Y42" s="93" t="s">
        <v>153</v>
      </c>
      <c r="Z42" s="2"/>
      <c r="AA42" s="2"/>
      <c r="AB42" s="2"/>
      <c r="AC42" s="490" t="s">
        <v>154</v>
      </c>
    </row>
    <row r="43" spans="1:29" ht="15" customHeight="1">
      <c r="A43" s="2" t="s">
        <v>200</v>
      </c>
      <c r="B43" s="2" t="s">
        <v>187</v>
      </c>
      <c r="C43" s="2"/>
      <c r="D43" s="121">
        <v>200273</v>
      </c>
      <c r="E43" s="2"/>
      <c r="F43" s="43" t="s">
        <v>106</v>
      </c>
      <c r="G43" s="66">
        <v>2</v>
      </c>
      <c r="H43" s="66">
        <v>15</v>
      </c>
      <c r="I43" s="66">
        <v>8</v>
      </c>
      <c r="J43" s="66" t="s">
        <v>157</v>
      </c>
      <c r="K43" s="66" t="s">
        <v>163</v>
      </c>
      <c r="L43" s="90">
        <v>-88</v>
      </c>
      <c r="M43" s="2">
        <v>10</v>
      </c>
      <c r="N43" s="2" t="s">
        <v>164</v>
      </c>
      <c r="O43" s="2"/>
      <c r="P43" s="66" t="s">
        <v>148</v>
      </c>
      <c r="Q43" s="66" t="s">
        <v>149</v>
      </c>
      <c r="R43" s="66">
        <v>60</v>
      </c>
      <c r="S43" s="66">
        <v>3</v>
      </c>
      <c r="T43" s="66" t="s">
        <v>150</v>
      </c>
      <c r="U43" s="61">
        <v>20500</v>
      </c>
      <c r="V43" s="61">
        <v>20500</v>
      </c>
      <c r="W43" s="63" t="s">
        <v>161</v>
      </c>
      <c r="X43" s="66" t="s">
        <v>152</v>
      </c>
      <c r="Y43" s="93" t="s">
        <v>153</v>
      </c>
      <c r="Z43" s="2"/>
      <c r="AA43" s="2"/>
      <c r="AB43" s="2"/>
      <c r="AC43" s="490" t="s">
        <v>154</v>
      </c>
    </row>
    <row r="44" spans="1:29" ht="15" customHeight="1">
      <c r="A44" s="2" t="s">
        <v>200</v>
      </c>
      <c r="B44" s="2" t="s">
        <v>189</v>
      </c>
      <c r="C44" s="2"/>
      <c r="D44" s="121">
        <v>200274</v>
      </c>
      <c r="E44" s="2"/>
      <c r="F44" s="43" t="s">
        <v>106</v>
      </c>
      <c r="G44" s="66">
        <v>2</v>
      </c>
      <c r="H44" s="66">
        <v>15</v>
      </c>
      <c r="I44" s="66">
        <v>8</v>
      </c>
      <c r="J44" s="66" t="s">
        <v>165</v>
      </c>
      <c r="K44" s="66" t="s">
        <v>163</v>
      </c>
      <c r="L44" s="90">
        <v>-78</v>
      </c>
      <c r="M44" s="2">
        <v>20</v>
      </c>
      <c r="N44" s="2" t="s">
        <v>166</v>
      </c>
      <c r="O44" s="2"/>
      <c r="P44" s="66" t="s">
        <v>148</v>
      </c>
      <c r="Q44" s="66" t="s">
        <v>149</v>
      </c>
      <c r="R44" s="66">
        <v>60</v>
      </c>
      <c r="S44" s="66">
        <v>3</v>
      </c>
      <c r="T44" s="66" t="s">
        <v>150</v>
      </c>
      <c r="U44" s="61">
        <v>38500</v>
      </c>
      <c r="V44" s="61">
        <v>38500</v>
      </c>
      <c r="W44" s="63" t="s">
        <v>167</v>
      </c>
      <c r="X44" s="66" t="s">
        <v>152</v>
      </c>
      <c r="Y44" s="93" t="s">
        <v>153</v>
      </c>
      <c r="Z44" s="2"/>
      <c r="AA44" s="2"/>
      <c r="AB44" s="2"/>
      <c r="AC44" s="490" t="s">
        <v>154</v>
      </c>
    </row>
    <row r="45" spans="1:29" ht="20.45" customHeight="1">
      <c r="A45" s="2" t="s">
        <v>200</v>
      </c>
      <c r="B45" s="2" t="s">
        <v>190</v>
      </c>
      <c r="C45" s="2">
        <v>60181</v>
      </c>
      <c r="D45" s="121">
        <v>200275</v>
      </c>
      <c r="E45" s="2"/>
      <c r="F45" s="43" t="s">
        <v>106</v>
      </c>
      <c r="G45" s="66">
        <v>2</v>
      </c>
      <c r="H45" s="66">
        <v>15</v>
      </c>
      <c r="I45" s="66">
        <v>8</v>
      </c>
      <c r="J45" s="66" t="s">
        <v>157</v>
      </c>
      <c r="K45" s="66" t="s">
        <v>158</v>
      </c>
      <c r="L45" s="90">
        <v>-85</v>
      </c>
      <c r="M45" s="2" t="s">
        <v>159</v>
      </c>
      <c r="N45" s="2" t="s">
        <v>160</v>
      </c>
      <c r="O45" s="2"/>
      <c r="P45" s="66" t="s">
        <v>171</v>
      </c>
      <c r="Q45" s="66" t="s">
        <v>149</v>
      </c>
      <c r="R45" s="66">
        <v>60</v>
      </c>
      <c r="S45" s="66">
        <v>3</v>
      </c>
      <c r="T45" s="66" t="s">
        <v>150</v>
      </c>
      <c r="U45" s="61" t="s">
        <v>201</v>
      </c>
      <c r="V45" s="61">
        <v>103600</v>
      </c>
      <c r="W45" s="63" t="s">
        <v>191</v>
      </c>
      <c r="X45" s="27" t="s">
        <v>162</v>
      </c>
      <c r="Y45" s="93" t="s">
        <v>153</v>
      </c>
      <c r="Z45" s="2"/>
      <c r="AA45" s="2"/>
      <c r="AB45" s="2"/>
      <c r="AC45" s="490" t="s">
        <v>154</v>
      </c>
    </row>
    <row r="46" spans="1:29" ht="15" customHeight="1">
      <c r="A46" s="2"/>
      <c r="B46" s="2"/>
      <c r="C46" s="2"/>
      <c r="D46" s="2"/>
      <c r="E46" s="2"/>
      <c r="F46" s="43"/>
      <c r="G46" s="66"/>
      <c r="H46" s="66"/>
      <c r="I46" s="66"/>
      <c r="J46" s="66"/>
      <c r="K46" s="66"/>
      <c r="L46" s="90" t="s">
        <v>177</v>
      </c>
      <c r="M46" s="2"/>
      <c r="N46" s="2"/>
      <c r="O46" s="2"/>
      <c r="P46" s="66"/>
      <c r="Q46" s="66"/>
      <c r="R46" s="66"/>
      <c r="S46" s="66"/>
      <c r="T46" s="66"/>
      <c r="U46" s="61"/>
      <c r="V46" s="61"/>
      <c r="W46" s="63"/>
      <c r="X46" s="66"/>
      <c r="Y46" s="93"/>
      <c r="Z46" s="2"/>
      <c r="AA46" s="2"/>
      <c r="AB46" s="2"/>
      <c r="AC46" s="491"/>
    </row>
    <row r="47" spans="1:29" ht="15" customHeight="1">
      <c r="A47" s="2" t="s">
        <v>202</v>
      </c>
      <c r="B47" s="2" t="s">
        <v>187</v>
      </c>
      <c r="C47" s="2">
        <v>60179</v>
      </c>
      <c r="D47" s="121">
        <v>200281</v>
      </c>
      <c r="E47" s="2"/>
      <c r="F47" s="43" t="s">
        <v>106</v>
      </c>
      <c r="G47" s="66">
        <v>2</v>
      </c>
      <c r="H47" s="66">
        <v>20</v>
      </c>
      <c r="I47" s="66">
        <v>8</v>
      </c>
      <c r="J47" s="66" t="s">
        <v>157</v>
      </c>
      <c r="K47" s="66" t="s">
        <v>158</v>
      </c>
      <c r="L47" s="90">
        <v>-85</v>
      </c>
      <c r="M47" s="66" t="s">
        <v>159</v>
      </c>
      <c r="N47" s="66" t="s">
        <v>160</v>
      </c>
      <c r="O47" s="66"/>
      <c r="P47" s="66" t="s">
        <v>148</v>
      </c>
      <c r="Q47" s="66" t="s">
        <v>149</v>
      </c>
      <c r="R47" s="66">
        <v>60</v>
      </c>
      <c r="S47" s="66">
        <v>3</v>
      </c>
      <c r="T47" s="66" t="s">
        <v>150</v>
      </c>
      <c r="U47" s="61" t="s">
        <v>201</v>
      </c>
      <c r="V47" s="61">
        <v>140000</v>
      </c>
      <c r="W47" s="63" t="s">
        <v>161</v>
      </c>
      <c r="X47" s="27" t="s">
        <v>162</v>
      </c>
      <c r="Y47" s="93" t="s">
        <v>153</v>
      </c>
      <c r="Z47" s="2"/>
      <c r="AA47" s="2"/>
      <c r="AB47" s="2"/>
      <c r="AC47" s="490" t="s">
        <v>154</v>
      </c>
    </row>
    <row r="48" spans="1:29" ht="15" customHeight="1">
      <c r="A48" s="2" t="s">
        <v>202</v>
      </c>
      <c r="B48" s="2" t="s">
        <v>187</v>
      </c>
      <c r="C48" s="2"/>
      <c r="D48" s="121">
        <v>200283</v>
      </c>
      <c r="E48" s="2"/>
      <c r="F48" s="43" t="s">
        <v>106</v>
      </c>
      <c r="G48" s="66">
        <v>2</v>
      </c>
      <c r="H48" s="66">
        <v>20</v>
      </c>
      <c r="I48" s="66">
        <v>8</v>
      </c>
      <c r="J48" s="66" t="s">
        <v>157</v>
      </c>
      <c r="K48" s="66" t="s">
        <v>163</v>
      </c>
      <c r="L48" s="90">
        <v>-88</v>
      </c>
      <c r="M48" s="2">
        <v>10</v>
      </c>
      <c r="N48" s="2" t="s">
        <v>164</v>
      </c>
      <c r="O48" s="2"/>
      <c r="P48" s="66" t="s">
        <v>148</v>
      </c>
      <c r="Q48" s="66" t="s">
        <v>149</v>
      </c>
      <c r="R48" s="66">
        <v>60</v>
      </c>
      <c r="S48" s="66">
        <v>3</v>
      </c>
      <c r="T48" s="66" t="s">
        <v>150</v>
      </c>
      <c r="U48" s="61">
        <v>28000</v>
      </c>
      <c r="V48" s="61">
        <v>28000</v>
      </c>
      <c r="W48" s="63" t="s">
        <v>161</v>
      </c>
      <c r="X48" s="66" t="s">
        <v>152</v>
      </c>
      <c r="Y48" s="93" t="s">
        <v>153</v>
      </c>
      <c r="Z48" s="2"/>
      <c r="AA48" s="2"/>
      <c r="AB48" s="2"/>
      <c r="AC48" s="490" t="s">
        <v>154</v>
      </c>
    </row>
    <row r="49" spans="1:29" ht="15" customHeight="1">
      <c r="A49" s="2" t="s">
        <v>202</v>
      </c>
      <c r="B49" s="2" t="s">
        <v>189</v>
      </c>
      <c r="C49" s="2"/>
      <c r="D49" s="121">
        <v>200284</v>
      </c>
      <c r="E49" s="2"/>
      <c r="F49" s="43" t="s">
        <v>106</v>
      </c>
      <c r="G49" s="66">
        <v>2</v>
      </c>
      <c r="H49" s="66">
        <v>20</v>
      </c>
      <c r="I49" s="66">
        <v>8</v>
      </c>
      <c r="J49" s="66" t="s">
        <v>165</v>
      </c>
      <c r="K49" s="66" t="s">
        <v>163</v>
      </c>
      <c r="L49" s="90">
        <v>-78</v>
      </c>
      <c r="M49" s="2">
        <v>20</v>
      </c>
      <c r="N49" s="2" t="s">
        <v>166</v>
      </c>
      <c r="O49" s="2"/>
      <c r="P49" s="66" t="s">
        <v>148</v>
      </c>
      <c r="Q49" s="66" t="s">
        <v>149</v>
      </c>
      <c r="R49" s="66">
        <v>60</v>
      </c>
      <c r="S49" s="66">
        <v>3</v>
      </c>
      <c r="T49" s="66" t="s">
        <v>150</v>
      </c>
      <c r="U49" s="61">
        <v>51000</v>
      </c>
      <c r="V49" s="61">
        <v>51000</v>
      </c>
      <c r="W49" s="63" t="s">
        <v>167</v>
      </c>
      <c r="X49" s="66" t="s">
        <v>152</v>
      </c>
      <c r="Y49" s="93" t="s">
        <v>153</v>
      </c>
      <c r="Z49" s="2"/>
      <c r="AA49" s="2"/>
      <c r="AB49" s="2"/>
      <c r="AC49" s="490" t="s">
        <v>154</v>
      </c>
    </row>
    <row r="50" spans="1:29" ht="15" customHeight="1">
      <c r="A50" s="2" t="s">
        <v>202</v>
      </c>
      <c r="B50" s="2" t="s">
        <v>190</v>
      </c>
      <c r="C50" s="2">
        <v>60181</v>
      </c>
      <c r="D50" s="121">
        <v>200285</v>
      </c>
      <c r="E50" s="2"/>
      <c r="F50" s="43" t="s">
        <v>106</v>
      </c>
      <c r="G50" s="66">
        <v>2</v>
      </c>
      <c r="H50" s="66">
        <v>20</v>
      </c>
      <c r="I50" s="66">
        <v>8</v>
      </c>
      <c r="J50" s="66" t="s">
        <v>157</v>
      </c>
      <c r="K50" s="66" t="s">
        <v>158</v>
      </c>
      <c r="L50" s="90">
        <v>-85</v>
      </c>
      <c r="M50" s="2" t="s">
        <v>159</v>
      </c>
      <c r="N50" s="2" t="s">
        <v>160</v>
      </c>
      <c r="O50" s="2"/>
      <c r="P50" s="66" t="s">
        <v>171</v>
      </c>
      <c r="Q50" s="66" t="s">
        <v>149</v>
      </c>
      <c r="R50" s="66">
        <v>60</v>
      </c>
      <c r="S50" s="66">
        <v>3</v>
      </c>
      <c r="T50" s="66" t="s">
        <v>150</v>
      </c>
      <c r="U50" s="61" t="s">
        <v>201</v>
      </c>
      <c r="V50" s="61">
        <v>140000</v>
      </c>
      <c r="W50" s="63" t="s">
        <v>191</v>
      </c>
      <c r="X50" s="27" t="s">
        <v>162</v>
      </c>
      <c r="Y50" s="93" t="s">
        <v>153</v>
      </c>
      <c r="Z50" s="2"/>
      <c r="AA50" s="2"/>
      <c r="AB50" s="2"/>
      <c r="AC50" s="490" t="s">
        <v>154</v>
      </c>
    </row>
    <row r="51" spans="1:29" ht="15" customHeight="1">
      <c r="C51" s="117"/>
      <c r="F51" s="45"/>
      <c r="G51" s="36"/>
      <c r="H51" s="36"/>
      <c r="I51" s="36"/>
      <c r="J51" s="36"/>
      <c r="K51" s="36"/>
      <c r="L51" s="36"/>
      <c r="P51" s="36"/>
      <c r="Q51" s="36"/>
      <c r="R51" s="36"/>
      <c r="S51" s="36"/>
      <c r="T51" s="36"/>
      <c r="U51" s="50"/>
      <c r="V51" s="61"/>
      <c r="W51" s="64"/>
      <c r="Z51" s="2"/>
      <c r="AA51" s="2"/>
      <c r="AB51" s="2"/>
      <c r="AC51" s="491"/>
    </row>
    <row r="52" spans="1:29" ht="15" customHeight="1">
      <c r="A52" s="2" t="s">
        <v>203</v>
      </c>
      <c r="B52" s="2" t="s">
        <v>189</v>
      </c>
      <c r="C52" s="2">
        <v>60179</v>
      </c>
      <c r="D52" s="2" t="s">
        <v>204</v>
      </c>
      <c r="E52" s="2"/>
      <c r="F52" s="43" t="s">
        <v>106</v>
      </c>
      <c r="G52" s="66">
        <v>2</v>
      </c>
      <c r="H52" s="66">
        <v>10</v>
      </c>
      <c r="I52" s="66">
        <v>8</v>
      </c>
      <c r="J52" s="66" t="s">
        <v>165</v>
      </c>
      <c r="K52" s="66" t="s">
        <v>158</v>
      </c>
      <c r="L52" s="90">
        <v>-85</v>
      </c>
      <c r="M52" s="66" t="s">
        <v>159</v>
      </c>
      <c r="N52" s="66" t="s">
        <v>160</v>
      </c>
      <c r="O52" s="66" t="s">
        <v>205</v>
      </c>
      <c r="P52" s="66" t="s">
        <v>148</v>
      </c>
      <c r="Q52" s="66" t="s">
        <v>149</v>
      </c>
      <c r="R52" s="66">
        <v>60</v>
      </c>
      <c r="S52" s="66">
        <v>3</v>
      </c>
      <c r="T52" s="66" t="s">
        <v>150</v>
      </c>
      <c r="U52" s="61" t="s">
        <v>201</v>
      </c>
      <c r="V52" s="61">
        <v>90000</v>
      </c>
      <c r="W52" s="130"/>
      <c r="X52" s="27" t="s">
        <v>206</v>
      </c>
      <c r="Y52" s="425" t="s">
        <v>153</v>
      </c>
      <c r="Z52" s="2"/>
      <c r="AA52" s="2"/>
      <c r="AB52" s="2"/>
      <c r="AC52" s="490" t="s">
        <v>154</v>
      </c>
    </row>
    <row r="53" spans="1:29" ht="15" customHeight="1">
      <c r="A53" s="2" t="s">
        <v>207</v>
      </c>
      <c r="B53" s="2" t="s">
        <v>189</v>
      </c>
      <c r="C53" s="2">
        <v>60179</v>
      </c>
      <c r="D53" s="2" t="s">
        <v>208</v>
      </c>
      <c r="E53" s="2"/>
      <c r="F53" s="43" t="s">
        <v>106</v>
      </c>
      <c r="G53" s="66">
        <v>2</v>
      </c>
      <c r="H53" s="66">
        <v>15</v>
      </c>
      <c r="I53" s="66">
        <v>8</v>
      </c>
      <c r="J53" s="66" t="s">
        <v>165</v>
      </c>
      <c r="K53" s="66" t="s">
        <v>158</v>
      </c>
      <c r="L53" s="90">
        <v>-85</v>
      </c>
      <c r="M53" s="66" t="s">
        <v>159</v>
      </c>
      <c r="N53" s="66" t="s">
        <v>160</v>
      </c>
      <c r="O53" s="66" t="s">
        <v>205</v>
      </c>
      <c r="P53" s="66" t="s">
        <v>148</v>
      </c>
      <c r="Q53" s="66" t="s">
        <v>149</v>
      </c>
      <c r="R53" s="66">
        <v>60</v>
      </c>
      <c r="S53" s="66">
        <v>3</v>
      </c>
      <c r="T53" s="66" t="s">
        <v>150</v>
      </c>
      <c r="U53" s="61" t="s">
        <v>201</v>
      </c>
      <c r="V53" s="61">
        <v>138000</v>
      </c>
      <c r="W53" s="130"/>
      <c r="X53" s="27" t="s">
        <v>206</v>
      </c>
      <c r="Y53" s="425" t="s">
        <v>153</v>
      </c>
      <c r="Z53" s="2"/>
      <c r="AA53" s="2"/>
      <c r="AB53" s="2"/>
      <c r="AC53" s="490" t="s">
        <v>154</v>
      </c>
    </row>
    <row r="54" spans="1:29" ht="15" customHeight="1">
      <c r="A54" s="2" t="s">
        <v>209</v>
      </c>
      <c r="B54" s="2" t="s">
        <v>189</v>
      </c>
      <c r="C54" s="2">
        <v>60179</v>
      </c>
      <c r="D54" s="2" t="s">
        <v>210</v>
      </c>
      <c r="E54" s="2"/>
      <c r="F54" s="43" t="s">
        <v>106</v>
      </c>
      <c r="G54" s="66">
        <v>2</v>
      </c>
      <c r="H54" s="66">
        <v>20</v>
      </c>
      <c r="I54" s="66">
        <v>8</v>
      </c>
      <c r="J54" s="66" t="s">
        <v>165</v>
      </c>
      <c r="K54" s="66" t="s">
        <v>158</v>
      </c>
      <c r="L54" s="90">
        <v>-85</v>
      </c>
      <c r="M54" s="66" t="s">
        <v>159</v>
      </c>
      <c r="N54" s="66" t="s">
        <v>160</v>
      </c>
      <c r="O54" s="66" t="s">
        <v>205</v>
      </c>
      <c r="P54" s="66" t="s">
        <v>148</v>
      </c>
      <c r="Q54" s="66" t="s">
        <v>149</v>
      </c>
      <c r="R54" s="66">
        <v>60</v>
      </c>
      <c r="S54" s="66">
        <v>3</v>
      </c>
      <c r="T54" s="66" t="s">
        <v>150</v>
      </c>
      <c r="U54" s="61" t="s">
        <v>201</v>
      </c>
      <c r="V54" s="61">
        <v>180000</v>
      </c>
      <c r="W54" s="130"/>
      <c r="X54" s="27" t="s">
        <v>206</v>
      </c>
      <c r="Y54" s="425" t="s">
        <v>153</v>
      </c>
      <c r="Z54" s="2"/>
      <c r="AA54" s="2"/>
      <c r="AB54" s="2"/>
      <c r="AC54" s="490" t="s">
        <v>154</v>
      </c>
    </row>
    <row r="55" spans="1:29" ht="15" customHeight="1">
      <c r="C55" s="2"/>
      <c r="D55" s="213"/>
      <c r="U55" s="61"/>
      <c r="V55" s="31"/>
      <c r="Z55" s="2"/>
      <c r="AA55" s="2"/>
      <c r="AB55" s="2"/>
      <c r="AC55" s="491"/>
    </row>
    <row r="56" spans="1:29" ht="15" customHeight="1">
      <c r="A56" s="2" t="s">
        <v>203</v>
      </c>
      <c r="B56" s="2" t="s">
        <v>211</v>
      </c>
      <c r="C56" s="2">
        <v>60179</v>
      </c>
      <c r="D56" s="2" t="s">
        <v>212</v>
      </c>
      <c r="E56" s="2"/>
      <c r="F56" s="43" t="s">
        <v>106</v>
      </c>
      <c r="G56" s="66">
        <v>2</v>
      </c>
      <c r="H56" s="66">
        <v>10</v>
      </c>
      <c r="I56" s="66">
        <v>8</v>
      </c>
      <c r="J56" s="66" t="s">
        <v>165</v>
      </c>
      <c r="K56" s="66" t="s">
        <v>158</v>
      </c>
      <c r="L56" s="90">
        <v>-85</v>
      </c>
      <c r="M56" s="66" t="s">
        <v>159</v>
      </c>
      <c r="N56" s="66" t="s">
        <v>160</v>
      </c>
      <c r="O56" s="66" t="s">
        <v>213</v>
      </c>
      <c r="P56" s="66" t="s">
        <v>194</v>
      </c>
      <c r="Q56" s="66" t="s">
        <v>149</v>
      </c>
      <c r="R56" s="66">
        <v>60</v>
      </c>
      <c r="S56" s="66">
        <v>3</v>
      </c>
      <c r="T56" s="66" t="s">
        <v>150</v>
      </c>
      <c r="U56" s="61" t="s">
        <v>201</v>
      </c>
      <c r="V56" s="61">
        <v>32000</v>
      </c>
      <c r="W56" s="130"/>
      <c r="X56" s="27" t="s">
        <v>206</v>
      </c>
      <c r="Y56" s="425" t="s">
        <v>214</v>
      </c>
      <c r="Z56" s="2"/>
      <c r="AA56" s="2"/>
      <c r="AB56" s="2"/>
      <c r="AC56" s="490" t="s">
        <v>154</v>
      </c>
    </row>
    <row r="57" spans="1:29" ht="15" customHeight="1">
      <c r="A57" s="2" t="s">
        <v>207</v>
      </c>
      <c r="B57" s="2" t="s">
        <v>211</v>
      </c>
      <c r="C57" s="2">
        <v>60179</v>
      </c>
      <c r="D57" s="2" t="s">
        <v>215</v>
      </c>
      <c r="E57" s="2"/>
      <c r="F57" s="43" t="s">
        <v>106</v>
      </c>
      <c r="G57" s="66">
        <v>2</v>
      </c>
      <c r="H57" s="66">
        <v>15</v>
      </c>
      <c r="I57" s="66">
        <v>8</v>
      </c>
      <c r="J57" s="66" t="s">
        <v>165</v>
      </c>
      <c r="K57" s="66" t="s">
        <v>158</v>
      </c>
      <c r="L57" s="90">
        <v>-85</v>
      </c>
      <c r="M57" s="66" t="s">
        <v>159</v>
      </c>
      <c r="N57" s="66" t="s">
        <v>160</v>
      </c>
      <c r="O57" s="66" t="s">
        <v>213</v>
      </c>
      <c r="P57" s="66" t="s">
        <v>194</v>
      </c>
      <c r="Q57" s="66" t="s">
        <v>149</v>
      </c>
      <c r="R57" s="66">
        <v>60</v>
      </c>
      <c r="S57" s="66">
        <v>3</v>
      </c>
      <c r="T57" s="66" t="s">
        <v>150</v>
      </c>
      <c r="U57" s="61" t="s">
        <v>201</v>
      </c>
      <c r="V57" s="171">
        <v>50000</v>
      </c>
      <c r="W57" s="130"/>
      <c r="X57" s="27" t="s">
        <v>206</v>
      </c>
      <c r="Y57" s="425" t="s">
        <v>214</v>
      </c>
      <c r="Z57" s="2"/>
      <c r="AA57" s="2"/>
      <c r="AB57" s="2"/>
      <c r="AC57" s="490" t="s">
        <v>154</v>
      </c>
    </row>
    <row r="58" spans="1:29" ht="15" customHeight="1">
      <c r="A58" s="2" t="s">
        <v>209</v>
      </c>
      <c r="B58" s="2" t="s">
        <v>211</v>
      </c>
      <c r="C58" s="114">
        <v>60179</v>
      </c>
      <c r="D58" s="2" t="s">
        <v>216</v>
      </c>
      <c r="E58" s="2"/>
      <c r="F58" s="43" t="s">
        <v>106</v>
      </c>
      <c r="G58" s="66">
        <v>2</v>
      </c>
      <c r="H58" s="66">
        <v>20</v>
      </c>
      <c r="I58" s="66">
        <v>8</v>
      </c>
      <c r="J58" s="66" t="s">
        <v>165</v>
      </c>
      <c r="K58" s="66" t="s">
        <v>158</v>
      </c>
      <c r="L58" s="90">
        <v>-85</v>
      </c>
      <c r="M58" s="66" t="s">
        <v>159</v>
      </c>
      <c r="N58" s="66" t="s">
        <v>160</v>
      </c>
      <c r="O58" s="66" t="s">
        <v>213</v>
      </c>
      <c r="P58" s="66" t="s">
        <v>194</v>
      </c>
      <c r="Q58" s="66" t="s">
        <v>149</v>
      </c>
      <c r="R58" s="66">
        <v>60</v>
      </c>
      <c r="S58" s="66">
        <v>3</v>
      </c>
      <c r="T58" s="66" t="s">
        <v>150</v>
      </c>
      <c r="U58" s="61" t="s">
        <v>201</v>
      </c>
      <c r="V58" s="171">
        <v>68000</v>
      </c>
      <c r="W58" s="130"/>
      <c r="X58" s="27" t="s">
        <v>206</v>
      </c>
      <c r="Y58" s="425" t="s">
        <v>214</v>
      </c>
      <c r="Z58" s="2"/>
      <c r="AA58" s="2"/>
      <c r="AB58" s="2"/>
      <c r="AC58" s="490" t="s">
        <v>154</v>
      </c>
    </row>
    <row r="59" spans="1:29" ht="15" customHeight="1">
      <c r="C59" s="35"/>
      <c r="U59" s="31"/>
      <c r="V59" s="31"/>
      <c r="Z59" s="2"/>
      <c r="AA59" s="2"/>
      <c r="AB59" s="2"/>
      <c r="AC59" s="491"/>
    </row>
    <row r="60" spans="1:29" ht="15" customHeight="1">
      <c r="A60" s="2" t="s">
        <v>203</v>
      </c>
      <c r="B60" s="2" t="s">
        <v>187</v>
      </c>
      <c r="C60" s="2">
        <v>60179</v>
      </c>
      <c r="D60" s="2">
        <v>200.29599999999999</v>
      </c>
      <c r="E60" s="2"/>
      <c r="F60" s="43" t="s">
        <v>106</v>
      </c>
      <c r="G60" s="66">
        <v>2</v>
      </c>
      <c r="H60" s="66">
        <v>10</v>
      </c>
      <c r="I60" s="66">
        <v>8</v>
      </c>
      <c r="J60" s="66" t="s">
        <v>217</v>
      </c>
      <c r="K60" s="66" t="s">
        <v>158</v>
      </c>
      <c r="L60" s="90">
        <v>-85</v>
      </c>
      <c r="M60" s="66" t="s">
        <v>159</v>
      </c>
      <c r="N60" s="66" t="s">
        <v>160</v>
      </c>
      <c r="O60" s="66" t="s">
        <v>205</v>
      </c>
      <c r="P60" s="66" t="s">
        <v>148</v>
      </c>
      <c r="Q60" s="66" t="s">
        <v>149</v>
      </c>
      <c r="R60" s="66">
        <v>60</v>
      </c>
      <c r="S60" s="66">
        <v>3</v>
      </c>
      <c r="T60" s="66" t="s">
        <v>150</v>
      </c>
      <c r="U60" s="61" t="s">
        <v>201</v>
      </c>
      <c r="V60" s="61">
        <v>80000</v>
      </c>
      <c r="W60" s="63"/>
      <c r="X60" s="27" t="s">
        <v>218</v>
      </c>
      <c r="Y60" s="425" t="s">
        <v>153</v>
      </c>
      <c r="Z60" s="2"/>
      <c r="AA60" s="2"/>
      <c r="AB60" s="2"/>
      <c r="AC60" s="490" t="s">
        <v>219</v>
      </c>
    </row>
    <row r="61" spans="1:29" ht="15" customHeight="1">
      <c r="A61" s="2" t="s">
        <v>207</v>
      </c>
      <c r="B61" s="2" t="s">
        <v>187</v>
      </c>
      <c r="C61" s="2">
        <v>60179</v>
      </c>
      <c r="D61" s="2">
        <v>200.297</v>
      </c>
      <c r="E61" s="2"/>
      <c r="F61" s="43" t="s">
        <v>106</v>
      </c>
      <c r="G61" s="66">
        <v>2</v>
      </c>
      <c r="H61" s="66">
        <v>15</v>
      </c>
      <c r="I61" s="66">
        <v>8</v>
      </c>
      <c r="J61" s="66" t="s">
        <v>217</v>
      </c>
      <c r="K61" s="66" t="s">
        <v>158</v>
      </c>
      <c r="L61" s="90">
        <v>-85</v>
      </c>
      <c r="M61" s="66" t="s">
        <v>159</v>
      </c>
      <c r="N61" s="66" t="s">
        <v>160</v>
      </c>
      <c r="O61" s="66" t="s">
        <v>205</v>
      </c>
      <c r="P61" s="66" t="s">
        <v>148</v>
      </c>
      <c r="Q61" s="66" t="s">
        <v>149</v>
      </c>
      <c r="R61" s="66">
        <v>60</v>
      </c>
      <c r="S61" s="66">
        <v>3</v>
      </c>
      <c r="T61" s="66" t="s">
        <v>150</v>
      </c>
      <c r="U61" s="61" t="s">
        <v>201</v>
      </c>
      <c r="V61" s="61">
        <v>110000</v>
      </c>
      <c r="W61" s="63"/>
      <c r="X61" s="27" t="s">
        <v>220</v>
      </c>
      <c r="Y61" s="425" t="s">
        <v>153</v>
      </c>
      <c r="Z61" s="2"/>
      <c r="AA61" s="2"/>
      <c r="AB61" s="2"/>
      <c r="AC61" s="490" t="s">
        <v>219</v>
      </c>
    </row>
    <row r="62" spans="1:29" ht="15" customHeight="1">
      <c r="A62" s="2" t="s">
        <v>209</v>
      </c>
      <c r="B62" s="2" t="s">
        <v>187</v>
      </c>
      <c r="C62" s="2">
        <v>60179</v>
      </c>
      <c r="D62" s="2">
        <v>200.298</v>
      </c>
      <c r="E62" s="2"/>
      <c r="F62" s="43" t="s">
        <v>106</v>
      </c>
      <c r="G62" s="66">
        <v>2</v>
      </c>
      <c r="H62" s="66">
        <v>20</v>
      </c>
      <c r="I62" s="66">
        <v>8</v>
      </c>
      <c r="J62" s="66" t="s">
        <v>217</v>
      </c>
      <c r="K62" s="66" t="s">
        <v>158</v>
      </c>
      <c r="L62" s="90">
        <v>-85</v>
      </c>
      <c r="M62" s="66" t="s">
        <v>159</v>
      </c>
      <c r="N62" s="66" t="s">
        <v>160</v>
      </c>
      <c r="O62" s="66" t="s">
        <v>205</v>
      </c>
      <c r="P62" s="66" t="s">
        <v>148</v>
      </c>
      <c r="Q62" s="66" t="s">
        <v>149</v>
      </c>
      <c r="R62" s="66">
        <v>60</v>
      </c>
      <c r="S62" s="66">
        <v>3</v>
      </c>
      <c r="T62" s="66" t="s">
        <v>150</v>
      </c>
      <c r="U62" s="61" t="s">
        <v>201</v>
      </c>
      <c r="V62" s="61">
        <v>165000</v>
      </c>
      <c r="W62" s="63"/>
      <c r="X62" s="27" t="s">
        <v>221</v>
      </c>
      <c r="Y62" s="425" t="s">
        <v>153</v>
      </c>
      <c r="Z62" s="2"/>
      <c r="AA62" s="2"/>
      <c r="AB62" s="2"/>
      <c r="AC62" s="490" t="s">
        <v>219</v>
      </c>
    </row>
    <row r="63" spans="1:29" ht="15" customHeight="1">
      <c r="C63" s="35"/>
      <c r="T63" s="28"/>
      <c r="U63" s="31"/>
      <c r="V63" s="31"/>
      <c r="Z63" s="2"/>
      <c r="AA63" s="2"/>
      <c r="AB63" s="2"/>
      <c r="AC63" s="491"/>
    </row>
    <row r="64" spans="1:29" ht="15" customHeight="1">
      <c r="A64" s="436" t="s">
        <v>203</v>
      </c>
      <c r="B64" s="436" t="s">
        <v>187</v>
      </c>
      <c r="C64" s="436"/>
      <c r="D64" s="437">
        <v>200.3</v>
      </c>
      <c r="E64" s="436"/>
      <c r="F64" s="436" t="s">
        <v>106</v>
      </c>
      <c r="G64" s="436">
        <v>2</v>
      </c>
      <c r="H64" s="436">
        <v>10</v>
      </c>
      <c r="I64" s="436">
        <v>8</v>
      </c>
      <c r="J64" s="436" t="s">
        <v>222</v>
      </c>
      <c r="K64" s="436" t="s">
        <v>158</v>
      </c>
      <c r="L64" s="436">
        <v>-85</v>
      </c>
      <c r="M64" s="436" t="s">
        <v>159</v>
      </c>
      <c r="N64" s="436" t="s">
        <v>160</v>
      </c>
      <c r="O64" s="436" t="s">
        <v>205</v>
      </c>
      <c r="P64" s="436" t="s">
        <v>148</v>
      </c>
      <c r="Q64" s="436" t="s">
        <v>149</v>
      </c>
      <c r="R64" s="436">
        <v>60</v>
      </c>
      <c r="S64" s="436">
        <v>3</v>
      </c>
      <c r="T64" s="438" t="s">
        <v>150</v>
      </c>
      <c r="U64" s="439" t="s">
        <v>201</v>
      </c>
      <c r="V64" s="440">
        <v>1</v>
      </c>
      <c r="W64" s="436"/>
      <c r="X64" s="440" t="s">
        <v>218</v>
      </c>
      <c r="Y64" s="441" t="s">
        <v>153</v>
      </c>
      <c r="Z64" s="436"/>
      <c r="AA64" s="436"/>
      <c r="AB64" s="436"/>
      <c r="AC64" s="490" t="s">
        <v>158</v>
      </c>
    </row>
    <row r="65" spans="1:29" ht="15" customHeight="1">
      <c r="A65" s="436" t="s">
        <v>207</v>
      </c>
      <c r="B65" s="436" t="s">
        <v>187</v>
      </c>
      <c r="C65" s="436"/>
      <c r="D65" s="437">
        <v>200.30009999999999</v>
      </c>
      <c r="E65" s="436"/>
      <c r="F65" s="436" t="s">
        <v>106</v>
      </c>
      <c r="G65" s="436">
        <v>2</v>
      </c>
      <c r="H65" s="436">
        <v>15</v>
      </c>
      <c r="I65" s="436">
        <v>8</v>
      </c>
      <c r="J65" s="436" t="s">
        <v>222</v>
      </c>
      <c r="K65" s="436" t="s">
        <v>158</v>
      </c>
      <c r="L65" s="436">
        <v>-85</v>
      </c>
      <c r="M65" s="436" t="s">
        <v>159</v>
      </c>
      <c r="N65" s="436" t="s">
        <v>160</v>
      </c>
      <c r="O65" s="436" t="s">
        <v>205</v>
      </c>
      <c r="P65" s="436" t="s">
        <v>148</v>
      </c>
      <c r="Q65" s="436" t="s">
        <v>149</v>
      </c>
      <c r="R65" s="436">
        <v>60</v>
      </c>
      <c r="S65" s="436">
        <v>3</v>
      </c>
      <c r="T65" s="442" t="s">
        <v>150</v>
      </c>
      <c r="U65" s="439" t="s">
        <v>201</v>
      </c>
      <c r="V65" s="440">
        <v>1</v>
      </c>
      <c r="W65" s="436"/>
      <c r="X65" s="440" t="s">
        <v>220</v>
      </c>
      <c r="Y65" s="441" t="s">
        <v>153</v>
      </c>
      <c r="Z65" s="436"/>
      <c r="AA65" s="436"/>
      <c r="AB65" s="436"/>
      <c r="AC65" s="490" t="s">
        <v>158</v>
      </c>
    </row>
    <row r="66" spans="1:29" ht="15" customHeight="1">
      <c r="A66" s="436" t="s">
        <v>209</v>
      </c>
      <c r="B66" s="436" t="s">
        <v>187</v>
      </c>
      <c r="C66" s="443"/>
      <c r="D66" s="437">
        <v>200.30019999999999</v>
      </c>
      <c r="E66" s="436"/>
      <c r="F66" s="436" t="s">
        <v>106</v>
      </c>
      <c r="G66" s="436">
        <v>2</v>
      </c>
      <c r="H66" s="436">
        <v>20</v>
      </c>
      <c r="I66" s="436">
        <v>8</v>
      </c>
      <c r="J66" s="436" t="s">
        <v>222</v>
      </c>
      <c r="K66" s="436" t="s">
        <v>158</v>
      </c>
      <c r="L66" s="436">
        <v>-85</v>
      </c>
      <c r="M66" s="436" t="s">
        <v>159</v>
      </c>
      <c r="N66" s="436" t="s">
        <v>160</v>
      </c>
      <c r="O66" s="436" t="s">
        <v>205</v>
      </c>
      <c r="P66" s="436" t="s">
        <v>148</v>
      </c>
      <c r="Q66" s="436" t="s">
        <v>149</v>
      </c>
      <c r="R66" s="436">
        <v>60</v>
      </c>
      <c r="S66" s="436">
        <v>3</v>
      </c>
      <c r="T66" s="442" t="s">
        <v>150</v>
      </c>
      <c r="U66" s="439" t="s">
        <v>201</v>
      </c>
      <c r="V66" s="440">
        <v>1</v>
      </c>
      <c r="W66" s="436"/>
      <c r="X66" s="440" t="s">
        <v>221</v>
      </c>
      <c r="Y66" s="441" t="s">
        <v>153</v>
      </c>
      <c r="Z66" s="436"/>
      <c r="AA66" s="436"/>
      <c r="AB66" s="436"/>
      <c r="AC66" s="490" t="s">
        <v>158</v>
      </c>
    </row>
    <row r="67" spans="1:29" ht="15" customHeight="1">
      <c r="C67" s="35"/>
      <c r="U67" s="26"/>
      <c r="V67" s="31"/>
    </row>
    <row r="68" spans="1:29" ht="15" customHeight="1">
      <c r="C68" s="35"/>
      <c r="U68" s="31"/>
      <c r="V68" s="31"/>
      <c r="X68" s="30"/>
      <c r="Y68" s="30"/>
    </row>
    <row r="69" spans="1:29" ht="15" customHeight="1">
      <c r="C69" s="35"/>
      <c r="V69" s="31"/>
    </row>
    <row r="70" spans="1:29" ht="15" customHeight="1">
      <c r="C70" s="35"/>
    </row>
    <row r="71" spans="1:29" ht="15" customHeight="1">
      <c r="A71" s="30"/>
      <c r="C71" s="35"/>
      <c r="T71" s="35"/>
      <c r="U71" s="214"/>
      <c r="V71" s="214"/>
      <c r="X71" s="35"/>
    </row>
    <row r="72" spans="1:29" ht="15" customHeight="1">
      <c r="C72" s="35"/>
    </row>
    <row r="73" spans="1:29" ht="15" customHeight="1">
      <c r="C73" s="35"/>
    </row>
    <row r="74" spans="1:29" ht="15" customHeight="1">
      <c r="A74" s="20" t="s">
        <v>63</v>
      </c>
      <c r="B74" s="2"/>
      <c r="C74" s="35"/>
    </row>
    <row r="75" spans="1:29" ht="15" customHeight="1">
      <c r="A75" s="18" t="s">
        <v>223</v>
      </c>
      <c r="B75" s="2"/>
      <c r="C75" s="35"/>
    </row>
    <row r="76" spans="1:29" ht="15" customHeight="1">
      <c r="A76" s="2" t="s">
        <v>224</v>
      </c>
      <c r="B76" s="2"/>
      <c r="C76" s="35"/>
    </row>
    <row r="77" spans="1:29" ht="15" customHeight="1">
      <c r="A77" s="18" t="s">
        <v>225</v>
      </c>
      <c r="B77" s="2"/>
      <c r="C77" s="35"/>
    </row>
    <row r="78" spans="1:29" ht="15" customHeight="1">
      <c r="A78" s="2" t="s">
        <v>226</v>
      </c>
      <c r="B78" s="2" t="s">
        <v>227</v>
      </c>
      <c r="C78" s="35"/>
    </row>
    <row r="79" spans="1:29" ht="15" customHeight="1">
      <c r="A79" s="2" t="s">
        <v>228</v>
      </c>
      <c r="B79" s="2" t="s">
        <v>227</v>
      </c>
      <c r="C79" s="35"/>
    </row>
    <row r="80" spans="1:29" ht="15" customHeight="1">
      <c r="A80" s="2" t="s">
        <v>229</v>
      </c>
      <c r="B80" s="2" t="s">
        <v>230</v>
      </c>
      <c r="C80" s="35"/>
    </row>
    <row r="81" spans="1:3" ht="15" customHeight="1">
      <c r="A81" s="2" t="s">
        <v>231</v>
      </c>
      <c r="B81" s="2" t="s">
        <v>232</v>
      </c>
      <c r="C81" s="35"/>
    </row>
    <row r="82" spans="1:3" ht="15" customHeight="1">
      <c r="A82" s="2" t="s">
        <v>233</v>
      </c>
      <c r="B82" s="2" t="s">
        <v>234</v>
      </c>
      <c r="C82" s="35"/>
    </row>
    <row r="83" spans="1:3" ht="15" customHeight="1">
      <c r="A83" s="2" t="s">
        <v>235</v>
      </c>
      <c r="B83" s="2" t="s">
        <v>236</v>
      </c>
      <c r="C83" s="35"/>
    </row>
    <row r="84" spans="1:3" ht="15" customHeight="1">
      <c r="A84" s="2" t="s">
        <v>237</v>
      </c>
      <c r="B84" s="2" t="s">
        <v>238</v>
      </c>
      <c r="C84" s="35"/>
    </row>
    <row r="85" spans="1:3" ht="15" customHeight="1">
      <c r="A85" s="18" t="s">
        <v>239</v>
      </c>
      <c r="B85" s="18"/>
      <c r="C85" s="35"/>
    </row>
    <row r="86" spans="1:3" ht="15" customHeight="1">
      <c r="A86" s="2" t="s">
        <v>240</v>
      </c>
      <c r="B86" s="2" t="s">
        <v>241</v>
      </c>
      <c r="C86" s="35"/>
    </row>
    <row r="87" spans="1:3" ht="15" customHeight="1">
      <c r="A87" s="2" t="s">
        <v>242</v>
      </c>
      <c r="B87" s="2" t="s">
        <v>243</v>
      </c>
      <c r="C87" s="35"/>
    </row>
    <row r="88" spans="1:3" ht="15" customHeight="1">
      <c r="C88" s="35"/>
    </row>
    <row r="89" spans="1:3" ht="15" customHeight="1">
      <c r="C89" s="35"/>
    </row>
    <row r="90" spans="1:3" ht="15" customHeight="1">
      <c r="C90" s="35"/>
    </row>
    <row r="91" spans="1:3" ht="15" customHeight="1">
      <c r="C91" s="35"/>
    </row>
    <row r="92" spans="1:3" ht="15" customHeight="1">
      <c r="C92" s="35"/>
    </row>
    <row r="93" spans="1:3" ht="15" customHeight="1">
      <c r="C93" s="35"/>
    </row>
    <row r="94" spans="1:3" ht="15" customHeight="1">
      <c r="C94" s="35"/>
    </row>
    <row r="95" spans="1:3" ht="15" customHeight="1">
      <c r="C95" s="35"/>
    </row>
    <row r="96" spans="1:3" ht="15" customHeight="1">
      <c r="C96" s="35"/>
    </row>
    <row r="97" spans="3:3" ht="15" customHeight="1">
      <c r="C97" s="35"/>
    </row>
    <row r="98" spans="3:3" ht="15" customHeight="1">
      <c r="C98" s="35"/>
    </row>
    <row r="99" spans="3:3" ht="15" customHeight="1">
      <c r="C99" s="35"/>
    </row>
    <row r="100" spans="3:3" ht="15" customHeight="1">
      <c r="C100" s="35"/>
    </row>
    <row r="101" spans="3:3" ht="15" customHeight="1">
      <c r="C101" s="35"/>
    </row>
    <row r="102" spans="3:3" ht="15" customHeight="1">
      <c r="C102" s="35"/>
    </row>
    <row r="103" spans="3:3" ht="15" customHeight="1">
      <c r="C103" s="35"/>
    </row>
    <row r="104" spans="3:3" ht="15" customHeight="1">
      <c r="C104" s="35"/>
    </row>
    <row r="105" spans="3:3" ht="15" customHeight="1">
      <c r="C105" s="35"/>
    </row>
    <row r="106" spans="3:3" ht="15" customHeight="1">
      <c r="C106" s="35"/>
    </row>
    <row r="107" spans="3:3" ht="15" customHeight="1">
      <c r="C107" s="35"/>
    </row>
    <row r="108" spans="3:3" ht="15" customHeight="1">
      <c r="C108" s="35"/>
    </row>
    <row r="109" spans="3:3" ht="15" customHeight="1">
      <c r="C109" s="35"/>
    </row>
    <row r="110" spans="3:3" ht="15" customHeight="1">
      <c r="C110" s="35"/>
    </row>
    <row r="111" spans="3:3" ht="15" customHeight="1">
      <c r="C111" s="35"/>
    </row>
    <row r="112" spans="3:3" ht="15" customHeight="1">
      <c r="C112" s="35"/>
    </row>
    <row r="113" spans="3:3" ht="15" customHeight="1">
      <c r="C113" s="35"/>
    </row>
    <row r="114" spans="3:3" ht="15" customHeight="1">
      <c r="C114" s="35"/>
    </row>
    <row r="115" spans="3:3" ht="15" customHeight="1">
      <c r="C115" s="35"/>
    </row>
    <row r="116" spans="3:3" ht="15" customHeight="1">
      <c r="C116" s="35"/>
    </row>
    <row r="117" spans="3:3" ht="15" customHeight="1">
      <c r="C117" s="35"/>
    </row>
    <row r="118" spans="3:3" ht="15" customHeight="1">
      <c r="C118" s="35"/>
    </row>
    <row r="119" spans="3:3" ht="15" customHeight="1">
      <c r="C119" s="35"/>
    </row>
    <row r="120" spans="3:3" ht="15" customHeight="1">
      <c r="C120" s="35"/>
    </row>
    <row r="121" spans="3:3" ht="15" customHeight="1">
      <c r="C121" s="35"/>
    </row>
    <row r="122" spans="3:3" ht="15" customHeight="1">
      <c r="C122" s="35"/>
    </row>
    <row r="123" spans="3:3" ht="15" customHeight="1">
      <c r="C123" s="35"/>
    </row>
    <row r="124" spans="3:3" ht="15" customHeight="1">
      <c r="C124" s="35"/>
    </row>
    <row r="125" spans="3:3" ht="15" customHeight="1">
      <c r="C125" s="35"/>
    </row>
    <row r="126" spans="3:3" ht="15" customHeight="1">
      <c r="C126" s="35"/>
    </row>
    <row r="127" spans="3:3" ht="15" customHeight="1">
      <c r="C127" s="35"/>
    </row>
    <row r="128" spans="3:3" ht="15" customHeight="1">
      <c r="C128" s="35"/>
    </row>
    <row r="129" spans="3:3" ht="15" customHeight="1">
      <c r="C129" s="35"/>
    </row>
    <row r="130" spans="3:3" ht="15" customHeight="1">
      <c r="C130" s="35"/>
    </row>
    <row r="131" spans="3:3" ht="15" customHeight="1">
      <c r="C131" s="35"/>
    </row>
    <row r="132" spans="3:3" ht="15" customHeight="1">
      <c r="C132" s="35"/>
    </row>
    <row r="133" spans="3:3" ht="15" customHeight="1">
      <c r="C133" s="35"/>
    </row>
    <row r="134" spans="3:3" ht="15" customHeight="1">
      <c r="C134" s="35"/>
    </row>
    <row r="135" spans="3:3" ht="15" customHeight="1">
      <c r="C135" s="35"/>
    </row>
    <row r="136" spans="3:3" ht="15" customHeight="1">
      <c r="C136" s="35"/>
    </row>
    <row r="137" spans="3:3" ht="15" customHeight="1">
      <c r="C137" s="35"/>
    </row>
    <row r="138" spans="3:3" ht="15" customHeight="1">
      <c r="C138" s="35"/>
    </row>
    <row r="139" spans="3:3" ht="15" customHeight="1">
      <c r="C139" s="35"/>
    </row>
    <row r="140" spans="3:3" ht="15" customHeight="1">
      <c r="C140" s="35"/>
    </row>
    <row r="141" spans="3:3" ht="15" customHeight="1">
      <c r="C141" s="35"/>
    </row>
    <row r="142" spans="3:3" ht="15" customHeight="1">
      <c r="C142" s="35"/>
    </row>
    <row r="143" spans="3:3" ht="15" customHeight="1">
      <c r="C143" s="35"/>
    </row>
    <row r="144" spans="3:3" ht="15" customHeight="1">
      <c r="C144" s="35"/>
    </row>
    <row r="145" spans="3:3" ht="15" customHeight="1">
      <c r="C145" s="35"/>
    </row>
    <row r="146" spans="3:3" ht="15" customHeight="1">
      <c r="C146" s="35"/>
    </row>
    <row r="147" spans="3:3" ht="15" customHeight="1">
      <c r="C147" s="35"/>
    </row>
    <row r="148" spans="3:3" ht="15" customHeight="1">
      <c r="C148" s="35"/>
    </row>
    <row r="149" spans="3:3" ht="15" customHeight="1">
      <c r="C149" s="35"/>
    </row>
    <row r="150" spans="3:3" ht="15" customHeight="1">
      <c r="C150" s="35"/>
    </row>
    <row r="151" spans="3:3" ht="15" customHeight="1">
      <c r="C151" s="35"/>
    </row>
    <row r="152" spans="3:3" ht="15" customHeight="1">
      <c r="C152" s="35"/>
    </row>
    <row r="153" spans="3:3" ht="15" customHeight="1">
      <c r="C153" s="35"/>
    </row>
    <row r="154" spans="3:3" ht="15" customHeight="1">
      <c r="C154" s="35"/>
    </row>
    <row r="155" spans="3:3" ht="15" customHeight="1">
      <c r="C155" s="35"/>
    </row>
    <row r="156" spans="3:3" ht="15" customHeight="1">
      <c r="C156" s="35"/>
    </row>
    <row r="157" spans="3:3" ht="15" customHeight="1">
      <c r="C157" s="35"/>
    </row>
    <row r="158" spans="3:3" ht="15" customHeight="1">
      <c r="C158" s="35"/>
    </row>
    <row r="159" spans="3:3" ht="15" customHeight="1">
      <c r="C159" s="35"/>
    </row>
    <row r="160" spans="3:3" ht="15" customHeight="1">
      <c r="C160" s="35"/>
    </row>
    <row r="161" spans="3:3" ht="15" customHeight="1">
      <c r="C161" s="35"/>
    </row>
    <row r="162" spans="3:3" ht="15" customHeight="1">
      <c r="C162" s="35"/>
    </row>
    <row r="163" spans="3:3" ht="15" customHeight="1">
      <c r="C163" s="35"/>
    </row>
    <row r="164" spans="3:3" ht="15" customHeight="1">
      <c r="C164" s="35"/>
    </row>
    <row r="165" spans="3:3" ht="15" customHeight="1">
      <c r="C165" s="35"/>
    </row>
    <row r="166" spans="3:3" ht="15" customHeight="1">
      <c r="C166" s="35"/>
    </row>
    <row r="167" spans="3:3" ht="15" customHeight="1">
      <c r="C167" s="35"/>
    </row>
    <row r="168" spans="3:3" ht="15" customHeight="1">
      <c r="C168" s="35"/>
    </row>
    <row r="169" spans="3:3" ht="15" customHeight="1">
      <c r="C169" s="35"/>
    </row>
    <row r="170" spans="3:3" ht="15" customHeight="1">
      <c r="C170" s="35"/>
    </row>
    <row r="171" spans="3:3" ht="15" customHeight="1">
      <c r="C171" s="35"/>
    </row>
    <row r="172" spans="3:3" ht="15" customHeight="1">
      <c r="C172" s="35"/>
    </row>
    <row r="173" spans="3:3" ht="15" customHeight="1">
      <c r="C173" s="35"/>
    </row>
    <row r="174" spans="3:3" ht="15" customHeight="1">
      <c r="C174" s="35"/>
    </row>
    <row r="175" spans="3:3" ht="15" customHeight="1">
      <c r="C175" s="35"/>
    </row>
    <row r="176" spans="3:3" ht="15" customHeight="1">
      <c r="C176" s="35"/>
    </row>
    <row r="177" spans="3:3" ht="15" customHeight="1">
      <c r="C177" s="35"/>
    </row>
    <row r="178" spans="3:3" ht="15" customHeight="1">
      <c r="C178" s="35"/>
    </row>
    <row r="179" spans="3:3" ht="15" customHeight="1">
      <c r="C179" s="35"/>
    </row>
    <row r="180" spans="3:3" ht="15" customHeight="1">
      <c r="C180" s="35"/>
    </row>
    <row r="181" spans="3:3" ht="15" customHeight="1">
      <c r="C181" s="35"/>
    </row>
    <row r="182" spans="3:3" ht="15" customHeight="1">
      <c r="C182" s="35"/>
    </row>
    <row r="183" spans="3:3" ht="15" customHeight="1">
      <c r="C183" s="35"/>
    </row>
    <row r="184" spans="3:3" ht="15" customHeight="1">
      <c r="C184" s="35"/>
    </row>
    <row r="185" spans="3:3" ht="15" customHeight="1">
      <c r="C185" s="35"/>
    </row>
    <row r="186" spans="3:3" ht="15" customHeight="1">
      <c r="C186" s="35"/>
    </row>
    <row r="187" spans="3:3" ht="15" customHeight="1">
      <c r="C187" s="35"/>
    </row>
    <row r="188" spans="3:3" ht="15" customHeight="1">
      <c r="C188" s="35"/>
    </row>
    <row r="189" spans="3:3" ht="15" customHeight="1">
      <c r="C189" s="35"/>
    </row>
    <row r="190" spans="3:3" ht="15" customHeight="1">
      <c r="C190" s="35"/>
    </row>
    <row r="191" spans="3:3" ht="15" customHeight="1">
      <c r="C191" s="35"/>
    </row>
    <row r="192" spans="3:3" ht="15" customHeight="1">
      <c r="C192" s="35"/>
    </row>
    <row r="193" spans="3:3" ht="15" customHeight="1">
      <c r="C193" s="35"/>
    </row>
    <row r="194" spans="3:3" ht="15" customHeight="1">
      <c r="C194" s="35"/>
    </row>
    <row r="195" spans="3:3" ht="15" customHeight="1">
      <c r="C195" s="35"/>
    </row>
    <row r="196" spans="3:3" ht="15" customHeight="1">
      <c r="C196" s="35"/>
    </row>
    <row r="197" spans="3:3" ht="15" customHeight="1">
      <c r="C197" s="35"/>
    </row>
    <row r="198" spans="3:3" ht="15" customHeight="1">
      <c r="C198" s="35"/>
    </row>
    <row r="199" spans="3:3" ht="15" customHeight="1">
      <c r="C199" s="35"/>
    </row>
    <row r="200" spans="3:3" ht="15" customHeight="1">
      <c r="C200" s="35"/>
    </row>
  </sheetData>
  <autoFilter ref="A3:AN31"/>
  <mergeCells count="4">
    <mergeCell ref="B10:B11"/>
    <mergeCell ref="A10:A11"/>
    <mergeCell ref="A5:A6"/>
    <mergeCell ref="B5:B6"/>
  </mergeCells>
  <phoneticPr fontId="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CC"/>
    <outlinePr summaryBelow="0" summaryRight="0"/>
  </sheetPr>
  <dimension ref="A1:AN200"/>
  <sheetViews>
    <sheetView workbookViewId="0">
      <pane xSplit="6" ySplit="1" topLeftCell="AA92" activePane="bottomRight" state="frozen"/>
      <selection pane="topRight"/>
      <selection pane="bottomLeft"/>
      <selection pane="bottomRight" activeCell="D53" sqref="D53:E73"/>
    </sheetView>
  </sheetViews>
  <sheetFormatPr defaultColWidth="9.5" defaultRowHeight="15" customHeight="1"/>
  <cols>
    <col min="1" max="1" width="19.5" style="35" customWidth="1"/>
    <col min="2" max="2" width="23.5" style="35" customWidth="1"/>
    <col min="3" max="3" width="14" style="59" customWidth="1"/>
    <col min="4" max="5" width="16" style="35" customWidth="1"/>
    <col min="6" max="6" width="14.5" style="35" customWidth="1"/>
    <col min="7" max="7" width="5.5" style="35" customWidth="1"/>
    <col min="8" max="8" width="23.5" style="35" customWidth="1"/>
    <col min="9" max="9" width="3.5" style="35" customWidth="1"/>
    <col min="10" max="10" width="12" style="35" customWidth="1"/>
    <col min="11" max="12" width="11" style="35" customWidth="1"/>
    <col min="13" max="13" width="7.5" style="35" customWidth="1"/>
    <col min="14" max="14" width="13.5" style="35" customWidth="1"/>
    <col min="15" max="15" width="16.5" style="35" customWidth="1"/>
    <col min="16" max="16" width="23.5" style="35" customWidth="1"/>
    <col min="17" max="17" width="10" style="35" customWidth="1"/>
    <col min="18" max="18" width="11.5" style="35" customWidth="1"/>
    <col min="19" max="19" width="10.5" style="35" customWidth="1"/>
    <col min="20" max="20" width="14.5" style="26" customWidth="1"/>
    <col min="21" max="22" width="20.5" style="51" customWidth="1"/>
    <col min="23" max="23" width="22.5" style="35" customWidth="1"/>
    <col min="24" max="24" width="26" style="36" customWidth="1"/>
    <col min="25" max="25" width="12.5" style="36" customWidth="1"/>
    <col min="26" max="30" width="9.5" style="35"/>
    <col min="31" max="31" width="31.625" style="35" customWidth="1"/>
    <col min="32" max="32" width="9.5" style="35"/>
    <col min="33" max="33" width="19.25" style="35" customWidth="1"/>
    <col min="34" max="34" width="9.75" style="35" customWidth="1"/>
    <col min="35" max="40" width="9.5" style="35"/>
  </cols>
  <sheetData>
    <row r="1" spans="1:34" s="42" customFormat="1" ht="41.45" customHeight="1">
      <c r="A1" s="37" t="s">
        <v>118</v>
      </c>
      <c r="B1" s="37" t="s">
        <v>57</v>
      </c>
      <c r="C1" s="59" t="s">
        <v>119</v>
      </c>
      <c r="D1" s="67" t="s">
        <v>120</v>
      </c>
      <c r="E1" s="29" t="s">
        <v>121</v>
      </c>
      <c r="F1" s="67" t="s">
        <v>122</v>
      </c>
      <c r="G1" s="48" t="s">
        <v>123</v>
      </c>
      <c r="H1" s="48" t="s">
        <v>124</v>
      </c>
      <c r="I1" s="48" t="s">
        <v>125</v>
      </c>
      <c r="J1" s="48" t="s">
        <v>126</v>
      </c>
      <c r="K1" s="48" t="s">
        <v>127</v>
      </c>
      <c r="L1" s="505" t="s">
        <v>128</v>
      </c>
      <c r="M1" s="48" t="s">
        <v>129</v>
      </c>
      <c r="N1" s="68" t="s">
        <v>130</v>
      </c>
      <c r="O1" s="68" t="s">
        <v>131</v>
      </c>
      <c r="P1" s="48" t="s">
        <v>132</v>
      </c>
      <c r="Q1" s="48" t="s">
        <v>133</v>
      </c>
      <c r="R1" s="48" t="s">
        <v>134</v>
      </c>
      <c r="S1" s="48" t="s">
        <v>135</v>
      </c>
      <c r="T1" s="29" t="s">
        <v>136</v>
      </c>
      <c r="U1" s="68" t="s">
        <v>137</v>
      </c>
      <c r="V1" s="68" t="s">
        <v>138</v>
      </c>
      <c r="W1" s="68"/>
      <c r="X1" s="41" t="s">
        <v>139</v>
      </c>
      <c r="Y1" s="41" t="s">
        <v>140</v>
      </c>
      <c r="Z1" s="37" t="s">
        <v>141</v>
      </c>
      <c r="AA1" s="37" t="s">
        <v>142</v>
      </c>
      <c r="AB1" s="37" t="s">
        <v>143</v>
      </c>
      <c r="AC1" s="489" t="s">
        <v>144</v>
      </c>
      <c r="AD1" s="601" t="s">
        <v>1191</v>
      </c>
      <c r="AE1" s="601" t="s">
        <v>1192</v>
      </c>
      <c r="AF1" s="601" t="s">
        <v>1</v>
      </c>
      <c r="AG1" s="601" t="s">
        <v>1193</v>
      </c>
      <c r="AH1" s="601" t="s">
        <v>1194</v>
      </c>
    </row>
    <row r="2" spans="1:34" ht="15" customHeight="1">
      <c r="A2" s="626"/>
      <c r="B2" s="626"/>
      <c r="C2" s="66"/>
      <c r="D2" s="121">
        <v>200002</v>
      </c>
      <c r="E2" s="2"/>
      <c r="F2" s="43" t="s">
        <v>106</v>
      </c>
      <c r="G2" s="66">
        <v>4</v>
      </c>
      <c r="H2" s="66">
        <v>10</v>
      </c>
      <c r="I2" s="66">
        <v>8</v>
      </c>
      <c r="J2" s="66" t="s">
        <v>170</v>
      </c>
      <c r="K2" s="66" t="s">
        <v>163</v>
      </c>
      <c r="L2" s="90">
        <v>-78</v>
      </c>
      <c r="M2" s="2">
        <v>20</v>
      </c>
      <c r="N2" s="2" t="s">
        <v>166</v>
      </c>
      <c r="O2" s="2"/>
      <c r="P2" s="66" t="s">
        <v>148</v>
      </c>
      <c r="Q2" s="66" t="s">
        <v>149</v>
      </c>
      <c r="R2" s="66">
        <v>60</v>
      </c>
      <c r="S2" s="66">
        <v>3</v>
      </c>
      <c r="T2" s="66" t="s">
        <v>150</v>
      </c>
      <c r="U2" s="61">
        <v>22900</v>
      </c>
      <c r="V2" s="61">
        <v>22900</v>
      </c>
      <c r="W2" s="63" t="s">
        <v>244</v>
      </c>
      <c r="X2" s="66" t="s">
        <v>152</v>
      </c>
      <c r="Y2" s="66" t="s">
        <v>153</v>
      </c>
      <c r="AC2" s="490" t="s">
        <v>154</v>
      </c>
      <c r="AD2" s="611"/>
      <c r="AE2" s="611"/>
      <c r="AF2" s="611"/>
      <c r="AG2" s="609"/>
      <c r="AH2"/>
    </row>
    <row r="3" spans="1:34" ht="15" customHeight="1">
      <c r="A3" s="626"/>
      <c r="B3" s="626"/>
      <c r="C3" s="66"/>
      <c r="D3" s="121">
        <v>200003</v>
      </c>
      <c r="E3" s="2"/>
      <c r="F3" s="43" t="s">
        <v>106</v>
      </c>
      <c r="G3" s="66">
        <v>4</v>
      </c>
      <c r="H3" s="66">
        <v>10</v>
      </c>
      <c r="I3" s="66">
        <v>8</v>
      </c>
      <c r="J3" s="66" t="s">
        <v>170</v>
      </c>
      <c r="K3" s="66" t="s">
        <v>163</v>
      </c>
      <c r="L3" s="90">
        <v>-88</v>
      </c>
      <c r="M3" s="2">
        <v>10</v>
      </c>
      <c r="N3" s="2" t="s">
        <v>164</v>
      </c>
      <c r="O3" s="2"/>
      <c r="P3" s="66" t="s">
        <v>148</v>
      </c>
      <c r="Q3" s="66" t="s">
        <v>149</v>
      </c>
      <c r="R3" s="66">
        <v>60</v>
      </c>
      <c r="S3" s="66">
        <v>3</v>
      </c>
      <c r="T3" s="66" t="s">
        <v>245</v>
      </c>
      <c r="U3" s="61">
        <v>13000</v>
      </c>
      <c r="V3" s="61">
        <v>13000</v>
      </c>
      <c r="W3" s="63" t="s">
        <v>244</v>
      </c>
      <c r="X3" s="66" t="s">
        <v>152</v>
      </c>
      <c r="Y3" s="66" t="s">
        <v>153</v>
      </c>
      <c r="AC3" s="490" t="s">
        <v>154</v>
      </c>
      <c r="AD3" s="611"/>
      <c r="AE3" s="611"/>
      <c r="AF3" s="611"/>
      <c r="AG3" s="609"/>
      <c r="AH3"/>
    </row>
    <row r="4" spans="1:34" ht="15" customHeight="1">
      <c r="A4" s="626"/>
      <c r="B4" s="626"/>
      <c r="C4" s="66"/>
      <c r="D4" s="121">
        <v>200007</v>
      </c>
      <c r="E4" s="2"/>
      <c r="F4" s="43" t="s">
        <v>106</v>
      </c>
      <c r="G4" s="66">
        <v>4</v>
      </c>
      <c r="H4" s="66">
        <v>10</v>
      </c>
      <c r="I4" s="66">
        <v>8</v>
      </c>
      <c r="J4" s="66" t="s">
        <v>145</v>
      </c>
      <c r="K4" s="66" t="s">
        <v>163</v>
      </c>
      <c r="L4" s="90">
        <v>-78</v>
      </c>
      <c r="M4" s="2">
        <v>20</v>
      </c>
      <c r="N4" s="2" t="s">
        <v>166</v>
      </c>
      <c r="O4" s="2"/>
      <c r="P4" s="66" t="s">
        <v>148</v>
      </c>
      <c r="Q4" s="66" t="s">
        <v>149</v>
      </c>
      <c r="R4" s="66">
        <v>60</v>
      </c>
      <c r="S4" s="66">
        <v>3</v>
      </c>
      <c r="T4" s="66" t="s">
        <v>245</v>
      </c>
      <c r="U4" s="61">
        <v>23500</v>
      </c>
      <c r="V4" s="61">
        <v>23500</v>
      </c>
      <c r="W4" s="63" t="s">
        <v>151</v>
      </c>
      <c r="X4" s="66" t="s">
        <v>152</v>
      </c>
      <c r="Y4" s="66" t="s">
        <v>153</v>
      </c>
      <c r="AC4" s="490" t="s">
        <v>154</v>
      </c>
      <c r="AD4" s="611"/>
      <c r="AE4" s="611"/>
      <c r="AF4" s="611"/>
      <c r="AG4" s="609"/>
      <c r="AH4"/>
    </row>
    <row r="5" spans="1:34" ht="15" customHeight="1">
      <c r="A5" s="626"/>
      <c r="B5" s="626"/>
      <c r="C5" s="66"/>
      <c r="D5" s="121">
        <v>200008</v>
      </c>
      <c r="E5" s="2"/>
      <c r="F5" s="43" t="s">
        <v>106</v>
      </c>
      <c r="G5" s="66">
        <v>4</v>
      </c>
      <c r="H5" s="66">
        <v>10</v>
      </c>
      <c r="I5" s="66">
        <v>8</v>
      </c>
      <c r="J5" s="66" t="s">
        <v>145</v>
      </c>
      <c r="K5" s="66" t="s">
        <v>163</v>
      </c>
      <c r="L5" s="90">
        <v>-88</v>
      </c>
      <c r="M5" s="2">
        <v>10</v>
      </c>
      <c r="N5" s="2" t="s">
        <v>164</v>
      </c>
      <c r="O5" s="2"/>
      <c r="P5" s="66" t="s">
        <v>148</v>
      </c>
      <c r="Q5" s="66" t="s">
        <v>149</v>
      </c>
      <c r="R5" s="66">
        <v>60</v>
      </c>
      <c r="S5" s="66">
        <v>3</v>
      </c>
      <c r="T5" s="66" t="s">
        <v>150</v>
      </c>
      <c r="U5" s="27">
        <v>13200</v>
      </c>
      <c r="V5" s="27">
        <v>13200</v>
      </c>
      <c r="W5" s="63" t="s">
        <v>151</v>
      </c>
      <c r="X5" s="66" t="s">
        <v>152</v>
      </c>
      <c r="Y5" s="66" t="s">
        <v>153</v>
      </c>
      <c r="AC5" s="490" t="s">
        <v>154</v>
      </c>
      <c r="AD5" s="611"/>
      <c r="AE5" s="611"/>
      <c r="AF5" s="611"/>
      <c r="AG5" s="609"/>
      <c r="AH5"/>
    </row>
    <row r="6" spans="1:34" ht="15" customHeight="1">
      <c r="A6" s="626"/>
      <c r="B6" s="626"/>
      <c r="C6" s="66"/>
      <c r="D6" s="121">
        <v>200009</v>
      </c>
      <c r="E6" s="2"/>
      <c r="F6" s="43" t="s">
        <v>106</v>
      </c>
      <c r="G6" s="66">
        <v>4</v>
      </c>
      <c r="H6" s="66">
        <v>10</v>
      </c>
      <c r="I6" s="66">
        <v>8</v>
      </c>
      <c r="J6" s="66" t="s">
        <v>145</v>
      </c>
      <c r="K6" s="66" t="s">
        <v>146</v>
      </c>
      <c r="L6" s="90">
        <v>-98</v>
      </c>
      <c r="M6" s="2">
        <v>0</v>
      </c>
      <c r="N6" s="2" t="s">
        <v>147</v>
      </c>
      <c r="O6" s="2"/>
      <c r="P6" s="66" t="s">
        <v>148</v>
      </c>
      <c r="Q6" s="66" t="s">
        <v>149</v>
      </c>
      <c r="R6" s="66">
        <v>60</v>
      </c>
      <c r="S6" s="66">
        <v>3</v>
      </c>
      <c r="T6" s="66" t="s">
        <v>150</v>
      </c>
      <c r="U6" s="61">
        <v>3900</v>
      </c>
      <c r="V6" s="61">
        <v>3900</v>
      </c>
      <c r="W6" s="63" t="s">
        <v>151</v>
      </c>
      <c r="X6" s="66" t="s">
        <v>152</v>
      </c>
      <c r="Y6" s="66" t="s">
        <v>153</v>
      </c>
      <c r="AC6" s="490" t="s">
        <v>154</v>
      </c>
      <c r="AD6" s="611"/>
      <c r="AE6" s="611"/>
      <c r="AF6" s="611"/>
      <c r="AG6" s="609"/>
      <c r="AH6"/>
    </row>
    <row r="7" spans="1:34" ht="15" customHeight="1">
      <c r="A7" s="626" t="s">
        <v>155</v>
      </c>
      <c r="B7" s="626" t="s">
        <v>156</v>
      </c>
      <c r="C7" s="66"/>
      <c r="D7" s="121">
        <v>200011</v>
      </c>
      <c r="E7" s="2"/>
      <c r="F7" s="43" t="s">
        <v>106</v>
      </c>
      <c r="G7" s="66">
        <v>4</v>
      </c>
      <c r="H7" s="66">
        <v>10</v>
      </c>
      <c r="I7" s="66">
        <v>8</v>
      </c>
      <c r="J7" s="66" t="s">
        <v>157</v>
      </c>
      <c r="K7" s="66" t="s">
        <v>158</v>
      </c>
      <c r="L7" s="90">
        <v>-85</v>
      </c>
      <c r="M7" s="66" t="s">
        <v>159</v>
      </c>
      <c r="N7" s="66" t="s">
        <v>160</v>
      </c>
      <c r="O7" s="66"/>
      <c r="P7" s="66" t="s">
        <v>148</v>
      </c>
      <c r="Q7" s="66" t="s">
        <v>149</v>
      </c>
      <c r="R7" s="66">
        <v>60</v>
      </c>
      <c r="S7" s="66">
        <v>3</v>
      </c>
      <c r="T7" s="66" t="s">
        <v>150</v>
      </c>
      <c r="U7" s="61">
        <v>68400</v>
      </c>
      <c r="V7" s="61">
        <v>68400</v>
      </c>
      <c r="W7" s="63" t="s">
        <v>161</v>
      </c>
      <c r="X7" s="27" t="s">
        <v>162</v>
      </c>
      <c r="Y7" s="66" t="s">
        <v>153</v>
      </c>
      <c r="AC7" s="490" t="s">
        <v>154</v>
      </c>
      <c r="AD7" s="611"/>
      <c r="AE7" s="611"/>
      <c r="AF7" s="611"/>
      <c r="AG7" s="609"/>
      <c r="AH7"/>
    </row>
    <row r="8" spans="1:34" ht="15" customHeight="1">
      <c r="A8" s="626"/>
      <c r="B8" s="626"/>
      <c r="C8" s="66"/>
      <c r="D8" s="121">
        <v>200012</v>
      </c>
      <c r="E8" s="2"/>
      <c r="F8" s="43" t="s">
        <v>106</v>
      </c>
      <c r="G8" s="66">
        <v>4</v>
      </c>
      <c r="H8" s="66">
        <v>10</v>
      </c>
      <c r="I8" s="66">
        <v>8</v>
      </c>
      <c r="J8" s="66" t="s">
        <v>157</v>
      </c>
      <c r="K8" s="66" t="s">
        <v>163</v>
      </c>
      <c r="L8" s="90">
        <v>-78</v>
      </c>
      <c r="M8" s="2">
        <v>20</v>
      </c>
      <c r="N8" s="2" t="s">
        <v>166</v>
      </c>
      <c r="O8" s="2"/>
      <c r="P8" s="66" t="s">
        <v>148</v>
      </c>
      <c r="Q8" s="66" t="s">
        <v>149</v>
      </c>
      <c r="R8" s="66">
        <v>60</v>
      </c>
      <c r="S8" s="66">
        <v>3</v>
      </c>
      <c r="T8" s="66" t="s">
        <v>150</v>
      </c>
      <c r="U8" s="27">
        <v>26000</v>
      </c>
      <c r="V8" s="27">
        <v>26000</v>
      </c>
      <c r="W8" s="63" t="s">
        <v>161</v>
      </c>
      <c r="X8" s="66" t="s">
        <v>152</v>
      </c>
      <c r="Y8" s="66" t="s">
        <v>153</v>
      </c>
      <c r="AC8" s="490" t="s">
        <v>154</v>
      </c>
      <c r="AD8" s="611"/>
      <c r="AE8" s="611"/>
      <c r="AF8" s="611"/>
      <c r="AG8" s="609"/>
      <c r="AH8"/>
    </row>
    <row r="9" spans="1:34" ht="15" customHeight="1">
      <c r="A9" s="626"/>
      <c r="B9" s="626"/>
      <c r="C9" s="66"/>
      <c r="D9" s="121">
        <v>200013</v>
      </c>
      <c r="E9" s="2"/>
      <c r="F9" s="43" t="s">
        <v>106</v>
      </c>
      <c r="G9" s="66">
        <v>4</v>
      </c>
      <c r="H9" s="66">
        <v>10</v>
      </c>
      <c r="I9" s="66">
        <v>8</v>
      </c>
      <c r="J9" s="66" t="s">
        <v>157</v>
      </c>
      <c r="K9" s="66" t="s">
        <v>163</v>
      </c>
      <c r="L9" s="90">
        <v>-88</v>
      </c>
      <c r="M9" s="2">
        <v>10</v>
      </c>
      <c r="N9" s="2" t="s">
        <v>164</v>
      </c>
      <c r="O9" s="2"/>
      <c r="P9" s="66" t="s">
        <v>148</v>
      </c>
      <c r="Q9" s="66" t="s">
        <v>149</v>
      </c>
      <c r="R9" s="66">
        <v>60</v>
      </c>
      <c r="S9" s="66">
        <v>3</v>
      </c>
      <c r="T9" s="66" t="s">
        <v>150</v>
      </c>
      <c r="U9" s="61">
        <v>14500</v>
      </c>
      <c r="V9" s="61">
        <v>14500</v>
      </c>
      <c r="W9" s="63" t="s">
        <v>161</v>
      </c>
      <c r="X9" s="66" t="s">
        <v>152</v>
      </c>
      <c r="Y9" s="66" t="s">
        <v>153</v>
      </c>
      <c r="AC9" s="490" t="s">
        <v>154</v>
      </c>
      <c r="AD9" s="611"/>
      <c r="AE9" s="611"/>
      <c r="AF9" s="611"/>
      <c r="AG9" s="609"/>
      <c r="AH9"/>
    </row>
    <row r="10" spans="1:34" ht="15" customHeight="1">
      <c r="A10" s="626" t="s">
        <v>246</v>
      </c>
      <c r="B10" s="626" t="s">
        <v>247</v>
      </c>
      <c r="C10" s="66"/>
      <c r="D10" s="121">
        <v>200016</v>
      </c>
      <c r="E10" s="2"/>
      <c r="F10" s="43" t="s">
        <v>106</v>
      </c>
      <c r="G10" s="66">
        <v>4</v>
      </c>
      <c r="H10" s="66">
        <v>10</v>
      </c>
      <c r="I10" s="66">
        <v>8</v>
      </c>
      <c r="J10" s="66" t="s">
        <v>165</v>
      </c>
      <c r="K10" s="66" t="s">
        <v>158</v>
      </c>
      <c r="L10" s="90">
        <v>-85</v>
      </c>
      <c r="M10" s="66" t="s">
        <v>159</v>
      </c>
      <c r="N10" s="66" t="s">
        <v>160</v>
      </c>
      <c r="O10" s="66"/>
      <c r="P10" s="66" t="s">
        <v>148</v>
      </c>
      <c r="Q10" s="66" t="s">
        <v>149</v>
      </c>
      <c r="R10" s="66">
        <v>60</v>
      </c>
      <c r="S10" s="66">
        <v>3</v>
      </c>
      <c r="T10" s="66" t="s">
        <v>150</v>
      </c>
      <c r="U10" s="61">
        <v>68400</v>
      </c>
      <c r="V10" s="61">
        <v>68400</v>
      </c>
      <c r="W10" s="63" t="s">
        <v>167</v>
      </c>
      <c r="X10" s="27" t="s">
        <v>162</v>
      </c>
      <c r="Y10" s="66" t="s">
        <v>153</v>
      </c>
      <c r="AC10" s="490" t="s">
        <v>154</v>
      </c>
      <c r="AD10" s="611"/>
      <c r="AE10" s="611"/>
      <c r="AF10" s="611"/>
      <c r="AG10" s="609"/>
      <c r="AH10"/>
    </row>
    <row r="11" spans="1:34" ht="15" customHeight="1">
      <c r="A11" s="626"/>
      <c r="B11" s="626"/>
      <c r="C11" s="66"/>
      <c r="D11" s="121">
        <v>200017</v>
      </c>
      <c r="E11" s="2"/>
      <c r="F11" s="43" t="s">
        <v>106</v>
      </c>
      <c r="G11" s="66">
        <v>4</v>
      </c>
      <c r="H11" s="66">
        <v>10</v>
      </c>
      <c r="I11" s="66">
        <v>8</v>
      </c>
      <c r="J11" s="66" t="s">
        <v>165</v>
      </c>
      <c r="K11" s="66" t="s">
        <v>163</v>
      </c>
      <c r="L11" s="90">
        <v>-78</v>
      </c>
      <c r="M11" s="2">
        <v>20</v>
      </c>
      <c r="N11" s="2" t="s">
        <v>166</v>
      </c>
      <c r="O11" s="2"/>
      <c r="P11" s="66" t="s">
        <v>148</v>
      </c>
      <c r="Q11" s="66" t="s">
        <v>149</v>
      </c>
      <c r="R11" s="66">
        <v>60</v>
      </c>
      <c r="S11" s="66">
        <v>3</v>
      </c>
      <c r="T11" s="66" t="s">
        <v>150</v>
      </c>
      <c r="U11" s="27">
        <v>26000</v>
      </c>
      <c r="V11" s="27">
        <v>26000</v>
      </c>
      <c r="W11" s="63" t="s">
        <v>167</v>
      </c>
      <c r="X11" s="66" t="s">
        <v>152</v>
      </c>
      <c r="Y11" s="66" t="s">
        <v>153</v>
      </c>
      <c r="AC11" s="490" t="s">
        <v>154</v>
      </c>
      <c r="AD11" s="611"/>
      <c r="AE11" s="611"/>
      <c r="AF11" s="611"/>
      <c r="AG11" s="609"/>
      <c r="AH11"/>
    </row>
    <row r="12" spans="1:34" ht="15" customHeight="1">
      <c r="A12" s="626"/>
      <c r="B12" s="626"/>
      <c r="C12" s="66"/>
      <c r="D12" s="121">
        <v>200018</v>
      </c>
      <c r="E12" s="2"/>
      <c r="F12" s="43" t="s">
        <v>106</v>
      </c>
      <c r="G12" s="66">
        <v>4</v>
      </c>
      <c r="H12" s="66">
        <v>10</v>
      </c>
      <c r="I12" s="66">
        <v>8</v>
      </c>
      <c r="J12" s="66" t="s">
        <v>165</v>
      </c>
      <c r="K12" s="66" t="s">
        <v>163</v>
      </c>
      <c r="L12" s="90">
        <v>-88</v>
      </c>
      <c r="M12" s="2">
        <v>10</v>
      </c>
      <c r="N12" s="2" t="s">
        <v>164</v>
      </c>
      <c r="O12" s="2"/>
      <c r="P12" s="66" t="s">
        <v>148</v>
      </c>
      <c r="Q12" s="66" t="s">
        <v>149</v>
      </c>
      <c r="R12" s="66">
        <v>60</v>
      </c>
      <c r="S12" s="66">
        <v>3</v>
      </c>
      <c r="T12" s="66" t="s">
        <v>150</v>
      </c>
      <c r="U12" s="61">
        <v>14400</v>
      </c>
      <c r="V12" s="61">
        <v>14400</v>
      </c>
      <c r="W12" s="63" t="s">
        <v>167</v>
      </c>
      <c r="X12" s="66" t="s">
        <v>152</v>
      </c>
      <c r="Y12" s="66" t="s">
        <v>153</v>
      </c>
      <c r="AC12" s="490" t="s">
        <v>154</v>
      </c>
      <c r="AD12" s="611"/>
      <c r="AE12" s="611"/>
      <c r="AF12" s="611"/>
      <c r="AG12" s="609"/>
      <c r="AH12"/>
    </row>
    <row r="13" spans="1:34" ht="15" customHeight="1">
      <c r="A13" s="626"/>
      <c r="B13" s="626"/>
      <c r="C13" s="66"/>
      <c r="D13" s="121">
        <v>200019</v>
      </c>
      <c r="E13" s="2"/>
      <c r="F13" s="43" t="s">
        <v>106</v>
      </c>
      <c r="G13" s="66">
        <v>4</v>
      </c>
      <c r="H13" s="66">
        <v>10</v>
      </c>
      <c r="I13" s="66">
        <v>8</v>
      </c>
      <c r="J13" s="66" t="s">
        <v>165</v>
      </c>
      <c r="K13" s="66" t="s">
        <v>146</v>
      </c>
      <c r="L13" s="90">
        <v>-98</v>
      </c>
      <c r="M13" s="2">
        <v>0</v>
      </c>
      <c r="N13" s="2" t="s">
        <v>147</v>
      </c>
      <c r="O13" s="2"/>
      <c r="P13" s="66" t="s">
        <v>148</v>
      </c>
      <c r="Q13" s="66" t="s">
        <v>149</v>
      </c>
      <c r="R13" s="66">
        <v>60</v>
      </c>
      <c r="S13" s="66">
        <v>3</v>
      </c>
      <c r="T13" s="66" t="s">
        <v>245</v>
      </c>
      <c r="U13" s="61">
        <v>3900</v>
      </c>
      <c r="V13" s="61">
        <v>3900</v>
      </c>
      <c r="W13" s="63" t="s">
        <v>167</v>
      </c>
      <c r="X13" s="66" t="s">
        <v>152</v>
      </c>
      <c r="Y13" s="66" t="s">
        <v>153</v>
      </c>
      <c r="AC13" s="490" t="s">
        <v>154</v>
      </c>
      <c r="AD13" s="611"/>
      <c r="AE13" s="611"/>
      <c r="AF13" s="611"/>
      <c r="AG13" s="609"/>
      <c r="AH13"/>
    </row>
    <row r="14" spans="1:34" ht="15" customHeight="1">
      <c r="A14" s="626"/>
      <c r="B14" s="626"/>
      <c r="C14" s="66"/>
      <c r="D14" s="121">
        <v>200020</v>
      </c>
      <c r="E14" s="2"/>
      <c r="F14" s="43" t="s">
        <v>106</v>
      </c>
      <c r="G14" s="66">
        <v>4</v>
      </c>
      <c r="H14" s="66">
        <v>10</v>
      </c>
      <c r="I14" s="66">
        <v>8</v>
      </c>
      <c r="J14" s="66" t="s">
        <v>165</v>
      </c>
      <c r="K14" s="66" t="s">
        <v>146</v>
      </c>
      <c r="L14" s="90">
        <v>-98</v>
      </c>
      <c r="M14" s="2">
        <v>0</v>
      </c>
      <c r="N14" s="2" t="s">
        <v>248</v>
      </c>
      <c r="O14" s="2"/>
      <c r="P14" s="66" t="s">
        <v>148</v>
      </c>
      <c r="Q14" s="66" t="s">
        <v>149</v>
      </c>
      <c r="R14" s="66">
        <v>60</v>
      </c>
      <c r="S14" s="66">
        <v>3</v>
      </c>
      <c r="T14" s="66" t="s">
        <v>245</v>
      </c>
      <c r="U14" s="61">
        <v>3800</v>
      </c>
      <c r="V14" s="61">
        <v>3800</v>
      </c>
      <c r="W14" s="63" t="s">
        <v>167</v>
      </c>
      <c r="X14" s="66" t="s">
        <v>152</v>
      </c>
      <c r="Y14" s="66" t="s">
        <v>153</v>
      </c>
      <c r="AC14" s="490" t="s">
        <v>154</v>
      </c>
      <c r="AD14" s="611"/>
      <c r="AE14" s="611"/>
      <c r="AF14" s="611"/>
      <c r="AG14" s="609"/>
      <c r="AH14"/>
    </row>
    <row r="15" spans="1:34" ht="15" customHeight="1">
      <c r="A15" s="626"/>
      <c r="B15" s="626"/>
      <c r="C15" s="66"/>
      <c r="D15" s="121">
        <v>200024</v>
      </c>
      <c r="E15" s="2"/>
      <c r="F15" s="43" t="s">
        <v>106</v>
      </c>
      <c r="G15" s="66">
        <v>4</v>
      </c>
      <c r="H15" s="66">
        <v>10</v>
      </c>
      <c r="I15" s="66">
        <v>8</v>
      </c>
      <c r="J15" s="66" t="s">
        <v>170</v>
      </c>
      <c r="K15" s="66" t="s">
        <v>146</v>
      </c>
      <c r="L15" s="90">
        <v>-98</v>
      </c>
      <c r="M15" s="2">
        <v>0</v>
      </c>
      <c r="N15" s="2" t="s">
        <v>147</v>
      </c>
      <c r="O15" s="2"/>
      <c r="P15" s="66" t="s">
        <v>171</v>
      </c>
      <c r="Q15" s="66" t="s">
        <v>149</v>
      </c>
      <c r="R15" s="66">
        <v>60</v>
      </c>
      <c r="S15" s="66">
        <v>3</v>
      </c>
      <c r="T15" s="66" t="s">
        <v>245</v>
      </c>
      <c r="U15" s="61">
        <v>4200</v>
      </c>
      <c r="V15" s="61">
        <v>4200</v>
      </c>
      <c r="W15" s="63" t="s">
        <v>172</v>
      </c>
      <c r="X15" s="66" t="s">
        <v>152</v>
      </c>
      <c r="Y15" s="66" t="s">
        <v>153</v>
      </c>
      <c r="AC15" s="490" t="s">
        <v>154</v>
      </c>
      <c r="AD15" s="611"/>
      <c r="AE15" s="611"/>
      <c r="AF15" s="611"/>
      <c r="AG15" s="609"/>
      <c r="AH15"/>
    </row>
    <row r="16" spans="1:34" ht="15" customHeight="1">
      <c r="A16" s="626"/>
      <c r="B16" s="626"/>
      <c r="C16" s="66"/>
      <c r="D16" s="121">
        <v>200025</v>
      </c>
      <c r="E16" s="2"/>
      <c r="F16" s="43" t="s">
        <v>106</v>
      </c>
      <c r="G16" s="66">
        <v>4</v>
      </c>
      <c r="H16" s="66">
        <v>10</v>
      </c>
      <c r="I16" s="66">
        <v>8</v>
      </c>
      <c r="J16" s="66" t="s">
        <v>170</v>
      </c>
      <c r="K16" s="66" t="s">
        <v>146</v>
      </c>
      <c r="L16" s="90">
        <v>-98</v>
      </c>
      <c r="M16" s="2">
        <v>0</v>
      </c>
      <c r="N16" s="2" t="s">
        <v>248</v>
      </c>
      <c r="O16" s="2"/>
      <c r="P16" s="66" t="s">
        <v>171</v>
      </c>
      <c r="Q16" s="66" t="s">
        <v>149</v>
      </c>
      <c r="R16" s="66">
        <v>60</v>
      </c>
      <c r="S16" s="66">
        <v>3</v>
      </c>
      <c r="T16" s="66" t="s">
        <v>245</v>
      </c>
      <c r="U16" s="61">
        <v>3800</v>
      </c>
      <c r="V16" s="61">
        <v>3800</v>
      </c>
      <c r="W16" s="63" t="s">
        <v>172</v>
      </c>
      <c r="X16" s="66" t="s">
        <v>152</v>
      </c>
      <c r="Y16" s="66" t="s">
        <v>153</v>
      </c>
      <c r="AC16" s="490" t="s">
        <v>154</v>
      </c>
      <c r="AD16" s="611"/>
      <c r="AE16" s="611"/>
      <c r="AF16" s="611"/>
      <c r="AG16" s="609"/>
      <c r="AH16"/>
    </row>
    <row r="17" spans="1:34" ht="15" customHeight="1">
      <c r="A17" s="626"/>
      <c r="B17" s="626"/>
      <c r="C17" s="66"/>
      <c r="D17" s="121">
        <v>200027</v>
      </c>
      <c r="E17" s="2"/>
      <c r="F17" s="43" t="s">
        <v>106</v>
      </c>
      <c r="G17" s="66">
        <v>4</v>
      </c>
      <c r="H17" s="66">
        <v>10</v>
      </c>
      <c r="I17" s="66">
        <v>8</v>
      </c>
      <c r="J17" s="66" t="s">
        <v>145</v>
      </c>
      <c r="K17" s="66" t="s">
        <v>163</v>
      </c>
      <c r="L17" s="90">
        <v>-78</v>
      </c>
      <c r="M17" s="2">
        <v>20</v>
      </c>
      <c r="N17" s="2" t="s">
        <v>166</v>
      </c>
      <c r="O17" s="2"/>
      <c r="P17" s="66" t="s">
        <v>171</v>
      </c>
      <c r="Q17" s="66" t="s">
        <v>149</v>
      </c>
      <c r="R17" s="66">
        <v>60</v>
      </c>
      <c r="S17" s="66">
        <v>3</v>
      </c>
      <c r="T17" s="66" t="s">
        <v>245</v>
      </c>
      <c r="U17" s="61">
        <v>25000</v>
      </c>
      <c r="V17" s="61">
        <v>25000</v>
      </c>
      <c r="W17" s="63" t="s">
        <v>173</v>
      </c>
      <c r="X17" s="66" t="s">
        <v>152</v>
      </c>
      <c r="Y17" s="66" t="s">
        <v>153</v>
      </c>
      <c r="AC17" s="490" t="s">
        <v>154</v>
      </c>
      <c r="AD17" s="611"/>
      <c r="AE17" s="611"/>
      <c r="AF17" s="611"/>
      <c r="AG17" s="609"/>
      <c r="AH17"/>
    </row>
    <row r="18" spans="1:34" ht="15" customHeight="1">
      <c r="A18" s="626"/>
      <c r="B18" s="626"/>
      <c r="C18" s="66"/>
      <c r="D18" s="121">
        <v>200028</v>
      </c>
      <c r="E18" s="2"/>
      <c r="F18" s="43" t="s">
        <v>106</v>
      </c>
      <c r="G18" s="66">
        <v>4</v>
      </c>
      <c r="H18" s="66">
        <v>10</v>
      </c>
      <c r="I18" s="66">
        <v>8</v>
      </c>
      <c r="J18" s="66" t="s">
        <v>145</v>
      </c>
      <c r="K18" s="66" t="s">
        <v>163</v>
      </c>
      <c r="L18" s="90">
        <v>-88</v>
      </c>
      <c r="M18" s="2">
        <v>10</v>
      </c>
      <c r="N18" s="2" t="s">
        <v>164</v>
      </c>
      <c r="O18" s="2"/>
      <c r="P18" s="66" t="s">
        <v>171</v>
      </c>
      <c r="Q18" s="66" t="s">
        <v>149</v>
      </c>
      <c r="R18" s="66">
        <v>60</v>
      </c>
      <c r="S18" s="66">
        <v>3</v>
      </c>
      <c r="T18" s="66" t="s">
        <v>150</v>
      </c>
      <c r="U18" s="27">
        <v>15000</v>
      </c>
      <c r="V18" s="27">
        <v>15000</v>
      </c>
      <c r="W18" s="63" t="s">
        <v>173</v>
      </c>
      <c r="X18" s="66" t="s">
        <v>152</v>
      </c>
      <c r="Y18" s="66" t="s">
        <v>153</v>
      </c>
      <c r="AC18" s="490" t="s">
        <v>154</v>
      </c>
      <c r="AD18" s="611"/>
      <c r="AE18" s="611"/>
      <c r="AF18" s="611"/>
      <c r="AG18" s="609"/>
      <c r="AH18"/>
    </row>
    <row r="19" spans="1:34" ht="15" customHeight="1">
      <c r="A19" s="626"/>
      <c r="B19" s="626"/>
      <c r="C19" s="66"/>
      <c r="D19" s="121">
        <v>200032</v>
      </c>
      <c r="E19" s="2"/>
      <c r="F19" s="43" t="s">
        <v>106</v>
      </c>
      <c r="G19" s="66">
        <v>4</v>
      </c>
      <c r="H19" s="66">
        <v>10</v>
      </c>
      <c r="I19" s="66">
        <v>8</v>
      </c>
      <c r="J19" s="66" t="s">
        <v>157</v>
      </c>
      <c r="K19" s="66" t="s">
        <v>163</v>
      </c>
      <c r="L19" s="90">
        <v>-78</v>
      </c>
      <c r="M19" s="2">
        <v>20</v>
      </c>
      <c r="N19" s="2" t="s">
        <v>166</v>
      </c>
      <c r="O19" s="2"/>
      <c r="P19" s="66" t="s">
        <v>171</v>
      </c>
      <c r="Q19" s="66" t="s">
        <v>149</v>
      </c>
      <c r="R19" s="66">
        <v>60</v>
      </c>
      <c r="S19" s="66">
        <v>3</v>
      </c>
      <c r="T19" s="66" t="s">
        <v>150</v>
      </c>
      <c r="U19" s="27">
        <v>26000</v>
      </c>
      <c r="V19" s="27">
        <v>26000</v>
      </c>
      <c r="W19" s="63" t="s">
        <v>176</v>
      </c>
      <c r="X19" s="66" t="s">
        <v>152</v>
      </c>
      <c r="Y19" s="66" t="s">
        <v>153</v>
      </c>
      <c r="AC19" s="490" t="s">
        <v>154</v>
      </c>
      <c r="AD19" s="611"/>
      <c r="AE19" s="611"/>
      <c r="AF19" s="611"/>
      <c r="AG19" s="609"/>
      <c r="AH19"/>
    </row>
    <row r="20" spans="1:34" ht="15" customHeight="1">
      <c r="A20" s="626"/>
      <c r="B20" s="626"/>
      <c r="C20" s="66"/>
      <c r="D20" s="121">
        <v>200033</v>
      </c>
      <c r="E20" s="2"/>
      <c r="F20" s="43" t="s">
        <v>106</v>
      </c>
      <c r="G20" s="66">
        <v>4</v>
      </c>
      <c r="H20" s="66">
        <v>10</v>
      </c>
      <c r="I20" s="66">
        <v>8</v>
      </c>
      <c r="J20" s="66" t="s">
        <v>157</v>
      </c>
      <c r="K20" s="66" t="s">
        <v>163</v>
      </c>
      <c r="L20" s="90">
        <v>-88</v>
      </c>
      <c r="M20" s="2">
        <v>10</v>
      </c>
      <c r="N20" s="2" t="s">
        <v>164</v>
      </c>
      <c r="O20" s="2"/>
      <c r="P20" s="66" t="s">
        <v>171</v>
      </c>
      <c r="Q20" s="66" t="s">
        <v>149</v>
      </c>
      <c r="R20" s="66">
        <v>60</v>
      </c>
      <c r="S20" s="66">
        <v>3</v>
      </c>
      <c r="T20" s="66" t="s">
        <v>150</v>
      </c>
      <c r="U20" s="61">
        <v>15000</v>
      </c>
      <c r="V20" s="61">
        <v>15000</v>
      </c>
      <c r="W20" s="63" t="s">
        <v>176</v>
      </c>
      <c r="X20" s="66" t="s">
        <v>152</v>
      </c>
      <c r="Y20" s="66" t="s">
        <v>153</v>
      </c>
      <c r="AC20" s="490" t="s">
        <v>154</v>
      </c>
      <c r="AD20" s="611"/>
      <c r="AE20" s="611"/>
      <c r="AF20" s="611"/>
      <c r="AG20" s="609"/>
      <c r="AH20"/>
    </row>
    <row r="21" spans="1:34" ht="15" customHeight="1">
      <c r="A21" s="626" t="s">
        <v>249</v>
      </c>
      <c r="B21" s="626" t="s">
        <v>250</v>
      </c>
      <c r="C21" s="66"/>
      <c r="D21" s="121">
        <v>200036</v>
      </c>
      <c r="E21" s="2"/>
      <c r="F21" s="43" t="s">
        <v>106</v>
      </c>
      <c r="G21" s="66">
        <v>4</v>
      </c>
      <c r="H21" s="66">
        <v>10</v>
      </c>
      <c r="I21" s="66">
        <v>8</v>
      </c>
      <c r="J21" s="66" t="s">
        <v>165</v>
      </c>
      <c r="K21" s="66" t="s">
        <v>158</v>
      </c>
      <c r="L21" s="90">
        <v>-85</v>
      </c>
      <c r="M21" s="66" t="s">
        <v>159</v>
      </c>
      <c r="N21" s="66" t="s">
        <v>160</v>
      </c>
      <c r="O21" s="66"/>
      <c r="P21" s="66" t="s">
        <v>171</v>
      </c>
      <c r="Q21" s="66" t="s">
        <v>149</v>
      </c>
      <c r="R21" s="66">
        <v>60</v>
      </c>
      <c r="S21" s="66">
        <v>3</v>
      </c>
      <c r="T21" s="66" t="s">
        <v>150</v>
      </c>
      <c r="U21" s="61">
        <v>69100</v>
      </c>
      <c r="V21" s="61">
        <v>69100</v>
      </c>
      <c r="W21" s="63" t="s">
        <v>191</v>
      </c>
      <c r="X21" s="27" t="s">
        <v>162</v>
      </c>
      <c r="Y21" s="66" t="s">
        <v>153</v>
      </c>
      <c r="AC21" s="490" t="s">
        <v>154</v>
      </c>
      <c r="AD21" s="611"/>
      <c r="AE21" s="611"/>
      <c r="AF21" s="611"/>
      <c r="AG21" s="609"/>
      <c r="AH21"/>
    </row>
    <row r="22" spans="1:34" ht="15" customHeight="1">
      <c r="A22" s="626"/>
      <c r="B22" s="626"/>
      <c r="C22" s="66"/>
      <c r="D22" s="121">
        <v>200037</v>
      </c>
      <c r="E22" s="2"/>
      <c r="F22" s="43" t="s">
        <v>106</v>
      </c>
      <c r="G22" s="66">
        <v>4</v>
      </c>
      <c r="H22" s="66">
        <v>10</v>
      </c>
      <c r="I22" s="66">
        <v>8</v>
      </c>
      <c r="J22" s="66" t="s">
        <v>165</v>
      </c>
      <c r="K22" s="66" t="s">
        <v>163</v>
      </c>
      <c r="L22" s="90">
        <v>-78</v>
      </c>
      <c r="M22" s="2">
        <v>20</v>
      </c>
      <c r="N22" s="2" t="s">
        <v>166</v>
      </c>
      <c r="O22" s="2"/>
      <c r="P22" s="66" t="s">
        <v>171</v>
      </c>
      <c r="Q22" s="66" t="s">
        <v>149</v>
      </c>
      <c r="R22" s="66">
        <v>60</v>
      </c>
      <c r="S22" s="66">
        <v>3</v>
      </c>
      <c r="T22" s="66" t="s">
        <v>150</v>
      </c>
      <c r="U22" s="27">
        <v>26000</v>
      </c>
      <c r="V22" s="27">
        <v>26000</v>
      </c>
      <c r="W22" s="63" t="s">
        <v>191</v>
      </c>
      <c r="X22" s="66" t="s">
        <v>152</v>
      </c>
      <c r="Y22" s="66" t="s">
        <v>153</v>
      </c>
      <c r="AC22" s="490" t="s">
        <v>154</v>
      </c>
      <c r="AD22" s="611"/>
      <c r="AE22" s="611"/>
      <c r="AF22" s="611"/>
      <c r="AG22" s="609"/>
      <c r="AH22"/>
    </row>
    <row r="23" spans="1:34" ht="15" customHeight="1">
      <c r="A23" s="626"/>
      <c r="B23" s="626"/>
      <c r="C23" s="66"/>
      <c r="D23" s="121">
        <v>200038</v>
      </c>
      <c r="E23" s="2"/>
      <c r="F23" s="43" t="s">
        <v>106</v>
      </c>
      <c r="G23" s="66">
        <v>4</v>
      </c>
      <c r="H23" s="66">
        <v>10</v>
      </c>
      <c r="I23" s="66">
        <v>8</v>
      </c>
      <c r="J23" s="66" t="s">
        <v>165</v>
      </c>
      <c r="K23" s="66" t="s">
        <v>163</v>
      </c>
      <c r="L23" s="90">
        <v>-88</v>
      </c>
      <c r="M23" s="2">
        <v>10</v>
      </c>
      <c r="N23" s="2" t="s">
        <v>164</v>
      </c>
      <c r="O23" s="2"/>
      <c r="P23" s="66" t="s">
        <v>171</v>
      </c>
      <c r="Q23" s="66" t="s">
        <v>149</v>
      </c>
      <c r="R23" s="66">
        <v>60</v>
      </c>
      <c r="S23" s="66">
        <v>3</v>
      </c>
      <c r="T23" s="66" t="s">
        <v>150</v>
      </c>
      <c r="U23" s="27">
        <v>15800</v>
      </c>
      <c r="V23" s="27">
        <v>15800</v>
      </c>
      <c r="W23" s="63" t="s">
        <v>191</v>
      </c>
      <c r="X23" s="66" t="s">
        <v>152</v>
      </c>
      <c r="Y23" s="66" t="s">
        <v>153</v>
      </c>
      <c r="AC23" s="490" t="s">
        <v>154</v>
      </c>
      <c r="AD23" s="611"/>
      <c r="AE23" s="611"/>
      <c r="AF23" s="611"/>
      <c r="AG23" s="609"/>
      <c r="AH23"/>
    </row>
    <row r="24" spans="1:34" ht="15" customHeight="1">
      <c r="A24" s="626"/>
      <c r="B24" s="626"/>
      <c r="C24" s="66"/>
      <c r="D24" s="121">
        <v>200039</v>
      </c>
      <c r="E24" s="2"/>
      <c r="F24" s="43" t="s">
        <v>106</v>
      </c>
      <c r="G24" s="66">
        <v>4</v>
      </c>
      <c r="H24" s="66">
        <v>10</v>
      </c>
      <c r="I24" s="66">
        <v>8</v>
      </c>
      <c r="J24" s="66" t="s">
        <v>165</v>
      </c>
      <c r="K24" s="66" t="s">
        <v>146</v>
      </c>
      <c r="L24" s="90">
        <v>-98</v>
      </c>
      <c r="M24" s="2">
        <v>0</v>
      </c>
      <c r="N24" s="2" t="s">
        <v>147</v>
      </c>
      <c r="O24" s="2"/>
      <c r="P24" s="66" t="s">
        <v>171</v>
      </c>
      <c r="Q24" s="66" t="s">
        <v>149</v>
      </c>
      <c r="R24" s="66">
        <v>60</v>
      </c>
      <c r="S24" s="66">
        <v>3</v>
      </c>
      <c r="T24" s="66" t="s">
        <v>245</v>
      </c>
      <c r="U24" s="61">
        <v>3800</v>
      </c>
      <c r="V24" s="61">
        <v>3800</v>
      </c>
      <c r="W24" s="63" t="s">
        <v>191</v>
      </c>
      <c r="X24" s="66" t="s">
        <v>152</v>
      </c>
      <c r="Y24" s="66" t="s">
        <v>153</v>
      </c>
      <c r="AC24" s="490" t="s">
        <v>154</v>
      </c>
      <c r="AD24" s="611"/>
      <c r="AE24" s="611"/>
      <c r="AF24" s="611"/>
      <c r="AG24" s="609"/>
      <c r="AH24"/>
    </row>
    <row r="25" spans="1:34" ht="15" customHeight="1">
      <c r="A25" s="626"/>
      <c r="B25" s="626"/>
      <c r="C25" s="66"/>
      <c r="D25" s="121">
        <v>200040</v>
      </c>
      <c r="E25" s="2"/>
      <c r="F25" s="43" t="s">
        <v>106</v>
      </c>
      <c r="G25" s="66">
        <v>4</v>
      </c>
      <c r="H25" s="66">
        <v>10</v>
      </c>
      <c r="I25" s="66">
        <v>8</v>
      </c>
      <c r="J25" s="66" t="s">
        <v>165</v>
      </c>
      <c r="K25" s="66" t="s">
        <v>146</v>
      </c>
      <c r="L25" s="90">
        <v>-98</v>
      </c>
      <c r="M25" s="2">
        <v>0</v>
      </c>
      <c r="N25" s="2" t="s">
        <v>248</v>
      </c>
      <c r="O25" s="2"/>
      <c r="P25" s="66" t="s">
        <v>171</v>
      </c>
      <c r="Q25" s="66" t="s">
        <v>149</v>
      </c>
      <c r="R25" s="66">
        <v>60</v>
      </c>
      <c r="S25" s="66">
        <v>3</v>
      </c>
      <c r="T25" s="66" t="s">
        <v>245</v>
      </c>
      <c r="U25" s="61">
        <v>3800</v>
      </c>
      <c r="V25" s="61">
        <v>3800</v>
      </c>
      <c r="W25" s="63" t="s">
        <v>191</v>
      </c>
      <c r="X25" s="66" t="s">
        <v>152</v>
      </c>
      <c r="Y25" s="66" t="s">
        <v>153</v>
      </c>
      <c r="AC25" s="490" t="s">
        <v>154</v>
      </c>
      <c r="AD25" s="611"/>
      <c r="AE25" s="611"/>
      <c r="AF25" s="611"/>
      <c r="AG25" s="609"/>
      <c r="AH25"/>
    </row>
    <row r="26" spans="1:34" ht="15" customHeight="1">
      <c r="A26" s="2" t="s">
        <v>251</v>
      </c>
      <c r="B26" s="2" t="s">
        <v>192</v>
      </c>
      <c r="C26" s="66">
        <v>58935</v>
      </c>
      <c r="D26" s="121">
        <v>200041</v>
      </c>
      <c r="E26" s="2"/>
      <c r="F26" s="43" t="s">
        <v>106</v>
      </c>
      <c r="G26" s="66">
        <v>4</v>
      </c>
      <c r="H26" s="66">
        <v>10</v>
      </c>
      <c r="I26" s="66">
        <v>8</v>
      </c>
      <c r="J26" s="66" t="s">
        <v>193</v>
      </c>
      <c r="K26" s="66" t="s">
        <v>158</v>
      </c>
      <c r="L26" s="90">
        <v>-85</v>
      </c>
      <c r="M26" s="66" t="s">
        <v>159</v>
      </c>
      <c r="N26" s="66" t="s">
        <v>160</v>
      </c>
      <c r="O26" s="66"/>
      <c r="P26" s="66" t="s">
        <v>194</v>
      </c>
      <c r="Q26" s="66" t="s">
        <v>149</v>
      </c>
      <c r="R26" s="66">
        <v>60</v>
      </c>
      <c r="S26" s="66">
        <v>3</v>
      </c>
      <c r="T26" s="66" t="s">
        <v>150</v>
      </c>
      <c r="U26" s="61">
        <v>20000</v>
      </c>
      <c r="V26" s="61">
        <v>20000</v>
      </c>
      <c r="W26" s="63" t="s">
        <v>195</v>
      </c>
      <c r="X26" s="27" t="s">
        <v>152</v>
      </c>
      <c r="Y26" s="27" t="s">
        <v>196</v>
      </c>
      <c r="AC26" s="490" t="s">
        <v>154</v>
      </c>
      <c r="AD26" s="611"/>
      <c r="AE26" s="611"/>
      <c r="AF26" s="611"/>
      <c r="AG26" s="609"/>
      <c r="AH26"/>
    </row>
    <row r="27" spans="1:34" ht="15" customHeight="1">
      <c r="A27" s="2" t="s">
        <v>252</v>
      </c>
      <c r="B27" s="2" t="s">
        <v>197</v>
      </c>
      <c r="C27" s="66">
        <v>58621</v>
      </c>
      <c r="D27" s="121">
        <v>200042</v>
      </c>
      <c r="E27" s="2"/>
      <c r="F27" s="43" t="s">
        <v>106</v>
      </c>
      <c r="G27" s="66">
        <v>4</v>
      </c>
      <c r="H27" s="66">
        <v>10</v>
      </c>
      <c r="I27" s="66">
        <v>8</v>
      </c>
      <c r="J27" s="66" t="s">
        <v>193</v>
      </c>
      <c r="K27" s="66" t="s">
        <v>158</v>
      </c>
      <c r="L27" s="90">
        <v>-85</v>
      </c>
      <c r="M27" s="66" t="s">
        <v>159</v>
      </c>
      <c r="N27" s="66" t="s">
        <v>160</v>
      </c>
      <c r="O27" s="66"/>
      <c r="P27" s="66" t="s">
        <v>198</v>
      </c>
      <c r="Q27" s="66" t="s">
        <v>149</v>
      </c>
      <c r="R27" s="66">
        <v>60</v>
      </c>
      <c r="S27" s="66">
        <v>3</v>
      </c>
      <c r="T27" s="66" t="s">
        <v>150</v>
      </c>
      <c r="U27" s="61">
        <v>20000</v>
      </c>
      <c r="V27" s="61">
        <v>20000</v>
      </c>
      <c r="W27" s="63" t="s">
        <v>199</v>
      </c>
      <c r="X27" s="66" t="s">
        <v>152</v>
      </c>
      <c r="Y27" s="27" t="s">
        <v>196</v>
      </c>
      <c r="AC27" s="490" t="s">
        <v>154</v>
      </c>
      <c r="AD27" s="611"/>
      <c r="AE27" s="611"/>
      <c r="AF27" s="611"/>
      <c r="AG27" s="609"/>
      <c r="AH27"/>
    </row>
    <row r="28" spans="1:34" ht="15" customHeight="1">
      <c r="A28" s="2" t="s">
        <v>253</v>
      </c>
      <c r="B28" s="2" t="s">
        <v>254</v>
      </c>
      <c r="C28" s="66"/>
      <c r="D28" s="121">
        <v>200043</v>
      </c>
      <c r="E28" s="2"/>
      <c r="F28" s="43" t="s">
        <v>106</v>
      </c>
      <c r="G28" s="66">
        <v>4</v>
      </c>
      <c r="H28" s="66">
        <v>10</v>
      </c>
      <c r="I28" s="66">
        <v>8</v>
      </c>
      <c r="J28" s="66" t="s">
        <v>145</v>
      </c>
      <c r="K28" s="66" t="s">
        <v>158</v>
      </c>
      <c r="L28" s="90">
        <v>-85</v>
      </c>
      <c r="M28" s="66" t="s">
        <v>159</v>
      </c>
      <c r="N28" s="66" t="s">
        <v>160</v>
      </c>
      <c r="O28" s="66"/>
      <c r="P28" s="66" t="s">
        <v>255</v>
      </c>
      <c r="Q28" s="66" t="s">
        <v>149</v>
      </c>
      <c r="R28" s="66">
        <v>60</v>
      </c>
      <c r="S28" s="66">
        <v>3</v>
      </c>
      <c r="T28" s="66" t="s">
        <v>150</v>
      </c>
      <c r="U28" s="61" t="s">
        <v>256</v>
      </c>
      <c r="V28" s="61" t="s">
        <v>256</v>
      </c>
      <c r="W28" s="63" t="s">
        <v>257</v>
      </c>
      <c r="X28" s="66" t="s">
        <v>162</v>
      </c>
      <c r="Y28" s="66" t="s">
        <v>196</v>
      </c>
      <c r="AC28" s="490" t="s">
        <v>154</v>
      </c>
      <c r="AD28" s="611"/>
      <c r="AE28" s="611"/>
      <c r="AF28" s="611"/>
      <c r="AG28" s="609"/>
      <c r="AH28"/>
    </row>
    <row r="29" spans="1:34" ht="15" customHeight="1">
      <c r="A29" s="2" t="s">
        <v>258</v>
      </c>
      <c r="B29" s="2" t="s">
        <v>259</v>
      </c>
      <c r="C29" s="66"/>
      <c r="D29" s="121">
        <v>200044</v>
      </c>
      <c r="E29" s="2"/>
      <c r="F29" s="43" t="s">
        <v>106</v>
      </c>
      <c r="G29" s="66">
        <v>4</v>
      </c>
      <c r="H29" s="66">
        <v>10</v>
      </c>
      <c r="I29" s="66">
        <v>8</v>
      </c>
      <c r="J29" s="66" t="s">
        <v>157</v>
      </c>
      <c r="K29" s="66" t="s">
        <v>158</v>
      </c>
      <c r="L29" s="90">
        <v>-85</v>
      </c>
      <c r="M29" s="66" t="s">
        <v>159</v>
      </c>
      <c r="N29" s="66" t="s">
        <v>160</v>
      </c>
      <c r="O29" s="66"/>
      <c r="P29" s="66" t="s">
        <v>255</v>
      </c>
      <c r="Q29" s="66" t="s">
        <v>149</v>
      </c>
      <c r="R29" s="66">
        <v>60</v>
      </c>
      <c r="S29" s="66">
        <v>3</v>
      </c>
      <c r="T29" s="66" t="s">
        <v>150</v>
      </c>
      <c r="U29" s="61" t="s">
        <v>260</v>
      </c>
      <c r="V29" s="61" t="s">
        <v>260</v>
      </c>
      <c r="W29" s="63" t="s">
        <v>261</v>
      </c>
      <c r="X29" s="66" t="s">
        <v>162</v>
      </c>
      <c r="Y29" s="66" t="s">
        <v>196</v>
      </c>
      <c r="AC29" s="490" t="s">
        <v>154</v>
      </c>
      <c r="AD29" s="611"/>
      <c r="AE29" s="611"/>
      <c r="AF29" s="611"/>
      <c r="AG29" s="609"/>
      <c r="AH29"/>
    </row>
    <row r="30" spans="1:34" ht="15" customHeight="1">
      <c r="A30" s="2" t="s">
        <v>262</v>
      </c>
      <c r="B30" s="2" t="s">
        <v>263</v>
      </c>
      <c r="C30" s="66"/>
      <c r="D30" s="121">
        <v>200045</v>
      </c>
      <c r="E30" s="2"/>
      <c r="F30" s="43" t="s">
        <v>106</v>
      </c>
      <c r="G30" s="66">
        <v>4</v>
      </c>
      <c r="H30" s="66">
        <v>10</v>
      </c>
      <c r="I30" s="66">
        <v>8</v>
      </c>
      <c r="J30" s="66" t="s">
        <v>145</v>
      </c>
      <c r="K30" s="66" t="s">
        <v>158</v>
      </c>
      <c r="L30" s="90">
        <v>-85</v>
      </c>
      <c r="M30" s="66" t="s">
        <v>159</v>
      </c>
      <c r="N30" s="66" t="s">
        <v>160</v>
      </c>
      <c r="O30" s="66"/>
      <c r="P30" s="66" t="s">
        <v>264</v>
      </c>
      <c r="Q30" s="66" t="s">
        <v>149</v>
      </c>
      <c r="R30" s="66">
        <v>60</v>
      </c>
      <c r="S30" s="66">
        <v>3</v>
      </c>
      <c r="T30" s="66" t="s">
        <v>150</v>
      </c>
      <c r="U30" s="61" t="s">
        <v>265</v>
      </c>
      <c r="V30" s="61" t="s">
        <v>265</v>
      </c>
      <c r="W30" s="63" t="s">
        <v>257</v>
      </c>
      <c r="X30" s="66" t="s">
        <v>162</v>
      </c>
      <c r="Y30" s="66" t="s">
        <v>196</v>
      </c>
      <c r="AC30" s="490" t="s">
        <v>154</v>
      </c>
      <c r="AD30" s="611"/>
      <c r="AE30" s="611"/>
      <c r="AF30" s="611"/>
      <c r="AG30" s="609"/>
      <c r="AH30"/>
    </row>
    <row r="31" spans="1:34" ht="15" customHeight="1">
      <c r="A31" s="2" t="s">
        <v>266</v>
      </c>
      <c r="B31" s="2" t="s">
        <v>267</v>
      </c>
      <c r="C31" s="66" t="s">
        <v>268</v>
      </c>
      <c r="D31" s="121">
        <v>200046</v>
      </c>
      <c r="E31" s="2"/>
      <c r="F31" s="43" t="s">
        <v>106</v>
      </c>
      <c r="G31" s="66">
        <v>4</v>
      </c>
      <c r="H31" s="66">
        <v>10</v>
      </c>
      <c r="I31" s="66">
        <v>8</v>
      </c>
      <c r="J31" s="66" t="s">
        <v>157</v>
      </c>
      <c r="K31" s="66" t="s">
        <v>158</v>
      </c>
      <c r="L31" s="90">
        <v>-85</v>
      </c>
      <c r="M31" s="66" t="s">
        <v>159</v>
      </c>
      <c r="N31" s="66" t="s">
        <v>160</v>
      </c>
      <c r="O31" s="66"/>
      <c r="P31" s="66" t="s">
        <v>264</v>
      </c>
      <c r="Q31" s="66" t="s">
        <v>149</v>
      </c>
      <c r="R31" s="66">
        <v>60</v>
      </c>
      <c r="S31" s="66">
        <v>3</v>
      </c>
      <c r="T31" s="66" t="s">
        <v>269</v>
      </c>
      <c r="U31" s="61" t="s">
        <v>270</v>
      </c>
      <c r="V31" s="61" t="s">
        <v>270</v>
      </c>
      <c r="W31" s="63" t="s">
        <v>261</v>
      </c>
      <c r="X31" s="66" t="s">
        <v>162</v>
      </c>
      <c r="Y31" s="66" t="s">
        <v>196</v>
      </c>
      <c r="AC31" s="490" t="s">
        <v>154</v>
      </c>
      <c r="AD31" s="611"/>
      <c r="AE31" s="611"/>
      <c r="AF31" s="611"/>
      <c r="AG31" s="609"/>
      <c r="AH31"/>
    </row>
    <row r="32" spans="1:34" ht="15" customHeight="1">
      <c r="A32" s="2"/>
      <c r="B32" s="2"/>
      <c r="C32" s="66"/>
      <c r="D32" s="2"/>
      <c r="E32" s="2"/>
      <c r="F32" s="43"/>
      <c r="G32" s="66"/>
      <c r="H32" s="66"/>
      <c r="I32" s="66"/>
      <c r="J32" s="66"/>
      <c r="K32" s="66"/>
      <c r="L32" s="90"/>
      <c r="M32" s="66"/>
      <c r="N32" s="66"/>
      <c r="O32" s="66"/>
      <c r="P32" s="66"/>
      <c r="Q32" s="66"/>
      <c r="R32" s="66"/>
      <c r="S32" s="66"/>
      <c r="T32" s="66"/>
      <c r="U32" s="61"/>
      <c r="V32" s="61"/>
      <c r="W32" s="63"/>
      <c r="X32" s="66"/>
      <c r="Y32" s="66"/>
      <c r="AC32" s="491"/>
      <c r="AD32" s="611"/>
      <c r="AE32" s="611"/>
      <c r="AF32" s="611"/>
      <c r="AG32" s="609"/>
      <c r="AH32"/>
    </row>
    <row r="33" spans="1:34" ht="15" customHeight="1">
      <c r="A33" s="2" t="s">
        <v>178</v>
      </c>
      <c r="B33" s="2" t="s">
        <v>271</v>
      </c>
      <c r="C33" s="66"/>
      <c r="D33" s="121">
        <v>200048</v>
      </c>
      <c r="E33" s="2">
        <v>1</v>
      </c>
      <c r="F33" s="43" t="s">
        <v>106</v>
      </c>
      <c r="G33" s="66">
        <v>4</v>
      </c>
      <c r="H33" s="66">
        <v>20</v>
      </c>
      <c r="I33" s="66">
        <v>8</v>
      </c>
      <c r="J33" s="66" t="s">
        <v>165</v>
      </c>
      <c r="K33" s="66" t="s">
        <v>146</v>
      </c>
      <c r="L33" s="90">
        <v>-85</v>
      </c>
      <c r="M33" s="66">
        <v>25</v>
      </c>
      <c r="N33" s="66" t="s">
        <v>180</v>
      </c>
      <c r="O33" s="66"/>
      <c r="P33" s="66" t="s">
        <v>171</v>
      </c>
      <c r="Q33" s="66" t="s">
        <v>182</v>
      </c>
      <c r="R33" s="66">
        <v>180</v>
      </c>
      <c r="S33" s="66">
        <v>1</v>
      </c>
      <c r="T33" s="66" t="s">
        <v>269</v>
      </c>
      <c r="U33" s="69">
        <v>88000</v>
      </c>
      <c r="V33" s="69">
        <v>88000</v>
      </c>
      <c r="W33" s="63" t="s">
        <v>183</v>
      </c>
      <c r="X33" s="66" t="s">
        <v>152</v>
      </c>
      <c r="Y33" s="66" t="s">
        <v>153</v>
      </c>
      <c r="AC33" s="490" t="s">
        <v>154</v>
      </c>
      <c r="AD33" s="611"/>
      <c r="AE33" s="611"/>
      <c r="AF33" s="611"/>
      <c r="AG33" s="609"/>
      <c r="AH33"/>
    </row>
    <row r="34" spans="1:34" ht="15" customHeight="1">
      <c r="A34" s="2"/>
      <c r="B34" s="2" t="s">
        <v>271</v>
      </c>
      <c r="C34" s="66"/>
      <c r="D34" s="121">
        <v>200048</v>
      </c>
      <c r="E34" s="2">
        <v>2</v>
      </c>
      <c r="F34" s="43" t="s">
        <v>106</v>
      </c>
      <c r="G34" s="66">
        <v>4</v>
      </c>
      <c r="H34" s="66">
        <v>20</v>
      </c>
      <c r="I34" s="66">
        <v>8</v>
      </c>
      <c r="J34" s="66" t="s">
        <v>165</v>
      </c>
      <c r="K34" s="66" t="s">
        <v>146</v>
      </c>
      <c r="L34" s="90">
        <v>-87</v>
      </c>
      <c r="M34" s="66">
        <v>25</v>
      </c>
      <c r="N34" s="66" t="s">
        <v>180</v>
      </c>
      <c r="O34" s="66"/>
      <c r="P34" s="69" t="s">
        <v>171</v>
      </c>
      <c r="Q34" s="66" t="s">
        <v>182</v>
      </c>
      <c r="R34" s="66">
        <v>180</v>
      </c>
      <c r="S34" s="66">
        <v>1</v>
      </c>
      <c r="T34" s="66" t="s">
        <v>269</v>
      </c>
      <c r="U34" s="69">
        <v>84000</v>
      </c>
      <c r="V34" s="69">
        <v>84000</v>
      </c>
      <c r="W34" s="63"/>
      <c r="X34" s="66" t="s">
        <v>152</v>
      </c>
      <c r="Y34" s="66" t="s">
        <v>153</v>
      </c>
      <c r="AC34" s="490" t="s">
        <v>154</v>
      </c>
      <c r="AD34" s="611"/>
      <c r="AE34" s="611"/>
      <c r="AF34" s="611"/>
      <c r="AG34" s="609"/>
      <c r="AH34"/>
    </row>
    <row r="35" spans="1:34" ht="15" customHeight="1">
      <c r="A35" s="2"/>
      <c r="B35" s="2" t="s">
        <v>271</v>
      </c>
      <c r="C35" s="66"/>
      <c r="D35" s="121">
        <v>200048</v>
      </c>
      <c r="E35" s="2">
        <v>3</v>
      </c>
      <c r="F35" s="43" t="s">
        <v>106</v>
      </c>
      <c r="G35" s="66">
        <v>4</v>
      </c>
      <c r="H35" s="66">
        <v>20</v>
      </c>
      <c r="I35" s="66">
        <v>8</v>
      </c>
      <c r="J35" s="66" t="s">
        <v>165</v>
      </c>
      <c r="K35" s="66" t="s">
        <v>146</v>
      </c>
      <c r="L35" s="90">
        <v>-89</v>
      </c>
      <c r="M35" s="66">
        <v>25</v>
      </c>
      <c r="N35" s="66" t="s">
        <v>180</v>
      </c>
      <c r="O35" s="66"/>
      <c r="P35" s="69" t="s">
        <v>171</v>
      </c>
      <c r="Q35" s="66" t="s">
        <v>182</v>
      </c>
      <c r="R35" s="66">
        <v>180</v>
      </c>
      <c r="S35" s="66">
        <v>1</v>
      </c>
      <c r="T35" s="66" t="s">
        <v>269</v>
      </c>
      <c r="U35" s="69">
        <v>82000</v>
      </c>
      <c r="V35" s="69">
        <v>82000</v>
      </c>
      <c r="W35" s="63"/>
      <c r="X35" s="66" t="s">
        <v>152</v>
      </c>
      <c r="Y35" s="66" t="s">
        <v>153</v>
      </c>
      <c r="AC35" s="490" t="s">
        <v>154</v>
      </c>
      <c r="AD35" s="611"/>
      <c r="AE35" s="611"/>
      <c r="AF35" s="611"/>
      <c r="AG35" s="609"/>
      <c r="AH35"/>
    </row>
    <row r="36" spans="1:34" ht="15" customHeight="1">
      <c r="A36" s="2"/>
      <c r="B36" s="2" t="s">
        <v>271</v>
      </c>
      <c r="C36" s="2"/>
      <c r="D36" s="121">
        <v>200048</v>
      </c>
      <c r="E36" s="2">
        <v>4</v>
      </c>
      <c r="F36" s="43" t="s">
        <v>106</v>
      </c>
      <c r="G36" s="66">
        <v>4</v>
      </c>
      <c r="H36" s="66">
        <v>20</v>
      </c>
      <c r="I36" s="66">
        <v>8</v>
      </c>
      <c r="J36" s="66" t="s">
        <v>165</v>
      </c>
      <c r="K36" s="66" t="s">
        <v>146</v>
      </c>
      <c r="L36" s="90">
        <v>-91</v>
      </c>
      <c r="M36" s="66">
        <v>25</v>
      </c>
      <c r="N36" s="66" t="s">
        <v>180</v>
      </c>
      <c r="O36" s="66"/>
      <c r="P36" s="69" t="s">
        <v>171</v>
      </c>
      <c r="Q36" s="66" t="s">
        <v>182</v>
      </c>
      <c r="R36" s="66">
        <v>180</v>
      </c>
      <c r="S36" s="66">
        <v>1</v>
      </c>
      <c r="T36" s="66" t="s">
        <v>269</v>
      </c>
      <c r="U36" s="69">
        <v>75000</v>
      </c>
      <c r="V36" s="69">
        <v>75000</v>
      </c>
      <c r="W36" s="63"/>
      <c r="X36" s="66" t="s">
        <v>152</v>
      </c>
      <c r="Y36" s="66" t="s">
        <v>153</v>
      </c>
      <c r="AC36" s="490" t="s">
        <v>154</v>
      </c>
      <c r="AD36" s="611"/>
      <c r="AE36" s="611"/>
      <c r="AF36" s="611"/>
      <c r="AG36" s="609"/>
      <c r="AH36"/>
    </row>
    <row r="37" spans="1:34" ht="15" customHeight="1">
      <c r="A37" s="2"/>
      <c r="B37" s="2" t="s">
        <v>271</v>
      </c>
      <c r="C37" s="2"/>
      <c r="D37" s="121">
        <v>200048</v>
      </c>
      <c r="E37" s="2">
        <v>5</v>
      </c>
      <c r="F37" s="43" t="s">
        <v>106</v>
      </c>
      <c r="G37" s="66">
        <v>4</v>
      </c>
      <c r="H37" s="66">
        <v>20</v>
      </c>
      <c r="I37" s="66">
        <v>8</v>
      </c>
      <c r="J37" s="66" t="s">
        <v>165</v>
      </c>
      <c r="K37" s="66" t="s">
        <v>146</v>
      </c>
      <c r="L37" s="90">
        <v>-93</v>
      </c>
      <c r="M37" s="66">
        <v>25</v>
      </c>
      <c r="N37" s="66" t="s">
        <v>180</v>
      </c>
      <c r="O37" s="66"/>
      <c r="P37" s="69" t="s">
        <v>171</v>
      </c>
      <c r="Q37" s="66" t="s">
        <v>182</v>
      </c>
      <c r="R37" s="66">
        <v>180</v>
      </c>
      <c r="S37" s="66">
        <v>1</v>
      </c>
      <c r="T37" s="66" t="s">
        <v>269</v>
      </c>
      <c r="U37" s="69">
        <v>73000</v>
      </c>
      <c r="V37" s="69">
        <v>73000</v>
      </c>
      <c r="W37" s="63"/>
      <c r="X37" s="66" t="s">
        <v>152</v>
      </c>
      <c r="Y37" s="66" t="s">
        <v>153</v>
      </c>
      <c r="AC37" s="490" t="s">
        <v>154</v>
      </c>
      <c r="AD37" s="611"/>
      <c r="AE37" s="611"/>
      <c r="AF37" s="611"/>
      <c r="AG37" s="609"/>
      <c r="AH37"/>
    </row>
    <row r="38" spans="1:34" ht="15" customHeight="1">
      <c r="A38" s="2"/>
      <c r="B38" s="2" t="s">
        <v>271</v>
      </c>
      <c r="C38" s="2"/>
      <c r="D38" s="121">
        <v>200048</v>
      </c>
      <c r="E38" s="2">
        <v>6</v>
      </c>
      <c r="F38" s="43" t="s">
        <v>106</v>
      </c>
      <c r="G38" s="66">
        <v>4</v>
      </c>
      <c r="H38" s="66">
        <v>20</v>
      </c>
      <c r="I38" s="66">
        <v>8</v>
      </c>
      <c r="J38" s="66" t="s">
        <v>165</v>
      </c>
      <c r="K38" s="66" t="s">
        <v>146</v>
      </c>
      <c r="L38" s="90">
        <v>-95</v>
      </c>
      <c r="M38" s="66">
        <v>25</v>
      </c>
      <c r="N38" s="66" t="s">
        <v>180</v>
      </c>
      <c r="O38" s="66"/>
      <c r="P38" s="69" t="s">
        <v>171</v>
      </c>
      <c r="Q38" s="66" t="s">
        <v>182</v>
      </c>
      <c r="R38" s="66">
        <v>180</v>
      </c>
      <c r="S38" s="66">
        <v>1</v>
      </c>
      <c r="T38" s="66" t="s">
        <v>269</v>
      </c>
      <c r="U38" s="69">
        <v>64000</v>
      </c>
      <c r="V38" s="69">
        <v>64000</v>
      </c>
      <c r="W38" s="63"/>
      <c r="X38" s="66" t="s">
        <v>152</v>
      </c>
      <c r="Y38" s="66" t="s">
        <v>153</v>
      </c>
      <c r="AC38" s="490" t="s">
        <v>154</v>
      </c>
      <c r="AD38" s="611"/>
      <c r="AE38" s="611"/>
      <c r="AF38" s="611"/>
      <c r="AG38" s="609"/>
      <c r="AH38"/>
    </row>
    <row r="39" spans="1:34" ht="15" customHeight="1">
      <c r="A39" s="2"/>
      <c r="B39" s="2" t="s">
        <v>271</v>
      </c>
      <c r="C39" s="2"/>
      <c r="D39" s="121">
        <v>200048</v>
      </c>
      <c r="E39" s="2">
        <v>7</v>
      </c>
      <c r="F39" s="43" t="s">
        <v>106</v>
      </c>
      <c r="G39" s="66">
        <v>4</v>
      </c>
      <c r="H39" s="66">
        <v>20</v>
      </c>
      <c r="I39" s="66">
        <v>8</v>
      </c>
      <c r="J39" s="66" t="s">
        <v>165</v>
      </c>
      <c r="K39" s="66" t="s">
        <v>146</v>
      </c>
      <c r="L39" s="90">
        <v>-97</v>
      </c>
      <c r="M39" s="66">
        <v>25</v>
      </c>
      <c r="N39" s="66" t="s">
        <v>180</v>
      </c>
      <c r="O39" s="66"/>
      <c r="P39" s="69" t="s">
        <v>171</v>
      </c>
      <c r="Q39" s="66" t="s">
        <v>182</v>
      </c>
      <c r="R39" s="66">
        <v>180</v>
      </c>
      <c r="S39" s="66">
        <v>1</v>
      </c>
      <c r="T39" s="66" t="s">
        <v>269</v>
      </c>
      <c r="U39" s="69">
        <v>57000</v>
      </c>
      <c r="V39" s="69">
        <v>57000</v>
      </c>
      <c r="W39" s="63"/>
      <c r="X39" s="66" t="s">
        <v>152</v>
      </c>
      <c r="Y39" s="66" t="s">
        <v>153</v>
      </c>
      <c r="AC39" s="490" t="s">
        <v>154</v>
      </c>
      <c r="AD39" s="611"/>
      <c r="AE39" s="611"/>
      <c r="AF39" s="611"/>
      <c r="AG39" s="609"/>
      <c r="AH39"/>
    </row>
    <row r="40" spans="1:34" ht="15" customHeight="1">
      <c r="A40" s="2"/>
      <c r="B40" s="2" t="s">
        <v>271</v>
      </c>
      <c r="C40" s="2"/>
      <c r="D40" s="121">
        <v>200048</v>
      </c>
      <c r="E40" s="2">
        <v>8</v>
      </c>
      <c r="F40" s="43" t="s">
        <v>106</v>
      </c>
      <c r="G40" s="66">
        <v>4</v>
      </c>
      <c r="H40" s="66">
        <v>20</v>
      </c>
      <c r="I40" s="66">
        <v>8</v>
      </c>
      <c r="J40" s="66" t="s">
        <v>165</v>
      </c>
      <c r="K40" s="66" t="s">
        <v>146</v>
      </c>
      <c r="L40" s="90">
        <v>-99</v>
      </c>
      <c r="M40" s="66">
        <v>25</v>
      </c>
      <c r="N40" s="66" t="s">
        <v>180</v>
      </c>
      <c r="O40" s="66"/>
      <c r="P40" s="69" t="s">
        <v>171</v>
      </c>
      <c r="Q40" s="66" t="s">
        <v>182</v>
      </c>
      <c r="R40" s="66">
        <v>180</v>
      </c>
      <c r="S40" s="66">
        <v>1</v>
      </c>
      <c r="T40" s="66" t="s">
        <v>269</v>
      </c>
      <c r="U40" s="69">
        <v>56000</v>
      </c>
      <c r="V40" s="69">
        <v>56000</v>
      </c>
      <c r="W40" s="63"/>
      <c r="X40" s="66" t="s">
        <v>152</v>
      </c>
      <c r="Y40" s="66" t="s">
        <v>153</v>
      </c>
      <c r="AC40" s="490" t="s">
        <v>154</v>
      </c>
      <c r="AD40" s="611"/>
      <c r="AE40" s="611"/>
      <c r="AF40" s="611"/>
      <c r="AG40" s="609"/>
      <c r="AH40"/>
    </row>
    <row r="41" spans="1:34" ht="15" customHeight="1">
      <c r="A41" s="2"/>
      <c r="B41" s="2" t="s">
        <v>271</v>
      </c>
      <c r="C41" s="2"/>
      <c r="D41" s="121">
        <v>200048</v>
      </c>
      <c r="E41" s="2">
        <v>9</v>
      </c>
      <c r="F41" s="43" t="s">
        <v>106</v>
      </c>
      <c r="G41" s="66">
        <v>4</v>
      </c>
      <c r="H41" s="66">
        <v>20</v>
      </c>
      <c r="I41" s="66">
        <v>8</v>
      </c>
      <c r="J41" s="66" t="s">
        <v>165</v>
      </c>
      <c r="K41" s="66" t="s">
        <v>146</v>
      </c>
      <c r="L41" s="90">
        <v>-101</v>
      </c>
      <c r="M41" s="66">
        <v>24</v>
      </c>
      <c r="N41" s="66" t="s">
        <v>180</v>
      </c>
      <c r="O41" s="66"/>
      <c r="P41" s="69" t="s">
        <v>171</v>
      </c>
      <c r="Q41" s="66" t="s">
        <v>182</v>
      </c>
      <c r="R41" s="66">
        <v>180</v>
      </c>
      <c r="S41" s="66">
        <v>1</v>
      </c>
      <c r="T41" s="66" t="s">
        <v>269</v>
      </c>
      <c r="U41" s="69">
        <v>47000</v>
      </c>
      <c r="V41" s="69">
        <v>47000</v>
      </c>
      <c r="W41" s="63"/>
      <c r="X41" s="66" t="s">
        <v>152</v>
      </c>
      <c r="Y41" s="66" t="s">
        <v>153</v>
      </c>
      <c r="AC41" s="490" t="s">
        <v>154</v>
      </c>
      <c r="AD41" s="611"/>
      <c r="AE41" s="611"/>
      <c r="AF41" s="611"/>
      <c r="AG41" s="609"/>
      <c r="AH41"/>
    </row>
    <row r="42" spans="1:34" ht="15" customHeight="1">
      <c r="A42" s="2"/>
      <c r="B42" s="2" t="s">
        <v>271</v>
      </c>
      <c r="C42" s="2"/>
      <c r="D42" s="121">
        <v>200048</v>
      </c>
      <c r="E42" s="2">
        <v>10</v>
      </c>
      <c r="F42" s="43" t="s">
        <v>106</v>
      </c>
      <c r="G42" s="66">
        <v>4</v>
      </c>
      <c r="H42" s="66">
        <v>20</v>
      </c>
      <c r="I42" s="66">
        <v>8</v>
      </c>
      <c r="J42" s="66" t="s">
        <v>165</v>
      </c>
      <c r="K42" s="66" t="s">
        <v>146</v>
      </c>
      <c r="L42" s="90">
        <v>-103</v>
      </c>
      <c r="M42" s="66">
        <v>22</v>
      </c>
      <c r="N42" s="66" t="s">
        <v>180</v>
      </c>
      <c r="O42" s="66"/>
      <c r="P42" s="69" t="s">
        <v>171</v>
      </c>
      <c r="Q42" s="66" t="s">
        <v>182</v>
      </c>
      <c r="R42" s="66">
        <v>180</v>
      </c>
      <c r="S42" s="66">
        <v>1</v>
      </c>
      <c r="T42" s="66" t="s">
        <v>269</v>
      </c>
      <c r="U42" s="69">
        <v>41000</v>
      </c>
      <c r="V42" s="69">
        <v>41000</v>
      </c>
      <c r="W42" s="63"/>
      <c r="X42" s="66" t="s">
        <v>152</v>
      </c>
      <c r="Y42" s="66" t="s">
        <v>153</v>
      </c>
      <c r="AC42" s="490" t="s">
        <v>154</v>
      </c>
      <c r="AD42" s="611"/>
      <c r="AE42" s="611"/>
      <c r="AF42" s="611"/>
      <c r="AG42" s="609"/>
      <c r="AH42"/>
    </row>
    <row r="43" spans="1:34" ht="15" customHeight="1">
      <c r="A43" s="2"/>
      <c r="B43" s="2" t="s">
        <v>271</v>
      </c>
      <c r="C43" s="2"/>
      <c r="D43" s="121">
        <v>200048</v>
      </c>
      <c r="E43" s="2">
        <v>11</v>
      </c>
      <c r="F43" s="43" t="s">
        <v>106</v>
      </c>
      <c r="G43" s="66">
        <v>4</v>
      </c>
      <c r="H43" s="66">
        <v>20</v>
      </c>
      <c r="I43" s="66">
        <v>8</v>
      </c>
      <c r="J43" s="66" t="s">
        <v>165</v>
      </c>
      <c r="K43" s="66" t="s">
        <v>146</v>
      </c>
      <c r="L43" s="90">
        <v>-105</v>
      </c>
      <c r="M43" s="66">
        <v>20</v>
      </c>
      <c r="N43" s="66" t="s">
        <v>180</v>
      </c>
      <c r="O43" s="66"/>
      <c r="P43" s="69" t="s">
        <v>171</v>
      </c>
      <c r="Q43" s="66" t="s">
        <v>182</v>
      </c>
      <c r="R43" s="66">
        <v>180</v>
      </c>
      <c r="S43" s="66">
        <v>1</v>
      </c>
      <c r="T43" s="66" t="s">
        <v>269</v>
      </c>
      <c r="U43" s="69">
        <v>36000</v>
      </c>
      <c r="V43" s="69">
        <v>36000</v>
      </c>
      <c r="W43" s="63"/>
      <c r="X43" s="66" t="s">
        <v>152</v>
      </c>
      <c r="Y43" s="66" t="s">
        <v>153</v>
      </c>
      <c r="AC43" s="490" t="s">
        <v>154</v>
      </c>
      <c r="AD43" s="611"/>
      <c r="AE43" s="611"/>
      <c r="AF43" s="611"/>
      <c r="AG43" s="609"/>
      <c r="AH43"/>
    </row>
    <row r="44" spans="1:34" ht="15" customHeight="1">
      <c r="A44" s="2"/>
      <c r="B44" s="2" t="s">
        <v>271</v>
      </c>
      <c r="C44" s="2"/>
      <c r="D44" s="121">
        <v>200048</v>
      </c>
      <c r="E44" s="2">
        <v>12</v>
      </c>
      <c r="F44" s="43" t="s">
        <v>106</v>
      </c>
      <c r="G44" s="66">
        <v>4</v>
      </c>
      <c r="H44" s="66">
        <v>20</v>
      </c>
      <c r="I44" s="66">
        <v>8</v>
      </c>
      <c r="J44" s="66" t="s">
        <v>165</v>
      </c>
      <c r="K44" s="66" t="s">
        <v>146</v>
      </c>
      <c r="L44" s="90">
        <v>-107</v>
      </c>
      <c r="M44" s="66">
        <v>18</v>
      </c>
      <c r="N44" s="66" t="s">
        <v>180</v>
      </c>
      <c r="O44" s="66"/>
      <c r="P44" s="69" t="s">
        <v>171</v>
      </c>
      <c r="Q44" s="66" t="s">
        <v>182</v>
      </c>
      <c r="R44" s="66">
        <v>180</v>
      </c>
      <c r="S44" s="66">
        <v>1</v>
      </c>
      <c r="T44" s="66" t="s">
        <v>269</v>
      </c>
      <c r="U44" s="69">
        <v>32000</v>
      </c>
      <c r="V44" s="69">
        <v>32000</v>
      </c>
      <c r="W44" s="63"/>
      <c r="X44" s="66" t="s">
        <v>152</v>
      </c>
      <c r="Y44" s="66" t="s">
        <v>153</v>
      </c>
      <c r="AC44" s="490" t="s">
        <v>154</v>
      </c>
      <c r="AD44" s="611"/>
      <c r="AE44" s="611"/>
      <c r="AF44" s="611"/>
      <c r="AG44" s="609"/>
      <c r="AH44"/>
    </row>
    <row r="45" spans="1:34" ht="15" customHeight="1">
      <c r="A45" s="2"/>
      <c r="B45" s="2" t="s">
        <v>271</v>
      </c>
      <c r="C45" s="2"/>
      <c r="D45" s="121">
        <v>200048</v>
      </c>
      <c r="E45" s="2">
        <v>13</v>
      </c>
      <c r="F45" s="43" t="s">
        <v>106</v>
      </c>
      <c r="G45" s="66">
        <v>4</v>
      </c>
      <c r="H45" s="66">
        <v>20</v>
      </c>
      <c r="I45" s="66">
        <v>8</v>
      </c>
      <c r="J45" s="66" t="s">
        <v>165</v>
      </c>
      <c r="K45" s="66" t="s">
        <v>146</v>
      </c>
      <c r="L45" s="90">
        <v>-109</v>
      </c>
      <c r="M45" s="66">
        <v>16</v>
      </c>
      <c r="N45" s="66" t="s">
        <v>180</v>
      </c>
      <c r="O45" s="66"/>
      <c r="P45" s="69" t="s">
        <v>171</v>
      </c>
      <c r="Q45" s="66" t="s">
        <v>182</v>
      </c>
      <c r="R45" s="66">
        <v>180</v>
      </c>
      <c r="S45" s="66">
        <v>1</v>
      </c>
      <c r="T45" s="66" t="s">
        <v>269</v>
      </c>
      <c r="U45" s="69">
        <v>27000</v>
      </c>
      <c r="V45" s="69">
        <v>27000</v>
      </c>
      <c r="W45" s="63"/>
      <c r="X45" s="66" t="s">
        <v>152</v>
      </c>
      <c r="Y45" s="66" t="s">
        <v>153</v>
      </c>
      <c r="AC45" s="490" t="s">
        <v>154</v>
      </c>
      <c r="AD45" s="611"/>
      <c r="AE45" s="611"/>
      <c r="AF45" s="611"/>
      <c r="AG45" s="609"/>
      <c r="AH45"/>
    </row>
    <row r="46" spans="1:34" ht="15" customHeight="1">
      <c r="A46" s="2"/>
      <c r="B46" s="2" t="s">
        <v>271</v>
      </c>
      <c r="C46" s="2"/>
      <c r="D46" s="121">
        <v>200048</v>
      </c>
      <c r="E46" s="2">
        <v>14</v>
      </c>
      <c r="F46" s="43" t="s">
        <v>106</v>
      </c>
      <c r="G46" s="66">
        <v>4</v>
      </c>
      <c r="H46" s="66">
        <v>20</v>
      </c>
      <c r="I46" s="66">
        <v>8</v>
      </c>
      <c r="J46" s="66" t="s">
        <v>165</v>
      </c>
      <c r="K46" s="66" t="s">
        <v>146</v>
      </c>
      <c r="L46" s="90">
        <v>-111</v>
      </c>
      <c r="M46" s="66">
        <v>14</v>
      </c>
      <c r="N46" s="66" t="s">
        <v>180</v>
      </c>
      <c r="O46" s="66"/>
      <c r="P46" s="69" t="s">
        <v>171</v>
      </c>
      <c r="Q46" s="66" t="s">
        <v>182</v>
      </c>
      <c r="R46" s="66">
        <v>180</v>
      </c>
      <c r="S46" s="66">
        <v>1</v>
      </c>
      <c r="T46" s="66" t="s">
        <v>269</v>
      </c>
      <c r="U46" s="69">
        <v>22000</v>
      </c>
      <c r="V46" s="69">
        <v>22000</v>
      </c>
      <c r="W46" s="63"/>
      <c r="X46" s="66" t="s">
        <v>152</v>
      </c>
      <c r="Y46" s="66" t="s">
        <v>153</v>
      </c>
      <c r="AC46" s="490" t="s">
        <v>154</v>
      </c>
      <c r="AD46" s="611"/>
      <c r="AE46" s="611"/>
      <c r="AF46" s="611"/>
      <c r="AG46" s="609"/>
      <c r="AH46"/>
    </row>
    <row r="47" spans="1:34" ht="15" customHeight="1">
      <c r="A47" s="2"/>
      <c r="B47" s="2" t="s">
        <v>271</v>
      </c>
      <c r="C47" s="2"/>
      <c r="D47" s="121">
        <v>200048</v>
      </c>
      <c r="E47" s="2">
        <v>15</v>
      </c>
      <c r="F47" s="43" t="s">
        <v>106</v>
      </c>
      <c r="G47" s="66">
        <v>4</v>
      </c>
      <c r="H47" s="66">
        <v>20</v>
      </c>
      <c r="I47" s="66">
        <v>8</v>
      </c>
      <c r="J47" s="66" t="s">
        <v>165</v>
      </c>
      <c r="K47" s="66" t="s">
        <v>146</v>
      </c>
      <c r="L47" s="90">
        <v>-113</v>
      </c>
      <c r="M47" s="66">
        <v>12</v>
      </c>
      <c r="N47" s="66" t="s">
        <v>180</v>
      </c>
      <c r="O47" s="66"/>
      <c r="P47" s="69" t="s">
        <v>171</v>
      </c>
      <c r="Q47" s="66" t="s">
        <v>182</v>
      </c>
      <c r="R47" s="66">
        <v>180</v>
      </c>
      <c r="S47" s="66">
        <v>1</v>
      </c>
      <c r="T47" s="66" t="s">
        <v>269</v>
      </c>
      <c r="U47" s="69">
        <v>20000</v>
      </c>
      <c r="V47" s="69">
        <v>20000</v>
      </c>
      <c r="W47" s="63"/>
      <c r="X47" s="66" t="s">
        <v>152</v>
      </c>
      <c r="Y47" s="66" t="s">
        <v>153</v>
      </c>
      <c r="AC47" s="490" t="s">
        <v>154</v>
      </c>
      <c r="AD47" s="611"/>
      <c r="AE47" s="611"/>
      <c r="AF47" s="611"/>
      <c r="AG47" s="609"/>
      <c r="AH47"/>
    </row>
    <row r="48" spans="1:34" ht="15" customHeight="1">
      <c r="A48" s="2"/>
      <c r="B48" s="2" t="s">
        <v>271</v>
      </c>
      <c r="C48" s="2"/>
      <c r="D48" s="121">
        <v>200048</v>
      </c>
      <c r="E48" s="2">
        <v>16</v>
      </c>
      <c r="F48" s="43" t="s">
        <v>106</v>
      </c>
      <c r="G48" s="66">
        <v>4</v>
      </c>
      <c r="H48" s="66">
        <v>20</v>
      </c>
      <c r="I48" s="66">
        <v>8</v>
      </c>
      <c r="J48" s="66" t="s">
        <v>165</v>
      </c>
      <c r="K48" s="66" t="s">
        <v>146</v>
      </c>
      <c r="L48" s="90">
        <v>-115</v>
      </c>
      <c r="M48" s="66">
        <v>10</v>
      </c>
      <c r="N48" s="66" t="s">
        <v>180</v>
      </c>
      <c r="O48" s="66"/>
      <c r="P48" s="69" t="s">
        <v>171</v>
      </c>
      <c r="Q48" s="66" t="s">
        <v>182</v>
      </c>
      <c r="R48" s="66">
        <v>180</v>
      </c>
      <c r="S48" s="66">
        <v>1</v>
      </c>
      <c r="T48" s="66" t="s">
        <v>269</v>
      </c>
      <c r="U48" s="69">
        <v>17000</v>
      </c>
      <c r="V48" s="69">
        <v>17000</v>
      </c>
      <c r="W48" s="63"/>
      <c r="X48" s="66" t="s">
        <v>152</v>
      </c>
      <c r="Y48" s="66" t="s">
        <v>153</v>
      </c>
      <c r="AC48" s="490" t="s">
        <v>154</v>
      </c>
      <c r="AD48" s="611"/>
      <c r="AE48" s="611"/>
      <c r="AF48" s="611"/>
      <c r="AG48" s="609"/>
      <c r="AH48"/>
    </row>
    <row r="49" spans="1:34" ht="15" customHeight="1">
      <c r="A49" s="2"/>
      <c r="B49" s="2" t="s">
        <v>271</v>
      </c>
      <c r="C49" s="2"/>
      <c r="D49" s="121">
        <v>200048</v>
      </c>
      <c r="E49" s="2">
        <v>17</v>
      </c>
      <c r="F49" s="43" t="s">
        <v>106</v>
      </c>
      <c r="G49" s="66">
        <v>4</v>
      </c>
      <c r="H49" s="66">
        <v>20</v>
      </c>
      <c r="I49" s="66">
        <v>8</v>
      </c>
      <c r="J49" s="66" t="s">
        <v>165</v>
      </c>
      <c r="K49" s="66" t="s">
        <v>146</v>
      </c>
      <c r="L49" s="90">
        <v>-117</v>
      </c>
      <c r="M49" s="66">
        <v>8</v>
      </c>
      <c r="N49" s="66" t="s">
        <v>180</v>
      </c>
      <c r="O49" s="66"/>
      <c r="P49" s="69" t="s">
        <v>171</v>
      </c>
      <c r="Q49" s="66" t="s">
        <v>182</v>
      </c>
      <c r="R49" s="66">
        <v>180</v>
      </c>
      <c r="S49" s="66">
        <v>1</v>
      </c>
      <c r="T49" s="66" t="s">
        <v>269</v>
      </c>
      <c r="U49" s="69">
        <v>13000</v>
      </c>
      <c r="V49" s="69">
        <v>13000</v>
      </c>
      <c r="W49" s="63"/>
      <c r="X49" s="66" t="s">
        <v>152</v>
      </c>
      <c r="Y49" s="66" t="s">
        <v>153</v>
      </c>
      <c r="AC49" s="490" t="s">
        <v>154</v>
      </c>
      <c r="AD49" s="611"/>
      <c r="AE49" s="611"/>
      <c r="AF49" s="611"/>
      <c r="AG49" s="609"/>
      <c r="AH49"/>
    </row>
    <row r="50" spans="1:34" ht="15" customHeight="1">
      <c r="A50" s="2"/>
      <c r="B50" s="2" t="s">
        <v>271</v>
      </c>
      <c r="C50" s="2"/>
      <c r="D50" s="121">
        <v>200048</v>
      </c>
      <c r="E50" s="2">
        <v>18</v>
      </c>
      <c r="F50" s="43" t="s">
        <v>106</v>
      </c>
      <c r="G50" s="66">
        <v>4</v>
      </c>
      <c r="H50" s="66">
        <v>20</v>
      </c>
      <c r="I50" s="66">
        <v>8</v>
      </c>
      <c r="J50" s="66" t="s">
        <v>165</v>
      </c>
      <c r="K50" s="66" t="s">
        <v>146</v>
      </c>
      <c r="L50" s="90">
        <v>-119</v>
      </c>
      <c r="M50" s="66">
        <v>6</v>
      </c>
      <c r="N50" s="66" t="s">
        <v>180</v>
      </c>
      <c r="O50" s="66"/>
      <c r="P50" s="69" t="s">
        <v>171</v>
      </c>
      <c r="Q50" s="66" t="s">
        <v>182</v>
      </c>
      <c r="R50" s="66">
        <v>180</v>
      </c>
      <c r="S50" s="66">
        <v>1</v>
      </c>
      <c r="T50" s="66" t="s">
        <v>269</v>
      </c>
      <c r="U50" s="69">
        <v>10000</v>
      </c>
      <c r="V50" s="69">
        <v>10000</v>
      </c>
      <c r="W50" s="63"/>
      <c r="X50" s="66" t="s">
        <v>152</v>
      </c>
      <c r="Y50" s="66" t="s">
        <v>153</v>
      </c>
      <c r="AC50" s="490" t="s">
        <v>154</v>
      </c>
      <c r="AD50" s="611"/>
      <c r="AE50" s="611"/>
      <c r="AF50" s="611"/>
      <c r="AG50" s="609"/>
      <c r="AH50"/>
    </row>
    <row r="51" spans="1:34" ht="15" customHeight="1">
      <c r="A51" s="2"/>
      <c r="B51" s="2" t="s">
        <v>271</v>
      </c>
      <c r="C51" s="2"/>
      <c r="D51" s="121">
        <v>200048</v>
      </c>
      <c r="E51" s="2">
        <v>19</v>
      </c>
      <c r="F51" s="43" t="s">
        <v>106</v>
      </c>
      <c r="G51" s="66">
        <v>4</v>
      </c>
      <c r="H51" s="66">
        <v>20</v>
      </c>
      <c r="I51" s="66">
        <v>8</v>
      </c>
      <c r="J51" s="66" t="s">
        <v>165</v>
      </c>
      <c r="K51" s="66" t="s">
        <v>146</v>
      </c>
      <c r="L51" s="90">
        <v>-121</v>
      </c>
      <c r="M51" s="66">
        <v>4</v>
      </c>
      <c r="N51" s="66" t="s">
        <v>180</v>
      </c>
      <c r="O51" s="66"/>
      <c r="P51" s="69" t="s">
        <v>171</v>
      </c>
      <c r="Q51" s="66" t="s">
        <v>182</v>
      </c>
      <c r="R51" s="66">
        <v>180</v>
      </c>
      <c r="S51" s="66">
        <v>1</v>
      </c>
      <c r="T51" s="66" t="s">
        <v>269</v>
      </c>
      <c r="U51" s="69">
        <v>7000</v>
      </c>
      <c r="V51" s="69">
        <v>7000</v>
      </c>
      <c r="W51" s="63"/>
      <c r="X51" s="66" t="s">
        <v>152</v>
      </c>
      <c r="Y51" s="66" t="s">
        <v>153</v>
      </c>
      <c r="AC51" s="490" t="s">
        <v>154</v>
      </c>
      <c r="AD51" s="611"/>
      <c r="AE51" s="611"/>
      <c r="AF51" s="611"/>
      <c r="AG51" s="609"/>
      <c r="AH51"/>
    </row>
    <row r="52" spans="1:34" ht="15" customHeight="1" thickBot="1">
      <c r="A52" s="2"/>
      <c r="B52" s="2"/>
      <c r="C52" s="66"/>
      <c r="D52" s="2"/>
      <c r="E52" s="2"/>
      <c r="F52" s="43"/>
      <c r="G52" s="66"/>
      <c r="H52" s="66"/>
      <c r="I52" s="66"/>
      <c r="J52" s="66"/>
      <c r="K52" s="66"/>
      <c r="L52" s="90"/>
      <c r="M52" s="66"/>
      <c r="N52" s="66"/>
      <c r="O52" s="66"/>
      <c r="P52" s="69"/>
      <c r="Q52" s="66"/>
      <c r="R52" s="66"/>
      <c r="S52" s="66"/>
      <c r="T52" s="66"/>
      <c r="U52" s="69"/>
      <c r="V52" s="69"/>
      <c r="W52" s="63"/>
      <c r="X52" s="66"/>
      <c r="Y52" s="66"/>
      <c r="AC52" s="491"/>
      <c r="AD52" s="611"/>
      <c r="AE52" s="611"/>
      <c r="AF52" s="611"/>
      <c r="AG52" s="609"/>
      <c r="AH52"/>
    </row>
    <row r="53" spans="1:34" ht="15" customHeight="1" thickBot="1">
      <c r="A53" s="63" t="s">
        <v>272</v>
      </c>
      <c r="B53" s="63" t="s">
        <v>273</v>
      </c>
      <c r="C53" s="63"/>
      <c r="D53" s="121">
        <v>200049</v>
      </c>
      <c r="E53" s="614">
        <v>1.01</v>
      </c>
      <c r="F53" s="43" t="s">
        <v>106</v>
      </c>
      <c r="G53" s="66">
        <v>4</v>
      </c>
      <c r="H53" s="66">
        <v>20</v>
      </c>
      <c r="I53" s="66">
        <v>8</v>
      </c>
      <c r="J53" s="66" t="s">
        <v>165</v>
      </c>
      <c r="K53" s="66" t="s">
        <v>158</v>
      </c>
      <c r="L53" s="90">
        <v>-77.8</v>
      </c>
      <c r="M53" s="66" t="s">
        <v>159</v>
      </c>
      <c r="N53" s="66" t="s">
        <v>160</v>
      </c>
      <c r="O53" s="66"/>
      <c r="P53" s="69" t="s">
        <v>171</v>
      </c>
      <c r="Q53" s="66" t="s">
        <v>182</v>
      </c>
      <c r="R53" s="66">
        <v>60</v>
      </c>
      <c r="S53" s="66">
        <v>3</v>
      </c>
      <c r="T53" s="66" t="s">
        <v>269</v>
      </c>
      <c r="U53" s="69">
        <v>94000</v>
      </c>
      <c r="V53" s="69">
        <v>94000</v>
      </c>
      <c r="W53" s="63" t="s">
        <v>274</v>
      </c>
      <c r="X53" s="66" t="s">
        <v>152</v>
      </c>
      <c r="Y53" s="66" t="s">
        <v>153</v>
      </c>
      <c r="AC53" s="490" t="s">
        <v>154</v>
      </c>
      <c r="AD53" s="611"/>
      <c r="AE53" s="611"/>
      <c r="AF53" s="611"/>
      <c r="AG53" s="609"/>
      <c r="AH53"/>
    </row>
    <row r="54" spans="1:34" ht="15" customHeight="1" thickBot="1">
      <c r="A54" s="63"/>
      <c r="B54" s="63" t="s">
        <v>273</v>
      </c>
      <c r="C54" s="63"/>
      <c r="D54" s="121">
        <v>200049</v>
      </c>
      <c r="E54" s="615">
        <v>1.02</v>
      </c>
      <c r="F54" s="43" t="s">
        <v>106</v>
      </c>
      <c r="G54" s="66">
        <v>4</v>
      </c>
      <c r="H54" s="66">
        <v>20</v>
      </c>
      <c r="I54" s="66">
        <v>8</v>
      </c>
      <c r="J54" s="66" t="s">
        <v>165</v>
      </c>
      <c r="K54" s="66" t="s">
        <v>158</v>
      </c>
      <c r="L54" s="90">
        <v>-82.8</v>
      </c>
      <c r="M54" s="66">
        <v>25</v>
      </c>
      <c r="N54" s="66" t="s">
        <v>160</v>
      </c>
      <c r="O54" s="66"/>
      <c r="P54" s="69" t="s">
        <v>171</v>
      </c>
      <c r="Q54" s="66" t="s">
        <v>182</v>
      </c>
      <c r="R54" s="66">
        <v>60</v>
      </c>
      <c r="S54" s="66">
        <v>3</v>
      </c>
      <c r="T54" s="66" t="s">
        <v>269</v>
      </c>
      <c r="U54" s="69">
        <v>94000</v>
      </c>
      <c r="V54" s="69">
        <v>94000</v>
      </c>
      <c r="W54" s="63"/>
      <c r="X54" s="66" t="s">
        <v>152</v>
      </c>
      <c r="Y54" s="66" t="s">
        <v>153</v>
      </c>
      <c r="AC54" s="490" t="s">
        <v>154</v>
      </c>
      <c r="AD54" s="611"/>
      <c r="AE54" s="611"/>
      <c r="AF54" s="611"/>
      <c r="AG54" s="609"/>
      <c r="AH54"/>
    </row>
    <row r="55" spans="1:34" ht="15" customHeight="1" thickBot="1">
      <c r="A55" s="2"/>
      <c r="B55" s="63" t="s">
        <v>273</v>
      </c>
      <c r="C55" s="63"/>
      <c r="D55" s="121">
        <v>200049</v>
      </c>
      <c r="E55" s="615">
        <v>1.03</v>
      </c>
      <c r="F55" s="43" t="s">
        <v>106</v>
      </c>
      <c r="G55" s="66">
        <v>4</v>
      </c>
      <c r="H55" s="66">
        <v>20</v>
      </c>
      <c r="I55" s="66">
        <v>8</v>
      </c>
      <c r="J55" s="66" t="s">
        <v>165</v>
      </c>
      <c r="K55" s="66" t="s">
        <v>158</v>
      </c>
      <c r="L55" s="90">
        <v>-87.8</v>
      </c>
      <c r="M55" s="66">
        <v>20</v>
      </c>
      <c r="N55" s="66" t="s">
        <v>160</v>
      </c>
      <c r="O55" s="66"/>
      <c r="P55" s="69" t="s">
        <v>171</v>
      </c>
      <c r="Q55" s="66" t="s">
        <v>182</v>
      </c>
      <c r="R55" s="66">
        <v>60</v>
      </c>
      <c r="S55" s="66">
        <v>3</v>
      </c>
      <c r="T55" s="66" t="s">
        <v>269</v>
      </c>
      <c r="U55" s="69">
        <v>91000</v>
      </c>
      <c r="V55" s="69">
        <v>91000</v>
      </c>
      <c r="W55" s="63"/>
      <c r="X55" s="66" t="s">
        <v>152</v>
      </c>
      <c r="Y55" s="66" t="s">
        <v>153</v>
      </c>
      <c r="AC55" s="490" t="s">
        <v>154</v>
      </c>
      <c r="AD55" s="611"/>
      <c r="AE55" s="611"/>
      <c r="AF55" s="611"/>
      <c r="AG55" s="609"/>
      <c r="AH55"/>
    </row>
    <row r="56" spans="1:34" ht="15" customHeight="1" thickBot="1">
      <c r="A56" s="2"/>
      <c r="B56" s="63" t="s">
        <v>273</v>
      </c>
      <c r="C56" s="63"/>
      <c r="D56" s="121">
        <v>200049</v>
      </c>
      <c r="E56" s="615">
        <v>1.04</v>
      </c>
      <c r="F56" s="43" t="s">
        <v>106</v>
      </c>
      <c r="G56" s="66">
        <v>4</v>
      </c>
      <c r="H56" s="66">
        <v>20</v>
      </c>
      <c r="I56" s="66">
        <v>8</v>
      </c>
      <c r="J56" s="66" t="s">
        <v>165</v>
      </c>
      <c r="K56" s="66" t="s">
        <v>158</v>
      </c>
      <c r="L56" s="90">
        <v>-92.8</v>
      </c>
      <c r="M56" s="66">
        <v>15</v>
      </c>
      <c r="N56" s="66" t="s">
        <v>160</v>
      </c>
      <c r="O56" s="66"/>
      <c r="P56" s="69" t="s">
        <v>171</v>
      </c>
      <c r="Q56" s="66" t="s">
        <v>182</v>
      </c>
      <c r="R56" s="66">
        <v>60</v>
      </c>
      <c r="S56" s="66">
        <v>3</v>
      </c>
      <c r="T56" s="66" t="s">
        <v>269</v>
      </c>
      <c r="U56" s="69">
        <v>71000</v>
      </c>
      <c r="V56" s="69">
        <v>71000</v>
      </c>
      <c r="W56" s="63"/>
      <c r="X56" s="66" t="s">
        <v>152</v>
      </c>
      <c r="Y56" s="66" t="s">
        <v>153</v>
      </c>
      <c r="AC56" s="490" t="s">
        <v>154</v>
      </c>
      <c r="AD56" s="611"/>
      <c r="AE56" s="611"/>
      <c r="AF56" s="611"/>
      <c r="AG56" s="609"/>
      <c r="AH56"/>
    </row>
    <row r="57" spans="1:34" ht="15" customHeight="1" thickBot="1">
      <c r="A57" s="2"/>
      <c r="B57" s="63" t="s">
        <v>273</v>
      </c>
      <c r="C57" s="63"/>
      <c r="D57" s="121">
        <v>200049</v>
      </c>
      <c r="E57" s="615">
        <v>1.05</v>
      </c>
      <c r="F57" s="43" t="s">
        <v>106</v>
      </c>
      <c r="G57" s="66">
        <v>4</v>
      </c>
      <c r="H57" s="66">
        <v>20</v>
      </c>
      <c r="I57" s="66">
        <v>8</v>
      </c>
      <c r="J57" s="66" t="s">
        <v>165</v>
      </c>
      <c r="K57" s="66" t="s">
        <v>158</v>
      </c>
      <c r="L57" s="90">
        <v>-97.8</v>
      </c>
      <c r="M57" s="66">
        <v>10</v>
      </c>
      <c r="N57" s="66" t="s">
        <v>160</v>
      </c>
      <c r="O57" s="66"/>
      <c r="P57" s="69" t="s">
        <v>171</v>
      </c>
      <c r="Q57" s="66" t="s">
        <v>182</v>
      </c>
      <c r="R57" s="66">
        <v>60</v>
      </c>
      <c r="S57" s="66">
        <v>3</v>
      </c>
      <c r="T57" s="66" t="s">
        <v>269</v>
      </c>
      <c r="U57" s="69">
        <v>52000</v>
      </c>
      <c r="V57" s="69">
        <v>52000</v>
      </c>
      <c r="W57" s="63"/>
      <c r="X57" s="66" t="s">
        <v>152</v>
      </c>
      <c r="Y57" s="66" t="s">
        <v>153</v>
      </c>
      <c r="AC57" s="490" t="s">
        <v>154</v>
      </c>
      <c r="AD57" s="611"/>
      <c r="AE57" s="611"/>
      <c r="AF57" s="611"/>
      <c r="AG57" s="609"/>
      <c r="AH57"/>
    </row>
    <row r="58" spans="1:34" ht="15" customHeight="1" thickBot="1">
      <c r="A58" s="2"/>
      <c r="B58" s="63" t="s">
        <v>273</v>
      </c>
      <c r="C58" s="63"/>
      <c r="D58" s="121">
        <v>200049</v>
      </c>
      <c r="E58" s="615">
        <v>1.06</v>
      </c>
      <c r="F58" s="43" t="s">
        <v>106</v>
      </c>
      <c r="G58" s="66">
        <v>4</v>
      </c>
      <c r="H58" s="66">
        <v>20</v>
      </c>
      <c r="I58" s="66">
        <v>8</v>
      </c>
      <c r="J58" s="66" t="s">
        <v>165</v>
      </c>
      <c r="K58" s="66" t="s">
        <v>158</v>
      </c>
      <c r="L58" s="90">
        <v>-102.8</v>
      </c>
      <c r="M58" s="66">
        <v>5</v>
      </c>
      <c r="N58" s="66" t="s">
        <v>160</v>
      </c>
      <c r="O58" s="66"/>
      <c r="P58" s="69" t="s">
        <v>171</v>
      </c>
      <c r="Q58" s="66" t="s">
        <v>182</v>
      </c>
      <c r="R58" s="66">
        <v>60</v>
      </c>
      <c r="S58" s="66">
        <v>3</v>
      </c>
      <c r="T58" s="66" t="s">
        <v>269</v>
      </c>
      <c r="U58" s="69">
        <v>31000</v>
      </c>
      <c r="V58" s="69">
        <v>31000</v>
      </c>
      <c r="W58" s="63"/>
      <c r="X58" s="66" t="s">
        <v>152</v>
      </c>
      <c r="Y58" s="66" t="s">
        <v>153</v>
      </c>
      <c r="AC58" s="490" t="s">
        <v>154</v>
      </c>
      <c r="AD58" s="611"/>
      <c r="AE58" s="611"/>
      <c r="AF58" s="611"/>
      <c r="AG58" s="609"/>
      <c r="AH58"/>
    </row>
    <row r="59" spans="1:34" ht="15" customHeight="1" thickBot="1">
      <c r="A59" s="2"/>
      <c r="B59" s="63" t="s">
        <v>273</v>
      </c>
      <c r="C59" s="63"/>
      <c r="D59" s="121">
        <v>200049</v>
      </c>
      <c r="E59" s="615">
        <v>1.07</v>
      </c>
      <c r="F59" s="43" t="s">
        <v>106</v>
      </c>
      <c r="G59" s="66">
        <v>4</v>
      </c>
      <c r="H59" s="66">
        <v>20</v>
      </c>
      <c r="I59" s="66">
        <v>8</v>
      </c>
      <c r="J59" s="66" t="s">
        <v>165</v>
      </c>
      <c r="K59" s="66" t="s">
        <v>158</v>
      </c>
      <c r="L59" s="90">
        <v>-107.8</v>
      </c>
      <c r="M59" s="66">
        <v>0</v>
      </c>
      <c r="N59" s="66" t="s">
        <v>160</v>
      </c>
      <c r="O59" s="66"/>
      <c r="P59" s="69" t="s">
        <v>171</v>
      </c>
      <c r="Q59" s="66" t="s">
        <v>182</v>
      </c>
      <c r="R59" s="66">
        <v>60</v>
      </c>
      <c r="S59" s="66">
        <v>3</v>
      </c>
      <c r="T59" s="66" t="s">
        <v>269</v>
      </c>
      <c r="U59" s="69">
        <v>12000</v>
      </c>
      <c r="V59" s="69">
        <v>12000</v>
      </c>
      <c r="W59" s="63"/>
      <c r="X59" s="66" t="s">
        <v>152</v>
      </c>
      <c r="Y59" s="66" t="s">
        <v>153</v>
      </c>
      <c r="AC59" s="490" t="s">
        <v>154</v>
      </c>
      <c r="AD59" s="611"/>
      <c r="AE59" s="611"/>
      <c r="AF59" s="611"/>
      <c r="AG59" s="609"/>
      <c r="AH59"/>
    </row>
    <row r="60" spans="1:34" ht="15" customHeight="1" thickBot="1">
      <c r="A60" s="2"/>
      <c r="B60" s="63" t="s">
        <v>273</v>
      </c>
      <c r="C60" s="63"/>
      <c r="D60" s="121">
        <v>200049</v>
      </c>
      <c r="E60" s="615">
        <v>2.08</v>
      </c>
      <c r="F60" s="43" t="s">
        <v>106</v>
      </c>
      <c r="G60" s="66">
        <v>4</v>
      </c>
      <c r="H60" s="66">
        <v>20</v>
      </c>
      <c r="I60" s="66">
        <v>8</v>
      </c>
      <c r="J60" s="66" t="s">
        <v>165</v>
      </c>
      <c r="K60" s="66" t="s">
        <v>275</v>
      </c>
      <c r="L60" s="90">
        <v>-77.8</v>
      </c>
      <c r="M60" s="66" t="s">
        <v>159</v>
      </c>
      <c r="N60" s="66" t="s">
        <v>166</v>
      </c>
      <c r="O60" s="66"/>
      <c r="P60" s="69" t="s">
        <v>171</v>
      </c>
      <c r="Q60" s="66" t="s">
        <v>182</v>
      </c>
      <c r="R60" s="66">
        <v>60</v>
      </c>
      <c r="S60" s="66">
        <v>3</v>
      </c>
      <c r="T60" s="66" t="s">
        <v>269</v>
      </c>
      <c r="U60" s="69">
        <v>98000</v>
      </c>
      <c r="V60" s="69">
        <v>98000</v>
      </c>
      <c r="W60" s="63"/>
      <c r="X60" s="66" t="s">
        <v>152</v>
      </c>
      <c r="Y60" s="66" t="s">
        <v>153</v>
      </c>
      <c r="AC60" s="490" t="s">
        <v>154</v>
      </c>
      <c r="AD60" s="611"/>
      <c r="AE60" s="611"/>
      <c r="AF60" s="611"/>
      <c r="AG60" s="609"/>
      <c r="AH60"/>
    </row>
    <row r="61" spans="1:34" ht="15" customHeight="1" thickBot="1">
      <c r="A61" s="2"/>
      <c r="B61" s="63" t="s">
        <v>273</v>
      </c>
      <c r="C61" s="63"/>
      <c r="D61" s="121">
        <v>200049</v>
      </c>
      <c r="E61" s="615">
        <v>2.09</v>
      </c>
      <c r="F61" s="43" t="s">
        <v>106</v>
      </c>
      <c r="G61" s="66">
        <v>4</v>
      </c>
      <c r="H61" s="66">
        <v>20</v>
      </c>
      <c r="I61" s="66">
        <v>8</v>
      </c>
      <c r="J61" s="66" t="s">
        <v>165</v>
      </c>
      <c r="K61" s="66" t="s">
        <v>275</v>
      </c>
      <c r="L61" s="90">
        <v>-82.8</v>
      </c>
      <c r="M61" s="66">
        <v>25</v>
      </c>
      <c r="N61" s="66" t="s">
        <v>166</v>
      </c>
      <c r="O61" s="66"/>
      <c r="P61" s="69" t="s">
        <v>171</v>
      </c>
      <c r="Q61" s="66" t="s">
        <v>182</v>
      </c>
      <c r="R61" s="66">
        <v>60</v>
      </c>
      <c r="S61" s="66">
        <v>3</v>
      </c>
      <c r="T61" s="66" t="s">
        <v>269</v>
      </c>
      <c r="U61" s="69">
        <v>87000</v>
      </c>
      <c r="V61" s="69">
        <v>87000</v>
      </c>
      <c r="W61" s="63"/>
      <c r="X61" s="66" t="s">
        <v>152</v>
      </c>
      <c r="Y61" s="66" t="s">
        <v>153</v>
      </c>
      <c r="AC61" s="490" t="s">
        <v>154</v>
      </c>
      <c r="AD61" s="611"/>
      <c r="AE61" s="611"/>
      <c r="AF61" s="611"/>
      <c r="AG61" s="609"/>
      <c r="AH61"/>
    </row>
    <row r="62" spans="1:34" ht="15" customHeight="1" thickBot="1">
      <c r="A62" s="2"/>
      <c r="B62" s="63" t="s">
        <v>273</v>
      </c>
      <c r="C62" s="63"/>
      <c r="D62" s="121">
        <v>200049</v>
      </c>
      <c r="E62" s="615">
        <v>2.1</v>
      </c>
      <c r="F62" s="43" t="s">
        <v>106</v>
      </c>
      <c r="G62" s="66">
        <v>4</v>
      </c>
      <c r="H62" s="66">
        <v>20</v>
      </c>
      <c r="I62" s="66">
        <v>8</v>
      </c>
      <c r="J62" s="66" t="s">
        <v>165</v>
      </c>
      <c r="K62" s="66" t="s">
        <v>275</v>
      </c>
      <c r="L62" s="90">
        <v>-87.8</v>
      </c>
      <c r="M62" s="66">
        <v>20</v>
      </c>
      <c r="N62" s="66" t="s">
        <v>166</v>
      </c>
      <c r="O62" s="66"/>
      <c r="P62" s="69" t="s">
        <v>171</v>
      </c>
      <c r="Q62" s="66" t="s">
        <v>182</v>
      </c>
      <c r="R62" s="66">
        <v>60</v>
      </c>
      <c r="S62" s="66">
        <v>3</v>
      </c>
      <c r="T62" s="66" t="s">
        <v>269</v>
      </c>
      <c r="U62" s="69">
        <v>72000</v>
      </c>
      <c r="V62" s="69">
        <v>72000</v>
      </c>
      <c r="W62" s="63"/>
      <c r="X62" s="66" t="s">
        <v>152</v>
      </c>
      <c r="Y62" s="66" t="s">
        <v>153</v>
      </c>
      <c r="AC62" s="490" t="s">
        <v>154</v>
      </c>
      <c r="AD62" s="611"/>
      <c r="AE62" s="611"/>
      <c r="AF62" s="611"/>
      <c r="AG62" s="609"/>
      <c r="AH62"/>
    </row>
    <row r="63" spans="1:34" ht="15" customHeight="1" thickBot="1">
      <c r="A63" s="2"/>
      <c r="B63" s="63" t="s">
        <v>273</v>
      </c>
      <c r="C63" s="63"/>
      <c r="D63" s="121">
        <v>200049</v>
      </c>
      <c r="E63" s="615">
        <v>2.11</v>
      </c>
      <c r="F63" s="43" t="s">
        <v>106</v>
      </c>
      <c r="G63" s="66">
        <v>4</v>
      </c>
      <c r="H63" s="66">
        <v>20</v>
      </c>
      <c r="I63" s="66">
        <v>8</v>
      </c>
      <c r="J63" s="66" t="s">
        <v>165</v>
      </c>
      <c r="K63" s="66" t="s">
        <v>275</v>
      </c>
      <c r="L63" s="90">
        <v>-92.8</v>
      </c>
      <c r="M63" s="66">
        <v>15</v>
      </c>
      <c r="N63" s="66" t="s">
        <v>166</v>
      </c>
      <c r="O63" s="66"/>
      <c r="P63" s="69" t="s">
        <v>171</v>
      </c>
      <c r="Q63" s="66" t="s">
        <v>182</v>
      </c>
      <c r="R63" s="66">
        <v>60</v>
      </c>
      <c r="S63" s="66">
        <v>3</v>
      </c>
      <c r="T63" s="66" t="s">
        <v>269</v>
      </c>
      <c r="U63" s="69">
        <v>52000</v>
      </c>
      <c r="V63" s="69">
        <v>52000</v>
      </c>
      <c r="W63" s="63"/>
      <c r="X63" s="66" t="s">
        <v>152</v>
      </c>
      <c r="Y63" s="66" t="s">
        <v>153</v>
      </c>
      <c r="AC63" s="490" t="s">
        <v>154</v>
      </c>
      <c r="AD63" s="611"/>
      <c r="AE63" s="611"/>
      <c r="AF63" s="611"/>
      <c r="AG63" s="609"/>
      <c r="AH63"/>
    </row>
    <row r="64" spans="1:34" ht="15" customHeight="1" thickBot="1">
      <c r="A64" s="2"/>
      <c r="B64" s="63" t="s">
        <v>273</v>
      </c>
      <c r="C64" s="63"/>
      <c r="D64" s="121">
        <v>200049</v>
      </c>
      <c r="E64" s="615">
        <v>2.12</v>
      </c>
      <c r="F64" s="43" t="s">
        <v>106</v>
      </c>
      <c r="G64" s="66">
        <v>4</v>
      </c>
      <c r="H64" s="66">
        <v>20</v>
      </c>
      <c r="I64" s="66">
        <v>8</v>
      </c>
      <c r="J64" s="66" t="s">
        <v>165</v>
      </c>
      <c r="K64" s="66" t="s">
        <v>275</v>
      </c>
      <c r="L64" s="90">
        <v>-97.8</v>
      </c>
      <c r="M64" s="66">
        <v>10</v>
      </c>
      <c r="N64" s="66" t="s">
        <v>166</v>
      </c>
      <c r="O64" s="66"/>
      <c r="P64" s="69" t="s">
        <v>171</v>
      </c>
      <c r="Q64" s="66" t="s">
        <v>182</v>
      </c>
      <c r="R64" s="66">
        <v>60</v>
      </c>
      <c r="S64" s="66">
        <v>3</v>
      </c>
      <c r="T64" s="66" t="s">
        <v>269</v>
      </c>
      <c r="U64" s="69">
        <v>34000</v>
      </c>
      <c r="V64" s="69">
        <v>34000</v>
      </c>
      <c r="W64" s="63"/>
      <c r="X64" s="66" t="s">
        <v>152</v>
      </c>
      <c r="Y64" s="66" t="s">
        <v>153</v>
      </c>
      <c r="AC64" s="490" t="s">
        <v>154</v>
      </c>
      <c r="AD64" s="611"/>
      <c r="AE64" s="611"/>
      <c r="AF64" s="611"/>
      <c r="AG64" s="609"/>
      <c r="AH64"/>
    </row>
    <row r="65" spans="1:34" ht="15" customHeight="1" thickBot="1">
      <c r="A65" s="2"/>
      <c r="B65" s="63" t="s">
        <v>273</v>
      </c>
      <c r="C65" s="63"/>
      <c r="D65" s="121">
        <v>200049</v>
      </c>
      <c r="E65" s="615">
        <v>2.13</v>
      </c>
      <c r="F65" s="43" t="s">
        <v>106</v>
      </c>
      <c r="G65" s="66">
        <v>4</v>
      </c>
      <c r="H65" s="66">
        <v>20</v>
      </c>
      <c r="I65" s="66">
        <v>8</v>
      </c>
      <c r="J65" s="66" t="s">
        <v>165</v>
      </c>
      <c r="K65" s="66" t="s">
        <v>275</v>
      </c>
      <c r="L65" s="90">
        <v>-102.8</v>
      </c>
      <c r="M65" s="66">
        <v>5</v>
      </c>
      <c r="N65" s="66" t="s">
        <v>166</v>
      </c>
      <c r="O65" s="66"/>
      <c r="P65" s="69" t="s">
        <v>171</v>
      </c>
      <c r="Q65" s="66" t="s">
        <v>182</v>
      </c>
      <c r="R65" s="66">
        <v>60</v>
      </c>
      <c r="S65" s="66">
        <v>3</v>
      </c>
      <c r="T65" s="66" t="s">
        <v>269</v>
      </c>
      <c r="U65" s="69">
        <v>21000</v>
      </c>
      <c r="V65" s="69">
        <v>21000</v>
      </c>
      <c r="W65" s="63"/>
      <c r="X65" s="66" t="s">
        <v>152</v>
      </c>
      <c r="Y65" s="66" t="s">
        <v>153</v>
      </c>
      <c r="AC65" s="490" t="s">
        <v>154</v>
      </c>
      <c r="AD65" s="611"/>
      <c r="AE65" s="611"/>
      <c r="AF65" s="611"/>
      <c r="AG65" s="609"/>
      <c r="AH65"/>
    </row>
    <row r="66" spans="1:34" ht="15" customHeight="1" thickBot="1">
      <c r="A66" s="2"/>
      <c r="B66" s="63" t="s">
        <v>273</v>
      </c>
      <c r="C66" s="63"/>
      <c r="D66" s="121">
        <v>200049</v>
      </c>
      <c r="E66" s="615">
        <v>2.14</v>
      </c>
      <c r="F66" s="43" t="s">
        <v>106</v>
      </c>
      <c r="G66" s="66">
        <v>4</v>
      </c>
      <c r="H66" s="66">
        <v>20</v>
      </c>
      <c r="I66" s="66">
        <v>8</v>
      </c>
      <c r="J66" s="66" t="s">
        <v>165</v>
      </c>
      <c r="K66" s="66" t="s">
        <v>275</v>
      </c>
      <c r="L66" s="90">
        <v>-107.8</v>
      </c>
      <c r="M66" s="66">
        <v>0</v>
      </c>
      <c r="N66" s="66" t="s">
        <v>166</v>
      </c>
      <c r="O66" s="66"/>
      <c r="P66" s="69" t="s">
        <v>171</v>
      </c>
      <c r="Q66" s="66" t="s">
        <v>182</v>
      </c>
      <c r="R66" s="66">
        <v>60</v>
      </c>
      <c r="S66" s="66">
        <v>3</v>
      </c>
      <c r="T66" s="66" t="s">
        <v>269</v>
      </c>
      <c r="U66" s="69">
        <v>11000</v>
      </c>
      <c r="V66" s="69">
        <v>11000</v>
      </c>
      <c r="W66" s="63"/>
      <c r="X66" s="66" t="s">
        <v>152</v>
      </c>
      <c r="Y66" s="66" t="s">
        <v>153</v>
      </c>
      <c r="AC66" s="490" t="s">
        <v>154</v>
      </c>
      <c r="AD66" s="611"/>
      <c r="AE66" s="611"/>
      <c r="AF66" s="611"/>
      <c r="AG66" s="609"/>
      <c r="AH66"/>
    </row>
    <row r="67" spans="1:34" ht="15" customHeight="1" thickBot="1">
      <c r="A67" s="2"/>
      <c r="B67" s="63" t="s">
        <v>273</v>
      </c>
      <c r="C67" s="63"/>
      <c r="D67" s="121">
        <v>200049</v>
      </c>
      <c r="E67" s="615">
        <v>3.15</v>
      </c>
      <c r="F67" s="43" t="s">
        <v>106</v>
      </c>
      <c r="G67" s="66">
        <v>4</v>
      </c>
      <c r="H67" s="66">
        <v>20</v>
      </c>
      <c r="I67" s="66">
        <v>8</v>
      </c>
      <c r="J67" s="66" t="s">
        <v>165</v>
      </c>
      <c r="K67" s="66" t="s">
        <v>275</v>
      </c>
      <c r="L67" s="90">
        <v>-77.8</v>
      </c>
      <c r="M67" s="66" t="s">
        <v>159</v>
      </c>
      <c r="N67" s="66" t="s">
        <v>180</v>
      </c>
      <c r="O67" s="66"/>
      <c r="P67" s="69" t="s">
        <v>171</v>
      </c>
      <c r="Q67" s="66" t="s">
        <v>182</v>
      </c>
      <c r="R67" s="66">
        <v>60</v>
      </c>
      <c r="S67" s="66">
        <v>3</v>
      </c>
      <c r="T67" s="66" t="s">
        <v>269</v>
      </c>
      <c r="U67" s="69">
        <v>99000</v>
      </c>
      <c r="V67" s="69">
        <v>99000</v>
      </c>
      <c r="W67" s="63"/>
      <c r="X67" s="66" t="s">
        <v>152</v>
      </c>
      <c r="Y67" s="66" t="s">
        <v>153</v>
      </c>
      <c r="AC67" s="490" t="s">
        <v>154</v>
      </c>
      <c r="AD67" s="611"/>
      <c r="AE67" s="611"/>
      <c r="AF67" s="611"/>
      <c r="AG67" s="609"/>
      <c r="AH67"/>
    </row>
    <row r="68" spans="1:34" ht="15" customHeight="1" thickBot="1">
      <c r="A68" s="2"/>
      <c r="B68" s="63" t="s">
        <v>273</v>
      </c>
      <c r="C68" s="63"/>
      <c r="D68" s="121">
        <v>200049</v>
      </c>
      <c r="E68" s="615">
        <v>3.16</v>
      </c>
      <c r="F68" s="43" t="s">
        <v>106</v>
      </c>
      <c r="G68" s="66">
        <v>4</v>
      </c>
      <c r="H68" s="66">
        <v>20</v>
      </c>
      <c r="I68" s="66">
        <v>8</v>
      </c>
      <c r="J68" s="66" t="s">
        <v>165</v>
      </c>
      <c r="K68" s="66" t="s">
        <v>275</v>
      </c>
      <c r="L68" s="90">
        <v>-82.8</v>
      </c>
      <c r="M68" s="66">
        <v>25</v>
      </c>
      <c r="N68" s="66" t="s">
        <v>180</v>
      </c>
      <c r="O68" s="66"/>
      <c r="P68" s="69" t="s">
        <v>171</v>
      </c>
      <c r="Q68" s="66" t="s">
        <v>182</v>
      </c>
      <c r="R68" s="66">
        <v>60</v>
      </c>
      <c r="S68" s="66">
        <v>3</v>
      </c>
      <c r="T68" s="66" t="s">
        <v>269</v>
      </c>
      <c r="U68" s="69">
        <v>82000</v>
      </c>
      <c r="V68" s="69">
        <v>82000</v>
      </c>
      <c r="W68" s="63"/>
      <c r="X68" s="66" t="s">
        <v>152</v>
      </c>
      <c r="Y68" s="66" t="s">
        <v>153</v>
      </c>
      <c r="AC68" s="490" t="s">
        <v>154</v>
      </c>
      <c r="AD68" s="611"/>
      <c r="AE68" s="611"/>
      <c r="AF68" s="611"/>
      <c r="AG68" s="609"/>
      <c r="AH68"/>
    </row>
    <row r="69" spans="1:34" ht="15" customHeight="1" thickBot="1">
      <c r="A69" s="2"/>
      <c r="B69" s="63" t="s">
        <v>273</v>
      </c>
      <c r="C69" s="63"/>
      <c r="D69" s="121">
        <v>200049</v>
      </c>
      <c r="E69" s="615">
        <v>3.17</v>
      </c>
      <c r="F69" s="43" t="s">
        <v>106</v>
      </c>
      <c r="G69" s="66">
        <v>4</v>
      </c>
      <c r="H69" s="66">
        <v>20</v>
      </c>
      <c r="I69" s="66">
        <v>8</v>
      </c>
      <c r="J69" s="66" t="s">
        <v>165</v>
      </c>
      <c r="K69" s="66" t="s">
        <v>275</v>
      </c>
      <c r="L69" s="90">
        <v>-87.8</v>
      </c>
      <c r="M69" s="66">
        <v>20</v>
      </c>
      <c r="N69" s="66" t="s">
        <v>180</v>
      </c>
      <c r="O69" s="66"/>
      <c r="P69" s="69" t="s">
        <v>171</v>
      </c>
      <c r="Q69" s="66" t="s">
        <v>182</v>
      </c>
      <c r="R69" s="66">
        <v>60</v>
      </c>
      <c r="S69" s="66">
        <v>3</v>
      </c>
      <c r="T69" s="66" t="s">
        <v>269</v>
      </c>
      <c r="U69" s="69">
        <v>64000</v>
      </c>
      <c r="V69" s="69">
        <v>64000</v>
      </c>
      <c r="W69" s="63"/>
      <c r="X69" s="66" t="s">
        <v>152</v>
      </c>
      <c r="Y69" s="66" t="s">
        <v>153</v>
      </c>
      <c r="AC69" s="490" t="s">
        <v>154</v>
      </c>
      <c r="AD69" s="611"/>
      <c r="AE69" s="611"/>
      <c r="AF69" s="611"/>
      <c r="AG69" s="609"/>
      <c r="AH69"/>
    </row>
    <row r="70" spans="1:34" ht="15" customHeight="1" thickBot="1">
      <c r="A70" s="2"/>
      <c r="B70" s="63" t="s">
        <v>273</v>
      </c>
      <c r="C70" s="63"/>
      <c r="D70" s="121">
        <v>200049</v>
      </c>
      <c r="E70" s="615">
        <v>3.18</v>
      </c>
      <c r="F70" s="43" t="s">
        <v>106</v>
      </c>
      <c r="G70" s="66">
        <v>4</v>
      </c>
      <c r="H70" s="66">
        <v>20</v>
      </c>
      <c r="I70" s="66">
        <v>8</v>
      </c>
      <c r="J70" s="66" t="s">
        <v>165</v>
      </c>
      <c r="K70" s="66" t="s">
        <v>275</v>
      </c>
      <c r="L70" s="90">
        <v>-92.8</v>
      </c>
      <c r="M70" s="66">
        <v>15</v>
      </c>
      <c r="N70" s="66" t="s">
        <v>180</v>
      </c>
      <c r="O70" s="66"/>
      <c r="P70" s="69" t="s">
        <v>171</v>
      </c>
      <c r="Q70" s="66" t="s">
        <v>182</v>
      </c>
      <c r="R70" s="66">
        <v>60</v>
      </c>
      <c r="S70" s="66">
        <v>3</v>
      </c>
      <c r="T70" s="66" t="s">
        <v>269</v>
      </c>
      <c r="U70" s="69">
        <v>38000</v>
      </c>
      <c r="V70" s="69">
        <v>38000</v>
      </c>
      <c r="W70" s="63"/>
      <c r="X70" s="66" t="s">
        <v>152</v>
      </c>
      <c r="Y70" s="66" t="s">
        <v>153</v>
      </c>
      <c r="AC70" s="490" t="s">
        <v>154</v>
      </c>
      <c r="AD70" s="611"/>
      <c r="AE70" s="611"/>
      <c r="AF70" s="611"/>
      <c r="AG70" s="609"/>
      <c r="AH70"/>
    </row>
    <row r="71" spans="1:34" ht="15" customHeight="1" thickBot="1">
      <c r="A71" s="2"/>
      <c r="B71" s="63" t="s">
        <v>273</v>
      </c>
      <c r="C71" s="63"/>
      <c r="D71" s="121">
        <v>200049</v>
      </c>
      <c r="E71" s="615">
        <v>3.19</v>
      </c>
      <c r="F71" s="43" t="s">
        <v>106</v>
      </c>
      <c r="G71" s="66">
        <v>4</v>
      </c>
      <c r="H71" s="66">
        <v>20</v>
      </c>
      <c r="I71" s="66">
        <v>8</v>
      </c>
      <c r="J71" s="66" t="s">
        <v>165</v>
      </c>
      <c r="K71" s="66" t="s">
        <v>275</v>
      </c>
      <c r="L71" s="90">
        <v>-97.8</v>
      </c>
      <c r="M71" s="66">
        <v>10</v>
      </c>
      <c r="N71" s="66" t="s">
        <v>180</v>
      </c>
      <c r="O71" s="66"/>
      <c r="P71" s="69" t="s">
        <v>171</v>
      </c>
      <c r="Q71" s="66" t="s">
        <v>182</v>
      </c>
      <c r="R71" s="66">
        <v>60</v>
      </c>
      <c r="S71" s="66">
        <v>3</v>
      </c>
      <c r="T71" s="66" t="s">
        <v>269</v>
      </c>
      <c r="U71" s="69">
        <v>24000</v>
      </c>
      <c r="V71" s="69">
        <v>24000</v>
      </c>
      <c r="W71" s="63"/>
      <c r="X71" s="66" t="s">
        <v>152</v>
      </c>
      <c r="Y71" s="66" t="s">
        <v>153</v>
      </c>
      <c r="AC71" s="490" t="s">
        <v>154</v>
      </c>
      <c r="AD71" s="611"/>
      <c r="AE71" s="611"/>
      <c r="AF71" s="611"/>
      <c r="AG71" s="609"/>
      <c r="AH71"/>
    </row>
    <row r="72" spans="1:34" ht="15" customHeight="1" thickBot="1">
      <c r="A72" s="2"/>
      <c r="B72" s="63" t="s">
        <v>273</v>
      </c>
      <c r="C72" s="63"/>
      <c r="D72" s="121">
        <v>200049</v>
      </c>
      <c r="E72" s="615">
        <v>3.2</v>
      </c>
      <c r="F72" s="43" t="s">
        <v>106</v>
      </c>
      <c r="G72" s="66">
        <v>4</v>
      </c>
      <c r="H72" s="66">
        <v>20</v>
      </c>
      <c r="I72" s="66">
        <v>8</v>
      </c>
      <c r="J72" s="66" t="s">
        <v>165</v>
      </c>
      <c r="K72" s="66" t="s">
        <v>275</v>
      </c>
      <c r="L72" s="90">
        <v>-102.8</v>
      </c>
      <c r="M72" s="66">
        <v>5</v>
      </c>
      <c r="N72" s="66" t="s">
        <v>180</v>
      </c>
      <c r="O72" s="66"/>
      <c r="P72" s="69" t="s">
        <v>171</v>
      </c>
      <c r="Q72" s="66" t="s">
        <v>182</v>
      </c>
      <c r="R72" s="66">
        <v>60</v>
      </c>
      <c r="S72" s="66">
        <v>3</v>
      </c>
      <c r="T72" s="66" t="s">
        <v>269</v>
      </c>
      <c r="U72" s="69">
        <v>14000</v>
      </c>
      <c r="V72" s="69">
        <v>14000</v>
      </c>
      <c r="W72" s="63"/>
      <c r="X72" s="66" t="s">
        <v>152</v>
      </c>
      <c r="Y72" s="66" t="s">
        <v>153</v>
      </c>
      <c r="AC72" s="490" t="s">
        <v>154</v>
      </c>
      <c r="AD72" s="611"/>
      <c r="AE72" s="611"/>
      <c r="AF72" s="611"/>
      <c r="AG72" s="609"/>
      <c r="AH72"/>
    </row>
    <row r="73" spans="1:34" ht="15" customHeight="1" thickBot="1">
      <c r="A73" s="2"/>
      <c r="B73" s="63" t="s">
        <v>273</v>
      </c>
      <c r="C73" s="63"/>
      <c r="D73" s="121">
        <v>200049</v>
      </c>
      <c r="E73" s="615">
        <v>3.21</v>
      </c>
      <c r="F73" s="43" t="s">
        <v>106</v>
      </c>
      <c r="G73" s="66">
        <v>4</v>
      </c>
      <c r="H73" s="66">
        <v>20</v>
      </c>
      <c r="I73" s="66">
        <v>8</v>
      </c>
      <c r="J73" s="66" t="s">
        <v>165</v>
      </c>
      <c r="K73" s="66" t="s">
        <v>275</v>
      </c>
      <c r="L73" s="90">
        <v>-107.8</v>
      </c>
      <c r="M73" s="66">
        <v>0</v>
      </c>
      <c r="N73" s="66" t="s">
        <v>180</v>
      </c>
      <c r="O73" s="66"/>
      <c r="P73" s="69" t="s">
        <v>171</v>
      </c>
      <c r="Q73" s="66" t="s">
        <v>182</v>
      </c>
      <c r="R73" s="66">
        <v>60</v>
      </c>
      <c r="S73" s="66">
        <v>3</v>
      </c>
      <c r="T73" s="66" t="s">
        <v>269</v>
      </c>
      <c r="U73" s="69">
        <v>6000</v>
      </c>
      <c r="V73" s="69">
        <v>6000</v>
      </c>
      <c r="W73" s="63"/>
      <c r="X73" s="66" t="s">
        <v>152</v>
      </c>
      <c r="Y73" s="66" t="s">
        <v>153</v>
      </c>
      <c r="AC73" s="490" t="s">
        <v>154</v>
      </c>
      <c r="AD73" s="611"/>
      <c r="AE73" s="611"/>
      <c r="AF73" s="611"/>
      <c r="AG73" s="609"/>
      <c r="AH73"/>
    </row>
    <row r="74" spans="1:34" ht="15" customHeight="1">
      <c r="A74" s="2"/>
      <c r="B74" s="2"/>
      <c r="C74" s="66"/>
      <c r="D74" s="2"/>
      <c r="E74" s="2"/>
      <c r="F74" s="43"/>
      <c r="G74" s="66"/>
      <c r="H74" s="66"/>
      <c r="I74" s="66"/>
      <c r="J74" s="66"/>
      <c r="K74" s="66"/>
      <c r="L74" s="90"/>
      <c r="M74" s="66"/>
      <c r="N74" s="66"/>
      <c r="O74" s="66"/>
      <c r="P74" s="69"/>
      <c r="Q74" s="66"/>
      <c r="R74" s="66"/>
      <c r="S74" s="66"/>
      <c r="T74" s="66"/>
      <c r="U74" s="69"/>
      <c r="V74" s="69"/>
      <c r="W74" s="63"/>
      <c r="X74" s="66"/>
      <c r="Y74" s="66"/>
      <c r="AC74" s="491"/>
      <c r="AD74" s="611"/>
      <c r="AE74" s="611"/>
      <c r="AF74" s="611"/>
      <c r="AG74" s="609"/>
      <c r="AH74"/>
    </row>
    <row r="75" spans="1:34" ht="15" customHeight="1">
      <c r="A75" s="2" t="s">
        <v>184</v>
      </c>
      <c r="B75" s="2" t="s">
        <v>185</v>
      </c>
      <c r="C75" s="2">
        <v>60180</v>
      </c>
      <c r="D75" s="121">
        <v>200060</v>
      </c>
      <c r="E75" s="2"/>
      <c r="F75" s="43" t="s">
        <v>106</v>
      </c>
      <c r="G75" s="66">
        <v>4</v>
      </c>
      <c r="H75" s="66">
        <v>5</v>
      </c>
      <c r="I75" s="66">
        <v>8</v>
      </c>
      <c r="J75" s="66" t="s">
        <v>170</v>
      </c>
      <c r="K75" s="66" t="s">
        <v>158</v>
      </c>
      <c r="L75" s="90">
        <v>-85</v>
      </c>
      <c r="M75" s="66" t="s">
        <v>159</v>
      </c>
      <c r="N75" s="66" t="s">
        <v>160</v>
      </c>
      <c r="O75" s="66"/>
      <c r="P75" s="66" t="s">
        <v>148</v>
      </c>
      <c r="Q75" s="66" t="s">
        <v>149</v>
      </c>
      <c r="R75" s="66">
        <v>60</v>
      </c>
      <c r="S75" s="66">
        <v>3</v>
      </c>
      <c r="T75" s="66" t="s">
        <v>150</v>
      </c>
      <c r="U75" s="61">
        <v>13750</v>
      </c>
      <c r="V75" s="61">
        <v>13750</v>
      </c>
      <c r="W75" s="2"/>
      <c r="X75" s="27" t="s">
        <v>186</v>
      </c>
      <c r="Y75" s="66" t="s">
        <v>153</v>
      </c>
      <c r="AC75" s="490" t="s">
        <v>154</v>
      </c>
      <c r="AD75" s="611"/>
      <c r="AE75" s="611"/>
      <c r="AF75" s="611"/>
      <c r="AG75" s="609"/>
      <c r="AH75"/>
    </row>
    <row r="76" spans="1:34" ht="15" customHeight="1">
      <c r="A76" s="2" t="s">
        <v>184</v>
      </c>
      <c r="B76" s="2" t="s">
        <v>187</v>
      </c>
      <c r="C76" s="2">
        <v>60179</v>
      </c>
      <c r="D76" s="121">
        <v>200061</v>
      </c>
      <c r="E76" s="2"/>
      <c r="F76" s="43" t="s">
        <v>106</v>
      </c>
      <c r="G76" s="66">
        <v>4</v>
      </c>
      <c r="H76" s="66">
        <v>5</v>
      </c>
      <c r="I76" s="66">
        <v>8</v>
      </c>
      <c r="J76" s="66" t="s">
        <v>157</v>
      </c>
      <c r="K76" s="66" t="s">
        <v>158</v>
      </c>
      <c r="L76" s="90">
        <v>-85</v>
      </c>
      <c r="M76" s="66" t="s">
        <v>159</v>
      </c>
      <c r="N76" s="66" t="s">
        <v>160</v>
      </c>
      <c r="O76" s="66"/>
      <c r="P76" s="66" t="s">
        <v>148</v>
      </c>
      <c r="Q76" s="66" t="s">
        <v>149</v>
      </c>
      <c r="R76" s="66">
        <v>60</v>
      </c>
      <c r="S76" s="66">
        <v>3</v>
      </c>
      <c r="T76" s="66" t="s">
        <v>150</v>
      </c>
      <c r="U76" s="61">
        <v>27000</v>
      </c>
      <c r="V76" s="61">
        <v>27000</v>
      </c>
      <c r="W76" s="63" t="s">
        <v>161</v>
      </c>
      <c r="X76" s="27" t="s">
        <v>186</v>
      </c>
      <c r="Y76" s="66" t="s">
        <v>153</v>
      </c>
      <c r="AC76" s="490" t="s">
        <v>154</v>
      </c>
      <c r="AD76" s="611"/>
      <c r="AE76" s="611"/>
      <c r="AF76" s="611"/>
      <c r="AG76" s="609"/>
      <c r="AH76"/>
    </row>
    <row r="77" spans="1:34" ht="15" customHeight="1">
      <c r="A77" s="2" t="s">
        <v>184</v>
      </c>
      <c r="B77" s="2" t="s">
        <v>188</v>
      </c>
      <c r="C77" s="2"/>
      <c r="D77" s="121">
        <v>200062</v>
      </c>
      <c r="E77" s="2"/>
      <c r="F77" s="43" t="s">
        <v>106</v>
      </c>
      <c r="G77" s="66">
        <v>4</v>
      </c>
      <c r="H77" s="66">
        <v>5</v>
      </c>
      <c r="I77" s="66">
        <v>8</v>
      </c>
      <c r="J77" s="66" t="s">
        <v>145</v>
      </c>
      <c r="K77" s="66" t="s">
        <v>146</v>
      </c>
      <c r="L77" s="90">
        <v>-98</v>
      </c>
      <c r="M77" s="2">
        <v>0</v>
      </c>
      <c r="N77" s="2" t="s">
        <v>147</v>
      </c>
      <c r="O77" s="2"/>
      <c r="P77" s="66" t="s">
        <v>148</v>
      </c>
      <c r="Q77" s="66" t="s">
        <v>149</v>
      </c>
      <c r="R77" s="66">
        <v>60</v>
      </c>
      <c r="S77" s="66">
        <v>3</v>
      </c>
      <c r="T77" s="66" t="s">
        <v>150</v>
      </c>
      <c r="U77" s="61">
        <v>2000</v>
      </c>
      <c r="V77" s="61">
        <v>2000</v>
      </c>
      <c r="W77" s="63" t="s">
        <v>151</v>
      </c>
      <c r="X77" s="66" t="s">
        <v>152</v>
      </c>
      <c r="Y77" s="66" t="s">
        <v>153</v>
      </c>
      <c r="AC77" s="490" t="s">
        <v>154</v>
      </c>
      <c r="AD77" s="611"/>
      <c r="AE77" s="611"/>
      <c r="AF77" s="611"/>
      <c r="AG77" s="609"/>
      <c r="AH77"/>
    </row>
    <row r="78" spans="1:34" ht="15" customHeight="1">
      <c r="A78" s="2" t="s">
        <v>184</v>
      </c>
      <c r="B78" s="2" t="s">
        <v>187</v>
      </c>
      <c r="C78" s="2"/>
      <c r="D78" s="121">
        <v>200063</v>
      </c>
      <c r="E78" s="2"/>
      <c r="F78" s="43" t="s">
        <v>106</v>
      </c>
      <c r="G78" s="66">
        <v>4</v>
      </c>
      <c r="H78" s="66">
        <v>5</v>
      </c>
      <c r="I78" s="66">
        <v>8</v>
      </c>
      <c r="J78" s="66" t="s">
        <v>157</v>
      </c>
      <c r="K78" s="66" t="s">
        <v>163</v>
      </c>
      <c r="L78" s="90">
        <v>-88</v>
      </c>
      <c r="M78" s="2">
        <v>10</v>
      </c>
      <c r="N78" s="2" t="s">
        <v>164</v>
      </c>
      <c r="O78" s="2"/>
      <c r="P78" s="66" t="s">
        <v>148</v>
      </c>
      <c r="Q78" s="66" t="s">
        <v>149</v>
      </c>
      <c r="R78" s="66">
        <v>60</v>
      </c>
      <c r="S78" s="66">
        <v>3</v>
      </c>
      <c r="T78" s="66" t="s">
        <v>150</v>
      </c>
      <c r="U78" s="61">
        <v>6000</v>
      </c>
      <c r="V78" s="61">
        <v>6000</v>
      </c>
      <c r="W78" s="63" t="s">
        <v>161</v>
      </c>
      <c r="X78" s="66" t="s">
        <v>152</v>
      </c>
      <c r="Y78" s="66" t="s">
        <v>153</v>
      </c>
      <c r="AC78" s="490" t="s">
        <v>154</v>
      </c>
      <c r="AD78" s="611"/>
      <c r="AE78" s="611"/>
      <c r="AF78" s="611"/>
      <c r="AG78" s="609"/>
      <c r="AH78"/>
    </row>
    <row r="79" spans="1:34" ht="15" customHeight="1">
      <c r="A79" s="2" t="s">
        <v>184</v>
      </c>
      <c r="B79" s="2" t="s">
        <v>189</v>
      </c>
      <c r="C79" s="2"/>
      <c r="D79" s="121">
        <v>200064</v>
      </c>
      <c r="E79" s="2"/>
      <c r="F79" s="43" t="s">
        <v>106</v>
      </c>
      <c r="G79" s="66">
        <v>4</v>
      </c>
      <c r="H79" s="66">
        <v>5</v>
      </c>
      <c r="I79" s="66">
        <v>8</v>
      </c>
      <c r="J79" s="66" t="s">
        <v>165</v>
      </c>
      <c r="K79" s="66" t="s">
        <v>163</v>
      </c>
      <c r="L79" s="90">
        <v>-78</v>
      </c>
      <c r="M79" s="2">
        <v>20</v>
      </c>
      <c r="N79" s="2" t="s">
        <v>166</v>
      </c>
      <c r="O79" s="2"/>
      <c r="P79" s="66" t="s">
        <v>148</v>
      </c>
      <c r="Q79" s="66" t="s">
        <v>149</v>
      </c>
      <c r="R79" s="66">
        <v>60</v>
      </c>
      <c r="S79" s="66">
        <v>3</v>
      </c>
      <c r="T79" s="66" t="s">
        <v>150</v>
      </c>
      <c r="U79" s="61">
        <v>12000</v>
      </c>
      <c r="V79" s="61">
        <v>12000</v>
      </c>
      <c r="W79" s="63" t="s">
        <v>167</v>
      </c>
      <c r="X79" s="66" t="s">
        <v>152</v>
      </c>
      <c r="Y79" s="66" t="s">
        <v>153</v>
      </c>
      <c r="AC79" s="490" t="s">
        <v>154</v>
      </c>
      <c r="AD79" s="611"/>
      <c r="AE79" s="611"/>
      <c r="AF79" s="611"/>
      <c r="AG79" s="609"/>
      <c r="AH79"/>
    </row>
    <row r="80" spans="1:34" ht="15" customHeight="1">
      <c r="A80" s="2" t="s">
        <v>184</v>
      </c>
      <c r="B80" s="2" t="s">
        <v>190</v>
      </c>
      <c r="C80" s="2">
        <v>60181</v>
      </c>
      <c r="D80" s="121">
        <v>200065</v>
      </c>
      <c r="E80" s="2"/>
      <c r="F80" s="43" t="s">
        <v>106</v>
      </c>
      <c r="G80" s="66">
        <v>4</v>
      </c>
      <c r="H80" s="66">
        <v>5</v>
      </c>
      <c r="I80" s="66">
        <v>8</v>
      </c>
      <c r="J80" s="66" t="s">
        <v>157</v>
      </c>
      <c r="K80" s="66" t="s">
        <v>158</v>
      </c>
      <c r="L80" s="91">
        <v>-85</v>
      </c>
      <c r="M80" s="2" t="s">
        <v>159</v>
      </c>
      <c r="N80" s="2" t="s">
        <v>160</v>
      </c>
      <c r="O80" s="2"/>
      <c r="P80" s="66" t="s">
        <v>171</v>
      </c>
      <c r="Q80" s="66" t="s">
        <v>149</v>
      </c>
      <c r="R80" s="66">
        <v>60</v>
      </c>
      <c r="S80" s="66">
        <v>3</v>
      </c>
      <c r="T80" s="66" t="s">
        <v>150</v>
      </c>
      <c r="U80" s="61">
        <v>27000</v>
      </c>
      <c r="V80" s="61">
        <v>27000</v>
      </c>
      <c r="W80" s="63" t="s">
        <v>191</v>
      </c>
      <c r="X80" s="27" t="s">
        <v>186</v>
      </c>
      <c r="Y80" s="66" t="s">
        <v>153</v>
      </c>
      <c r="AC80" s="490" t="s">
        <v>154</v>
      </c>
      <c r="AD80" s="611"/>
      <c r="AE80" s="611"/>
      <c r="AF80" s="611"/>
      <c r="AG80" s="609"/>
      <c r="AH80"/>
    </row>
    <row r="81" spans="1:34" ht="15" customHeight="1">
      <c r="A81" s="2" t="s">
        <v>184</v>
      </c>
      <c r="B81" s="2" t="s">
        <v>192</v>
      </c>
      <c r="C81" s="2">
        <v>58935</v>
      </c>
      <c r="D81" s="121">
        <v>200066</v>
      </c>
      <c r="E81" s="2"/>
      <c r="F81" s="43" t="s">
        <v>106</v>
      </c>
      <c r="G81" s="66">
        <v>4</v>
      </c>
      <c r="H81" s="66">
        <v>5</v>
      </c>
      <c r="I81" s="66">
        <v>8</v>
      </c>
      <c r="J81" s="66" t="s">
        <v>193</v>
      </c>
      <c r="K81" s="66" t="s">
        <v>158</v>
      </c>
      <c r="L81" s="90">
        <v>-85</v>
      </c>
      <c r="M81" s="66" t="s">
        <v>159</v>
      </c>
      <c r="N81" s="66" t="s">
        <v>160</v>
      </c>
      <c r="O81" s="66"/>
      <c r="P81" s="66" t="s">
        <v>194</v>
      </c>
      <c r="Q81" s="66" t="s">
        <v>149</v>
      </c>
      <c r="R81" s="66">
        <v>60</v>
      </c>
      <c r="S81" s="66">
        <v>3</v>
      </c>
      <c r="T81" s="66" t="s">
        <v>150</v>
      </c>
      <c r="U81" s="61">
        <v>10000</v>
      </c>
      <c r="V81" s="61">
        <v>10000</v>
      </c>
      <c r="W81" s="63" t="s">
        <v>195</v>
      </c>
      <c r="X81" s="27" t="s">
        <v>186</v>
      </c>
      <c r="Y81" s="27" t="s">
        <v>196</v>
      </c>
      <c r="AC81" s="490" t="s">
        <v>154</v>
      </c>
      <c r="AD81" s="611"/>
      <c r="AE81" s="611"/>
      <c r="AF81" s="611"/>
      <c r="AG81" s="609"/>
      <c r="AH81"/>
    </row>
    <row r="82" spans="1:34" ht="15" customHeight="1">
      <c r="A82" s="2" t="s">
        <v>184</v>
      </c>
      <c r="B82" s="2" t="s">
        <v>197</v>
      </c>
      <c r="C82" s="2">
        <v>58621</v>
      </c>
      <c r="D82" s="121">
        <v>200067</v>
      </c>
      <c r="E82" s="2"/>
      <c r="F82" s="43" t="s">
        <v>106</v>
      </c>
      <c r="G82" s="66">
        <v>4</v>
      </c>
      <c r="H82" s="66">
        <v>5</v>
      </c>
      <c r="I82" s="66">
        <v>8</v>
      </c>
      <c r="J82" s="66" t="s">
        <v>193</v>
      </c>
      <c r="K82" s="66" t="s">
        <v>158</v>
      </c>
      <c r="L82" s="90">
        <v>-85</v>
      </c>
      <c r="M82" s="66" t="s">
        <v>159</v>
      </c>
      <c r="N82" s="66" t="s">
        <v>160</v>
      </c>
      <c r="O82" s="66"/>
      <c r="P82" s="66" t="s">
        <v>198</v>
      </c>
      <c r="Q82" s="66" t="s">
        <v>149</v>
      </c>
      <c r="R82" s="66">
        <v>60</v>
      </c>
      <c r="S82" s="66">
        <v>3</v>
      </c>
      <c r="T82" s="66" t="s">
        <v>150</v>
      </c>
      <c r="U82" s="61">
        <v>10000</v>
      </c>
      <c r="V82" s="61">
        <v>10000</v>
      </c>
      <c r="W82" s="63" t="s">
        <v>199</v>
      </c>
      <c r="X82" s="27" t="s">
        <v>186</v>
      </c>
      <c r="Y82" s="27" t="s">
        <v>196</v>
      </c>
      <c r="AC82" s="490" t="s">
        <v>154</v>
      </c>
      <c r="AD82" s="611"/>
      <c r="AE82" s="611"/>
      <c r="AF82" s="611"/>
      <c r="AG82" s="609"/>
      <c r="AH82"/>
    </row>
    <row r="83" spans="1:34" ht="15" customHeight="1">
      <c r="A83" s="2"/>
      <c r="B83" s="2"/>
      <c r="C83" s="2"/>
      <c r="D83" s="2"/>
      <c r="E83" s="2"/>
      <c r="F83" s="43"/>
      <c r="G83" s="66">
        <v>4</v>
      </c>
      <c r="H83" s="66"/>
      <c r="I83" s="66"/>
      <c r="J83" s="66"/>
      <c r="K83" s="66"/>
      <c r="L83" s="90"/>
      <c r="M83" s="66"/>
      <c r="N83" s="66"/>
      <c r="O83" s="66"/>
      <c r="P83" s="66"/>
      <c r="Q83" s="66"/>
      <c r="R83" s="66"/>
      <c r="S83" s="66"/>
      <c r="T83" s="66"/>
      <c r="U83" s="61"/>
      <c r="V83" s="61"/>
      <c r="W83" s="63"/>
      <c r="X83" s="66"/>
      <c r="Y83" s="27"/>
      <c r="AC83" s="491"/>
      <c r="AD83" s="611"/>
      <c r="AE83" s="611"/>
      <c r="AF83" s="611"/>
      <c r="AG83" s="609"/>
      <c r="AH83"/>
    </row>
    <row r="84" spans="1:34" ht="15" customHeight="1">
      <c r="A84" s="2" t="s">
        <v>200</v>
      </c>
      <c r="B84" s="2" t="s">
        <v>185</v>
      </c>
      <c r="C84" s="2">
        <v>60180</v>
      </c>
      <c r="D84" s="121">
        <v>200070</v>
      </c>
      <c r="E84" s="2"/>
      <c r="F84" s="43" t="s">
        <v>106</v>
      </c>
      <c r="G84" s="66">
        <v>4</v>
      </c>
      <c r="H84" s="66">
        <v>15</v>
      </c>
      <c r="I84" s="66">
        <v>8</v>
      </c>
      <c r="J84" s="66" t="s">
        <v>170</v>
      </c>
      <c r="K84" s="66" t="s">
        <v>158</v>
      </c>
      <c r="L84" s="90">
        <v>-85</v>
      </c>
      <c r="M84" s="66" t="s">
        <v>159</v>
      </c>
      <c r="N84" s="66" t="s">
        <v>160</v>
      </c>
      <c r="O84" s="66"/>
      <c r="P84" s="66" t="s">
        <v>148</v>
      </c>
      <c r="Q84" s="66" t="s">
        <v>149</v>
      </c>
      <c r="R84" s="66">
        <v>60</v>
      </c>
      <c r="S84" s="66">
        <v>3</v>
      </c>
      <c r="T84" s="66" t="s">
        <v>150</v>
      </c>
      <c r="U84" s="61">
        <v>51000</v>
      </c>
      <c r="V84" s="61">
        <v>51000</v>
      </c>
      <c r="W84" s="2"/>
      <c r="X84" s="27" t="s">
        <v>162</v>
      </c>
      <c r="Y84" s="66" t="s">
        <v>153</v>
      </c>
      <c r="AC84" s="490" t="s">
        <v>154</v>
      </c>
      <c r="AD84" s="611"/>
      <c r="AE84" s="611"/>
      <c r="AF84" s="611"/>
      <c r="AG84" s="609"/>
      <c r="AH84"/>
    </row>
    <row r="85" spans="1:34" ht="15" customHeight="1">
      <c r="A85" s="2" t="s">
        <v>200</v>
      </c>
      <c r="B85" s="2" t="s">
        <v>187</v>
      </c>
      <c r="C85" s="2">
        <v>60179</v>
      </c>
      <c r="D85" s="121">
        <v>200071</v>
      </c>
      <c r="E85" s="2"/>
      <c r="F85" s="43" t="s">
        <v>106</v>
      </c>
      <c r="G85" s="66">
        <v>4</v>
      </c>
      <c r="H85" s="66">
        <v>15</v>
      </c>
      <c r="I85" s="66">
        <v>8</v>
      </c>
      <c r="J85" s="66" t="s">
        <v>157</v>
      </c>
      <c r="K85" s="66" t="s">
        <v>158</v>
      </c>
      <c r="L85" s="90">
        <v>-85</v>
      </c>
      <c r="M85" s="66" t="s">
        <v>159</v>
      </c>
      <c r="N85" s="66" t="s">
        <v>160</v>
      </c>
      <c r="O85" s="66"/>
      <c r="P85" s="66" t="s">
        <v>148</v>
      </c>
      <c r="Q85" s="66" t="s">
        <v>149</v>
      </c>
      <c r="R85" s="66">
        <v>60</v>
      </c>
      <c r="S85" s="66">
        <v>3</v>
      </c>
      <c r="T85" s="66" t="s">
        <v>150</v>
      </c>
      <c r="U85" s="61" t="s">
        <v>201</v>
      </c>
      <c r="V85" s="61">
        <v>102700</v>
      </c>
      <c r="W85" s="63" t="s">
        <v>161</v>
      </c>
      <c r="X85" s="27" t="s">
        <v>162</v>
      </c>
      <c r="Y85" s="66" t="s">
        <v>153</v>
      </c>
      <c r="AC85" s="490" t="s">
        <v>154</v>
      </c>
      <c r="AD85" s="611"/>
      <c r="AE85" s="611"/>
      <c r="AF85" s="611"/>
      <c r="AG85" s="609"/>
      <c r="AH85"/>
    </row>
    <row r="86" spans="1:34" ht="15" customHeight="1">
      <c r="A86" s="2" t="s">
        <v>200</v>
      </c>
      <c r="B86" s="2" t="s">
        <v>188</v>
      </c>
      <c r="C86" s="2"/>
      <c r="D86" s="121">
        <v>200072</v>
      </c>
      <c r="E86" s="2"/>
      <c r="F86" s="43" t="s">
        <v>106</v>
      </c>
      <c r="G86" s="66">
        <v>4</v>
      </c>
      <c r="H86" s="66">
        <v>15</v>
      </c>
      <c r="I86" s="66">
        <v>8</v>
      </c>
      <c r="J86" s="66" t="s">
        <v>145</v>
      </c>
      <c r="K86" s="66" t="s">
        <v>146</v>
      </c>
      <c r="L86" s="90">
        <v>-98</v>
      </c>
      <c r="M86" s="2">
        <v>0</v>
      </c>
      <c r="N86" s="2" t="s">
        <v>147</v>
      </c>
      <c r="O86" s="2"/>
      <c r="P86" s="66" t="s">
        <v>148</v>
      </c>
      <c r="Q86" s="66" t="s">
        <v>149</v>
      </c>
      <c r="R86" s="66">
        <v>60</v>
      </c>
      <c r="S86" s="66">
        <v>3</v>
      </c>
      <c r="T86" s="66" t="s">
        <v>150</v>
      </c>
      <c r="U86" s="61">
        <v>7000</v>
      </c>
      <c r="V86" s="61">
        <v>7000</v>
      </c>
      <c r="W86" s="63" t="s">
        <v>151</v>
      </c>
      <c r="X86" s="66" t="s">
        <v>152</v>
      </c>
      <c r="Y86" s="66" t="s">
        <v>153</v>
      </c>
      <c r="AC86" s="490" t="s">
        <v>154</v>
      </c>
      <c r="AD86" s="611"/>
      <c r="AE86" s="611"/>
      <c r="AF86" s="611"/>
      <c r="AG86" s="609"/>
      <c r="AH86"/>
    </row>
    <row r="87" spans="1:34" ht="15" customHeight="1">
      <c r="A87" s="2" t="s">
        <v>200</v>
      </c>
      <c r="B87" s="2" t="s">
        <v>187</v>
      </c>
      <c r="C87" s="2"/>
      <c r="D87" s="121">
        <v>200073</v>
      </c>
      <c r="E87" s="2"/>
      <c r="F87" s="43" t="s">
        <v>106</v>
      </c>
      <c r="G87" s="66">
        <v>4</v>
      </c>
      <c r="H87" s="66">
        <v>15</v>
      </c>
      <c r="I87" s="66">
        <v>8</v>
      </c>
      <c r="J87" s="66" t="s">
        <v>157</v>
      </c>
      <c r="K87" s="66" t="s">
        <v>163</v>
      </c>
      <c r="L87" s="90">
        <v>-88</v>
      </c>
      <c r="M87" s="2">
        <v>10</v>
      </c>
      <c r="N87" s="2" t="s">
        <v>164</v>
      </c>
      <c r="O87" s="2"/>
      <c r="P87" s="66" t="s">
        <v>148</v>
      </c>
      <c r="Q87" s="66" t="s">
        <v>149</v>
      </c>
      <c r="R87" s="66">
        <v>60</v>
      </c>
      <c r="S87" s="66">
        <v>3</v>
      </c>
      <c r="T87" s="66" t="s">
        <v>150</v>
      </c>
      <c r="U87" s="61">
        <v>20500</v>
      </c>
      <c r="V87" s="61">
        <v>20500</v>
      </c>
      <c r="W87" s="63" t="s">
        <v>161</v>
      </c>
      <c r="X87" s="66" t="s">
        <v>152</v>
      </c>
      <c r="Y87" s="66" t="s">
        <v>153</v>
      </c>
      <c r="AC87" s="490" t="s">
        <v>154</v>
      </c>
      <c r="AD87" s="611"/>
      <c r="AE87" s="611"/>
      <c r="AF87" s="611"/>
      <c r="AG87" s="609"/>
      <c r="AH87"/>
    </row>
    <row r="88" spans="1:34" ht="15" customHeight="1">
      <c r="A88" s="2" t="s">
        <v>200</v>
      </c>
      <c r="B88" s="2" t="s">
        <v>189</v>
      </c>
      <c r="C88" s="2"/>
      <c r="D88" s="121">
        <v>200074</v>
      </c>
      <c r="E88" s="2"/>
      <c r="F88" s="43" t="s">
        <v>106</v>
      </c>
      <c r="G88" s="66">
        <v>4</v>
      </c>
      <c r="H88" s="66">
        <v>15</v>
      </c>
      <c r="I88" s="66">
        <v>8</v>
      </c>
      <c r="J88" s="66" t="s">
        <v>165</v>
      </c>
      <c r="K88" s="66" t="s">
        <v>163</v>
      </c>
      <c r="L88" s="90">
        <v>-78</v>
      </c>
      <c r="M88" s="2">
        <v>20</v>
      </c>
      <c r="N88" s="2" t="s">
        <v>166</v>
      </c>
      <c r="O88" s="2"/>
      <c r="P88" s="66" t="s">
        <v>148</v>
      </c>
      <c r="Q88" s="66" t="s">
        <v>149</v>
      </c>
      <c r="R88" s="66">
        <v>60</v>
      </c>
      <c r="S88" s="66">
        <v>3</v>
      </c>
      <c r="T88" s="66" t="s">
        <v>150</v>
      </c>
      <c r="U88" s="61">
        <v>38500</v>
      </c>
      <c r="V88" s="61">
        <v>38500</v>
      </c>
      <c r="W88" s="63" t="s">
        <v>167</v>
      </c>
      <c r="X88" s="66" t="s">
        <v>152</v>
      </c>
      <c r="Y88" s="66" t="s">
        <v>153</v>
      </c>
      <c r="AC88" s="490" t="s">
        <v>154</v>
      </c>
      <c r="AD88" s="611"/>
      <c r="AE88" s="611"/>
      <c r="AF88" s="611"/>
      <c r="AG88" s="609"/>
      <c r="AH88"/>
    </row>
    <row r="89" spans="1:34" ht="15" customHeight="1">
      <c r="A89" s="2" t="s">
        <v>200</v>
      </c>
      <c r="B89" s="2" t="s">
        <v>190</v>
      </c>
      <c r="C89" s="2">
        <v>60181</v>
      </c>
      <c r="D89" s="121">
        <v>200075</v>
      </c>
      <c r="E89" s="2"/>
      <c r="F89" s="43" t="s">
        <v>106</v>
      </c>
      <c r="G89" s="66">
        <v>4</v>
      </c>
      <c r="H89" s="66">
        <v>15</v>
      </c>
      <c r="I89" s="66">
        <v>8</v>
      </c>
      <c r="J89" s="66" t="s">
        <v>157</v>
      </c>
      <c r="K89" s="66" t="s">
        <v>158</v>
      </c>
      <c r="L89" s="90">
        <v>-85</v>
      </c>
      <c r="M89" s="2" t="s">
        <v>159</v>
      </c>
      <c r="N89" s="2" t="s">
        <v>160</v>
      </c>
      <c r="O89" s="2"/>
      <c r="P89" s="66" t="s">
        <v>171</v>
      </c>
      <c r="Q89" s="66" t="s">
        <v>149</v>
      </c>
      <c r="R89" s="66">
        <v>60</v>
      </c>
      <c r="S89" s="66">
        <v>3</v>
      </c>
      <c r="T89" s="66" t="s">
        <v>150</v>
      </c>
      <c r="U89" s="61" t="s">
        <v>201</v>
      </c>
      <c r="V89" s="61">
        <v>103600</v>
      </c>
      <c r="W89" s="63" t="s">
        <v>191</v>
      </c>
      <c r="X89" s="27" t="s">
        <v>162</v>
      </c>
      <c r="Y89" s="66" t="s">
        <v>153</v>
      </c>
      <c r="AC89" s="490" t="s">
        <v>154</v>
      </c>
      <c r="AD89" s="611"/>
      <c r="AE89" s="611"/>
      <c r="AF89" s="611"/>
      <c r="AG89" s="609"/>
      <c r="AH89"/>
    </row>
    <row r="90" spans="1:34" ht="15" customHeight="1">
      <c r="A90" s="2"/>
      <c r="B90" s="2"/>
      <c r="C90" s="2"/>
      <c r="D90" s="2"/>
      <c r="E90" s="2"/>
      <c r="F90" s="43"/>
      <c r="G90" s="66">
        <v>4</v>
      </c>
      <c r="H90" s="66"/>
      <c r="I90" s="66"/>
      <c r="J90" s="66"/>
      <c r="K90" s="66"/>
      <c r="L90" s="90" t="s">
        <v>177</v>
      </c>
      <c r="M90" s="2"/>
      <c r="N90" s="2"/>
      <c r="O90" s="2"/>
      <c r="P90" s="66"/>
      <c r="Q90" s="66"/>
      <c r="R90" s="66"/>
      <c r="S90" s="66"/>
      <c r="T90" s="66"/>
      <c r="U90" s="61"/>
      <c r="V90" s="61"/>
      <c r="W90" s="63"/>
      <c r="X90" s="66"/>
      <c r="Y90" s="66"/>
      <c r="AC90" s="491"/>
      <c r="AD90" s="611"/>
      <c r="AE90" s="611"/>
      <c r="AF90" s="611"/>
      <c r="AG90" s="609"/>
      <c r="AH90"/>
    </row>
    <row r="91" spans="1:34" ht="15" customHeight="1">
      <c r="A91" s="2" t="s">
        <v>202</v>
      </c>
      <c r="B91" s="2" t="s">
        <v>185</v>
      </c>
      <c r="C91" s="2">
        <v>60180</v>
      </c>
      <c r="D91" s="121">
        <v>200080</v>
      </c>
      <c r="E91" s="2"/>
      <c r="F91" s="43" t="s">
        <v>106</v>
      </c>
      <c r="G91" s="66">
        <v>4</v>
      </c>
      <c r="H91" s="66">
        <v>20</v>
      </c>
      <c r="I91" s="66">
        <v>8</v>
      </c>
      <c r="J91" s="66" t="s">
        <v>170</v>
      </c>
      <c r="K91" s="66" t="s">
        <v>158</v>
      </c>
      <c r="L91" s="90">
        <v>-85</v>
      </c>
      <c r="M91" s="66" t="s">
        <v>159</v>
      </c>
      <c r="N91" s="66" t="s">
        <v>160</v>
      </c>
      <c r="O91" s="66"/>
      <c r="P91" s="66" t="s">
        <v>148</v>
      </c>
      <c r="Q91" s="66" t="s">
        <v>149</v>
      </c>
      <c r="R91" s="66">
        <v>60</v>
      </c>
      <c r="S91" s="66">
        <v>3</v>
      </c>
      <c r="T91" s="66" t="s">
        <v>150</v>
      </c>
      <c r="U91" s="61">
        <v>70000</v>
      </c>
      <c r="V91" s="61">
        <v>70000</v>
      </c>
      <c r="W91" s="2"/>
      <c r="X91" s="27" t="s">
        <v>162</v>
      </c>
      <c r="Y91" s="66" t="s">
        <v>153</v>
      </c>
      <c r="AC91" s="490" t="s">
        <v>154</v>
      </c>
      <c r="AD91" s="611"/>
      <c r="AE91" s="611"/>
      <c r="AF91" s="611"/>
      <c r="AG91" s="609"/>
      <c r="AH91"/>
    </row>
    <row r="92" spans="1:34" ht="15" customHeight="1">
      <c r="A92" s="2" t="s">
        <v>202</v>
      </c>
      <c r="B92" s="2" t="s">
        <v>187</v>
      </c>
      <c r="C92" s="2">
        <v>60179</v>
      </c>
      <c r="D92" s="121">
        <v>200081</v>
      </c>
      <c r="E92" s="2"/>
      <c r="F92" s="43" t="s">
        <v>106</v>
      </c>
      <c r="G92" s="66">
        <v>4</v>
      </c>
      <c r="H92" s="66">
        <v>20</v>
      </c>
      <c r="I92" s="66">
        <v>8</v>
      </c>
      <c r="J92" s="66" t="s">
        <v>157</v>
      </c>
      <c r="K92" s="66" t="s">
        <v>158</v>
      </c>
      <c r="L92" s="90">
        <v>-85</v>
      </c>
      <c r="M92" s="66" t="s">
        <v>159</v>
      </c>
      <c r="N92" s="66" t="s">
        <v>160</v>
      </c>
      <c r="O92" s="66"/>
      <c r="P92" s="66" t="s">
        <v>148</v>
      </c>
      <c r="Q92" s="66" t="s">
        <v>149</v>
      </c>
      <c r="R92" s="66">
        <v>60</v>
      </c>
      <c r="S92" s="66">
        <v>3</v>
      </c>
      <c r="T92" s="66" t="s">
        <v>150</v>
      </c>
      <c r="U92" s="61" t="s">
        <v>201</v>
      </c>
      <c r="V92" s="61">
        <v>140000</v>
      </c>
      <c r="W92" s="63" t="s">
        <v>161</v>
      </c>
      <c r="X92" s="27" t="s">
        <v>162</v>
      </c>
      <c r="Y92" s="66" t="s">
        <v>153</v>
      </c>
      <c r="AC92" s="490" t="s">
        <v>154</v>
      </c>
      <c r="AD92" s="611"/>
      <c r="AE92" s="611"/>
      <c r="AF92" s="611"/>
      <c r="AG92" s="609"/>
      <c r="AH92"/>
    </row>
    <row r="93" spans="1:34" ht="15" customHeight="1">
      <c r="A93" s="2" t="s">
        <v>202</v>
      </c>
      <c r="B93" s="2" t="s">
        <v>188</v>
      </c>
      <c r="C93" s="2"/>
      <c r="D93" s="121">
        <v>200082</v>
      </c>
      <c r="E93" s="2"/>
      <c r="F93" s="43" t="s">
        <v>106</v>
      </c>
      <c r="G93" s="66">
        <v>4</v>
      </c>
      <c r="H93" s="66">
        <v>20</v>
      </c>
      <c r="I93" s="66">
        <v>8</v>
      </c>
      <c r="J93" s="66" t="s">
        <v>145</v>
      </c>
      <c r="K93" s="66" t="s">
        <v>146</v>
      </c>
      <c r="L93" s="90">
        <v>-98</v>
      </c>
      <c r="M93" s="2">
        <v>0</v>
      </c>
      <c r="N93" s="2" t="s">
        <v>147</v>
      </c>
      <c r="O93" s="2"/>
      <c r="P93" s="66" t="s">
        <v>148</v>
      </c>
      <c r="Q93" s="66" t="s">
        <v>149</v>
      </c>
      <c r="R93" s="66">
        <v>60</v>
      </c>
      <c r="S93" s="66">
        <v>3</v>
      </c>
      <c r="T93" s="66" t="s">
        <v>150</v>
      </c>
      <c r="U93" s="61">
        <v>9000</v>
      </c>
      <c r="V93" s="61">
        <v>9000</v>
      </c>
      <c r="W93" s="63" t="s">
        <v>151</v>
      </c>
      <c r="X93" s="66" t="s">
        <v>152</v>
      </c>
      <c r="Y93" s="66" t="s">
        <v>153</v>
      </c>
      <c r="AC93" s="490" t="s">
        <v>154</v>
      </c>
      <c r="AD93" s="611"/>
      <c r="AE93" s="611"/>
      <c r="AF93" s="611"/>
      <c r="AG93" s="609"/>
      <c r="AH93"/>
    </row>
    <row r="94" spans="1:34" ht="15" customHeight="1">
      <c r="A94" s="2" t="s">
        <v>202</v>
      </c>
      <c r="B94" s="2" t="s">
        <v>187</v>
      </c>
      <c r="C94" s="2"/>
      <c r="D94" s="121">
        <v>200083</v>
      </c>
      <c r="E94" s="2"/>
      <c r="F94" s="43" t="s">
        <v>106</v>
      </c>
      <c r="G94" s="66">
        <v>4</v>
      </c>
      <c r="H94" s="66">
        <v>20</v>
      </c>
      <c r="I94" s="66">
        <v>8</v>
      </c>
      <c r="J94" s="66" t="s">
        <v>157</v>
      </c>
      <c r="K94" s="66" t="s">
        <v>163</v>
      </c>
      <c r="L94" s="90">
        <v>-88</v>
      </c>
      <c r="M94" s="2">
        <v>10</v>
      </c>
      <c r="N94" s="2" t="s">
        <v>164</v>
      </c>
      <c r="O94" s="2"/>
      <c r="P94" s="66" t="s">
        <v>148</v>
      </c>
      <c r="Q94" s="66" t="s">
        <v>149</v>
      </c>
      <c r="R94" s="66">
        <v>60</v>
      </c>
      <c r="S94" s="66">
        <v>3</v>
      </c>
      <c r="T94" s="66" t="s">
        <v>150</v>
      </c>
      <c r="U94" s="61">
        <v>28000</v>
      </c>
      <c r="V94" s="61">
        <v>28000</v>
      </c>
      <c r="W94" s="63" t="s">
        <v>161</v>
      </c>
      <c r="X94" s="66" t="s">
        <v>152</v>
      </c>
      <c r="Y94" s="66" t="s">
        <v>153</v>
      </c>
      <c r="AC94" s="490" t="s">
        <v>154</v>
      </c>
      <c r="AD94" s="611"/>
      <c r="AE94" s="611"/>
      <c r="AF94" s="611"/>
      <c r="AG94" s="609"/>
      <c r="AH94"/>
    </row>
    <row r="95" spans="1:34" ht="15" customHeight="1">
      <c r="A95" s="2" t="s">
        <v>202</v>
      </c>
      <c r="B95" s="2" t="s">
        <v>189</v>
      </c>
      <c r="C95" s="2"/>
      <c r="D95" s="121">
        <v>200084</v>
      </c>
      <c r="E95" s="2"/>
      <c r="F95" s="43" t="s">
        <v>106</v>
      </c>
      <c r="G95" s="66">
        <v>4</v>
      </c>
      <c r="H95" s="66">
        <v>20</v>
      </c>
      <c r="I95" s="66">
        <v>8</v>
      </c>
      <c r="J95" s="66" t="s">
        <v>165</v>
      </c>
      <c r="K95" s="66" t="s">
        <v>163</v>
      </c>
      <c r="L95" s="90">
        <v>-78</v>
      </c>
      <c r="M95" s="2">
        <v>20</v>
      </c>
      <c r="N95" s="2" t="s">
        <v>166</v>
      </c>
      <c r="O95" s="2"/>
      <c r="P95" s="66" t="s">
        <v>148</v>
      </c>
      <c r="Q95" s="66" t="s">
        <v>149</v>
      </c>
      <c r="R95" s="66">
        <v>60</v>
      </c>
      <c r="S95" s="66">
        <v>3</v>
      </c>
      <c r="T95" s="66" t="s">
        <v>150</v>
      </c>
      <c r="U95" s="61">
        <v>51000</v>
      </c>
      <c r="V95" s="61">
        <v>51000</v>
      </c>
      <c r="W95" s="63" t="s">
        <v>167</v>
      </c>
      <c r="X95" s="66" t="s">
        <v>152</v>
      </c>
      <c r="Y95" s="66" t="s">
        <v>153</v>
      </c>
      <c r="AC95" s="490" t="s">
        <v>154</v>
      </c>
      <c r="AD95" s="611"/>
      <c r="AE95" s="611"/>
      <c r="AF95" s="611"/>
      <c r="AG95" s="609"/>
      <c r="AH95"/>
    </row>
    <row r="96" spans="1:34" ht="15" customHeight="1">
      <c r="A96" s="2" t="s">
        <v>202</v>
      </c>
      <c r="B96" s="2" t="s">
        <v>190</v>
      </c>
      <c r="C96" s="2">
        <v>60181</v>
      </c>
      <c r="D96" s="121">
        <v>200085</v>
      </c>
      <c r="E96" s="2"/>
      <c r="F96" s="43" t="s">
        <v>106</v>
      </c>
      <c r="G96" s="66">
        <v>4</v>
      </c>
      <c r="H96" s="66">
        <v>20</v>
      </c>
      <c r="I96" s="66">
        <v>8</v>
      </c>
      <c r="J96" s="66" t="s">
        <v>157</v>
      </c>
      <c r="K96" s="66" t="s">
        <v>158</v>
      </c>
      <c r="L96" s="90">
        <v>-85</v>
      </c>
      <c r="M96" s="2" t="s">
        <v>159</v>
      </c>
      <c r="N96" s="2" t="s">
        <v>160</v>
      </c>
      <c r="O96" s="2"/>
      <c r="P96" s="66" t="s">
        <v>171</v>
      </c>
      <c r="Q96" s="66" t="s">
        <v>149</v>
      </c>
      <c r="R96" s="66">
        <v>60</v>
      </c>
      <c r="S96" s="66">
        <v>3</v>
      </c>
      <c r="T96" s="66" t="s">
        <v>150</v>
      </c>
      <c r="U96" s="61" t="s">
        <v>201</v>
      </c>
      <c r="V96" s="61">
        <v>140000</v>
      </c>
      <c r="W96" s="63" t="s">
        <v>191</v>
      </c>
      <c r="X96" s="27" t="s">
        <v>162</v>
      </c>
      <c r="Y96" s="66" t="s">
        <v>153</v>
      </c>
      <c r="AC96" s="490" t="s">
        <v>154</v>
      </c>
      <c r="AD96" s="611"/>
      <c r="AE96" s="611"/>
      <c r="AF96" s="611"/>
      <c r="AG96" s="609"/>
      <c r="AH96"/>
    </row>
    <row r="97" spans="1:34" ht="15" customHeight="1">
      <c r="B97" s="106"/>
      <c r="C97" s="117"/>
      <c r="F97" s="45"/>
      <c r="G97" s="36"/>
      <c r="H97" s="36"/>
      <c r="I97" s="36"/>
      <c r="J97" s="36"/>
      <c r="K97" s="36"/>
      <c r="L97" s="96"/>
      <c r="M97" s="36"/>
      <c r="N97" s="36"/>
      <c r="O97" s="36"/>
      <c r="P97" s="36"/>
      <c r="Q97" s="36"/>
      <c r="R97" s="36"/>
      <c r="S97" s="36"/>
      <c r="T97" s="36"/>
      <c r="U97" s="50"/>
      <c r="V97" s="50"/>
      <c r="W97" s="64"/>
      <c r="Y97" s="31"/>
      <c r="AC97" s="491"/>
      <c r="AD97" s="611"/>
      <c r="AE97" s="611"/>
      <c r="AF97" s="611"/>
      <c r="AG97" s="609"/>
      <c r="AH97"/>
    </row>
    <row r="98" spans="1:34" ht="15" customHeight="1">
      <c r="A98" s="2" t="s">
        <v>276</v>
      </c>
      <c r="B98" s="2" t="s">
        <v>187</v>
      </c>
      <c r="C98" s="2">
        <v>60179</v>
      </c>
      <c r="D98" s="94" t="s">
        <v>277</v>
      </c>
      <c r="E98" s="2"/>
      <c r="F98" s="43" t="s">
        <v>106</v>
      </c>
      <c r="G98" s="66">
        <v>4</v>
      </c>
      <c r="H98" s="66">
        <v>10</v>
      </c>
      <c r="I98" s="66">
        <v>8</v>
      </c>
      <c r="J98" s="66" t="s">
        <v>157</v>
      </c>
      <c r="K98" s="66" t="s">
        <v>158</v>
      </c>
      <c r="L98" s="90">
        <v>-85</v>
      </c>
      <c r="M98" s="66" t="s">
        <v>159</v>
      </c>
      <c r="N98" s="66" t="s">
        <v>160</v>
      </c>
      <c r="O98" s="66" t="s">
        <v>205</v>
      </c>
      <c r="P98" s="66" t="s">
        <v>148</v>
      </c>
      <c r="Q98" s="66" t="s">
        <v>149</v>
      </c>
      <c r="R98" s="66">
        <v>60</v>
      </c>
      <c r="S98" s="66">
        <v>3</v>
      </c>
      <c r="T98" s="66" t="s">
        <v>150</v>
      </c>
      <c r="U98" s="61" t="s">
        <v>201</v>
      </c>
      <c r="V98" s="27">
        <v>90000</v>
      </c>
      <c r="W98" s="63"/>
      <c r="X98" s="27" t="s">
        <v>206</v>
      </c>
      <c r="Y98" s="66" t="s">
        <v>153</v>
      </c>
      <c r="AC98" s="490" t="s">
        <v>154</v>
      </c>
      <c r="AD98" s="611"/>
      <c r="AE98" s="611"/>
      <c r="AF98" s="611"/>
      <c r="AG98" s="609"/>
      <c r="AH98"/>
    </row>
    <row r="99" spans="1:34" ht="15" customHeight="1">
      <c r="A99" s="2" t="s">
        <v>200</v>
      </c>
      <c r="B99" s="2" t="s">
        <v>187</v>
      </c>
      <c r="C99" s="2">
        <v>60179</v>
      </c>
      <c r="D99" s="94" t="s">
        <v>278</v>
      </c>
      <c r="E99" s="2"/>
      <c r="F99" s="43" t="s">
        <v>106</v>
      </c>
      <c r="G99" s="66">
        <v>4</v>
      </c>
      <c r="H99" s="66">
        <v>15</v>
      </c>
      <c r="I99" s="66">
        <v>8</v>
      </c>
      <c r="J99" s="66" t="s">
        <v>157</v>
      </c>
      <c r="K99" s="66" t="s">
        <v>158</v>
      </c>
      <c r="L99" s="90">
        <v>-85</v>
      </c>
      <c r="M99" s="66" t="s">
        <v>159</v>
      </c>
      <c r="N99" s="66" t="s">
        <v>160</v>
      </c>
      <c r="O99" s="66" t="s">
        <v>205</v>
      </c>
      <c r="P99" s="66" t="s">
        <v>148</v>
      </c>
      <c r="Q99" s="66" t="s">
        <v>149</v>
      </c>
      <c r="R99" s="66">
        <v>60</v>
      </c>
      <c r="S99" s="66">
        <v>3</v>
      </c>
      <c r="T99" s="66" t="s">
        <v>150</v>
      </c>
      <c r="U99" s="61" t="s">
        <v>201</v>
      </c>
      <c r="V99" s="118">
        <v>140000</v>
      </c>
      <c r="W99" s="63"/>
      <c r="X99" s="27" t="s">
        <v>206</v>
      </c>
      <c r="Y99" s="66" t="s">
        <v>153</v>
      </c>
      <c r="AC99" s="490" t="s">
        <v>154</v>
      </c>
      <c r="AD99" s="611"/>
      <c r="AE99" s="611"/>
      <c r="AF99" s="611"/>
      <c r="AG99" s="609"/>
      <c r="AH99"/>
    </row>
    <row r="100" spans="1:34" ht="15" customHeight="1">
      <c r="A100" s="2" t="s">
        <v>202</v>
      </c>
      <c r="B100" s="2" t="s">
        <v>185</v>
      </c>
      <c r="C100" s="2">
        <v>60180</v>
      </c>
      <c r="D100" s="94" t="s">
        <v>279</v>
      </c>
      <c r="E100" s="2"/>
      <c r="F100" s="43" t="s">
        <v>106</v>
      </c>
      <c r="G100" s="66">
        <v>4</v>
      </c>
      <c r="H100" s="66">
        <v>20</v>
      </c>
      <c r="I100" s="66">
        <v>8</v>
      </c>
      <c r="J100" s="66" t="s">
        <v>170</v>
      </c>
      <c r="K100" s="66" t="s">
        <v>158</v>
      </c>
      <c r="L100" s="90">
        <v>-85</v>
      </c>
      <c r="M100" s="66" t="s">
        <v>159</v>
      </c>
      <c r="N100" s="66" t="s">
        <v>160</v>
      </c>
      <c r="O100" s="66" t="s">
        <v>205</v>
      </c>
      <c r="P100" s="66" t="s">
        <v>148</v>
      </c>
      <c r="Q100" s="66" t="s">
        <v>149</v>
      </c>
      <c r="R100" s="66">
        <v>60</v>
      </c>
      <c r="S100" s="66">
        <v>3</v>
      </c>
      <c r="T100" s="66" t="s">
        <v>150</v>
      </c>
      <c r="U100" s="61" t="s">
        <v>201</v>
      </c>
      <c r="V100" s="27">
        <v>58000</v>
      </c>
      <c r="W100" s="2"/>
      <c r="X100" s="27" t="s">
        <v>206</v>
      </c>
      <c r="Y100" s="66" t="s">
        <v>153</v>
      </c>
      <c r="AC100" s="490" t="s">
        <v>154</v>
      </c>
      <c r="AD100" s="611"/>
      <c r="AE100" s="611"/>
      <c r="AF100" s="611"/>
      <c r="AG100" s="609"/>
      <c r="AH100"/>
    </row>
    <row r="101" spans="1:34" ht="15" customHeight="1">
      <c r="A101" s="2" t="s">
        <v>202</v>
      </c>
      <c r="B101" s="2" t="s">
        <v>187</v>
      </c>
      <c r="C101" s="2">
        <v>60179</v>
      </c>
      <c r="D101" s="94" t="s">
        <v>280</v>
      </c>
      <c r="E101" s="2"/>
      <c r="F101" s="43" t="s">
        <v>106</v>
      </c>
      <c r="G101" s="66">
        <v>4</v>
      </c>
      <c r="H101" s="66">
        <v>20</v>
      </c>
      <c r="I101" s="66">
        <v>8</v>
      </c>
      <c r="J101" s="66" t="s">
        <v>157</v>
      </c>
      <c r="K101" s="66" t="s">
        <v>158</v>
      </c>
      <c r="L101" s="90">
        <v>-85</v>
      </c>
      <c r="M101" s="66" t="s">
        <v>159</v>
      </c>
      <c r="N101" s="66" t="s">
        <v>160</v>
      </c>
      <c r="O101" s="66" t="s">
        <v>205</v>
      </c>
      <c r="P101" s="66" t="s">
        <v>148</v>
      </c>
      <c r="Q101" s="66" t="s">
        <v>149</v>
      </c>
      <c r="R101" s="66">
        <v>60</v>
      </c>
      <c r="S101" s="66">
        <v>3</v>
      </c>
      <c r="T101" s="66" t="s">
        <v>150</v>
      </c>
      <c r="U101" s="61" t="s">
        <v>201</v>
      </c>
      <c r="V101" s="118">
        <v>182000</v>
      </c>
      <c r="W101" s="63"/>
      <c r="X101" s="27" t="s">
        <v>206</v>
      </c>
      <c r="Y101" s="66" t="s">
        <v>153</v>
      </c>
      <c r="AC101" s="490" t="s">
        <v>154</v>
      </c>
      <c r="AD101" s="611"/>
      <c r="AE101" s="611"/>
      <c r="AF101" s="611"/>
      <c r="AG101" s="609"/>
      <c r="AH101"/>
    </row>
    <row r="102" spans="1:34" ht="15" customHeight="1">
      <c r="A102" s="2" t="s">
        <v>202</v>
      </c>
      <c r="B102" s="2" t="s">
        <v>188</v>
      </c>
      <c r="C102" s="2"/>
      <c r="D102" s="94" t="s">
        <v>281</v>
      </c>
      <c r="E102" s="2"/>
      <c r="F102" s="43" t="s">
        <v>106</v>
      </c>
      <c r="G102" s="66">
        <v>4</v>
      </c>
      <c r="H102" s="66">
        <v>20</v>
      </c>
      <c r="I102" s="66">
        <v>8</v>
      </c>
      <c r="J102" s="66" t="s">
        <v>145</v>
      </c>
      <c r="K102" s="66" t="s">
        <v>146</v>
      </c>
      <c r="L102" s="90">
        <v>-98</v>
      </c>
      <c r="M102" s="2">
        <v>0</v>
      </c>
      <c r="N102" s="2" t="s">
        <v>147</v>
      </c>
      <c r="O102" s="66" t="s">
        <v>205</v>
      </c>
      <c r="P102" s="66" t="s">
        <v>148</v>
      </c>
      <c r="Q102" s="66" t="s">
        <v>149</v>
      </c>
      <c r="R102" s="66">
        <v>60</v>
      </c>
      <c r="S102" s="66">
        <v>3</v>
      </c>
      <c r="T102" s="66" t="s">
        <v>150</v>
      </c>
      <c r="U102" s="61" t="s">
        <v>201</v>
      </c>
      <c r="V102" s="118">
        <v>9000</v>
      </c>
      <c r="W102" s="63"/>
      <c r="X102" s="27" t="s">
        <v>282</v>
      </c>
      <c r="Y102" s="66" t="s">
        <v>153</v>
      </c>
      <c r="AC102" s="490" t="s">
        <v>154</v>
      </c>
      <c r="AD102" s="611"/>
      <c r="AE102" s="611"/>
      <c r="AF102" s="611"/>
      <c r="AG102" s="609"/>
      <c r="AH102"/>
    </row>
    <row r="103" spans="1:34" ht="15" customHeight="1">
      <c r="A103" s="2" t="s">
        <v>202</v>
      </c>
      <c r="B103" s="2" t="s">
        <v>187</v>
      </c>
      <c r="C103" s="2"/>
      <c r="D103" s="94" t="s">
        <v>283</v>
      </c>
      <c r="E103" s="2"/>
      <c r="F103" s="43" t="s">
        <v>106</v>
      </c>
      <c r="G103" s="66">
        <v>4</v>
      </c>
      <c r="H103" s="66">
        <v>20</v>
      </c>
      <c r="I103" s="66">
        <v>8</v>
      </c>
      <c r="J103" s="66" t="s">
        <v>157</v>
      </c>
      <c r="K103" s="66" t="s">
        <v>163</v>
      </c>
      <c r="L103" s="90">
        <v>-88</v>
      </c>
      <c r="M103" s="2">
        <v>10</v>
      </c>
      <c r="N103" s="2" t="s">
        <v>164</v>
      </c>
      <c r="O103" s="66" t="s">
        <v>205</v>
      </c>
      <c r="P103" s="66" t="s">
        <v>148</v>
      </c>
      <c r="Q103" s="66" t="s">
        <v>149</v>
      </c>
      <c r="R103" s="66">
        <v>60</v>
      </c>
      <c r="S103" s="66">
        <v>3</v>
      </c>
      <c r="T103" s="66" t="s">
        <v>150</v>
      </c>
      <c r="U103" s="61" t="s">
        <v>201</v>
      </c>
      <c r="V103" s="118">
        <v>30000</v>
      </c>
      <c r="W103" s="63"/>
      <c r="X103" s="27" t="s">
        <v>282</v>
      </c>
      <c r="Y103" s="66" t="s">
        <v>153</v>
      </c>
      <c r="AC103" s="490" t="s">
        <v>154</v>
      </c>
      <c r="AD103" s="611"/>
      <c r="AE103" s="611"/>
      <c r="AF103" s="611"/>
      <c r="AG103" s="609"/>
      <c r="AH103"/>
    </row>
    <row r="104" spans="1:34" ht="15" customHeight="1">
      <c r="A104" s="2" t="s">
        <v>202</v>
      </c>
      <c r="B104" s="2" t="s">
        <v>189</v>
      </c>
      <c r="C104" s="2"/>
      <c r="D104" s="94">
        <v>200.096</v>
      </c>
      <c r="E104" s="2"/>
      <c r="F104" s="43" t="s">
        <v>106</v>
      </c>
      <c r="G104" s="66">
        <v>4</v>
      </c>
      <c r="H104" s="66">
        <v>20</v>
      </c>
      <c r="I104" s="66">
        <v>8</v>
      </c>
      <c r="J104" s="66" t="s">
        <v>165</v>
      </c>
      <c r="K104" s="66" t="s">
        <v>163</v>
      </c>
      <c r="L104" s="90">
        <v>-78</v>
      </c>
      <c r="M104" s="2">
        <v>20</v>
      </c>
      <c r="N104" s="2" t="s">
        <v>166</v>
      </c>
      <c r="O104" s="66" t="s">
        <v>205</v>
      </c>
      <c r="P104" s="66" t="s">
        <v>148</v>
      </c>
      <c r="Q104" s="66" t="s">
        <v>149</v>
      </c>
      <c r="R104" s="66">
        <v>60</v>
      </c>
      <c r="S104" s="66">
        <v>3</v>
      </c>
      <c r="T104" s="66" t="s">
        <v>150</v>
      </c>
      <c r="U104" s="61" t="s">
        <v>201</v>
      </c>
      <c r="V104" s="118">
        <v>62000</v>
      </c>
      <c r="W104" s="63"/>
      <c r="X104" s="27" t="s">
        <v>282</v>
      </c>
      <c r="Y104" s="66" t="s">
        <v>153</v>
      </c>
      <c r="AC104" s="490" t="s">
        <v>154</v>
      </c>
      <c r="AD104" s="611"/>
      <c r="AE104" s="611"/>
      <c r="AF104" s="611"/>
      <c r="AG104" s="609"/>
      <c r="AH104"/>
    </row>
    <row r="105" spans="1:34" ht="15" customHeight="1">
      <c r="A105" s="2" t="s">
        <v>202</v>
      </c>
      <c r="B105" s="2" t="s">
        <v>190</v>
      </c>
      <c r="C105" s="2">
        <v>60181</v>
      </c>
      <c r="D105" s="94" t="s">
        <v>284</v>
      </c>
      <c r="E105" s="2"/>
      <c r="F105" s="43" t="s">
        <v>106</v>
      </c>
      <c r="G105" s="66">
        <v>4</v>
      </c>
      <c r="H105" s="66">
        <v>20</v>
      </c>
      <c r="I105" s="66">
        <v>8</v>
      </c>
      <c r="J105" s="66" t="s">
        <v>157</v>
      </c>
      <c r="K105" s="66" t="s">
        <v>158</v>
      </c>
      <c r="L105" s="90">
        <v>-85</v>
      </c>
      <c r="M105" s="2" t="s">
        <v>159</v>
      </c>
      <c r="N105" s="2" t="s">
        <v>160</v>
      </c>
      <c r="O105" s="66" t="s">
        <v>205</v>
      </c>
      <c r="P105" s="66" t="s">
        <v>171</v>
      </c>
      <c r="Q105" s="66" t="s">
        <v>149</v>
      </c>
      <c r="R105" s="66">
        <v>60</v>
      </c>
      <c r="S105" s="66">
        <v>3</v>
      </c>
      <c r="T105" s="66" t="s">
        <v>150</v>
      </c>
      <c r="U105" s="61" t="s">
        <v>201</v>
      </c>
      <c r="V105" s="118">
        <v>182000</v>
      </c>
      <c r="W105" s="63"/>
      <c r="X105" s="27" t="s">
        <v>206</v>
      </c>
      <c r="Y105" s="66" t="s">
        <v>153</v>
      </c>
      <c r="AC105" s="490" t="s">
        <v>154</v>
      </c>
      <c r="AD105" s="611"/>
      <c r="AE105" s="611"/>
      <c r="AF105" s="611"/>
      <c r="AG105" s="609"/>
      <c r="AH105"/>
    </row>
    <row r="106" spans="1:34" ht="15" customHeight="1">
      <c r="A106" s="2" t="s">
        <v>202</v>
      </c>
      <c r="B106" s="2" t="s">
        <v>211</v>
      </c>
      <c r="C106" s="2">
        <v>58935</v>
      </c>
      <c r="D106" s="94" t="s">
        <v>285</v>
      </c>
      <c r="E106" s="2"/>
      <c r="F106" s="43" t="s">
        <v>106</v>
      </c>
      <c r="G106" s="66">
        <v>4</v>
      </c>
      <c r="H106" s="66">
        <v>20</v>
      </c>
      <c r="I106" s="66">
        <v>8</v>
      </c>
      <c r="J106" s="66" t="s">
        <v>165</v>
      </c>
      <c r="K106" s="66" t="s">
        <v>158</v>
      </c>
      <c r="L106" s="90">
        <v>-85</v>
      </c>
      <c r="M106" s="66" t="s">
        <v>159</v>
      </c>
      <c r="N106" s="66" t="s">
        <v>160</v>
      </c>
      <c r="O106" s="66" t="s">
        <v>286</v>
      </c>
      <c r="P106" s="66" t="s">
        <v>194</v>
      </c>
      <c r="Q106" s="66" t="s">
        <v>149</v>
      </c>
      <c r="R106" s="66">
        <v>60</v>
      </c>
      <c r="S106" s="66">
        <v>3</v>
      </c>
      <c r="T106" s="66" t="s">
        <v>150</v>
      </c>
      <c r="U106" s="61" t="s">
        <v>201</v>
      </c>
      <c r="V106" s="118">
        <v>68000</v>
      </c>
      <c r="W106" s="63"/>
      <c r="X106" s="27" t="s">
        <v>206</v>
      </c>
      <c r="Y106" s="27" t="s">
        <v>214</v>
      </c>
      <c r="AC106" s="490" t="s">
        <v>154</v>
      </c>
      <c r="AD106" s="611"/>
      <c r="AE106" s="611"/>
      <c r="AF106" s="611"/>
      <c r="AG106" s="609"/>
      <c r="AH106"/>
    </row>
    <row r="107" spans="1:34" ht="15" customHeight="1">
      <c r="A107" s="2" t="s">
        <v>202</v>
      </c>
      <c r="B107" s="2" t="s">
        <v>287</v>
      </c>
      <c r="C107" s="114">
        <v>58621</v>
      </c>
      <c r="D107" s="94" t="s">
        <v>288</v>
      </c>
      <c r="E107" s="2"/>
      <c r="F107" s="43" t="s">
        <v>106</v>
      </c>
      <c r="G107" s="66">
        <v>4</v>
      </c>
      <c r="H107" s="66">
        <v>20</v>
      </c>
      <c r="I107" s="66">
        <v>8</v>
      </c>
      <c r="J107" s="66" t="s">
        <v>165</v>
      </c>
      <c r="K107" s="66" t="s">
        <v>158</v>
      </c>
      <c r="L107" s="90">
        <v>-85</v>
      </c>
      <c r="M107" s="66" t="s">
        <v>159</v>
      </c>
      <c r="N107" s="66" t="s">
        <v>160</v>
      </c>
      <c r="O107" s="66" t="s">
        <v>213</v>
      </c>
      <c r="P107" s="66" t="s">
        <v>198</v>
      </c>
      <c r="Q107" s="66" t="s">
        <v>149</v>
      </c>
      <c r="R107" s="66">
        <v>60</v>
      </c>
      <c r="S107" s="66">
        <v>3</v>
      </c>
      <c r="T107" s="66" t="s">
        <v>150</v>
      </c>
      <c r="U107" s="61" t="s">
        <v>201</v>
      </c>
      <c r="V107" s="118">
        <v>68000</v>
      </c>
      <c r="W107" s="63"/>
      <c r="X107" s="27" t="s">
        <v>206</v>
      </c>
      <c r="Y107" s="27" t="s">
        <v>214</v>
      </c>
      <c r="AC107" s="490" t="s">
        <v>154</v>
      </c>
      <c r="AD107" s="611"/>
      <c r="AE107" s="611"/>
      <c r="AF107" s="611"/>
      <c r="AG107" s="609"/>
      <c r="AH107"/>
    </row>
    <row r="108" spans="1:34" ht="15" customHeight="1">
      <c r="C108" s="55"/>
      <c r="U108" s="26"/>
      <c r="V108" s="28"/>
      <c r="AC108" s="491"/>
      <c r="AD108" s="611"/>
      <c r="AE108" s="611"/>
      <c r="AF108" s="611"/>
      <c r="AG108" s="609"/>
      <c r="AH108"/>
    </row>
    <row r="109" spans="1:34" ht="15" customHeight="1">
      <c r="A109" s="2"/>
      <c r="B109" s="2" t="s">
        <v>289</v>
      </c>
      <c r="C109" s="66"/>
      <c r="D109" s="616" t="s">
        <v>1211</v>
      </c>
      <c r="E109" s="2">
        <v>1</v>
      </c>
      <c r="F109" s="43" t="s">
        <v>106</v>
      </c>
      <c r="G109" s="66">
        <v>4</v>
      </c>
      <c r="H109" s="66">
        <v>20</v>
      </c>
      <c r="I109" s="66">
        <v>14</v>
      </c>
      <c r="J109" s="66" t="s">
        <v>217</v>
      </c>
      <c r="K109" s="66" t="s">
        <v>163</v>
      </c>
      <c r="L109" s="90">
        <v>-85</v>
      </c>
      <c r="M109" s="66">
        <v>25</v>
      </c>
      <c r="N109" s="2" t="s">
        <v>164</v>
      </c>
      <c r="O109" s="66" t="s">
        <v>205</v>
      </c>
      <c r="P109" s="66" t="s">
        <v>171</v>
      </c>
      <c r="Q109" s="66" t="s">
        <v>182</v>
      </c>
      <c r="R109" s="66">
        <v>180</v>
      </c>
      <c r="S109" s="66">
        <v>1</v>
      </c>
      <c r="T109" s="66" t="s">
        <v>269</v>
      </c>
      <c r="U109" s="61" t="s">
        <v>201</v>
      </c>
      <c r="V109" s="228">
        <v>60000</v>
      </c>
      <c r="W109" s="63"/>
      <c r="X109" s="66" t="s">
        <v>290</v>
      </c>
      <c r="Y109" s="66" t="s">
        <v>153</v>
      </c>
      <c r="AC109" s="490" t="s">
        <v>219</v>
      </c>
      <c r="AD109" s="611"/>
      <c r="AE109" s="611"/>
      <c r="AF109" s="611"/>
      <c r="AG109" s="609"/>
      <c r="AH109"/>
    </row>
    <row r="110" spans="1:34" ht="15" customHeight="1">
      <c r="A110" s="2"/>
      <c r="B110" s="2" t="s">
        <v>289</v>
      </c>
      <c r="C110" s="66"/>
      <c r="D110" s="616" t="s">
        <v>1211</v>
      </c>
      <c r="E110" s="2">
        <v>2</v>
      </c>
      <c r="F110" s="43" t="s">
        <v>106</v>
      </c>
      <c r="G110" s="66">
        <v>4</v>
      </c>
      <c r="H110" s="66">
        <v>20</v>
      </c>
      <c r="I110" s="66">
        <v>14</v>
      </c>
      <c r="J110" s="66" t="s">
        <v>217</v>
      </c>
      <c r="K110" s="66" t="s">
        <v>163</v>
      </c>
      <c r="L110" s="90">
        <v>-87</v>
      </c>
      <c r="M110" s="66">
        <v>25</v>
      </c>
      <c r="N110" s="2" t="s">
        <v>164</v>
      </c>
      <c r="O110" s="66" t="s">
        <v>205</v>
      </c>
      <c r="P110" s="66" t="s">
        <v>171</v>
      </c>
      <c r="Q110" s="66" t="s">
        <v>182</v>
      </c>
      <c r="R110" s="66">
        <v>180</v>
      </c>
      <c r="S110" s="66">
        <v>1</v>
      </c>
      <c r="T110" s="66" t="s">
        <v>269</v>
      </c>
      <c r="U110" s="61" t="s">
        <v>201</v>
      </c>
      <c r="V110" s="228">
        <v>60000</v>
      </c>
      <c r="W110" s="63"/>
      <c r="X110" s="66" t="s">
        <v>290</v>
      </c>
      <c r="Y110" s="66" t="s">
        <v>153</v>
      </c>
      <c r="AC110" s="490" t="s">
        <v>219</v>
      </c>
      <c r="AD110" s="611"/>
      <c r="AE110" s="611"/>
      <c r="AF110" s="611"/>
      <c r="AG110" s="609"/>
      <c r="AH110"/>
    </row>
    <row r="111" spans="1:34" ht="15" customHeight="1">
      <c r="A111" s="2"/>
      <c r="B111" s="2" t="s">
        <v>289</v>
      </c>
      <c r="C111" s="66"/>
      <c r="D111" s="616" t="s">
        <v>1211</v>
      </c>
      <c r="E111" s="2">
        <v>3</v>
      </c>
      <c r="F111" s="43" t="s">
        <v>106</v>
      </c>
      <c r="G111" s="66">
        <v>4</v>
      </c>
      <c r="H111" s="66">
        <v>20</v>
      </c>
      <c r="I111" s="66">
        <v>14</v>
      </c>
      <c r="J111" s="66" t="s">
        <v>217</v>
      </c>
      <c r="K111" s="66" t="s">
        <v>163</v>
      </c>
      <c r="L111" s="90">
        <v>-89</v>
      </c>
      <c r="M111" s="66">
        <v>25</v>
      </c>
      <c r="N111" s="2" t="s">
        <v>164</v>
      </c>
      <c r="O111" s="66" t="s">
        <v>205</v>
      </c>
      <c r="P111" s="66" t="s">
        <v>171</v>
      </c>
      <c r="Q111" s="66" t="s">
        <v>182</v>
      </c>
      <c r="R111" s="66">
        <v>180</v>
      </c>
      <c r="S111" s="66">
        <v>1</v>
      </c>
      <c r="T111" s="66" t="s">
        <v>269</v>
      </c>
      <c r="U111" s="61" t="s">
        <v>201</v>
      </c>
      <c r="V111" s="228">
        <v>59000</v>
      </c>
      <c r="W111" s="63"/>
      <c r="X111" s="66" t="s">
        <v>290</v>
      </c>
      <c r="Y111" s="66" t="s">
        <v>153</v>
      </c>
      <c r="AC111" s="490" t="s">
        <v>219</v>
      </c>
      <c r="AD111" s="611"/>
      <c r="AE111" s="611"/>
      <c r="AF111" s="611"/>
      <c r="AG111" s="609"/>
      <c r="AH111"/>
    </row>
    <row r="112" spans="1:34" ht="15" customHeight="1">
      <c r="A112" s="2"/>
      <c r="B112" s="2" t="s">
        <v>289</v>
      </c>
      <c r="C112" s="66"/>
      <c r="D112" s="616" t="s">
        <v>1211</v>
      </c>
      <c r="E112" s="2">
        <v>4</v>
      </c>
      <c r="F112" s="43" t="s">
        <v>106</v>
      </c>
      <c r="G112" s="66">
        <v>4</v>
      </c>
      <c r="H112" s="66">
        <v>20</v>
      </c>
      <c r="I112" s="66">
        <v>14</v>
      </c>
      <c r="J112" s="66" t="s">
        <v>217</v>
      </c>
      <c r="K112" s="66" t="s">
        <v>163</v>
      </c>
      <c r="L112" s="90">
        <v>-91</v>
      </c>
      <c r="M112" s="66">
        <v>25</v>
      </c>
      <c r="N112" s="2" t="s">
        <v>164</v>
      </c>
      <c r="O112" s="66" t="s">
        <v>205</v>
      </c>
      <c r="P112" s="66" t="s">
        <v>171</v>
      </c>
      <c r="Q112" s="66" t="s">
        <v>182</v>
      </c>
      <c r="R112" s="66">
        <v>180</v>
      </c>
      <c r="S112" s="66">
        <v>1</v>
      </c>
      <c r="T112" s="66" t="s">
        <v>269</v>
      </c>
      <c r="U112" s="61" t="s">
        <v>201</v>
      </c>
      <c r="V112" s="228">
        <v>55000</v>
      </c>
      <c r="W112" s="63"/>
      <c r="X112" s="66" t="s">
        <v>290</v>
      </c>
      <c r="Y112" s="66" t="s">
        <v>153</v>
      </c>
      <c r="AC112" s="490" t="s">
        <v>219</v>
      </c>
      <c r="AD112" s="611"/>
      <c r="AE112" s="611"/>
      <c r="AF112" s="611"/>
      <c r="AG112" s="609"/>
      <c r="AH112"/>
    </row>
    <row r="113" spans="1:34" ht="15" customHeight="1">
      <c r="A113" s="2"/>
      <c r="B113" s="2" t="s">
        <v>289</v>
      </c>
      <c r="C113" s="66"/>
      <c r="D113" s="616" t="s">
        <v>1211</v>
      </c>
      <c r="E113" s="2">
        <v>5</v>
      </c>
      <c r="F113" s="43" t="s">
        <v>106</v>
      </c>
      <c r="G113" s="66">
        <v>4</v>
      </c>
      <c r="H113" s="66">
        <v>20</v>
      </c>
      <c r="I113" s="66">
        <v>14</v>
      </c>
      <c r="J113" s="66" t="s">
        <v>217</v>
      </c>
      <c r="K113" s="66" t="s">
        <v>163</v>
      </c>
      <c r="L113" s="90">
        <v>-93</v>
      </c>
      <c r="M113" s="66">
        <v>25</v>
      </c>
      <c r="N113" s="2" t="s">
        <v>164</v>
      </c>
      <c r="O113" s="66" t="s">
        <v>205</v>
      </c>
      <c r="P113" s="66" t="s">
        <v>171</v>
      </c>
      <c r="Q113" s="66" t="s">
        <v>182</v>
      </c>
      <c r="R113" s="66">
        <v>180</v>
      </c>
      <c r="S113" s="66">
        <v>1</v>
      </c>
      <c r="T113" s="66" t="s">
        <v>269</v>
      </c>
      <c r="U113" s="61" t="s">
        <v>201</v>
      </c>
      <c r="V113" s="228">
        <v>55000</v>
      </c>
      <c r="W113" s="63"/>
      <c r="X113" s="66" t="s">
        <v>290</v>
      </c>
      <c r="Y113" s="66" t="s">
        <v>153</v>
      </c>
      <c r="AC113" s="490" t="s">
        <v>219</v>
      </c>
      <c r="AD113" s="611"/>
      <c r="AE113" s="611"/>
      <c r="AF113" s="611"/>
      <c r="AG113" s="609"/>
      <c r="AH113"/>
    </row>
    <row r="114" spans="1:34" ht="15" customHeight="1">
      <c r="A114" s="2"/>
      <c r="B114" s="2" t="s">
        <v>289</v>
      </c>
      <c r="C114" s="66"/>
      <c r="D114" s="616" t="s">
        <v>1211</v>
      </c>
      <c r="E114" s="2">
        <v>6</v>
      </c>
      <c r="F114" s="43" t="s">
        <v>106</v>
      </c>
      <c r="G114" s="66">
        <v>4</v>
      </c>
      <c r="H114" s="66">
        <v>20</v>
      </c>
      <c r="I114" s="66">
        <v>14</v>
      </c>
      <c r="J114" s="66" t="s">
        <v>217</v>
      </c>
      <c r="K114" s="66" t="s">
        <v>163</v>
      </c>
      <c r="L114" s="90">
        <v>-95</v>
      </c>
      <c r="M114" s="66">
        <v>25</v>
      </c>
      <c r="N114" s="2" t="s">
        <v>164</v>
      </c>
      <c r="O114" s="66" t="s">
        <v>205</v>
      </c>
      <c r="P114" s="66" t="s">
        <v>171</v>
      </c>
      <c r="Q114" s="66" t="s">
        <v>182</v>
      </c>
      <c r="R114" s="66">
        <v>180</v>
      </c>
      <c r="S114" s="66">
        <v>1</v>
      </c>
      <c r="T114" s="66" t="s">
        <v>269</v>
      </c>
      <c r="U114" s="61" t="s">
        <v>201</v>
      </c>
      <c r="V114" s="228">
        <v>55000</v>
      </c>
      <c r="W114" s="63"/>
      <c r="X114" s="66" t="s">
        <v>290</v>
      </c>
      <c r="Y114" s="66" t="s">
        <v>153</v>
      </c>
      <c r="AC114" s="490" t="s">
        <v>219</v>
      </c>
      <c r="AD114" s="611"/>
      <c r="AE114" s="611"/>
      <c r="AF114" s="611"/>
      <c r="AG114" s="609"/>
      <c r="AH114"/>
    </row>
    <row r="115" spans="1:34" ht="15" customHeight="1">
      <c r="A115" s="2"/>
      <c r="B115" s="2" t="s">
        <v>289</v>
      </c>
      <c r="C115" s="66"/>
      <c r="D115" s="616" t="s">
        <v>1211</v>
      </c>
      <c r="E115" s="2">
        <v>7</v>
      </c>
      <c r="F115" s="43" t="s">
        <v>106</v>
      </c>
      <c r="G115" s="66">
        <v>4</v>
      </c>
      <c r="H115" s="66">
        <v>20</v>
      </c>
      <c r="I115" s="66">
        <v>14</v>
      </c>
      <c r="J115" s="66" t="s">
        <v>217</v>
      </c>
      <c r="K115" s="66" t="s">
        <v>163</v>
      </c>
      <c r="L115" s="90">
        <v>-97</v>
      </c>
      <c r="M115" s="66">
        <v>25</v>
      </c>
      <c r="N115" s="2" t="s">
        <v>164</v>
      </c>
      <c r="O115" s="66" t="s">
        <v>205</v>
      </c>
      <c r="P115" s="66" t="s">
        <v>171</v>
      </c>
      <c r="Q115" s="66" t="s">
        <v>182</v>
      </c>
      <c r="R115" s="66">
        <v>180</v>
      </c>
      <c r="S115" s="66">
        <v>1</v>
      </c>
      <c r="T115" s="66" t="s">
        <v>269</v>
      </c>
      <c r="U115" s="61" t="s">
        <v>201</v>
      </c>
      <c r="V115" s="228">
        <v>50000</v>
      </c>
      <c r="W115" s="63"/>
      <c r="X115" s="66" t="s">
        <v>290</v>
      </c>
      <c r="Y115" s="66" t="s">
        <v>153</v>
      </c>
      <c r="AC115" s="490" t="s">
        <v>219</v>
      </c>
      <c r="AD115" s="611"/>
      <c r="AE115" s="611"/>
      <c r="AF115" s="611"/>
      <c r="AG115" s="609"/>
      <c r="AH115"/>
    </row>
    <row r="116" spans="1:34" ht="15" customHeight="1">
      <c r="A116" s="2"/>
      <c r="B116" s="2" t="s">
        <v>289</v>
      </c>
      <c r="C116" s="66"/>
      <c r="D116" s="616" t="s">
        <v>1211</v>
      </c>
      <c r="E116" s="2">
        <v>8</v>
      </c>
      <c r="F116" s="43" t="s">
        <v>106</v>
      </c>
      <c r="G116" s="66">
        <v>4</v>
      </c>
      <c r="H116" s="66">
        <v>20</v>
      </c>
      <c r="I116" s="66">
        <v>14</v>
      </c>
      <c r="J116" s="66" t="s">
        <v>217</v>
      </c>
      <c r="K116" s="66" t="s">
        <v>163</v>
      </c>
      <c r="L116" s="90">
        <v>-99</v>
      </c>
      <c r="M116" s="66">
        <v>25</v>
      </c>
      <c r="N116" s="2" t="s">
        <v>164</v>
      </c>
      <c r="O116" s="66" t="s">
        <v>205</v>
      </c>
      <c r="P116" s="66" t="s">
        <v>171</v>
      </c>
      <c r="Q116" s="66" t="s">
        <v>182</v>
      </c>
      <c r="R116" s="66">
        <v>180</v>
      </c>
      <c r="S116" s="66">
        <v>1</v>
      </c>
      <c r="T116" s="66" t="s">
        <v>269</v>
      </c>
      <c r="U116" s="61" t="s">
        <v>201</v>
      </c>
      <c r="V116" s="228">
        <v>40000</v>
      </c>
      <c r="W116" s="63"/>
      <c r="X116" s="66" t="s">
        <v>290</v>
      </c>
      <c r="Y116" s="66" t="s">
        <v>153</v>
      </c>
      <c r="AC116" s="490" t="s">
        <v>219</v>
      </c>
      <c r="AD116" s="611"/>
      <c r="AE116" s="611"/>
      <c r="AF116" s="611"/>
      <c r="AG116" s="609"/>
      <c r="AH116"/>
    </row>
    <row r="117" spans="1:34" ht="15" customHeight="1">
      <c r="A117" s="2"/>
      <c r="B117" s="2" t="s">
        <v>289</v>
      </c>
      <c r="C117" s="66"/>
      <c r="D117" s="616" t="s">
        <v>1211</v>
      </c>
      <c r="E117" s="2">
        <v>9</v>
      </c>
      <c r="F117" s="43" t="s">
        <v>106</v>
      </c>
      <c r="G117" s="66">
        <v>4</v>
      </c>
      <c r="H117" s="66">
        <v>20</v>
      </c>
      <c r="I117" s="66">
        <v>14</v>
      </c>
      <c r="J117" s="66" t="s">
        <v>217</v>
      </c>
      <c r="K117" s="66" t="s">
        <v>163</v>
      </c>
      <c r="L117" s="90">
        <v>-101</v>
      </c>
      <c r="M117" s="66">
        <v>24</v>
      </c>
      <c r="N117" s="2" t="s">
        <v>164</v>
      </c>
      <c r="O117" s="66" t="s">
        <v>205</v>
      </c>
      <c r="P117" s="66" t="s">
        <v>171</v>
      </c>
      <c r="Q117" s="66" t="s">
        <v>182</v>
      </c>
      <c r="R117" s="66">
        <v>180</v>
      </c>
      <c r="S117" s="66">
        <v>1</v>
      </c>
      <c r="T117" s="66" t="s">
        <v>269</v>
      </c>
      <c r="U117" s="61" t="s">
        <v>201</v>
      </c>
      <c r="V117" s="228">
        <v>32000</v>
      </c>
      <c r="W117" s="63"/>
      <c r="X117" s="66" t="s">
        <v>290</v>
      </c>
      <c r="Y117" s="66" t="s">
        <v>153</v>
      </c>
      <c r="AC117" s="490" t="s">
        <v>219</v>
      </c>
      <c r="AD117" s="611"/>
      <c r="AE117" s="611"/>
      <c r="AF117" s="611"/>
      <c r="AG117" s="609"/>
      <c r="AH117"/>
    </row>
    <row r="118" spans="1:34" ht="15" customHeight="1">
      <c r="A118" s="2"/>
      <c r="B118" s="2" t="s">
        <v>289</v>
      </c>
      <c r="C118" s="66"/>
      <c r="D118" s="616" t="s">
        <v>1211</v>
      </c>
      <c r="E118" s="2">
        <v>10</v>
      </c>
      <c r="F118" s="43" t="s">
        <v>106</v>
      </c>
      <c r="G118" s="66">
        <v>4</v>
      </c>
      <c r="H118" s="66">
        <v>20</v>
      </c>
      <c r="I118" s="66">
        <v>14</v>
      </c>
      <c r="J118" s="66" t="s">
        <v>217</v>
      </c>
      <c r="K118" s="66" t="s">
        <v>163</v>
      </c>
      <c r="L118" s="90">
        <v>-103</v>
      </c>
      <c r="M118" s="66">
        <v>22</v>
      </c>
      <c r="N118" s="2" t="s">
        <v>164</v>
      </c>
      <c r="O118" s="66" t="s">
        <v>205</v>
      </c>
      <c r="P118" s="66" t="s">
        <v>171</v>
      </c>
      <c r="Q118" s="66" t="s">
        <v>182</v>
      </c>
      <c r="R118" s="66">
        <v>180</v>
      </c>
      <c r="S118" s="66">
        <v>1</v>
      </c>
      <c r="T118" s="66" t="s">
        <v>269</v>
      </c>
      <c r="U118" s="61" t="s">
        <v>201</v>
      </c>
      <c r="V118" s="228">
        <v>30000</v>
      </c>
      <c r="W118" s="63"/>
      <c r="X118" s="66" t="s">
        <v>290</v>
      </c>
      <c r="Y118" s="66" t="s">
        <v>153</v>
      </c>
      <c r="AC118" s="490" t="s">
        <v>219</v>
      </c>
      <c r="AD118" s="611"/>
      <c r="AE118" s="611"/>
      <c r="AF118" s="611"/>
      <c r="AG118" s="609"/>
      <c r="AH118"/>
    </row>
    <row r="119" spans="1:34" ht="15" customHeight="1">
      <c r="B119" s="2" t="s">
        <v>289</v>
      </c>
      <c r="C119" s="66"/>
      <c r="D119" s="616" t="s">
        <v>1211</v>
      </c>
      <c r="E119" s="2">
        <v>11</v>
      </c>
      <c r="F119" s="43" t="s">
        <v>106</v>
      </c>
      <c r="G119" s="66">
        <v>4</v>
      </c>
      <c r="H119" s="66">
        <v>20</v>
      </c>
      <c r="I119" s="66">
        <v>14</v>
      </c>
      <c r="J119" s="66" t="s">
        <v>217</v>
      </c>
      <c r="K119" s="66" t="s">
        <v>163</v>
      </c>
      <c r="L119" s="90">
        <v>-105</v>
      </c>
      <c r="M119" s="66">
        <v>20</v>
      </c>
      <c r="N119" s="2" t="s">
        <v>164</v>
      </c>
      <c r="O119" s="66" t="s">
        <v>205</v>
      </c>
      <c r="P119" s="69" t="s">
        <v>171</v>
      </c>
      <c r="Q119" s="66" t="s">
        <v>182</v>
      </c>
      <c r="R119" s="66">
        <v>180</v>
      </c>
      <c r="S119" s="66">
        <v>1</v>
      </c>
      <c r="T119" s="66" t="s">
        <v>269</v>
      </c>
      <c r="U119" s="61" t="s">
        <v>201</v>
      </c>
      <c r="V119" s="228">
        <v>25000</v>
      </c>
      <c r="W119" s="63"/>
      <c r="X119" s="66" t="s">
        <v>290</v>
      </c>
      <c r="Y119" s="66" t="s">
        <v>153</v>
      </c>
      <c r="AC119" s="490" t="s">
        <v>219</v>
      </c>
      <c r="AD119" s="611"/>
      <c r="AE119" s="611"/>
      <c r="AF119" s="611"/>
      <c r="AG119" s="609"/>
      <c r="AH119"/>
    </row>
    <row r="120" spans="1:34" ht="15" customHeight="1">
      <c r="A120" s="2"/>
      <c r="B120" s="2" t="s">
        <v>289</v>
      </c>
      <c r="C120" s="66"/>
      <c r="D120" s="616" t="s">
        <v>1211</v>
      </c>
      <c r="E120" s="2">
        <v>12</v>
      </c>
      <c r="F120" s="43" t="s">
        <v>106</v>
      </c>
      <c r="G120" s="66">
        <v>4</v>
      </c>
      <c r="H120" s="66">
        <v>20</v>
      </c>
      <c r="I120" s="66">
        <v>14</v>
      </c>
      <c r="J120" s="66" t="s">
        <v>217</v>
      </c>
      <c r="K120" s="66" t="s">
        <v>163</v>
      </c>
      <c r="L120" s="90">
        <v>-107</v>
      </c>
      <c r="M120" s="66">
        <v>18</v>
      </c>
      <c r="N120" s="2" t="s">
        <v>164</v>
      </c>
      <c r="O120" s="66" t="s">
        <v>205</v>
      </c>
      <c r="P120" s="69" t="s">
        <v>171</v>
      </c>
      <c r="Q120" s="66" t="s">
        <v>182</v>
      </c>
      <c r="R120" s="66">
        <v>180</v>
      </c>
      <c r="S120" s="66">
        <v>1</v>
      </c>
      <c r="T120" s="66" t="s">
        <v>269</v>
      </c>
      <c r="U120" s="61" t="s">
        <v>201</v>
      </c>
      <c r="V120" s="228">
        <v>20000</v>
      </c>
      <c r="W120" s="63"/>
      <c r="X120" s="66" t="s">
        <v>290</v>
      </c>
      <c r="Y120" s="66" t="s">
        <v>153</v>
      </c>
      <c r="AC120" s="490" t="s">
        <v>219</v>
      </c>
      <c r="AD120" s="611"/>
      <c r="AE120" s="611"/>
      <c r="AF120" s="611"/>
      <c r="AG120" s="609"/>
      <c r="AH120"/>
    </row>
    <row r="121" spans="1:34" ht="15" customHeight="1">
      <c r="A121" s="2"/>
      <c r="B121" s="2" t="s">
        <v>289</v>
      </c>
      <c r="C121" s="66"/>
      <c r="D121" s="616" t="s">
        <v>1211</v>
      </c>
      <c r="E121" s="2">
        <v>13</v>
      </c>
      <c r="F121" s="43" t="s">
        <v>106</v>
      </c>
      <c r="G121" s="66">
        <v>4</v>
      </c>
      <c r="H121" s="66">
        <v>20</v>
      </c>
      <c r="I121" s="66">
        <v>14</v>
      </c>
      <c r="J121" s="66" t="s">
        <v>217</v>
      </c>
      <c r="K121" s="66" t="s">
        <v>163</v>
      </c>
      <c r="L121" s="90">
        <v>-109</v>
      </c>
      <c r="M121" s="66">
        <v>16</v>
      </c>
      <c r="N121" s="2" t="s">
        <v>164</v>
      </c>
      <c r="O121" s="66" t="s">
        <v>205</v>
      </c>
      <c r="P121" s="69" t="s">
        <v>171</v>
      </c>
      <c r="Q121" s="66" t="s">
        <v>182</v>
      </c>
      <c r="R121" s="66">
        <v>180</v>
      </c>
      <c r="S121" s="66">
        <v>1</v>
      </c>
      <c r="T121" s="66" t="s">
        <v>269</v>
      </c>
      <c r="U121" s="61" t="s">
        <v>201</v>
      </c>
      <c r="V121" s="228">
        <v>18000</v>
      </c>
      <c r="W121" s="63"/>
      <c r="X121" s="66" t="s">
        <v>290</v>
      </c>
      <c r="Y121" s="66" t="s">
        <v>153</v>
      </c>
      <c r="AC121" s="490" t="s">
        <v>219</v>
      </c>
      <c r="AD121" s="611"/>
      <c r="AE121" s="611"/>
      <c r="AF121" s="611"/>
      <c r="AG121" s="609"/>
      <c r="AH121"/>
    </row>
    <row r="122" spans="1:34" ht="15" customHeight="1">
      <c r="A122" s="2"/>
      <c r="B122" s="2" t="s">
        <v>289</v>
      </c>
      <c r="C122" s="66"/>
      <c r="D122" s="616" t="s">
        <v>1211</v>
      </c>
      <c r="E122" s="2">
        <v>14</v>
      </c>
      <c r="F122" s="43" t="s">
        <v>106</v>
      </c>
      <c r="G122" s="66">
        <v>4</v>
      </c>
      <c r="H122" s="66">
        <v>20</v>
      </c>
      <c r="I122" s="66">
        <v>14</v>
      </c>
      <c r="J122" s="66" t="s">
        <v>217</v>
      </c>
      <c r="K122" s="66" t="s">
        <v>163</v>
      </c>
      <c r="L122" s="90">
        <v>-111</v>
      </c>
      <c r="M122" s="66">
        <v>14</v>
      </c>
      <c r="N122" s="2" t="s">
        <v>164</v>
      </c>
      <c r="O122" s="66" t="s">
        <v>205</v>
      </c>
      <c r="P122" s="69" t="s">
        <v>171</v>
      </c>
      <c r="Q122" s="66" t="s">
        <v>182</v>
      </c>
      <c r="R122" s="66">
        <v>180</v>
      </c>
      <c r="S122" s="66">
        <v>1</v>
      </c>
      <c r="T122" s="66" t="s">
        <v>269</v>
      </c>
      <c r="U122" s="61" t="s">
        <v>201</v>
      </c>
      <c r="V122" s="228">
        <v>14000</v>
      </c>
      <c r="W122" s="63"/>
      <c r="X122" s="66" t="s">
        <v>290</v>
      </c>
      <c r="Y122" s="66" t="s">
        <v>153</v>
      </c>
      <c r="AC122" s="490" t="s">
        <v>219</v>
      </c>
      <c r="AD122" s="611"/>
      <c r="AE122" s="611"/>
      <c r="AF122" s="611"/>
      <c r="AG122" s="609"/>
      <c r="AH122"/>
    </row>
    <row r="123" spans="1:34" ht="15" customHeight="1">
      <c r="A123" s="2"/>
      <c r="B123" s="2" t="s">
        <v>289</v>
      </c>
      <c r="C123" s="66"/>
      <c r="D123" s="616" t="s">
        <v>1211</v>
      </c>
      <c r="E123" s="2">
        <v>15</v>
      </c>
      <c r="F123" s="43" t="s">
        <v>106</v>
      </c>
      <c r="G123" s="66">
        <v>4</v>
      </c>
      <c r="H123" s="66">
        <v>20</v>
      </c>
      <c r="I123" s="66">
        <v>14</v>
      </c>
      <c r="J123" s="66" t="s">
        <v>217</v>
      </c>
      <c r="K123" s="66" t="s">
        <v>163</v>
      </c>
      <c r="L123" s="90">
        <v>-113</v>
      </c>
      <c r="M123" s="66">
        <v>12</v>
      </c>
      <c r="N123" s="2" t="s">
        <v>164</v>
      </c>
      <c r="O123" s="66" t="s">
        <v>205</v>
      </c>
      <c r="P123" s="69" t="s">
        <v>171</v>
      </c>
      <c r="Q123" s="66" t="s">
        <v>182</v>
      </c>
      <c r="R123" s="66">
        <v>180</v>
      </c>
      <c r="S123" s="66">
        <v>1</v>
      </c>
      <c r="T123" s="66" t="s">
        <v>269</v>
      </c>
      <c r="U123" s="61" t="s">
        <v>201</v>
      </c>
      <c r="V123" s="228">
        <v>12000</v>
      </c>
      <c r="W123" s="63"/>
      <c r="X123" s="66" t="s">
        <v>290</v>
      </c>
      <c r="Y123" s="66" t="s">
        <v>153</v>
      </c>
      <c r="AC123" s="490" t="s">
        <v>219</v>
      </c>
      <c r="AD123" s="611"/>
      <c r="AE123" s="611"/>
      <c r="AF123" s="611"/>
      <c r="AG123" s="609"/>
      <c r="AH123"/>
    </row>
    <row r="124" spans="1:34" ht="15" customHeight="1">
      <c r="A124" s="2"/>
      <c r="B124" s="2" t="s">
        <v>289</v>
      </c>
      <c r="C124" s="66"/>
      <c r="D124" s="616" t="s">
        <v>1211</v>
      </c>
      <c r="E124" s="2">
        <v>16</v>
      </c>
      <c r="F124" s="43" t="s">
        <v>106</v>
      </c>
      <c r="G124" s="66">
        <v>4</v>
      </c>
      <c r="H124" s="66">
        <v>20</v>
      </c>
      <c r="I124" s="66">
        <v>14</v>
      </c>
      <c r="J124" s="66" t="s">
        <v>217</v>
      </c>
      <c r="K124" s="66" t="s">
        <v>163</v>
      </c>
      <c r="L124" s="90">
        <v>-115</v>
      </c>
      <c r="M124" s="66">
        <v>10</v>
      </c>
      <c r="N124" s="2" t="s">
        <v>164</v>
      </c>
      <c r="O124" s="66" t="s">
        <v>205</v>
      </c>
      <c r="P124" s="69" t="s">
        <v>171</v>
      </c>
      <c r="Q124" s="66" t="s">
        <v>182</v>
      </c>
      <c r="R124" s="66">
        <v>180</v>
      </c>
      <c r="S124" s="66">
        <v>1</v>
      </c>
      <c r="T124" s="66" t="s">
        <v>269</v>
      </c>
      <c r="U124" s="61" t="s">
        <v>201</v>
      </c>
      <c r="V124" s="228">
        <v>10000</v>
      </c>
      <c r="W124" s="63"/>
      <c r="X124" s="66" t="s">
        <v>290</v>
      </c>
      <c r="Y124" s="66" t="s">
        <v>153</v>
      </c>
      <c r="AC124" s="490" t="s">
        <v>219</v>
      </c>
      <c r="AD124" s="611"/>
      <c r="AE124" s="611"/>
      <c r="AF124" s="611"/>
      <c r="AG124" s="609"/>
      <c r="AH124"/>
    </row>
    <row r="125" spans="1:34" ht="15" customHeight="1">
      <c r="A125" s="2"/>
      <c r="B125" s="2" t="s">
        <v>289</v>
      </c>
      <c r="C125" s="66"/>
      <c r="D125" s="616" t="s">
        <v>1211</v>
      </c>
      <c r="E125" s="2">
        <v>17</v>
      </c>
      <c r="F125" s="43" t="s">
        <v>106</v>
      </c>
      <c r="G125" s="66">
        <v>4</v>
      </c>
      <c r="H125" s="66">
        <v>20</v>
      </c>
      <c r="I125" s="66">
        <v>14</v>
      </c>
      <c r="J125" s="66" t="s">
        <v>217</v>
      </c>
      <c r="K125" s="66" t="s">
        <v>163</v>
      </c>
      <c r="L125" s="90">
        <v>-117</v>
      </c>
      <c r="M125" s="66">
        <v>8</v>
      </c>
      <c r="N125" s="2" t="s">
        <v>164</v>
      </c>
      <c r="O125" s="66" t="s">
        <v>205</v>
      </c>
      <c r="P125" s="69" t="s">
        <v>171</v>
      </c>
      <c r="Q125" s="66" t="s">
        <v>182</v>
      </c>
      <c r="R125" s="66">
        <v>180</v>
      </c>
      <c r="S125" s="66">
        <v>1</v>
      </c>
      <c r="T125" s="66" t="s">
        <v>269</v>
      </c>
      <c r="U125" s="61" t="s">
        <v>201</v>
      </c>
      <c r="V125" s="228">
        <v>10000</v>
      </c>
      <c r="W125" s="63"/>
      <c r="X125" s="66" t="s">
        <v>290</v>
      </c>
      <c r="Y125" s="66" t="s">
        <v>153</v>
      </c>
      <c r="AC125" s="490" t="s">
        <v>219</v>
      </c>
      <c r="AD125" s="611"/>
      <c r="AE125" s="611"/>
      <c r="AF125" s="611"/>
      <c r="AG125" s="609"/>
      <c r="AH125"/>
    </row>
    <row r="126" spans="1:34" ht="15" customHeight="1">
      <c r="A126" s="2"/>
      <c r="B126" s="2" t="s">
        <v>289</v>
      </c>
      <c r="C126" s="66"/>
      <c r="D126" s="616" t="s">
        <v>1211</v>
      </c>
      <c r="E126" s="2">
        <v>18</v>
      </c>
      <c r="F126" s="43" t="s">
        <v>106</v>
      </c>
      <c r="G126" s="66">
        <v>4</v>
      </c>
      <c r="H126" s="66">
        <v>20</v>
      </c>
      <c r="I126" s="66">
        <v>14</v>
      </c>
      <c r="J126" s="66" t="s">
        <v>217</v>
      </c>
      <c r="K126" s="66" t="s">
        <v>163</v>
      </c>
      <c r="L126" s="90">
        <v>-119</v>
      </c>
      <c r="M126" s="66">
        <v>6</v>
      </c>
      <c r="N126" s="2" t="s">
        <v>164</v>
      </c>
      <c r="O126" s="66" t="s">
        <v>205</v>
      </c>
      <c r="P126" s="69" t="s">
        <v>171</v>
      </c>
      <c r="Q126" s="66" t="s">
        <v>182</v>
      </c>
      <c r="R126" s="66">
        <v>180</v>
      </c>
      <c r="S126" s="66">
        <v>1</v>
      </c>
      <c r="T126" s="66" t="s">
        <v>269</v>
      </c>
      <c r="U126" s="61" t="s">
        <v>201</v>
      </c>
      <c r="V126" s="228">
        <v>8000</v>
      </c>
      <c r="W126" s="63"/>
      <c r="X126" s="66" t="s">
        <v>290</v>
      </c>
      <c r="Y126" s="66" t="s">
        <v>153</v>
      </c>
      <c r="AC126" s="490" t="s">
        <v>219</v>
      </c>
      <c r="AD126" s="611"/>
      <c r="AE126" s="611"/>
      <c r="AF126" s="611"/>
      <c r="AG126" s="609"/>
      <c r="AH126"/>
    </row>
    <row r="127" spans="1:34" ht="15" customHeight="1">
      <c r="A127" s="2"/>
      <c r="B127" s="2" t="s">
        <v>289</v>
      </c>
      <c r="C127" s="66"/>
      <c r="D127" s="616" t="s">
        <v>1211</v>
      </c>
      <c r="E127" s="2">
        <v>19</v>
      </c>
      <c r="F127" s="43" t="s">
        <v>106</v>
      </c>
      <c r="G127" s="66">
        <v>4</v>
      </c>
      <c r="H127" s="66">
        <v>20</v>
      </c>
      <c r="I127" s="66">
        <v>14</v>
      </c>
      <c r="J127" s="66" t="s">
        <v>217</v>
      </c>
      <c r="K127" s="66" t="s">
        <v>163</v>
      </c>
      <c r="L127" s="90">
        <v>-121</v>
      </c>
      <c r="M127" s="66">
        <v>4</v>
      </c>
      <c r="N127" s="2" t="s">
        <v>164</v>
      </c>
      <c r="O127" s="66" t="s">
        <v>205</v>
      </c>
      <c r="P127" s="69" t="s">
        <v>171</v>
      </c>
      <c r="Q127" s="66" t="s">
        <v>182</v>
      </c>
      <c r="R127" s="66">
        <v>180</v>
      </c>
      <c r="S127" s="66">
        <v>1</v>
      </c>
      <c r="T127" s="66" t="s">
        <v>269</v>
      </c>
      <c r="U127" s="61" t="s">
        <v>201</v>
      </c>
      <c r="V127" s="228">
        <v>5000</v>
      </c>
      <c r="W127" s="63"/>
      <c r="X127" s="66" t="s">
        <v>290</v>
      </c>
      <c r="Y127" s="66" t="s">
        <v>153</v>
      </c>
      <c r="AC127" s="490" t="s">
        <v>219</v>
      </c>
      <c r="AD127" s="611"/>
      <c r="AE127" s="611"/>
      <c r="AF127" s="611"/>
      <c r="AG127" s="609"/>
      <c r="AH127"/>
    </row>
    <row r="128" spans="1:34" ht="15" customHeight="1">
      <c r="C128" s="35"/>
      <c r="U128" s="26"/>
      <c r="V128" s="26"/>
      <c r="AC128" s="491"/>
      <c r="AD128" s="611"/>
      <c r="AE128" s="611"/>
      <c r="AF128" s="611"/>
      <c r="AG128" s="609"/>
      <c r="AH128"/>
    </row>
    <row r="129" spans="1:34" ht="15" customHeight="1">
      <c r="A129" s="2" t="s">
        <v>276</v>
      </c>
      <c r="B129" s="2" t="s">
        <v>187</v>
      </c>
      <c r="C129" s="2">
        <v>60179</v>
      </c>
      <c r="D129" s="94">
        <v>200.12100000000001</v>
      </c>
      <c r="E129" s="2"/>
      <c r="F129" s="43" t="s">
        <v>106</v>
      </c>
      <c r="G129" s="66">
        <v>4</v>
      </c>
      <c r="H129" s="66">
        <v>10</v>
      </c>
      <c r="I129" s="66">
        <v>8</v>
      </c>
      <c r="J129" s="66" t="s">
        <v>217</v>
      </c>
      <c r="K129" s="66" t="s">
        <v>158</v>
      </c>
      <c r="L129" s="90">
        <v>-85</v>
      </c>
      <c r="M129" s="66" t="s">
        <v>159</v>
      </c>
      <c r="N129" s="66" t="s">
        <v>160</v>
      </c>
      <c r="O129" s="66" t="s">
        <v>205</v>
      </c>
      <c r="P129" s="66" t="s">
        <v>148</v>
      </c>
      <c r="Q129" s="66" t="s">
        <v>149</v>
      </c>
      <c r="R129" s="66">
        <v>60</v>
      </c>
      <c r="S129" s="66">
        <v>3</v>
      </c>
      <c r="T129" s="66" t="s">
        <v>150</v>
      </c>
      <c r="U129" s="61" t="s">
        <v>201</v>
      </c>
      <c r="V129" s="118">
        <v>80000</v>
      </c>
      <c r="W129" s="63"/>
      <c r="X129" s="27" t="s">
        <v>218</v>
      </c>
      <c r="Y129" s="66" t="s">
        <v>153</v>
      </c>
      <c r="AC129" s="490" t="s">
        <v>219</v>
      </c>
      <c r="AD129" s="611"/>
      <c r="AE129" s="611"/>
      <c r="AF129" s="611"/>
      <c r="AG129" s="609"/>
      <c r="AH129"/>
    </row>
    <row r="130" spans="1:34" ht="15" customHeight="1">
      <c r="A130" s="2" t="s">
        <v>200</v>
      </c>
      <c r="B130" s="2" t="s">
        <v>187</v>
      </c>
      <c r="C130" s="2">
        <v>60179</v>
      </c>
      <c r="D130" s="94">
        <v>200.12200000000001</v>
      </c>
      <c r="E130" s="2"/>
      <c r="F130" s="43" t="s">
        <v>106</v>
      </c>
      <c r="G130" s="66">
        <v>4</v>
      </c>
      <c r="H130" s="66">
        <v>15</v>
      </c>
      <c r="I130" s="66">
        <v>8</v>
      </c>
      <c r="J130" s="66" t="s">
        <v>217</v>
      </c>
      <c r="K130" s="66" t="s">
        <v>158</v>
      </c>
      <c r="L130" s="90">
        <v>-85</v>
      </c>
      <c r="M130" s="66" t="s">
        <v>159</v>
      </c>
      <c r="N130" s="66" t="s">
        <v>160</v>
      </c>
      <c r="O130" s="66" t="s">
        <v>205</v>
      </c>
      <c r="P130" s="66" t="s">
        <v>148</v>
      </c>
      <c r="Q130" s="66" t="s">
        <v>149</v>
      </c>
      <c r="R130" s="66">
        <v>60</v>
      </c>
      <c r="S130" s="66">
        <v>3</v>
      </c>
      <c r="T130" s="66" t="s">
        <v>150</v>
      </c>
      <c r="U130" s="61" t="s">
        <v>201</v>
      </c>
      <c r="V130" s="118">
        <v>110000</v>
      </c>
      <c r="W130" s="63"/>
      <c r="X130" s="27" t="s">
        <v>220</v>
      </c>
      <c r="Y130" s="66" t="s">
        <v>153</v>
      </c>
      <c r="AC130" s="490" t="s">
        <v>219</v>
      </c>
      <c r="AD130" s="611"/>
      <c r="AE130" s="611"/>
      <c r="AF130" s="611"/>
      <c r="AG130" s="609"/>
      <c r="AH130"/>
    </row>
    <row r="131" spans="1:34" ht="15" customHeight="1">
      <c r="A131" s="2" t="s">
        <v>202</v>
      </c>
      <c r="B131" s="2" t="s">
        <v>185</v>
      </c>
      <c r="C131" s="2">
        <v>60180</v>
      </c>
      <c r="D131" s="94">
        <v>200.12299999999999</v>
      </c>
      <c r="E131" s="2"/>
      <c r="F131" s="43" t="s">
        <v>106</v>
      </c>
      <c r="G131" s="66">
        <v>4</v>
      </c>
      <c r="H131" s="66">
        <v>20</v>
      </c>
      <c r="I131" s="66">
        <v>8</v>
      </c>
      <c r="J131" s="66" t="s">
        <v>217</v>
      </c>
      <c r="K131" s="66" t="s">
        <v>158</v>
      </c>
      <c r="L131" s="90">
        <v>-85</v>
      </c>
      <c r="M131" s="66" t="s">
        <v>159</v>
      </c>
      <c r="N131" s="66" t="s">
        <v>160</v>
      </c>
      <c r="O131" s="66" t="s">
        <v>205</v>
      </c>
      <c r="P131" s="66" t="s">
        <v>148</v>
      </c>
      <c r="Q131" s="66" t="s">
        <v>149</v>
      </c>
      <c r="R131" s="66">
        <v>60</v>
      </c>
      <c r="S131" s="66">
        <v>3</v>
      </c>
      <c r="T131" s="66" t="s">
        <v>150</v>
      </c>
      <c r="U131" s="61" t="s">
        <v>201</v>
      </c>
      <c r="V131" s="118">
        <v>165000</v>
      </c>
      <c r="W131" s="2"/>
      <c r="X131" s="27" t="s">
        <v>221</v>
      </c>
      <c r="Y131" s="66" t="s">
        <v>153</v>
      </c>
      <c r="AC131" s="490" t="s">
        <v>219</v>
      </c>
      <c r="AD131" s="611"/>
      <c r="AE131" s="611"/>
      <c r="AF131" s="611"/>
      <c r="AG131" s="609"/>
      <c r="AH131"/>
    </row>
    <row r="132" spans="1:34" ht="15" customHeight="1">
      <c r="A132" s="2" t="s">
        <v>202</v>
      </c>
      <c r="B132" s="2" t="s">
        <v>187</v>
      </c>
      <c r="C132" s="2">
        <v>60179</v>
      </c>
      <c r="D132" s="94">
        <v>200.124</v>
      </c>
      <c r="E132" s="2"/>
      <c r="F132" s="43" t="s">
        <v>106</v>
      </c>
      <c r="G132" s="66">
        <v>4</v>
      </c>
      <c r="H132" s="66">
        <v>5</v>
      </c>
      <c r="I132" s="66">
        <v>8</v>
      </c>
      <c r="J132" s="66" t="s">
        <v>217</v>
      </c>
      <c r="K132" s="66" t="s">
        <v>158</v>
      </c>
      <c r="L132" s="90">
        <v>-85</v>
      </c>
      <c r="M132" s="66" t="s">
        <v>159</v>
      </c>
      <c r="N132" s="66" t="s">
        <v>160</v>
      </c>
      <c r="O132" s="66" t="s">
        <v>205</v>
      </c>
      <c r="P132" s="66" t="s">
        <v>148</v>
      </c>
      <c r="Q132" s="66" t="s">
        <v>149</v>
      </c>
      <c r="R132" s="66">
        <v>60</v>
      </c>
      <c r="S132" s="66">
        <v>3</v>
      </c>
      <c r="T132" s="66" t="s">
        <v>150</v>
      </c>
      <c r="U132" s="61" t="s">
        <v>201</v>
      </c>
      <c r="V132" s="118">
        <v>32000</v>
      </c>
      <c r="W132" s="63"/>
      <c r="X132" s="27" t="s">
        <v>291</v>
      </c>
      <c r="Y132" s="66" t="s">
        <v>153</v>
      </c>
      <c r="AC132" s="490" t="s">
        <v>219</v>
      </c>
      <c r="AD132" s="611"/>
      <c r="AE132" s="611"/>
      <c r="AF132" s="611"/>
      <c r="AG132" s="609"/>
      <c r="AH132"/>
    </row>
    <row r="133" spans="1:34" ht="15" customHeight="1">
      <c r="A133" s="2" t="s">
        <v>202</v>
      </c>
      <c r="B133" s="2" t="s">
        <v>188</v>
      </c>
      <c r="C133" s="2"/>
      <c r="D133" s="94">
        <v>200.125</v>
      </c>
      <c r="E133" s="2"/>
      <c r="F133" s="43" t="s">
        <v>106</v>
      </c>
      <c r="G133" s="66">
        <v>4</v>
      </c>
      <c r="H133" s="66">
        <v>20</v>
      </c>
      <c r="I133" s="66">
        <v>8</v>
      </c>
      <c r="J133" s="66" t="s">
        <v>217</v>
      </c>
      <c r="K133" s="66" t="s">
        <v>146</v>
      </c>
      <c r="L133" s="90">
        <v>-98</v>
      </c>
      <c r="M133" s="2">
        <v>0</v>
      </c>
      <c r="N133" s="2" t="s">
        <v>147</v>
      </c>
      <c r="O133" s="66" t="s">
        <v>205</v>
      </c>
      <c r="P133" s="66" t="s">
        <v>148</v>
      </c>
      <c r="Q133" s="66" t="s">
        <v>149</v>
      </c>
      <c r="R133" s="66">
        <v>60</v>
      </c>
      <c r="S133" s="66">
        <v>3</v>
      </c>
      <c r="T133" s="66" t="s">
        <v>150</v>
      </c>
      <c r="U133" s="61" t="s">
        <v>201</v>
      </c>
      <c r="V133" s="118">
        <v>4500</v>
      </c>
      <c r="W133" s="63"/>
      <c r="X133" s="27" t="s">
        <v>290</v>
      </c>
      <c r="Y133" s="66" t="s">
        <v>153</v>
      </c>
      <c r="AC133" s="490" t="s">
        <v>219</v>
      </c>
      <c r="AD133" s="611"/>
      <c r="AE133" s="611"/>
      <c r="AF133" s="611"/>
      <c r="AG133" s="609"/>
      <c r="AH133"/>
    </row>
    <row r="134" spans="1:34" ht="15" customHeight="1">
      <c r="A134" s="2" t="s">
        <v>202</v>
      </c>
      <c r="B134" s="2" t="s">
        <v>187</v>
      </c>
      <c r="C134" s="2"/>
      <c r="D134" s="94">
        <v>200.126</v>
      </c>
      <c r="E134" s="2"/>
      <c r="F134" s="43" t="s">
        <v>106</v>
      </c>
      <c r="G134" s="66">
        <v>4</v>
      </c>
      <c r="H134" s="66">
        <v>20</v>
      </c>
      <c r="I134" s="66">
        <v>8</v>
      </c>
      <c r="J134" s="66" t="s">
        <v>217</v>
      </c>
      <c r="K134" s="66" t="s">
        <v>163</v>
      </c>
      <c r="L134" s="90">
        <v>-88</v>
      </c>
      <c r="M134" s="2">
        <v>10</v>
      </c>
      <c r="N134" s="2" t="s">
        <v>164</v>
      </c>
      <c r="O134" s="66" t="s">
        <v>205</v>
      </c>
      <c r="P134" s="66" t="s">
        <v>148</v>
      </c>
      <c r="Q134" s="66" t="s">
        <v>149</v>
      </c>
      <c r="R134" s="66">
        <v>60</v>
      </c>
      <c r="S134" s="66">
        <v>3</v>
      </c>
      <c r="T134" s="66" t="s">
        <v>150</v>
      </c>
      <c r="U134" s="61" t="s">
        <v>201</v>
      </c>
      <c r="V134" s="118">
        <v>15000</v>
      </c>
      <c r="W134" s="63"/>
      <c r="X134" s="27" t="s">
        <v>290</v>
      </c>
      <c r="Y134" s="66" t="s">
        <v>153</v>
      </c>
      <c r="AC134" s="490" t="s">
        <v>219</v>
      </c>
      <c r="AD134" s="611"/>
      <c r="AE134" s="611"/>
      <c r="AF134" s="611"/>
      <c r="AG134" s="609"/>
      <c r="AH134"/>
    </row>
    <row r="135" spans="1:34" ht="15" customHeight="1">
      <c r="A135" s="2" t="s">
        <v>202</v>
      </c>
      <c r="B135" s="2" t="s">
        <v>189</v>
      </c>
      <c r="C135" s="2"/>
      <c r="D135" s="94">
        <v>200.12700000000001</v>
      </c>
      <c r="E135" s="2"/>
      <c r="F135" s="43" t="s">
        <v>106</v>
      </c>
      <c r="G135" s="66">
        <v>4</v>
      </c>
      <c r="H135" s="66">
        <v>20</v>
      </c>
      <c r="I135" s="66">
        <v>8</v>
      </c>
      <c r="J135" s="66" t="s">
        <v>217</v>
      </c>
      <c r="K135" s="66" t="s">
        <v>163</v>
      </c>
      <c r="L135" s="90">
        <v>-78</v>
      </c>
      <c r="M135" s="2">
        <v>20</v>
      </c>
      <c r="N135" s="2" t="s">
        <v>166</v>
      </c>
      <c r="O135" s="66" t="s">
        <v>205</v>
      </c>
      <c r="P135" s="66" t="s">
        <v>148</v>
      </c>
      <c r="Q135" s="66" t="s">
        <v>149</v>
      </c>
      <c r="R135" s="66">
        <v>60</v>
      </c>
      <c r="S135" s="66">
        <v>3</v>
      </c>
      <c r="T135" s="66" t="s">
        <v>150</v>
      </c>
      <c r="U135" s="61" t="s">
        <v>201</v>
      </c>
      <c r="V135" s="118">
        <v>35000</v>
      </c>
      <c r="W135" s="63"/>
      <c r="X135" s="27" t="s">
        <v>290</v>
      </c>
      <c r="Y135" s="66" t="s">
        <v>153</v>
      </c>
      <c r="AC135" s="490" t="s">
        <v>219</v>
      </c>
      <c r="AD135" s="611"/>
      <c r="AE135" s="611"/>
      <c r="AF135" s="611"/>
      <c r="AG135" s="609"/>
      <c r="AH135"/>
    </row>
    <row r="136" spans="1:34" ht="15" customHeight="1">
      <c r="A136" s="2" t="s">
        <v>202</v>
      </c>
      <c r="B136" s="2" t="s">
        <v>190</v>
      </c>
      <c r="C136" s="2">
        <v>60181</v>
      </c>
      <c r="D136" s="94">
        <v>200.12799999999999</v>
      </c>
      <c r="E136" s="2"/>
      <c r="F136" s="43" t="s">
        <v>106</v>
      </c>
      <c r="G136" s="66">
        <v>4</v>
      </c>
      <c r="H136" s="66">
        <v>20</v>
      </c>
      <c r="I136" s="66">
        <v>8</v>
      </c>
      <c r="J136" s="66" t="s">
        <v>217</v>
      </c>
      <c r="K136" s="66" t="s">
        <v>158</v>
      </c>
      <c r="L136" s="90">
        <v>-85</v>
      </c>
      <c r="M136" s="2" t="s">
        <v>159</v>
      </c>
      <c r="N136" s="2" t="s">
        <v>160</v>
      </c>
      <c r="O136" s="66" t="s">
        <v>205</v>
      </c>
      <c r="P136" s="66" t="s">
        <v>171</v>
      </c>
      <c r="Q136" s="66" t="s">
        <v>149</v>
      </c>
      <c r="R136" s="66">
        <v>60</v>
      </c>
      <c r="S136" s="66">
        <v>3</v>
      </c>
      <c r="T136" s="66" t="s">
        <v>150</v>
      </c>
      <c r="U136" s="61" t="s">
        <v>201</v>
      </c>
      <c r="V136" s="61">
        <v>165000</v>
      </c>
      <c r="W136" s="63"/>
      <c r="X136" s="27" t="s">
        <v>221</v>
      </c>
      <c r="Y136" s="66" t="s">
        <v>153</v>
      </c>
      <c r="AC136" s="490" t="s">
        <v>219</v>
      </c>
      <c r="AD136" s="611"/>
      <c r="AE136" s="611"/>
      <c r="AF136" s="611"/>
      <c r="AG136" s="609"/>
      <c r="AH136"/>
    </row>
    <row r="137" spans="1:34" ht="15" customHeight="1">
      <c r="C137" s="35"/>
      <c r="U137" s="26"/>
      <c r="V137" s="26"/>
      <c r="AC137" s="491"/>
      <c r="AD137" s="611"/>
      <c r="AE137" s="611"/>
      <c r="AF137" s="611"/>
    </row>
    <row r="138" spans="1:34" ht="15" customHeight="1">
      <c r="A138" s="436"/>
      <c r="B138" s="436" t="s">
        <v>292</v>
      </c>
      <c r="C138" s="145"/>
      <c r="D138" s="444">
        <v>200.12899999999999</v>
      </c>
      <c r="E138" s="436">
        <v>1</v>
      </c>
      <c r="F138" s="445" t="s">
        <v>106</v>
      </c>
      <c r="G138" s="145">
        <v>4</v>
      </c>
      <c r="H138" s="145">
        <v>20</v>
      </c>
      <c r="I138" s="145">
        <v>14</v>
      </c>
      <c r="J138" s="145" t="s">
        <v>222</v>
      </c>
      <c r="K138" s="145" t="s">
        <v>163</v>
      </c>
      <c r="L138" s="446">
        <v>-85</v>
      </c>
      <c r="M138" s="145">
        <v>25</v>
      </c>
      <c r="N138" s="436" t="s">
        <v>164</v>
      </c>
      <c r="O138" s="145" t="s">
        <v>205</v>
      </c>
      <c r="P138" s="145" t="s">
        <v>171</v>
      </c>
      <c r="Q138" s="145" t="s">
        <v>182</v>
      </c>
      <c r="R138" s="145">
        <v>180</v>
      </c>
      <c r="S138" s="145">
        <v>1</v>
      </c>
      <c r="T138" s="145" t="s">
        <v>269</v>
      </c>
      <c r="U138" s="439" t="s">
        <v>201</v>
      </c>
      <c r="V138" s="439">
        <v>1</v>
      </c>
      <c r="W138" s="447"/>
      <c r="X138" s="145" t="s">
        <v>152</v>
      </c>
      <c r="Y138" s="145" t="s">
        <v>153</v>
      </c>
      <c r="AC138" s="490" t="s">
        <v>158</v>
      </c>
      <c r="AD138" s="611"/>
      <c r="AE138" s="611"/>
      <c r="AF138" s="611"/>
    </row>
    <row r="139" spans="1:34" ht="15" customHeight="1">
      <c r="A139" s="436"/>
      <c r="B139" s="436" t="s">
        <v>292</v>
      </c>
      <c r="C139" s="145"/>
      <c r="D139" s="444">
        <v>200.12899999999999</v>
      </c>
      <c r="E139" s="436">
        <v>2</v>
      </c>
      <c r="F139" s="445" t="s">
        <v>106</v>
      </c>
      <c r="G139" s="145">
        <v>4</v>
      </c>
      <c r="H139" s="145">
        <v>20</v>
      </c>
      <c r="I139" s="145">
        <v>14</v>
      </c>
      <c r="J139" s="145" t="s">
        <v>222</v>
      </c>
      <c r="K139" s="145" t="s">
        <v>163</v>
      </c>
      <c r="L139" s="446">
        <v>-87</v>
      </c>
      <c r="M139" s="145">
        <v>25</v>
      </c>
      <c r="N139" s="436" t="s">
        <v>164</v>
      </c>
      <c r="O139" s="145" t="s">
        <v>205</v>
      </c>
      <c r="P139" s="145" t="s">
        <v>171</v>
      </c>
      <c r="Q139" s="145" t="s">
        <v>182</v>
      </c>
      <c r="R139" s="145">
        <v>180</v>
      </c>
      <c r="S139" s="145">
        <v>1</v>
      </c>
      <c r="T139" s="145" t="s">
        <v>269</v>
      </c>
      <c r="U139" s="439" t="s">
        <v>201</v>
      </c>
      <c r="V139" s="439">
        <v>1</v>
      </c>
      <c r="W139" s="447"/>
      <c r="X139" s="145" t="s">
        <v>152</v>
      </c>
      <c r="Y139" s="145" t="s">
        <v>153</v>
      </c>
      <c r="AC139" s="490" t="s">
        <v>158</v>
      </c>
      <c r="AD139" s="611"/>
      <c r="AE139" s="611"/>
      <c r="AF139" s="611"/>
    </row>
    <row r="140" spans="1:34" ht="15" customHeight="1">
      <c r="A140" s="436"/>
      <c r="B140" s="436" t="s">
        <v>292</v>
      </c>
      <c r="C140" s="145"/>
      <c r="D140" s="444">
        <v>200.12899999999999</v>
      </c>
      <c r="E140" s="436">
        <v>3</v>
      </c>
      <c r="F140" s="445" t="s">
        <v>106</v>
      </c>
      <c r="G140" s="145">
        <v>4</v>
      </c>
      <c r="H140" s="145">
        <v>20</v>
      </c>
      <c r="I140" s="145">
        <v>14</v>
      </c>
      <c r="J140" s="145" t="s">
        <v>222</v>
      </c>
      <c r="K140" s="145" t="s">
        <v>163</v>
      </c>
      <c r="L140" s="446">
        <v>-89</v>
      </c>
      <c r="M140" s="145">
        <v>25</v>
      </c>
      <c r="N140" s="436" t="s">
        <v>164</v>
      </c>
      <c r="O140" s="145" t="s">
        <v>205</v>
      </c>
      <c r="P140" s="145" t="s">
        <v>171</v>
      </c>
      <c r="Q140" s="145" t="s">
        <v>182</v>
      </c>
      <c r="R140" s="145">
        <v>180</v>
      </c>
      <c r="S140" s="145">
        <v>1</v>
      </c>
      <c r="T140" s="145" t="s">
        <v>269</v>
      </c>
      <c r="U140" s="439" t="s">
        <v>201</v>
      </c>
      <c r="V140" s="439">
        <v>1</v>
      </c>
      <c r="W140" s="447"/>
      <c r="X140" s="145" t="s">
        <v>152</v>
      </c>
      <c r="Y140" s="145" t="s">
        <v>153</v>
      </c>
      <c r="AC140" s="490" t="s">
        <v>158</v>
      </c>
      <c r="AD140" s="611"/>
      <c r="AE140" s="611"/>
      <c r="AF140" s="611"/>
    </row>
    <row r="141" spans="1:34" ht="15" customHeight="1">
      <c r="A141" s="436"/>
      <c r="B141" s="436" t="s">
        <v>292</v>
      </c>
      <c r="C141" s="145"/>
      <c r="D141" s="444">
        <v>200.12899999999999</v>
      </c>
      <c r="E141" s="436">
        <v>4</v>
      </c>
      <c r="F141" s="445" t="s">
        <v>106</v>
      </c>
      <c r="G141" s="145">
        <v>4</v>
      </c>
      <c r="H141" s="145">
        <v>20</v>
      </c>
      <c r="I141" s="145">
        <v>14</v>
      </c>
      <c r="J141" s="145" t="s">
        <v>222</v>
      </c>
      <c r="K141" s="145" t="s">
        <v>163</v>
      </c>
      <c r="L141" s="446">
        <v>-91</v>
      </c>
      <c r="M141" s="145">
        <v>25</v>
      </c>
      <c r="N141" s="436" t="s">
        <v>164</v>
      </c>
      <c r="O141" s="145" t="s">
        <v>205</v>
      </c>
      <c r="P141" s="145" t="s">
        <v>171</v>
      </c>
      <c r="Q141" s="145" t="s">
        <v>182</v>
      </c>
      <c r="R141" s="145">
        <v>180</v>
      </c>
      <c r="S141" s="145">
        <v>1</v>
      </c>
      <c r="T141" s="145" t="s">
        <v>269</v>
      </c>
      <c r="U141" s="439" t="s">
        <v>201</v>
      </c>
      <c r="V141" s="439">
        <v>1</v>
      </c>
      <c r="W141" s="447"/>
      <c r="X141" s="145" t="s">
        <v>152</v>
      </c>
      <c r="Y141" s="145" t="s">
        <v>153</v>
      </c>
      <c r="AC141" s="490" t="s">
        <v>158</v>
      </c>
      <c r="AD141" s="611"/>
      <c r="AE141" s="611"/>
      <c r="AF141" s="611"/>
    </row>
    <row r="142" spans="1:34" ht="15" customHeight="1">
      <c r="A142" s="436"/>
      <c r="B142" s="436" t="s">
        <v>292</v>
      </c>
      <c r="C142" s="145"/>
      <c r="D142" s="444">
        <v>200.12899999999999</v>
      </c>
      <c r="E142" s="436">
        <v>5</v>
      </c>
      <c r="F142" s="445" t="s">
        <v>106</v>
      </c>
      <c r="G142" s="145">
        <v>4</v>
      </c>
      <c r="H142" s="145">
        <v>20</v>
      </c>
      <c r="I142" s="145">
        <v>14</v>
      </c>
      <c r="J142" s="145" t="s">
        <v>222</v>
      </c>
      <c r="K142" s="145" t="s">
        <v>163</v>
      </c>
      <c r="L142" s="446">
        <v>-93</v>
      </c>
      <c r="M142" s="145">
        <v>25</v>
      </c>
      <c r="N142" s="436" t="s">
        <v>164</v>
      </c>
      <c r="O142" s="145" t="s">
        <v>205</v>
      </c>
      <c r="P142" s="145" t="s">
        <v>171</v>
      </c>
      <c r="Q142" s="145" t="s">
        <v>182</v>
      </c>
      <c r="R142" s="145">
        <v>180</v>
      </c>
      <c r="S142" s="145">
        <v>1</v>
      </c>
      <c r="T142" s="145" t="s">
        <v>269</v>
      </c>
      <c r="U142" s="439" t="s">
        <v>201</v>
      </c>
      <c r="V142" s="439">
        <v>1</v>
      </c>
      <c r="W142" s="447"/>
      <c r="X142" s="145" t="s">
        <v>152</v>
      </c>
      <c r="Y142" s="145" t="s">
        <v>153</v>
      </c>
      <c r="AC142" s="490" t="s">
        <v>158</v>
      </c>
      <c r="AD142" s="611"/>
      <c r="AE142" s="611"/>
      <c r="AF142" s="611"/>
    </row>
    <row r="143" spans="1:34" ht="15" customHeight="1">
      <c r="A143" s="436"/>
      <c r="B143" s="436" t="s">
        <v>292</v>
      </c>
      <c r="C143" s="145"/>
      <c r="D143" s="444">
        <v>200.12899999999999</v>
      </c>
      <c r="E143" s="436">
        <v>6</v>
      </c>
      <c r="F143" s="445" t="s">
        <v>106</v>
      </c>
      <c r="G143" s="145">
        <v>4</v>
      </c>
      <c r="H143" s="145">
        <v>20</v>
      </c>
      <c r="I143" s="145">
        <v>14</v>
      </c>
      <c r="J143" s="145" t="s">
        <v>222</v>
      </c>
      <c r="K143" s="145" t="s">
        <v>163</v>
      </c>
      <c r="L143" s="446">
        <v>-95</v>
      </c>
      <c r="M143" s="145">
        <v>25</v>
      </c>
      <c r="N143" s="436" t="s">
        <v>164</v>
      </c>
      <c r="O143" s="145" t="s">
        <v>205</v>
      </c>
      <c r="P143" s="145" t="s">
        <v>171</v>
      </c>
      <c r="Q143" s="145" t="s">
        <v>182</v>
      </c>
      <c r="R143" s="145">
        <v>180</v>
      </c>
      <c r="S143" s="145">
        <v>1</v>
      </c>
      <c r="T143" s="145" t="s">
        <v>269</v>
      </c>
      <c r="U143" s="439" t="s">
        <v>201</v>
      </c>
      <c r="V143" s="439">
        <v>1</v>
      </c>
      <c r="W143" s="447"/>
      <c r="X143" s="145" t="s">
        <v>152</v>
      </c>
      <c r="Y143" s="145" t="s">
        <v>153</v>
      </c>
      <c r="AC143" s="490" t="s">
        <v>158</v>
      </c>
      <c r="AD143" s="611"/>
      <c r="AE143" s="611"/>
      <c r="AF143" s="611"/>
    </row>
    <row r="144" spans="1:34" ht="15" customHeight="1">
      <c r="A144" s="436"/>
      <c r="B144" s="436" t="s">
        <v>292</v>
      </c>
      <c r="C144" s="145"/>
      <c r="D144" s="444">
        <v>200.12899999999999</v>
      </c>
      <c r="E144" s="436">
        <v>7</v>
      </c>
      <c r="F144" s="445" t="s">
        <v>106</v>
      </c>
      <c r="G144" s="145">
        <v>4</v>
      </c>
      <c r="H144" s="145">
        <v>20</v>
      </c>
      <c r="I144" s="145">
        <v>14</v>
      </c>
      <c r="J144" s="145" t="s">
        <v>222</v>
      </c>
      <c r="K144" s="145" t="s">
        <v>163</v>
      </c>
      <c r="L144" s="446">
        <v>-97</v>
      </c>
      <c r="M144" s="145">
        <v>25</v>
      </c>
      <c r="N144" s="436" t="s">
        <v>164</v>
      </c>
      <c r="O144" s="145" t="s">
        <v>205</v>
      </c>
      <c r="P144" s="145" t="s">
        <v>171</v>
      </c>
      <c r="Q144" s="145" t="s">
        <v>182</v>
      </c>
      <c r="R144" s="145">
        <v>180</v>
      </c>
      <c r="S144" s="145">
        <v>1</v>
      </c>
      <c r="T144" s="145" t="s">
        <v>269</v>
      </c>
      <c r="U144" s="439" t="s">
        <v>201</v>
      </c>
      <c r="V144" s="439">
        <v>1</v>
      </c>
      <c r="W144" s="447"/>
      <c r="X144" s="145" t="s">
        <v>152</v>
      </c>
      <c r="Y144" s="145" t="s">
        <v>153</v>
      </c>
      <c r="AC144" s="490" t="s">
        <v>158</v>
      </c>
      <c r="AD144" s="611"/>
      <c r="AE144" s="611"/>
      <c r="AF144" s="611"/>
    </row>
    <row r="145" spans="1:32" ht="15" customHeight="1">
      <c r="A145" s="436"/>
      <c r="B145" s="436" t="s">
        <v>292</v>
      </c>
      <c r="C145" s="145"/>
      <c r="D145" s="444">
        <v>200.12899999999999</v>
      </c>
      <c r="E145" s="436">
        <v>8</v>
      </c>
      <c r="F145" s="445" t="s">
        <v>106</v>
      </c>
      <c r="G145" s="145">
        <v>4</v>
      </c>
      <c r="H145" s="145">
        <v>20</v>
      </c>
      <c r="I145" s="145">
        <v>14</v>
      </c>
      <c r="J145" s="145" t="s">
        <v>222</v>
      </c>
      <c r="K145" s="145" t="s">
        <v>163</v>
      </c>
      <c r="L145" s="446">
        <v>-99</v>
      </c>
      <c r="M145" s="145">
        <v>25</v>
      </c>
      <c r="N145" s="436" t="s">
        <v>164</v>
      </c>
      <c r="O145" s="145" t="s">
        <v>205</v>
      </c>
      <c r="P145" s="145" t="s">
        <v>171</v>
      </c>
      <c r="Q145" s="145" t="s">
        <v>182</v>
      </c>
      <c r="R145" s="145">
        <v>180</v>
      </c>
      <c r="S145" s="145">
        <v>1</v>
      </c>
      <c r="T145" s="145" t="s">
        <v>269</v>
      </c>
      <c r="U145" s="439" t="s">
        <v>201</v>
      </c>
      <c r="V145" s="439">
        <v>1</v>
      </c>
      <c r="W145" s="447"/>
      <c r="X145" s="145" t="s">
        <v>152</v>
      </c>
      <c r="Y145" s="145" t="s">
        <v>153</v>
      </c>
      <c r="AC145" s="490" t="s">
        <v>158</v>
      </c>
      <c r="AD145" s="611"/>
      <c r="AE145" s="611"/>
      <c r="AF145" s="611"/>
    </row>
    <row r="146" spans="1:32" ht="15" customHeight="1">
      <c r="A146" s="436"/>
      <c r="B146" s="436" t="s">
        <v>292</v>
      </c>
      <c r="C146" s="145"/>
      <c r="D146" s="444">
        <v>200.12899999999999</v>
      </c>
      <c r="E146" s="436">
        <v>9</v>
      </c>
      <c r="F146" s="445" t="s">
        <v>106</v>
      </c>
      <c r="G146" s="145">
        <v>4</v>
      </c>
      <c r="H146" s="145">
        <v>20</v>
      </c>
      <c r="I146" s="145">
        <v>14</v>
      </c>
      <c r="J146" s="145" t="s">
        <v>222</v>
      </c>
      <c r="K146" s="145" t="s">
        <v>163</v>
      </c>
      <c r="L146" s="446">
        <v>-101</v>
      </c>
      <c r="M146" s="145">
        <v>24</v>
      </c>
      <c r="N146" s="436" t="s">
        <v>164</v>
      </c>
      <c r="O146" s="145" t="s">
        <v>205</v>
      </c>
      <c r="P146" s="145" t="s">
        <v>171</v>
      </c>
      <c r="Q146" s="145" t="s">
        <v>182</v>
      </c>
      <c r="R146" s="145">
        <v>180</v>
      </c>
      <c r="S146" s="145">
        <v>1</v>
      </c>
      <c r="T146" s="145" t="s">
        <v>269</v>
      </c>
      <c r="U146" s="439" t="s">
        <v>201</v>
      </c>
      <c r="V146" s="439">
        <v>1</v>
      </c>
      <c r="W146" s="447"/>
      <c r="X146" s="145" t="s">
        <v>152</v>
      </c>
      <c r="Y146" s="145" t="s">
        <v>153</v>
      </c>
      <c r="AC146" s="490" t="s">
        <v>158</v>
      </c>
      <c r="AD146" s="611"/>
      <c r="AE146" s="611"/>
      <c r="AF146" s="611"/>
    </row>
    <row r="147" spans="1:32" ht="15" customHeight="1">
      <c r="A147" s="436"/>
      <c r="B147" s="436" t="s">
        <v>292</v>
      </c>
      <c r="C147" s="145"/>
      <c r="D147" s="444">
        <v>200.12899999999999</v>
      </c>
      <c r="E147" s="436">
        <v>10</v>
      </c>
      <c r="F147" s="445" t="s">
        <v>106</v>
      </c>
      <c r="G147" s="145">
        <v>4</v>
      </c>
      <c r="H147" s="145">
        <v>20</v>
      </c>
      <c r="I147" s="145">
        <v>14</v>
      </c>
      <c r="J147" s="145" t="s">
        <v>222</v>
      </c>
      <c r="K147" s="145" t="s">
        <v>163</v>
      </c>
      <c r="L147" s="446">
        <v>-103</v>
      </c>
      <c r="M147" s="145">
        <v>22</v>
      </c>
      <c r="N147" s="436" t="s">
        <v>164</v>
      </c>
      <c r="O147" s="145" t="s">
        <v>205</v>
      </c>
      <c r="P147" s="145" t="s">
        <v>171</v>
      </c>
      <c r="Q147" s="145" t="s">
        <v>182</v>
      </c>
      <c r="R147" s="145">
        <v>180</v>
      </c>
      <c r="S147" s="145">
        <v>1</v>
      </c>
      <c r="T147" s="145" t="s">
        <v>269</v>
      </c>
      <c r="U147" s="439" t="s">
        <v>201</v>
      </c>
      <c r="V147" s="439">
        <v>1</v>
      </c>
      <c r="W147" s="447"/>
      <c r="X147" s="145" t="s">
        <v>152</v>
      </c>
      <c r="Y147" s="145" t="s">
        <v>153</v>
      </c>
      <c r="AC147" s="490" t="s">
        <v>158</v>
      </c>
      <c r="AD147" s="611"/>
      <c r="AE147" s="611"/>
      <c r="AF147" s="611"/>
    </row>
    <row r="148" spans="1:32" ht="15" customHeight="1">
      <c r="A148" s="448"/>
      <c r="B148" s="436" t="s">
        <v>292</v>
      </c>
      <c r="C148" s="145"/>
      <c r="D148" s="444">
        <v>200.12899999999999</v>
      </c>
      <c r="E148" s="436">
        <v>11</v>
      </c>
      <c r="F148" s="445" t="s">
        <v>106</v>
      </c>
      <c r="G148" s="145">
        <v>4</v>
      </c>
      <c r="H148" s="145">
        <v>20</v>
      </c>
      <c r="I148" s="145">
        <v>14</v>
      </c>
      <c r="J148" s="145" t="s">
        <v>222</v>
      </c>
      <c r="K148" s="145" t="s">
        <v>163</v>
      </c>
      <c r="L148" s="446">
        <v>-105</v>
      </c>
      <c r="M148" s="145">
        <v>20</v>
      </c>
      <c r="N148" s="436" t="s">
        <v>164</v>
      </c>
      <c r="O148" s="145" t="s">
        <v>205</v>
      </c>
      <c r="P148" s="449" t="s">
        <v>171</v>
      </c>
      <c r="Q148" s="145" t="s">
        <v>182</v>
      </c>
      <c r="R148" s="145">
        <v>180</v>
      </c>
      <c r="S148" s="145">
        <v>1</v>
      </c>
      <c r="T148" s="145" t="s">
        <v>269</v>
      </c>
      <c r="U148" s="439" t="s">
        <v>201</v>
      </c>
      <c r="V148" s="439">
        <v>1</v>
      </c>
      <c r="W148" s="447"/>
      <c r="X148" s="145" t="s">
        <v>152</v>
      </c>
      <c r="Y148" s="145" t="s">
        <v>153</v>
      </c>
      <c r="AC148" s="490" t="s">
        <v>158</v>
      </c>
      <c r="AD148" s="611"/>
      <c r="AE148" s="611"/>
      <c r="AF148" s="611"/>
    </row>
    <row r="149" spans="1:32" ht="15" customHeight="1">
      <c r="A149" s="436"/>
      <c r="B149" s="436" t="s">
        <v>292</v>
      </c>
      <c r="C149" s="145"/>
      <c r="D149" s="444">
        <v>200.12899999999999</v>
      </c>
      <c r="E149" s="436">
        <v>12</v>
      </c>
      <c r="F149" s="445" t="s">
        <v>106</v>
      </c>
      <c r="G149" s="145">
        <v>4</v>
      </c>
      <c r="H149" s="145">
        <v>20</v>
      </c>
      <c r="I149" s="145">
        <v>14</v>
      </c>
      <c r="J149" s="145" t="s">
        <v>222</v>
      </c>
      <c r="K149" s="145" t="s">
        <v>163</v>
      </c>
      <c r="L149" s="446">
        <v>-107</v>
      </c>
      <c r="M149" s="145">
        <v>18</v>
      </c>
      <c r="N149" s="436" t="s">
        <v>164</v>
      </c>
      <c r="O149" s="145" t="s">
        <v>205</v>
      </c>
      <c r="P149" s="449" t="s">
        <v>171</v>
      </c>
      <c r="Q149" s="145" t="s">
        <v>182</v>
      </c>
      <c r="R149" s="145">
        <v>180</v>
      </c>
      <c r="S149" s="145">
        <v>1</v>
      </c>
      <c r="T149" s="145" t="s">
        <v>269</v>
      </c>
      <c r="U149" s="439" t="s">
        <v>201</v>
      </c>
      <c r="V149" s="439">
        <v>1</v>
      </c>
      <c r="W149" s="447"/>
      <c r="X149" s="145" t="s">
        <v>152</v>
      </c>
      <c r="Y149" s="145" t="s">
        <v>153</v>
      </c>
      <c r="AC149" s="490" t="s">
        <v>158</v>
      </c>
      <c r="AD149" s="611"/>
      <c r="AE149" s="611"/>
      <c r="AF149" s="611"/>
    </row>
    <row r="150" spans="1:32" ht="15" customHeight="1">
      <c r="A150" s="436"/>
      <c r="B150" s="436" t="s">
        <v>292</v>
      </c>
      <c r="C150" s="145"/>
      <c r="D150" s="444">
        <v>200.12899999999999</v>
      </c>
      <c r="E150" s="436">
        <v>13</v>
      </c>
      <c r="F150" s="445" t="s">
        <v>106</v>
      </c>
      <c r="G150" s="145">
        <v>4</v>
      </c>
      <c r="H150" s="145">
        <v>20</v>
      </c>
      <c r="I150" s="145">
        <v>14</v>
      </c>
      <c r="J150" s="145" t="s">
        <v>222</v>
      </c>
      <c r="K150" s="145" t="s">
        <v>163</v>
      </c>
      <c r="L150" s="446">
        <v>-109</v>
      </c>
      <c r="M150" s="145">
        <v>16</v>
      </c>
      <c r="N150" s="436" t="s">
        <v>164</v>
      </c>
      <c r="O150" s="145" t="s">
        <v>205</v>
      </c>
      <c r="P150" s="449" t="s">
        <v>171</v>
      </c>
      <c r="Q150" s="145" t="s">
        <v>182</v>
      </c>
      <c r="R150" s="145">
        <v>180</v>
      </c>
      <c r="S150" s="145">
        <v>1</v>
      </c>
      <c r="T150" s="145" t="s">
        <v>269</v>
      </c>
      <c r="U150" s="439" t="s">
        <v>201</v>
      </c>
      <c r="V150" s="439">
        <v>1</v>
      </c>
      <c r="W150" s="447"/>
      <c r="X150" s="145" t="s">
        <v>152</v>
      </c>
      <c r="Y150" s="145" t="s">
        <v>153</v>
      </c>
      <c r="AC150" s="490" t="s">
        <v>158</v>
      </c>
      <c r="AD150" s="611"/>
      <c r="AE150" s="611"/>
      <c r="AF150" s="611"/>
    </row>
    <row r="151" spans="1:32" ht="15" customHeight="1">
      <c r="A151" s="436"/>
      <c r="B151" s="436" t="s">
        <v>292</v>
      </c>
      <c r="C151" s="145"/>
      <c r="D151" s="444">
        <v>200.12899999999999</v>
      </c>
      <c r="E151" s="436">
        <v>14</v>
      </c>
      <c r="F151" s="445" t="s">
        <v>106</v>
      </c>
      <c r="G151" s="145">
        <v>4</v>
      </c>
      <c r="H151" s="145">
        <v>20</v>
      </c>
      <c r="I151" s="145">
        <v>14</v>
      </c>
      <c r="J151" s="145" t="s">
        <v>222</v>
      </c>
      <c r="K151" s="145" t="s">
        <v>163</v>
      </c>
      <c r="L151" s="446">
        <v>-111</v>
      </c>
      <c r="M151" s="145">
        <v>14</v>
      </c>
      <c r="N151" s="436" t="s">
        <v>164</v>
      </c>
      <c r="O151" s="145" t="s">
        <v>205</v>
      </c>
      <c r="P151" s="449" t="s">
        <v>171</v>
      </c>
      <c r="Q151" s="145" t="s">
        <v>182</v>
      </c>
      <c r="R151" s="145">
        <v>180</v>
      </c>
      <c r="S151" s="145">
        <v>1</v>
      </c>
      <c r="T151" s="145" t="s">
        <v>269</v>
      </c>
      <c r="U151" s="439" t="s">
        <v>201</v>
      </c>
      <c r="V151" s="439">
        <v>1</v>
      </c>
      <c r="W151" s="447"/>
      <c r="X151" s="145" t="s">
        <v>152</v>
      </c>
      <c r="Y151" s="145" t="s">
        <v>153</v>
      </c>
      <c r="AC151" s="490" t="s">
        <v>158</v>
      </c>
      <c r="AD151" s="611"/>
      <c r="AE151" s="611"/>
      <c r="AF151" s="611"/>
    </row>
    <row r="152" spans="1:32" ht="15" customHeight="1">
      <c r="A152" s="436"/>
      <c r="B152" s="436" t="s">
        <v>292</v>
      </c>
      <c r="C152" s="145"/>
      <c r="D152" s="444">
        <v>200.12899999999999</v>
      </c>
      <c r="E152" s="436">
        <v>15</v>
      </c>
      <c r="F152" s="445" t="s">
        <v>106</v>
      </c>
      <c r="G152" s="145">
        <v>4</v>
      </c>
      <c r="H152" s="145">
        <v>20</v>
      </c>
      <c r="I152" s="145">
        <v>14</v>
      </c>
      <c r="J152" s="145" t="s">
        <v>222</v>
      </c>
      <c r="K152" s="145" t="s">
        <v>163</v>
      </c>
      <c r="L152" s="446">
        <v>-113</v>
      </c>
      <c r="M152" s="145">
        <v>12</v>
      </c>
      <c r="N152" s="436" t="s">
        <v>164</v>
      </c>
      <c r="O152" s="145" t="s">
        <v>205</v>
      </c>
      <c r="P152" s="449" t="s">
        <v>171</v>
      </c>
      <c r="Q152" s="145" t="s">
        <v>182</v>
      </c>
      <c r="R152" s="145">
        <v>180</v>
      </c>
      <c r="S152" s="145">
        <v>1</v>
      </c>
      <c r="T152" s="145" t="s">
        <v>269</v>
      </c>
      <c r="U152" s="439" t="s">
        <v>201</v>
      </c>
      <c r="V152" s="439">
        <v>1</v>
      </c>
      <c r="W152" s="447"/>
      <c r="X152" s="145" t="s">
        <v>152</v>
      </c>
      <c r="Y152" s="145" t="s">
        <v>153</v>
      </c>
      <c r="AC152" s="490" t="s">
        <v>158</v>
      </c>
      <c r="AD152" s="611"/>
      <c r="AE152" s="611"/>
      <c r="AF152" s="611"/>
    </row>
    <row r="153" spans="1:32" ht="15" customHeight="1">
      <c r="A153" s="436"/>
      <c r="B153" s="436" t="s">
        <v>292</v>
      </c>
      <c r="C153" s="145"/>
      <c r="D153" s="444">
        <v>200.12899999999999</v>
      </c>
      <c r="E153" s="436">
        <v>16</v>
      </c>
      <c r="F153" s="445" t="s">
        <v>106</v>
      </c>
      <c r="G153" s="145">
        <v>4</v>
      </c>
      <c r="H153" s="145">
        <v>20</v>
      </c>
      <c r="I153" s="145">
        <v>14</v>
      </c>
      <c r="J153" s="145" t="s">
        <v>222</v>
      </c>
      <c r="K153" s="145" t="s">
        <v>163</v>
      </c>
      <c r="L153" s="446">
        <v>-115</v>
      </c>
      <c r="M153" s="145">
        <v>10</v>
      </c>
      <c r="N153" s="436" t="s">
        <v>164</v>
      </c>
      <c r="O153" s="145" t="s">
        <v>205</v>
      </c>
      <c r="P153" s="449" t="s">
        <v>171</v>
      </c>
      <c r="Q153" s="145" t="s">
        <v>182</v>
      </c>
      <c r="R153" s="145">
        <v>180</v>
      </c>
      <c r="S153" s="145">
        <v>1</v>
      </c>
      <c r="T153" s="145" t="s">
        <v>269</v>
      </c>
      <c r="U153" s="439" t="s">
        <v>201</v>
      </c>
      <c r="V153" s="439">
        <v>1</v>
      </c>
      <c r="W153" s="447"/>
      <c r="X153" s="145" t="s">
        <v>152</v>
      </c>
      <c r="Y153" s="145" t="s">
        <v>153</v>
      </c>
      <c r="AC153" s="490" t="s">
        <v>158</v>
      </c>
      <c r="AD153" s="611"/>
      <c r="AE153" s="611"/>
      <c r="AF153" s="611"/>
    </row>
    <row r="154" spans="1:32" ht="15" customHeight="1">
      <c r="A154" s="436"/>
      <c r="B154" s="436" t="s">
        <v>292</v>
      </c>
      <c r="C154" s="145"/>
      <c r="D154" s="444">
        <v>200.12899999999999</v>
      </c>
      <c r="E154" s="436">
        <v>17</v>
      </c>
      <c r="F154" s="445" t="s">
        <v>106</v>
      </c>
      <c r="G154" s="145">
        <v>4</v>
      </c>
      <c r="H154" s="145">
        <v>20</v>
      </c>
      <c r="I154" s="145">
        <v>14</v>
      </c>
      <c r="J154" s="145" t="s">
        <v>222</v>
      </c>
      <c r="K154" s="145" t="s">
        <v>163</v>
      </c>
      <c r="L154" s="446">
        <v>-117</v>
      </c>
      <c r="M154" s="145">
        <v>8</v>
      </c>
      <c r="N154" s="436" t="s">
        <v>164</v>
      </c>
      <c r="O154" s="145" t="s">
        <v>205</v>
      </c>
      <c r="P154" s="449" t="s">
        <v>171</v>
      </c>
      <c r="Q154" s="145" t="s">
        <v>182</v>
      </c>
      <c r="R154" s="145">
        <v>180</v>
      </c>
      <c r="S154" s="145">
        <v>1</v>
      </c>
      <c r="T154" s="145" t="s">
        <v>269</v>
      </c>
      <c r="U154" s="439" t="s">
        <v>201</v>
      </c>
      <c r="V154" s="439">
        <v>1</v>
      </c>
      <c r="W154" s="447"/>
      <c r="X154" s="145" t="s">
        <v>152</v>
      </c>
      <c r="Y154" s="145" t="s">
        <v>153</v>
      </c>
      <c r="AC154" s="490" t="s">
        <v>158</v>
      </c>
      <c r="AD154" s="611"/>
      <c r="AE154" s="611"/>
      <c r="AF154" s="611"/>
    </row>
    <row r="155" spans="1:32" ht="15" customHeight="1">
      <c r="A155" s="436"/>
      <c r="B155" s="436" t="s">
        <v>292</v>
      </c>
      <c r="C155" s="145"/>
      <c r="D155" s="444">
        <v>200.12899999999999</v>
      </c>
      <c r="E155" s="436">
        <v>18</v>
      </c>
      <c r="F155" s="445" t="s">
        <v>106</v>
      </c>
      <c r="G155" s="145">
        <v>4</v>
      </c>
      <c r="H155" s="145">
        <v>20</v>
      </c>
      <c r="I155" s="145">
        <v>14</v>
      </c>
      <c r="J155" s="145" t="s">
        <v>222</v>
      </c>
      <c r="K155" s="145" t="s">
        <v>163</v>
      </c>
      <c r="L155" s="446">
        <v>-119</v>
      </c>
      <c r="M155" s="145">
        <v>6</v>
      </c>
      <c r="N155" s="436" t="s">
        <v>164</v>
      </c>
      <c r="O155" s="145" t="s">
        <v>205</v>
      </c>
      <c r="P155" s="449" t="s">
        <v>171</v>
      </c>
      <c r="Q155" s="145" t="s">
        <v>182</v>
      </c>
      <c r="R155" s="145">
        <v>180</v>
      </c>
      <c r="S155" s="145">
        <v>1</v>
      </c>
      <c r="T155" s="145" t="s">
        <v>269</v>
      </c>
      <c r="U155" s="439" t="s">
        <v>201</v>
      </c>
      <c r="V155" s="439">
        <v>1</v>
      </c>
      <c r="W155" s="447"/>
      <c r="X155" s="145" t="s">
        <v>152</v>
      </c>
      <c r="Y155" s="145" t="s">
        <v>153</v>
      </c>
      <c r="AC155" s="490" t="s">
        <v>158</v>
      </c>
      <c r="AD155" s="611"/>
      <c r="AE155" s="611"/>
      <c r="AF155" s="611"/>
    </row>
    <row r="156" spans="1:32" ht="15" customHeight="1">
      <c r="A156" s="436"/>
      <c r="B156" s="436" t="s">
        <v>292</v>
      </c>
      <c r="C156" s="145"/>
      <c r="D156" s="444">
        <v>200.12899999999999</v>
      </c>
      <c r="E156" s="436">
        <v>19</v>
      </c>
      <c r="F156" s="445" t="s">
        <v>106</v>
      </c>
      <c r="G156" s="145">
        <v>4</v>
      </c>
      <c r="H156" s="145">
        <v>20</v>
      </c>
      <c r="I156" s="145">
        <v>14</v>
      </c>
      <c r="J156" s="145" t="s">
        <v>222</v>
      </c>
      <c r="K156" s="145" t="s">
        <v>163</v>
      </c>
      <c r="L156" s="446">
        <v>-121</v>
      </c>
      <c r="M156" s="145">
        <v>4</v>
      </c>
      <c r="N156" s="436" t="s">
        <v>164</v>
      </c>
      <c r="O156" s="145" t="s">
        <v>205</v>
      </c>
      <c r="P156" s="449" t="s">
        <v>171</v>
      </c>
      <c r="Q156" s="145" t="s">
        <v>182</v>
      </c>
      <c r="R156" s="145">
        <v>180</v>
      </c>
      <c r="S156" s="145">
        <v>1</v>
      </c>
      <c r="T156" s="145" t="s">
        <v>269</v>
      </c>
      <c r="U156" s="439" t="s">
        <v>201</v>
      </c>
      <c r="V156" s="439">
        <v>1</v>
      </c>
      <c r="W156" s="447"/>
      <c r="X156" s="145" t="s">
        <v>152</v>
      </c>
      <c r="Y156" s="145" t="s">
        <v>153</v>
      </c>
      <c r="AC156" s="490" t="s">
        <v>158</v>
      </c>
      <c r="AD156" s="611"/>
      <c r="AE156" s="611"/>
      <c r="AF156" s="611"/>
    </row>
    <row r="157" spans="1:32" ht="15" customHeight="1">
      <c r="A157" s="448"/>
      <c r="B157" s="448"/>
      <c r="C157" s="448"/>
      <c r="D157" s="448"/>
      <c r="E157" s="448"/>
      <c r="F157" s="448"/>
      <c r="G157" s="448"/>
      <c r="H157" s="448"/>
      <c r="I157" s="448"/>
      <c r="J157" s="145"/>
      <c r="K157" s="448"/>
      <c r="L157" s="448"/>
      <c r="M157" s="448"/>
      <c r="N157" s="448"/>
      <c r="O157" s="448"/>
      <c r="P157" s="448"/>
      <c r="Q157" s="448"/>
      <c r="R157" s="448"/>
      <c r="S157" s="448"/>
      <c r="T157" s="450"/>
      <c r="U157" s="450"/>
      <c r="V157" s="450"/>
      <c r="W157" s="448"/>
      <c r="X157" s="451"/>
      <c r="Y157" s="451"/>
      <c r="AC157" s="491"/>
      <c r="AD157" s="611"/>
      <c r="AE157" s="611"/>
      <c r="AF157" s="611"/>
    </row>
    <row r="158" spans="1:32" ht="15" customHeight="1">
      <c r="A158" s="436" t="s">
        <v>276</v>
      </c>
      <c r="B158" s="436" t="s">
        <v>187</v>
      </c>
      <c r="C158" s="436"/>
      <c r="D158" s="452">
        <v>200.13</v>
      </c>
      <c r="E158" s="436"/>
      <c r="F158" s="445" t="s">
        <v>106</v>
      </c>
      <c r="G158" s="145">
        <v>4</v>
      </c>
      <c r="H158" s="145">
        <v>10</v>
      </c>
      <c r="I158" s="145">
        <v>8</v>
      </c>
      <c r="J158" s="145" t="s">
        <v>222</v>
      </c>
      <c r="K158" s="145" t="s">
        <v>158</v>
      </c>
      <c r="L158" s="446">
        <v>-85</v>
      </c>
      <c r="M158" s="145" t="s">
        <v>159</v>
      </c>
      <c r="N158" s="145" t="s">
        <v>160</v>
      </c>
      <c r="O158" s="145" t="s">
        <v>205</v>
      </c>
      <c r="P158" s="145" t="s">
        <v>148</v>
      </c>
      <c r="Q158" s="145" t="s">
        <v>149</v>
      </c>
      <c r="R158" s="145">
        <v>60</v>
      </c>
      <c r="S158" s="145">
        <v>3</v>
      </c>
      <c r="T158" s="145" t="s">
        <v>150</v>
      </c>
      <c r="U158" s="439" t="s">
        <v>201</v>
      </c>
      <c r="V158" s="439">
        <v>1</v>
      </c>
      <c r="W158" s="447"/>
      <c r="X158" s="440" t="s">
        <v>218</v>
      </c>
      <c r="Y158" s="145" t="s">
        <v>153</v>
      </c>
      <c r="AC158" s="490" t="s">
        <v>158</v>
      </c>
      <c r="AD158" s="611"/>
      <c r="AE158" s="611"/>
      <c r="AF158" s="611"/>
    </row>
    <row r="159" spans="1:32" ht="15" customHeight="1">
      <c r="A159" s="436" t="s">
        <v>200</v>
      </c>
      <c r="B159" s="436" t="s">
        <v>187</v>
      </c>
      <c r="C159" s="436"/>
      <c r="D159" s="452">
        <v>200.131</v>
      </c>
      <c r="E159" s="436"/>
      <c r="F159" s="445" t="s">
        <v>106</v>
      </c>
      <c r="G159" s="145">
        <v>4</v>
      </c>
      <c r="H159" s="145">
        <v>15</v>
      </c>
      <c r="I159" s="145">
        <v>8</v>
      </c>
      <c r="J159" s="145" t="s">
        <v>222</v>
      </c>
      <c r="K159" s="145" t="s">
        <v>158</v>
      </c>
      <c r="L159" s="446">
        <v>-85</v>
      </c>
      <c r="M159" s="145" t="s">
        <v>159</v>
      </c>
      <c r="N159" s="145" t="s">
        <v>160</v>
      </c>
      <c r="O159" s="145" t="s">
        <v>205</v>
      </c>
      <c r="P159" s="145" t="s">
        <v>148</v>
      </c>
      <c r="Q159" s="145" t="s">
        <v>149</v>
      </c>
      <c r="R159" s="145">
        <v>60</v>
      </c>
      <c r="S159" s="145">
        <v>3</v>
      </c>
      <c r="T159" s="145" t="s">
        <v>150</v>
      </c>
      <c r="U159" s="439" t="s">
        <v>201</v>
      </c>
      <c r="V159" s="439">
        <v>1</v>
      </c>
      <c r="W159" s="447"/>
      <c r="X159" s="440" t="s">
        <v>220</v>
      </c>
      <c r="Y159" s="145" t="s">
        <v>153</v>
      </c>
      <c r="AC159" s="490" t="s">
        <v>158</v>
      </c>
      <c r="AD159" s="611"/>
      <c r="AE159" s="611"/>
      <c r="AF159" s="611"/>
    </row>
    <row r="160" spans="1:32" ht="15" customHeight="1">
      <c r="A160" s="436" t="s">
        <v>202</v>
      </c>
      <c r="B160" s="436" t="s">
        <v>185</v>
      </c>
      <c r="C160" s="436"/>
      <c r="D160" s="452">
        <v>200.13200000000001</v>
      </c>
      <c r="E160" s="436"/>
      <c r="F160" s="445" t="s">
        <v>106</v>
      </c>
      <c r="G160" s="145">
        <v>4</v>
      </c>
      <c r="H160" s="145">
        <v>20</v>
      </c>
      <c r="I160" s="145">
        <v>8</v>
      </c>
      <c r="J160" s="145" t="s">
        <v>222</v>
      </c>
      <c r="K160" s="145" t="s">
        <v>158</v>
      </c>
      <c r="L160" s="446">
        <v>-85</v>
      </c>
      <c r="M160" s="145" t="s">
        <v>159</v>
      </c>
      <c r="N160" s="145" t="s">
        <v>160</v>
      </c>
      <c r="O160" s="145" t="s">
        <v>205</v>
      </c>
      <c r="P160" s="145" t="s">
        <v>148</v>
      </c>
      <c r="Q160" s="145" t="s">
        <v>149</v>
      </c>
      <c r="R160" s="145">
        <v>60</v>
      </c>
      <c r="S160" s="145">
        <v>3</v>
      </c>
      <c r="T160" s="145" t="s">
        <v>150</v>
      </c>
      <c r="U160" s="439" t="s">
        <v>201</v>
      </c>
      <c r="V160" s="439">
        <v>1</v>
      </c>
      <c r="W160" s="436"/>
      <c r="X160" s="440" t="s">
        <v>221</v>
      </c>
      <c r="Y160" s="145" t="s">
        <v>153</v>
      </c>
      <c r="AC160" s="490" t="s">
        <v>158</v>
      </c>
      <c r="AD160" s="611"/>
      <c r="AE160" s="611"/>
      <c r="AF160" s="611"/>
    </row>
    <row r="161" spans="1:32" ht="15" customHeight="1">
      <c r="A161" s="436" t="s">
        <v>202</v>
      </c>
      <c r="B161" s="436" t="s">
        <v>187</v>
      </c>
      <c r="C161" s="436"/>
      <c r="D161" s="452">
        <v>200.13300000000001</v>
      </c>
      <c r="E161" s="436"/>
      <c r="F161" s="445" t="s">
        <v>106</v>
      </c>
      <c r="G161" s="145">
        <v>4</v>
      </c>
      <c r="H161" s="145">
        <v>5</v>
      </c>
      <c r="I161" s="145">
        <v>8</v>
      </c>
      <c r="J161" s="145" t="s">
        <v>222</v>
      </c>
      <c r="K161" s="145" t="s">
        <v>158</v>
      </c>
      <c r="L161" s="446">
        <v>-85</v>
      </c>
      <c r="M161" s="145" t="s">
        <v>159</v>
      </c>
      <c r="N161" s="145" t="s">
        <v>160</v>
      </c>
      <c r="O161" s="145" t="s">
        <v>205</v>
      </c>
      <c r="P161" s="145" t="s">
        <v>148</v>
      </c>
      <c r="Q161" s="145" t="s">
        <v>149</v>
      </c>
      <c r="R161" s="145">
        <v>60</v>
      </c>
      <c r="S161" s="145">
        <v>3</v>
      </c>
      <c r="T161" s="145" t="s">
        <v>150</v>
      </c>
      <c r="U161" s="439" t="s">
        <v>201</v>
      </c>
      <c r="V161" s="439">
        <v>1</v>
      </c>
      <c r="W161" s="447"/>
      <c r="X161" s="440" t="s">
        <v>291</v>
      </c>
      <c r="Y161" s="145" t="s">
        <v>153</v>
      </c>
      <c r="AC161" s="490" t="s">
        <v>158</v>
      </c>
      <c r="AD161" s="611"/>
      <c r="AE161" s="611"/>
      <c r="AF161" s="611"/>
    </row>
    <row r="162" spans="1:32" ht="15" customHeight="1">
      <c r="A162" s="436" t="s">
        <v>202</v>
      </c>
      <c r="B162" s="436" t="s">
        <v>188</v>
      </c>
      <c r="C162" s="436"/>
      <c r="D162" s="452">
        <v>200.13399999999999</v>
      </c>
      <c r="E162" s="436"/>
      <c r="F162" s="445" t="s">
        <v>106</v>
      </c>
      <c r="G162" s="145">
        <v>4</v>
      </c>
      <c r="H162" s="145">
        <v>20</v>
      </c>
      <c r="I162" s="145">
        <v>8</v>
      </c>
      <c r="J162" s="145" t="s">
        <v>222</v>
      </c>
      <c r="K162" s="145" t="s">
        <v>146</v>
      </c>
      <c r="L162" s="446">
        <v>-98</v>
      </c>
      <c r="M162" s="436">
        <v>0</v>
      </c>
      <c r="N162" s="436" t="s">
        <v>147</v>
      </c>
      <c r="O162" s="145" t="s">
        <v>205</v>
      </c>
      <c r="P162" s="145" t="s">
        <v>148</v>
      </c>
      <c r="Q162" s="145" t="s">
        <v>149</v>
      </c>
      <c r="R162" s="145">
        <v>60</v>
      </c>
      <c r="S162" s="145">
        <v>3</v>
      </c>
      <c r="T162" s="145" t="s">
        <v>150</v>
      </c>
      <c r="U162" s="439" t="s">
        <v>201</v>
      </c>
      <c r="V162" s="439">
        <v>1</v>
      </c>
      <c r="W162" s="447"/>
      <c r="X162" s="440" t="s">
        <v>282</v>
      </c>
      <c r="Y162" s="145" t="s">
        <v>153</v>
      </c>
      <c r="AC162" s="490" t="s">
        <v>158</v>
      </c>
      <c r="AD162" s="611"/>
      <c r="AE162" s="611"/>
      <c r="AF162" s="611"/>
    </row>
    <row r="163" spans="1:32" ht="15" customHeight="1">
      <c r="A163" s="436" t="s">
        <v>202</v>
      </c>
      <c r="B163" s="436" t="s">
        <v>187</v>
      </c>
      <c r="C163" s="436"/>
      <c r="D163" s="452">
        <v>200.13499999999999</v>
      </c>
      <c r="E163" s="436"/>
      <c r="F163" s="445" t="s">
        <v>106</v>
      </c>
      <c r="G163" s="145">
        <v>4</v>
      </c>
      <c r="H163" s="145">
        <v>20</v>
      </c>
      <c r="I163" s="145">
        <v>8</v>
      </c>
      <c r="J163" s="145" t="s">
        <v>222</v>
      </c>
      <c r="K163" s="145" t="s">
        <v>163</v>
      </c>
      <c r="L163" s="446">
        <v>-88</v>
      </c>
      <c r="M163" s="436">
        <v>10</v>
      </c>
      <c r="N163" s="436" t="s">
        <v>164</v>
      </c>
      <c r="O163" s="145" t="s">
        <v>205</v>
      </c>
      <c r="P163" s="145" t="s">
        <v>148</v>
      </c>
      <c r="Q163" s="145" t="s">
        <v>149</v>
      </c>
      <c r="R163" s="145">
        <v>60</v>
      </c>
      <c r="S163" s="145">
        <v>3</v>
      </c>
      <c r="T163" s="145" t="s">
        <v>150</v>
      </c>
      <c r="U163" s="439" t="s">
        <v>201</v>
      </c>
      <c r="V163" s="439">
        <v>1</v>
      </c>
      <c r="W163" s="447"/>
      <c r="X163" s="440" t="s">
        <v>282</v>
      </c>
      <c r="Y163" s="145" t="s">
        <v>153</v>
      </c>
      <c r="AC163" s="490" t="s">
        <v>158</v>
      </c>
      <c r="AD163" s="611"/>
      <c r="AE163" s="611"/>
      <c r="AF163" s="611"/>
    </row>
    <row r="164" spans="1:32" ht="15" customHeight="1">
      <c r="A164" s="436" t="s">
        <v>202</v>
      </c>
      <c r="B164" s="436" t="s">
        <v>189</v>
      </c>
      <c r="C164" s="436"/>
      <c r="D164" s="452">
        <v>200.136</v>
      </c>
      <c r="E164" s="436"/>
      <c r="F164" s="445" t="s">
        <v>106</v>
      </c>
      <c r="G164" s="145">
        <v>4</v>
      </c>
      <c r="H164" s="145">
        <v>20</v>
      </c>
      <c r="I164" s="145">
        <v>8</v>
      </c>
      <c r="J164" s="145" t="s">
        <v>222</v>
      </c>
      <c r="K164" s="145" t="s">
        <v>163</v>
      </c>
      <c r="L164" s="446">
        <v>-78</v>
      </c>
      <c r="M164" s="436">
        <v>20</v>
      </c>
      <c r="N164" s="436" t="s">
        <v>166</v>
      </c>
      <c r="O164" s="145" t="s">
        <v>205</v>
      </c>
      <c r="P164" s="145" t="s">
        <v>148</v>
      </c>
      <c r="Q164" s="145" t="s">
        <v>149</v>
      </c>
      <c r="R164" s="145">
        <v>60</v>
      </c>
      <c r="S164" s="145">
        <v>3</v>
      </c>
      <c r="T164" s="145" t="s">
        <v>150</v>
      </c>
      <c r="U164" s="439" t="s">
        <v>201</v>
      </c>
      <c r="V164" s="439">
        <v>1</v>
      </c>
      <c r="W164" s="447"/>
      <c r="X164" s="440" t="s">
        <v>282</v>
      </c>
      <c r="Y164" s="145" t="s">
        <v>153</v>
      </c>
      <c r="AC164" s="490" t="s">
        <v>158</v>
      </c>
      <c r="AD164" s="611"/>
      <c r="AE164" s="611"/>
      <c r="AF164" s="611"/>
    </row>
    <row r="165" spans="1:32" ht="15" customHeight="1">
      <c r="A165" s="436" t="s">
        <v>202</v>
      </c>
      <c r="B165" s="436" t="s">
        <v>190</v>
      </c>
      <c r="C165" s="436"/>
      <c r="D165" s="452">
        <v>200.137</v>
      </c>
      <c r="E165" s="436"/>
      <c r="F165" s="445" t="s">
        <v>106</v>
      </c>
      <c r="G165" s="145">
        <v>4</v>
      </c>
      <c r="H165" s="145">
        <v>20</v>
      </c>
      <c r="I165" s="145">
        <v>8</v>
      </c>
      <c r="J165" s="145" t="s">
        <v>222</v>
      </c>
      <c r="K165" s="145" t="s">
        <v>158</v>
      </c>
      <c r="L165" s="446">
        <v>-85</v>
      </c>
      <c r="M165" s="436" t="s">
        <v>159</v>
      </c>
      <c r="N165" s="436" t="s">
        <v>160</v>
      </c>
      <c r="O165" s="145" t="s">
        <v>205</v>
      </c>
      <c r="P165" s="145" t="s">
        <v>171</v>
      </c>
      <c r="Q165" s="145" t="s">
        <v>149</v>
      </c>
      <c r="R165" s="145">
        <v>60</v>
      </c>
      <c r="S165" s="145">
        <v>3</v>
      </c>
      <c r="T165" s="145" t="s">
        <v>150</v>
      </c>
      <c r="U165" s="439" t="s">
        <v>201</v>
      </c>
      <c r="V165" s="439">
        <v>1</v>
      </c>
      <c r="W165" s="447"/>
      <c r="X165" s="440" t="s">
        <v>221</v>
      </c>
      <c r="Y165" s="145" t="s">
        <v>153</v>
      </c>
      <c r="AC165" s="490" t="s">
        <v>158</v>
      </c>
      <c r="AD165" s="611"/>
      <c r="AE165" s="611"/>
      <c r="AF165" s="611"/>
    </row>
    <row r="166" spans="1:32" ht="15" customHeight="1">
      <c r="A166" s="18" t="s">
        <v>239</v>
      </c>
      <c r="B166" s="58"/>
      <c r="C166" s="35"/>
      <c r="U166" s="26"/>
      <c r="V166" s="26"/>
      <c r="AD166" s="611"/>
      <c r="AE166" s="611"/>
      <c r="AF166" s="611"/>
    </row>
    <row r="167" spans="1:32" ht="15" customHeight="1">
      <c r="A167" s="2" t="s">
        <v>240</v>
      </c>
      <c r="B167" s="44" t="s">
        <v>241</v>
      </c>
      <c r="C167" s="35"/>
      <c r="U167" s="26"/>
      <c r="V167" s="26"/>
      <c r="AD167" s="611"/>
      <c r="AE167" s="611"/>
      <c r="AF167" s="611"/>
    </row>
    <row r="168" spans="1:32" ht="15" customHeight="1">
      <c r="A168" s="2" t="s">
        <v>242</v>
      </c>
      <c r="B168" s="44" t="s">
        <v>243</v>
      </c>
      <c r="C168" s="35"/>
      <c r="U168" s="26"/>
      <c r="V168" s="26"/>
      <c r="AD168" s="611"/>
      <c r="AE168" s="611"/>
      <c r="AF168" s="611"/>
    </row>
    <row r="169" spans="1:32" ht="15" customHeight="1">
      <c r="C169" s="35"/>
      <c r="U169" s="26"/>
      <c r="V169" s="26"/>
      <c r="AD169" s="611"/>
      <c r="AE169" s="611"/>
      <c r="AF169" s="611"/>
    </row>
    <row r="170" spans="1:32" ht="15" customHeight="1">
      <c r="C170" s="35"/>
      <c r="U170" s="26"/>
      <c r="V170" s="26"/>
      <c r="AD170" s="611"/>
      <c r="AE170" s="611"/>
      <c r="AF170" s="611"/>
    </row>
    <row r="171" spans="1:32" ht="15" customHeight="1">
      <c r="C171" s="35"/>
      <c r="U171" s="26"/>
      <c r="V171" s="26"/>
      <c r="AD171" s="611"/>
      <c r="AE171" s="611"/>
      <c r="AF171" s="611"/>
    </row>
    <row r="172" spans="1:32" ht="15" customHeight="1">
      <c r="C172" s="35"/>
      <c r="U172" s="26"/>
      <c r="V172" s="26"/>
      <c r="AD172" s="611"/>
      <c r="AE172" s="611"/>
      <c r="AF172" s="611"/>
    </row>
    <row r="173" spans="1:32" ht="15" customHeight="1">
      <c r="C173" s="35"/>
      <c r="U173" s="26"/>
      <c r="V173" s="26"/>
      <c r="AD173" s="611"/>
      <c r="AE173" s="611"/>
      <c r="AF173" s="611"/>
    </row>
    <row r="174" spans="1:32" ht="15" customHeight="1">
      <c r="C174" s="35"/>
      <c r="U174" s="26"/>
      <c r="V174" s="26"/>
      <c r="AD174" s="611"/>
      <c r="AE174" s="611"/>
      <c r="AF174" s="611"/>
    </row>
    <row r="175" spans="1:32" ht="15" customHeight="1">
      <c r="C175" s="35"/>
      <c r="U175" s="26"/>
      <c r="V175" s="26"/>
      <c r="AD175" s="611"/>
      <c r="AE175" s="611"/>
      <c r="AF175" s="611"/>
    </row>
    <row r="176" spans="1:32" ht="15" customHeight="1">
      <c r="C176" s="35"/>
      <c r="U176" s="26"/>
      <c r="V176" s="26"/>
      <c r="AD176" s="611"/>
      <c r="AE176" s="611"/>
      <c r="AF176" s="611"/>
    </row>
    <row r="177" spans="3:32" ht="15" customHeight="1">
      <c r="C177" s="35"/>
      <c r="U177" s="26"/>
      <c r="V177" s="26"/>
      <c r="AD177" s="611"/>
      <c r="AE177" s="611"/>
      <c r="AF177" s="611"/>
    </row>
    <row r="178" spans="3:32" ht="15" customHeight="1">
      <c r="C178" s="35"/>
      <c r="U178" s="26"/>
      <c r="V178" s="26"/>
      <c r="AD178" s="611"/>
      <c r="AE178" s="611"/>
      <c r="AF178" s="611"/>
    </row>
    <row r="179" spans="3:32" ht="15" customHeight="1">
      <c r="C179" s="35"/>
      <c r="U179" s="26"/>
      <c r="V179" s="26"/>
      <c r="AD179" s="611"/>
      <c r="AE179" s="611"/>
      <c r="AF179" s="611"/>
    </row>
    <row r="180" spans="3:32" ht="15" customHeight="1">
      <c r="C180" s="35"/>
      <c r="U180" s="26"/>
      <c r="V180" s="26"/>
      <c r="AD180" s="611"/>
      <c r="AE180" s="611"/>
      <c r="AF180" s="611"/>
    </row>
    <row r="181" spans="3:32" ht="15" customHeight="1">
      <c r="C181" s="35"/>
      <c r="U181" s="26"/>
      <c r="V181" s="26"/>
      <c r="AD181" s="611"/>
      <c r="AE181" s="611"/>
      <c r="AF181" s="611"/>
    </row>
    <row r="182" spans="3:32" ht="15" customHeight="1">
      <c r="C182" s="35"/>
      <c r="U182" s="26"/>
      <c r="V182" s="26"/>
      <c r="AD182" s="611"/>
      <c r="AE182" s="611"/>
      <c r="AF182" s="611"/>
    </row>
    <row r="183" spans="3:32" ht="15" customHeight="1">
      <c r="C183" s="35"/>
      <c r="U183" s="26"/>
      <c r="V183" s="26"/>
      <c r="AD183" s="611"/>
      <c r="AE183" s="611"/>
      <c r="AF183" s="611"/>
    </row>
    <row r="184" spans="3:32" ht="15" customHeight="1">
      <c r="C184" s="35"/>
      <c r="U184" s="26"/>
      <c r="V184" s="26"/>
      <c r="AD184" s="611"/>
      <c r="AE184" s="611"/>
      <c r="AF184" s="611"/>
    </row>
    <row r="185" spans="3:32" ht="15" customHeight="1">
      <c r="C185" s="35"/>
      <c r="U185" s="26"/>
      <c r="V185" s="26"/>
      <c r="AD185" s="611"/>
      <c r="AE185" s="611"/>
      <c r="AF185" s="611"/>
    </row>
    <row r="186" spans="3:32" ht="15" customHeight="1">
      <c r="C186" s="35"/>
      <c r="U186" s="26"/>
      <c r="V186" s="26"/>
      <c r="AD186" s="611"/>
      <c r="AE186" s="611"/>
      <c r="AF186" s="611"/>
    </row>
    <row r="187" spans="3:32" ht="15" customHeight="1">
      <c r="C187" s="35"/>
      <c r="U187" s="26"/>
      <c r="V187" s="26"/>
      <c r="AD187" s="611"/>
      <c r="AE187" s="611"/>
      <c r="AF187" s="611"/>
    </row>
    <row r="188" spans="3:32" ht="15" customHeight="1">
      <c r="C188" s="35"/>
      <c r="U188" s="26"/>
      <c r="V188" s="26"/>
      <c r="AD188" s="611"/>
      <c r="AE188" s="611"/>
      <c r="AF188" s="611"/>
    </row>
    <row r="189" spans="3:32" ht="15" customHeight="1">
      <c r="C189" s="35"/>
      <c r="U189" s="26"/>
      <c r="V189" s="26"/>
    </row>
    <row r="190" spans="3:32" ht="15" customHeight="1">
      <c r="C190" s="35"/>
      <c r="U190" s="26"/>
      <c r="V190" s="26"/>
    </row>
    <row r="191" spans="3:32" ht="15" customHeight="1">
      <c r="C191" s="35"/>
      <c r="U191" s="26"/>
      <c r="V191" s="26"/>
    </row>
    <row r="192" spans="3:32" ht="15" customHeight="1">
      <c r="C192" s="35"/>
      <c r="U192" s="26"/>
      <c r="V192" s="26"/>
    </row>
    <row r="193" spans="3:22" ht="15" customHeight="1">
      <c r="C193" s="35"/>
      <c r="U193" s="26"/>
      <c r="V193" s="26"/>
    </row>
    <row r="194" spans="3:22" ht="15" customHeight="1">
      <c r="C194" s="35"/>
      <c r="U194" s="26"/>
      <c r="V194" s="26"/>
    </row>
    <row r="195" spans="3:22" ht="15" customHeight="1">
      <c r="C195" s="35"/>
      <c r="U195" s="26"/>
      <c r="V195" s="26"/>
    </row>
    <row r="196" spans="3:22" ht="15" customHeight="1">
      <c r="C196" s="35"/>
      <c r="U196" s="26"/>
      <c r="V196" s="26"/>
    </row>
    <row r="197" spans="3:22" ht="15" customHeight="1">
      <c r="C197" s="35"/>
      <c r="U197" s="26"/>
      <c r="V197" s="26"/>
    </row>
    <row r="198" spans="3:22" ht="15" customHeight="1">
      <c r="C198" s="35"/>
      <c r="U198" s="26"/>
      <c r="V198" s="26"/>
    </row>
    <row r="199" spans="3:22" ht="15" customHeight="1">
      <c r="C199" s="35"/>
      <c r="U199" s="26"/>
      <c r="V199" s="26"/>
    </row>
    <row r="200" spans="3:22" ht="15" customHeight="1">
      <c r="C200" s="35"/>
      <c r="U200" s="26"/>
      <c r="V200" s="26"/>
    </row>
  </sheetData>
  <autoFilter ref="A1:Y31"/>
  <mergeCells count="16">
    <mergeCell ref="B21:B25"/>
    <mergeCell ref="B7:B9"/>
    <mergeCell ref="B4:B6"/>
    <mergeCell ref="A21:A25"/>
    <mergeCell ref="A2:A3"/>
    <mergeCell ref="A7:A9"/>
    <mergeCell ref="B10:B14"/>
    <mergeCell ref="A19:A20"/>
    <mergeCell ref="B19:B20"/>
    <mergeCell ref="A10:A14"/>
    <mergeCell ref="B2:B3"/>
    <mergeCell ref="A17:A18"/>
    <mergeCell ref="A15:A16"/>
    <mergeCell ref="B17:B18"/>
    <mergeCell ref="A4:A6"/>
    <mergeCell ref="B15:B16"/>
  </mergeCells>
  <phoneticPr fontId="1"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CC"/>
    <outlinePr summaryBelow="0" summaryRight="0"/>
  </sheetPr>
  <dimension ref="A1:AF20"/>
  <sheetViews>
    <sheetView workbookViewId="0">
      <pane xSplit="2" topLeftCell="J1" activePane="topRight" state="frozen"/>
      <selection pane="topRight" activeCell="AB1" sqref="AB1:AF1"/>
    </sheetView>
  </sheetViews>
  <sheetFormatPr defaultColWidth="8.75" defaultRowHeight="15" customHeight="1"/>
  <cols>
    <col min="1" max="1" width="57.5" style="35" hidden="1" customWidth="1"/>
    <col min="2" max="2" width="14.5" style="35" customWidth="1"/>
    <col min="13" max="13" width="13.5" style="35" customWidth="1"/>
    <col min="22" max="22" width="21.5" style="35" customWidth="1"/>
  </cols>
  <sheetData>
    <row r="1" spans="1:32" ht="41.45" customHeight="1">
      <c r="A1" s="60" t="s">
        <v>57</v>
      </c>
      <c r="B1" s="60" t="s">
        <v>293</v>
      </c>
      <c r="C1" s="75" t="s">
        <v>120</v>
      </c>
      <c r="D1" s="75" t="s">
        <v>122</v>
      </c>
      <c r="E1" s="76" t="s">
        <v>123</v>
      </c>
      <c r="F1" s="76" t="s">
        <v>124</v>
      </c>
      <c r="G1" s="76" t="s">
        <v>125</v>
      </c>
      <c r="H1" s="76" t="s">
        <v>126</v>
      </c>
      <c r="I1" s="76" t="s">
        <v>127</v>
      </c>
      <c r="J1" s="506" t="s">
        <v>128</v>
      </c>
      <c r="K1" s="76" t="s">
        <v>129</v>
      </c>
      <c r="L1" s="77" t="s">
        <v>130</v>
      </c>
      <c r="M1" s="77" t="s">
        <v>131</v>
      </c>
      <c r="N1" s="76" t="s">
        <v>132</v>
      </c>
      <c r="O1" s="76" t="s">
        <v>133</v>
      </c>
      <c r="P1" s="76" t="s">
        <v>134</v>
      </c>
      <c r="Q1" s="76" t="s">
        <v>135</v>
      </c>
      <c r="R1" s="29" t="s">
        <v>136</v>
      </c>
      <c r="S1" s="29" t="s">
        <v>294</v>
      </c>
      <c r="T1" s="29" t="s">
        <v>295</v>
      </c>
      <c r="U1" s="29"/>
      <c r="V1" s="29" t="s">
        <v>139</v>
      </c>
      <c r="W1" s="29" t="s">
        <v>140</v>
      </c>
      <c r="X1" s="37" t="s">
        <v>141</v>
      </c>
      <c r="Y1" s="37" t="s">
        <v>142</v>
      </c>
      <c r="Z1" s="37" t="s">
        <v>143</v>
      </c>
      <c r="AA1" s="489" t="s">
        <v>144</v>
      </c>
      <c r="AB1" s="601" t="s">
        <v>1191</v>
      </c>
      <c r="AC1" s="601" t="s">
        <v>1192</v>
      </c>
      <c r="AD1" s="601" t="s">
        <v>1</v>
      </c>
      <c r="AE1" s="601" t="s">
        <v>1193</v>
      </c>
      <c r="AF1" s="601" t="s">
        <v>1194</v>
      </c>
    </row>
    <row r="2" spans="1:32" ht="15" customHeight="1">
      <c r="A2" s="25" t="s">
        <v>187</v>
      </c>
      <c r="B2" s="25">
        <v>60179</v>
      </c>
      <c r="C2" s="122">
        <v>200401</v>
      </c>
      <c r="D2" s="78" t="s">
        <v>106</v>
      </c>
      <c r="E2" s="27">
        <v>5</v>
      </c>
      <c r="F2" s="27">
        <v>10</v>
      </c>
      <c r="G2" s="27">
        <v>11</v>
      </c>
      <c r="H2" s="27" t="s">
        <v>157</v>
      </c>
      <c r="I2" s="27" t="s">
        <v>158</v>
      </c>
      <c r="J2" s="27">
        <v>-85</v>
      </c>
      <c r="K2" s="27" t="s">
        <v>159</v>
      </c>
      <c r="L2" s="27" t="s">
        <v>160</v>
      </c>
      <c r="M2" s="27"/>
      <c r="N2" s="27" t="s">
        <v>148</v>
      </c>
      <c r="O2" s="66" t="s">
        <v>149</v>
      </c>
      <c r="P2" s="27">
        <v>60</v>
      </c>
      <c r="Q2" s="27">
        <v>3</v>
      </c>
      <c r="R2" s="27" t="s">
        <v>150</v>
      </c>
      <c r="S2" s="27">
        <v>68400</v>
      </c>
      <c r="T2" s="27">
        <v>68400</v>
      </c>
      <c r="U2" s="25" t="s">
        <v>161</v>
      </c>
      <c r="V2" s="27" t="s">
        <v>162</v>
      </c>
      <c r="W2" s="27" t="s">
        <v>153</v>
      </c>
      <c r="AA2" s="496" t="s">
        <v>219</v>
      </c>
    </row>
    <row r="3" spans="1:32" ht="15" customHeight="1">
      <c r="A3" s="25" t="s">
        <v>188</v>
      </c>
      <c r="B3" s="25"/>
      <c r="C3" s="122">
        <v>200402</v>
      </c>
      <c r="D3" s="78" t="s">
        <v>106</v>
      </c>
      <c r="E3" s="27">
        <v>5</v>
      </c>
      <c r="F3" s="27">
        <v>10</v>
      </c>
      <c r="G3" s="27">
        <v>11</v>
      </c>
      <c r="H3" s="27" t="s">
        <v>145</v>
      </c>
      <c r="I3" s="27" t="s">
        <v>146</v>
      </c>
      <c r="J3" s="27">
        <v>-98</v>
      </c>
      <c r="K3" s="25">
        <v>0</v>
      </c>
      <c r="L3" s="25" t="s">
        <v>147</v>
      </c>
      <c r="M3" s="25"/>
      <c r="N3" s="27" t="s">
        <v>148</v>
      </c>
      <c r="O3" s="66" t="s">
        <v>149</v>
      </c>
      <c r="P3" s="27">
        <v>60</v>
      </c>
      <c r="Q3" s="27">
        <v>3</v>
      </c>
      <c r="R3" s="27" t="s">
        <v>150</v>
      </c>
      <c r="S3" s="27">
        <v>3900</v>
      </c>
      <c r="T3" s="27">
        <v>3900</v>
      </c>
      <c r="U3" s="25" t="s">
        <v>151</v>
      </c>
      <c r="V3" s="27" t="s">
        <v>152</v>
      </c>
      <c r="W3" s="27" t="s">
        <v>153</v>
      </c>
      <c r="AA3" s="496" t="s">
        <v>219</v>
      </c>
    </row>
    <row r="4" spans="1:32" ht="15" customHeight="1">
      <c r="A4" s="25" t="s">
        <v>187</v>
      </c>
      <c r="B4" s="25"/>
      <c r="C4" s="122">
        <v>200403</v>
      </c>
      <c r="D4" s="78" t="s">
        <v>106</v>
      </c>
      <c r="E4" s="27">
        <v>5</v>
      </c>
      <c r="F4" s="27">
        <v>10</v>
      </c>
      <c r="G4" s="27">
        <v>11</v>
      </c>
      <c r="H4" s="27" t="s">
        <v>157</v>
      </c>
      <c r="I4" s="27" t="s">
        <v>163</v>
      </c>
      <c r="J4" s="27">
        <v>-88</v>
      </c>
      <c r="K4" s="25">
        <v>10</v>
      </c>
      <c r="L4" s="25" t="s">
        <v>164</v>
      </c>
      <c r="M4" s="25"/>
      <c r="N4" s="27" t="s">
        <v>148</v>
      </c>
      <c r="O4" s="66" t="s">
        <v>149</v>
      </c>
      <c r="P4" s="27">
        <v>60</v>
      </c>
      <c r="Q4" s="27">
        <v>3</v>
      </c>
      <c r="R4" s="27" t="s">
        <v>150</v>
      </c>
      <c r="S4" s="27">
        <v>14500</v>
      </c>
      <c r="T4" s="27">
        <v>14500</v>
      </c>
      <c r="U4" s="25" t="s">
        <v>161</v>
      </c>
      <c r="V4" s="27" t="s">
        <v>152</v>
      </c>
      <c r="W4" s="27" t="s">
        <v>153</v>
      </c>
      <c r="AA4" s="496" t="s">
        <v>219</v>
      </c>
    </row>
    <row r="5" spans="1:32" ht="15" customHeight="1">
      <c r="A5" s="25" t="s">
        <v>189</v>
      </c>
      <c r="B5" s="25"/>
      <c r="C5" s="122">
        <v>200404</v>
      </c>
      <c r="D5" s="78" t="s">
        <v>106</v>
      </c>
      <c r="E5" s="27">
        <v>5</v>
      </c>
      <c r="F5" s="27">
        <v>10</v>
      </c>
      <c r="G5" s="27">
        <v>11</v>
      </c>
      <c r="H5" s="27" t="s">
        <v>165</v>
      </c>
      <c r="I5" s="27" t="s">
        <v>163</v>
      </c>
      <c r="J5" s="27">
        <v>-78</v>
      </c>
      <c r="K5" s="25">
        <v>20</v>
      </c>
      <c r="L5" s="25" t="s">
        <v>166</v>
      </c>
      <c r="M5" s="25"/>
      <c r="N5" s="27" t="s">
        <v>148</v>
      </c>
      <c r="O5" s="66" t="s">
        <v>149</v>
      </c>
      <c r="P5" s="27">
        <v>60</v>
      </c>
      <c r="Q5" s="27">
        <v>3</v>
      </c>
      <c r="R5" s="27" t="s">
        <v>150</v>
      </c>
      <c r="S5" s="27">
        <v>26000</v>
      </c>
      <c r="T5" s="27">
        <v>26000</v>
      </c>
      <c r="U5" s="25" t="s">
        <v>167</v>
      </c>
      <c r="V5" s="27" t="s">
        <v>152</v>
      </c>
      <c r="W5" s="27" t="s">
        <v>153</v>
      </c>
      <c r="AA5" s="496" t="s">
        <v>219</v>
      </c>
    </row>
    <row r="6" spans="1:32" ht="15" customHeight="1">
      <c r="A6" s="25" t="s">
        <v>296</v>
      </c>
      <c r="B6" s="25">
        <v>60181</v>
      </c>
      <c r="C6" s="122">
        <v>200405</v>
      </c>
      <c r="D6" s="78" t="s">
        <v>106</v>
      </c>
      <c r="E6" s="27">
        <v>5</v>
      </c>
      <c r="F6" s="27">
        <v>10</v>
      </c>
      <c r="G6" s="27">
        <v>11</v>
      </c>
      <c r="H6" s="27" t="s">
        <v>157</v>
      </c>
      <c r="I6" s="27" t="s">
        <v>158</v>
      </c>
      <c r="J6" s="27">
        <v>-85</v>
      </c>
      <c r="K6" s="25" t="s">
        <v>159</v>
      </c>
      <c r="L6" s="25" t="s">
        <v>160</v>
      </c>
      <c r="M6" s="25"/>
      <c r="N6" s="27" t="s">
        <v>171</v>
      </c>
      <c r="O6" s="66" t="s">
        <v>149</v>
      </c>
      <c r="P6" s="27">
        <v>60</v>
      </c>
      <c r="Q6" s="27">
        <v>3</v>
      </c>
      <c r="R6" s="27" t="s">
        <v>150</v>
      </c>
      <c r="S6" s="27">
        <v>69100</v>
      </c>
      <c r="T6" s="27">
        <v>69100</v>
      </c>
      <c r="U6" s="25" t="s">
        <v>191</v>
      </c>
      <c r="V6" s="27" t="s">
        <v>162</v>
      </c>
      <c r="W6" s="27" t="s">
        <v>153</v>
      </c>
      <c r="AA6" s="496" t="s">
        <v>219</v>
      </c>
    </row>
    <row r="7" spans="1:32" ht="15" customHeight="1">
      <c r="A7" s="25" t="s">
        <v>192</v>
      </c>
      <c r="B7" s="25">
        <v>58935</v>
      </c>
      <c r="C7" s="122">
        <v>200406</v>
      </c>
      <c r="D7" s="78" t="s">
        <v>106</v>
      </c>
      <c r="E7" s="27">
        <v>5</v>
      </c>
      <c r="F7" s="27">
        <v>10</v>
      </c>
      <c r="G7" s="27">
        <v>11</v>
      </c>
      <c r="H7" s="27" t="s">
        <v>193</v>
      </c>
      <c r="I7" s="27" t="s">
        <v>158</v>
      </c>
      <c r="J7" s="27">
        <v>-85</v>
      </c>
      <c r="K7" s="27" t="s">
        <v>159</v>
      </c>
      <c r="L7" s="27" t="s">
        <v>160</v>
      </c>
      <c r="M7" s="27"/>
      <c r="N7" s="27" t="s">
        <v>194</v>
      </c>
      <c r="O7" s="66" t="s">
        <v>149</v>
      </c>
      <c r="P7" s="27">
        <v>60</v>
      </c>
      <c r="Q7" s="27">
        <v>3</v>
      </c>
      <c r="R7" s="27" t="s">
        <v>150</v>
      </c>
      <c r="S7" s="27">
        <v>20000</v>
      </c>
      <c r="T7" s="27">
        <v>20000</v>
      </c>
      <c r="U7" s="25" t="s">
        <v>195</v>
      </c>
      <c r="V7" s="27" t="s">
        <v>152</v>
      </c>
      <c r="W7" s="27" t="s">
        <v>196</v>
      </c>
      <c r="AA7" s="496" t="s">
        <v>219</v>
      </c>
    </row>
    <row r="8" spans="1:32" ht="15" customHeight="1">
      <c r="A8" s="25" t="s">
        <v>197</v>
      </c>
      <c r="B8" s="25">
        <v>58621</v>
      </c>
      <c r="C8" s="122">
        <v>200407</v>
      </c>
      <c r="D8" s="78" t="s">
        <v>106</v>
      </c>
      <c r="E8" s="27">
        <v>5</v>
      </c>
      <c r="F8" s="27">
        <v>10</v>
      </c>
      <c r="G8" s="27">
        <v>11</v>
      </c>
      <c r="H8" s="27" t="s">
        <v>193</v>
      </c>
      <c r="I8" s="27" t="s">
        <v>158</v>
      </c>
      <c r="J8" s="27">
        <v>-85</v>
      </c>
      <c r="K8" s="27" t="s">
        <v>159</v>
      </c>
      <c r="L8" s="27" t="s">
        <v>160</v>
      </c>
      <c r="M8" s="27"/>
      <c r="N8" s="27" t="s">
        <v>198</v>
      </c>
      <c r="O8" s="66" t="s">
        <v>149</v>
      </c>
      <c r="P8" s="27">
        <v>60</v>
      </c>
      <c r="Q8" s="27">
        <v>3</v>
      </c>
      <c r="R8" s="27" t="s">
        <v>150</v>
      </c>
      <c r="S8" s="27">
        <v>20000</v>
      </c>
      <c r="T8" s="27">
        <v>20000</v>
      </c>
      <c r="U8" s="25" t="s">
        <v>199</v>
      </c>
      <c r="V8" s="27" t="s">
        <v>152</v>
      </c>
      <c r="W8" s="27" t="s">
        <v>196</v>
      </c>
      <c r="AA8" s="496" t="s">
        <v>219</v>
      </c>
    </row>
    <row r="9" spans="1:32" ht="15" customHeight="1">
      <c r="A9" s="27" t="s">
        <v>156</v>
      </c>
      <c r="B9" s="27">
        <v>60179</v>
      </c>
      <c r="C9" s="122">
        <v>200408</v>
      </c>
      <c r="D9" s="78" t="s">
        <v>106</v>
      </c>
      <c r="E9" s="27">
        <v>5</v>
      </c>
      <c r="F9" s="27">
        <v>5</v>
      </c>
      <c r="G9" s="27">
        <v>11</v>
      </c>
      <c r="H9" s="27" t="s">
        <v>157</v>
      </c>
      <c r="I9" s="27" t="s">
        <v>158</v>
      </c>
      <c r="J9" s="27">
        <v>-85</v>
      </c>
      <c r="K9" s="27" t="s">
        <v>159</v>
      </c>
      <c r="L9" s="27" t="s">
        <v>160</v>
      </c>
      <c r="M9" s="27"/>
      <c r="N9" s="27" t="s">
        <v>148</v>
      </c>
      <c r="O9" s="66" t="s">
        <v>149</v>
      </c>
      <c r="P9" s="27">
        <v>60</v>
      </c>
      <c r="Q9" s="27">
        <v>3</v>
      </c>
      <c r="R9" s="27" t="s">
        <v>150</v>
      </c>
      <c r="S9" s="27">
        <v>27000</v>
      </c>
      <c r="T9" s="27">
        <v>27000</v>
      </c>
      <c r="U9" s="25" t="s">
        <v>161</v>
      </c>
      <c r="V9" s="27" t="s">
        <v>186</v>
      </c>
      <c r="W9" s="27" t="s">
        <v>153</v>
      </c>
      <c r="AA9" s="496" t="s">
        <v>219</v>
      </c>
    </row>
    <row r="10" spans="1:32" ht="15" customHeight="1">
      <c r="AA10" s="488"/>
    </row>
    <row r="11" spans="1:32" ht="15" customHeight="1">
      <c r="A11" s="25" t="s">
        <v>187</v>
      </c>
      <c r="B11" s="25">
        <v>60179</v>
      </c>
      <c r="C11" s="122">
        <v>200410</v>
      </c>
      <c r="D11" s="78" t="s">
        <v>106</v>
      </c>
      <c r="E11" s="27">
        <v>5</v>
      </c>
      <c r="F11" s="27">
        <v>5</v>
      </c>
      <c r="G11" s="27">
        <v>11</v>
      </c>
      <c r="H11" s="27" t="s">
        <v>157</v>
      </c>
      <c r="I11" s="27" t="s">
        <v>158</v>
      </c>
      <c r="J11" s="27">
        <v>-85</v>
      </c>
      <c r="K11" s="27" t="s">
        <v>159</v>
      </c>
      <c r="L11" s="27" t="s">
        <v>160</v>
      </c>
      <c r="M11" s="27" t="s">
        <v>205</v>
      </c>
      <c r="N11" s="27" t="s">
        <v>148</v>
      </c>
      <c r="O11" s="66" t="s">
        <v>149</v>
      </c>
      <c r="P11" s="27">
        <v>60</v>
      </c>
      <c r="Q11" s="27">
        <v>3</v>
      </c>
      <c r="R11" s="27" t="s">
        <v>150</v>
      </c>
      <c r="S11" s="27" t="s">
        <v>201</v>
      </c>
      <c r="T11" s="27">
        <v>36000</v>
      </c>
      <c r="U11" s="25"/>
      <c r="V11" s="27" t="s">
        <v>297</v>
      </c>
      <c r="W11" s="27" t="s">
        <v>153</v>
      </c>
      <c r="AA11" s="496" t="s">
        <v>219</v>
      </c>
    </row>
    <row r="12" spans="1:32" ht="15" customHeight="1">
      <c r="A12" s="25" t="s">
        <v>187</v>
      </c>
      <c r="B12" s="25">
        <v>60179</v>
      </c>
      <c r="C12" s="122">
        <v>200411</v>
      </c>
      <c r="D12" s="78" t="s">
        <v>106</v>
      </c>
      <c r="E12" s="27">
        <v>5</v>
      </c>
      <c r="F12" s="27">
        <v>10</v>
      </c>
      <c r="G12" s="27">
        <v>11</v>
      </c>
      <c r="H12" s="27" t="s">
        <v>157</v>
      </c>
      <c r="I12" s="27" t="s">
        <v>158</v>
      </c>
      <c r="J12" s="27">
        <v>-85</v>
      </c>
      <c r="K12" s="27" t="s">
        <v>159</v>
      </c>
      <c r="L12" s="27" t="s">
        <v>160</v>
      </c>
      <c r="M12" s="27" t="s">
        <v>205</v>
      </c>
      <c r="N12" s="27" t="s">
        <v>148</v>
      </c>
      <c r="O12" s="66" t="s">
        <v>149</v>
      </c>
      <c r="P12" s="27">
        <v>60</v>
      </c>
      <c r="Q12" s="27">
        <v>3</v>
      </c>
      <c r="R12" s="27" t="s">
        <v>150</v>
      </c>
      <c r="S12" s="27" t="s">
        <v>201</v>
      </c>
      <c r="T12" s="27">
        <v>90000</v>
      </c>
      <c r="U12" s="25"/>
      <c r="V12" s="27" t="s">
        <v>206</v>
      </c>
      <c r="W12" s="27" t="s">
        <v>153</v>
      </c>
      <c r="AA12" s="496" t="s">
        <v>219</v>
      </c>
    </row>
    <row r="13" spans="1:32" ht="15" customHeight="1">
      <c r="AA13" s="488"/>
    </row>
    <row r="14" spans="1:32" ht="15" customHeight="1">
      <c r="A14" s="25" t="s">
        <v>192</v>
      </c>
      <c r="B14" s="25">
        <v>58935</v>
      </c>
      <c r="C14" s="122">
        <v>200412</v>
      </c>
      <c r="D14" s="78" t="s">
        <v>106</v>
      </c>
      <c r="E14" s="27">
        <v>5</v>
      </c>
      <c r="F14" s="27">
        <v>10</v>
      </c>
      <c r="G14" s="27">
        <v>11</v>
      </c>
      <c r="H14" s="27" t="s">
        <v>193</v>
      </c>
      <c r="I14" s="27" t="s">
        <v>158</v>
      </c>
      <c r="J14" s="27">
        <v>-85</v>
      </c>
      <c r="K14" s="27" t="s">
        <v>159</v>
      </c>
      <c r="L14" s="27" t="s">
        <v>160</v>
      </c>
      <c r="M14" s="27" t="s">
        <v>298</v>
      </c>
      <c r="N14" s="27" t="s">
        <v>194</v>
      </c>
      <c r="O14" s="66" t="s">
        <v>149</v>
      </c>
      <c r="P14" s="27">
        <v>60</v>
      </c>
      <c r="Q14" s="27">
        <v>3</v>
      </c>
      <c r="R14" s="27" t="s">
        <v>150</v>
      </c>
      <c r="S14" s="27" t="s">
        <v>201</v>
      </c>
      <c r="T14" s="27">
        <v>32000</v>
      </c>
      <c r="U14" s="25"/>
      <c r="V14" s="27" t="s">
        <v>206</v>
      </c>
      <c r="W14" s="27" t="s">
        <v>214</v>
      </c>
      <c r="AA14" s="496" t="s">
        <v>219</v>
      </c>
    </row>
    <row r="15" spans="1:32" ht="15" customHeight="1">
      <c r="AA15" s="488"/>
    </row>
    <row r="16" spans="1:32" ht="15" customHeight="1">
      <c r="A16" s="25" t="s">
        <v>187</v>
      </c>
      <c r="B16" s="25">
        <v>60179</v>
      </c>
      <c r="C16" s="122">
        <v>200413</v>
      </c>
      <c r="D16" s="78" t="s">
        <v>106</v>
      </c>
      <c r="E16" s="27">
        <v>5</v>
      </c>
      <c r="F16" s="27">
        <v>5</v>
      </c>
      <c r="G16" s="27">
        <v>14</v>
      </c>
      <c r="H16" s="27" t="s">
        <v>217</v>
      </c>
      <c r="I16" s="27" t="s">
        <v>158</v>
      </c>
      <c r="J16" s="27">
        <v>-85</v>
      </c>
      <c r="K16" s="27" t="s">
        <v>159</v>
      </c>
      <c r="L16" s="27" t="s">
        <v>160</v>
      </c>
      <c r="M16" s="27" t="s">
        <v>205</v>
      </c>
      <c r="N16" s="27" t="s">
        <v>148</v>
      </c>
      <c r="O16" s="66" t="s">
        <v>149</v>
      </c>
      <c r="P16" s="27">
        <v>60</v>
      </c>
      <c r="Q16" s="27">
        <v>3</v>
      </c>
      <c r="R16" s="27" t="s">
        <v>150</v>
      </c>
      <c r="S16" s="27" t="s">
        <v>201</v>
      </c>
      <c r="T16" s="27">
        <v>32000</v>
      </c>
      <c r="U16" s="25"/>
      <c r="V16" s="27" t="s">
        <v>291</v>
      </c>
      <c r="W16" s="27" t="s">
        <v>153</v>
      </c>
      <c r="AA16" s="490" t="s">
        <v>219</v>
      </c>
    </row>
    <row r="17" spans="1:27" ht="15" customHeight="1">
      <c r="A17" s="25" t="s">
        <v>187</v>
      </c>
      <c r="B17" s="25">
        <v>60179</v>
      </c>
      <c r="C17" s="135">
        <v>200.41399999999999</v>
      </c>
      <c r="D17" s="78" t="s">
        <v>106</v>
      </c>
      <c r="E17" s="27">
        <v>5</v>
      </c>
      <c r="F17" s="27">
        <v>10</v>
      </c>
      <c r="G17" s="27">
        <v>14</v>
      </c>
      <c r="H17" s="27" t="s">
        <v>217</v>
      </c>
      <c r="I17" s="27" t="s">
        <v>158</v>
      </c>
      <c r="J17" s="27">
        <v>-85</v>
      </c>
      <c r="K17" s="27" t="s">
        <v>159</v>
      </c>
      <c r="L17" s="27" t="s">
        <v>160</v>
      </c>
      <c r="M17" s="27" t="s">
        <v>205</v>
      </c>
      <c r="N17" s="27" t="s">
        <v>148</v>
      </c>
      <c r="O17" s="66" t="s">
        <v>149</v>
      </c>
      <c r="P17" s="27">
        <v>60</v>
      </c>
      <c r="Q17" s="27">
        <v>3</v>
      </c>
      <c r="R17" s="27" t="s">
        <v>150</v>
      </c>
      <c r="S17" s="27" t="s">
        <v>201</v>
      </c>
      <c r="T17" s="27">
        <v>80000</v>
      </c>
      <c r="U17" s="25"/>
      <c r="V17" s="27" t="s">
        <v>218</v>
      </c>
      <c r="W17" s="27" t="s">
        <v>153</v>
      </c>
      <c r="AA17" s="490" t="s">
        <v>219</v>
      </c>
    </row>
    <row r="18" spans="1:27" ht="15" customHeight="1">
      <c r="AA18" s="488"/>
    </row>
    <row r="19" spans="1:27" ht="15" customHeight="1">
      <c r="B19" s="442">
        <v>60179</v>
      </c>
      <c r="C19" s="453">
        <v>200415</v>
      </c>
      <c r="D19" s="454" t="s">
        <v>106</v>
      </c>
      <c r="E19" s="440">
        <v>5</v>
      </c>
      <c r="F19" s="440">
        <v>5</v>
      </c>
      <c r="G19" s="440">
        <v>14</v>
      </c>
      <c r="H19" s="440" t="s">
        <v>222</v>
      </c>
      <c r="I19" s="440" t="s">
        <v>158</v>
      </c>
      <c r="J19" s="440">
        <v>-85</v>
      </c>
      <c r="K19" s="440" t="s">
        <v>159</v>
      </c>
      <c r="L19" s="440" t="s">
        <v>160</v>
      </c>
      <c r="M19" s="440" t="s">
        <v>205</v>
      </c>
      <c r="N19" s="440" t="s">
        <v>148</v>
      </c>
      <c r="O19" s="145" t="s">
        <v>149</v>
      </c>
      <c r="P19" s="440">
        <v>60</v>
      </c>
      <c r="Q19" s="440">
        <v>3</v>
      </c>
      <c r="R19" s="440" t="s">
        <v>150</v>
      </c>
      <c r="S19" s="440" t="s">
        <v>201</v>
      </c>
      <c r="T19" s="440">
        <v>1</v>
      </c>
      <c r="U19" s="442"/>
      <c r="V19" s="440" t="s">
        <v>291</v>
      </c>
      <c r="W19" s="440" t="s">
        <v>153</v>
      </c>
      <c r="AA19" s="490" t="s">
        <v>158</v>
      </c>
    </row>
    <row r="20" spans="1:27" ht="15" customHeight="1">
      <c r="B20" s="442">
        <v>60179</v>
      </c>
      <c r="C20" s="455">
        <v>200.416</v>
      </c>
      <c r="D20" s="454" t="s">
        <v>106</v>
      </c>
      <c r="E20" s="440">
        <v>5</v>
      </c>
      <c r="F20" s="440">
        <v>10</v>
      </c>
      <c r="G20" s="440">
        <v>14</v>
      </c>
      <c r="H20" s="440" t="s">
        <v>222</v>
      </c>
      <c r="I20" s="440" t="s">
        <v>158</v>
      </c>
      <c r="J20" s="440">
        <v>-85</v>
      </c>
      <c r="K20" s="440" t="s">
        <v>159</v>
      </c>
      <c r="L20" s="440" t="s">
        <v>160</v>
      </c>
      <c r="M20" s="440" t="s">
        <v>205</v>
      </c>
      <c r="N20" s="440" t="s">
        <v>148</v>
      </c>
      <c r="O20" s="145" t="s">
        <v>149</v>
      </c>
      <c r="P20" s="440">
        <v>60</v>
      </c>
      <c r="Q20" s="440">
        <v>3</v>
      </c>
      <c r="R20" s="440" t="s">
        <v>150</v>
      </c>
      <c r="S20" s="440" t="s">
        <v>201</v>
      </c>
      <c r="T20" s="440">
        <v>1</v>
      </c>
      <c r="U20" s="442"/>
      <c r="V20" s="440" t="s">
        <v>218</v>
      </c>
      <c r="W20" s="440" t="s">
        <v>153</v>
      </c>
      <c r="AA20" s="490" t="s">
        <v>158</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CC"/>
    <outlinePr summaryBelow="0" summaryRight="0"/>
  </sheetPr>
  <dimension ref="A1:AN76"/>
  <sheetViews>
    <sheetView topLeftCell="T1" workbookViewId="0">
      <selection activeCell="AD2" sqref="AD2:AH2"/>
    </sheetView>
  </sheetViews>
  <sheetFormatPr defaultColWidth="9.5" defaultRowHeight="15" customHeight="1"/>
  <cols>
    <col min="1" max="1" width="16.5" style="36" customWidth="1"/>
    <col min="2" max="2" width="76.5" style="35" customWidth="1"/>
    <col min="3" max="3" width="16.5" style="35" customWidth="1"/>
    <col min="4" max="5" width="15.5" style="35" customWidth="1"/>
    <col min="6" max="6" width="20.5" style="35" customWidth="1"/>
    <col min="7" max="7" width="10" style="35" customWidth="1"/>
    <col min="8" max="8" width="23.5" style="35" customWidth="1"/>
    <col min="9" max="9" width="8.5" style="35" customWidth="1"/>
    <col min="10" max="10" width="12" style="35" customWidth="1"/>
    <col min="11" max="12" width="11" style="35" customWidth="1"/>
    <col min="13" max="13" width="7.5" style="35" customWidth="1"/>
    <col min="14" max="15" width="13.5" style="35" customWidth="1"/>
    <col min="16" max="16" width="23.5" style="35" customWidth="1"/>
    <col min="17" max="17" width="10" style="35" customWidth="1"/>
    <col min="18" max="18" width="11.5" style="35" customWidth="1"/>
    <col min="19" max="19" width="10.5" style="35" customWidth="1"/>
    <col min="20" max="20" width="14.5" style="26" customWidth="1"/>
    <col min="21" max="21" width="26" style="51" customWidth="1"/>
    <col min="22" max="22" width="25.5" style="51" customWidth="1"/>
    <col min="23" max="23" width="22.5" style="35" customWidth="1"/>
    <col min="24" max="24" width="20.5" style="36" customWidth="1"/>
    <col min="25" max="25" width="12.5" style="36" customWidth="1"/>
    <col min="26" max="40" width="9.5" style="35"/>
  </cols>
  <sheetData>
    <row r="1" spans="1:34" ht="15" customHeight="1">
      <c r="A1" s="27"/>
      <c r="B1" s="46"/>
      <c r="C1" s="26"/>
      <c r="T1" s="25"/>
    </row>
    <row r="2" spans="1:34" s="42" customFormat="1" ht="41.45" customHeight="1">
      <c r="A2" s="39" t="s">
        <v>118</v>
      </c>
      <c r="B2" s="47" t="s">
        <v>57</v>
      </c>
      <c r="C2" s="47" t="s">
        <v>293</v>
      </c>
      <c r="D2" s="38" t="s">
        <v>120</v>
      </c>
      <c r="E2" s="29" t="s">
        <v>121</v>
      </c>
      <c r="F2" s="38" t="s">
        <v>122</v>
      </c>
      <c r="G2" s="39" t="s">
        <v>123</v>
      </c>
      <c r="H2" s="39" t="s">
        <v>124</v>
      </c>
      <c r="I2" s="39" t="s">
        <v>125</v>
      </c>
      <c r="J2" s="39" t="s">
        <v>126</v>
      </c>
      <c r="K2" s="39" t="s">
        <v>127</v>
      </c>
      <c r="L2" s="507" t="s">
        <v>128</v>
      </c>
      <c r="M2" s="39" t="s">
        <v>129</v>
      </c>
      <c r="N2" s="40" t="s">
        <v>130</v>
      </c>
      <c r="O2" s="40" t="s">
        <v>131</v>
      </c>
      <c r="P2" s="39" t="s">
        <v>132</v>
      </c>
      <c r="Q2" s="39" t="s">
        <v>133</v>
      </c>
      <c r="R2" s="39" t="s">
        <v>134</v>
      </c>
      <c r="S2" s="39" t="s">
        <v>135</v>
      </c>
      <c r="T2" s="72" t="s">
        <v>136</v>
      </c>
      <c r="U2" s="39" t="s">
        <v>137</v>
      </c>
      <c r="V2" s="39" t="s">
        <v>138</v>
      </c>
      <c r="W2" s="39"/>
      <c r="X2" s="73" t="s">
        <v>139</v>
      </c>
      <c r="Y2" s="73" t="s">
        <v>140</v>
      </c>
      <c r="Z2" s="37" t="s">
        <v>141</v>
      </c>
      <c r="AA2" s="37" t="s">
        <v>142</v>
      </c>
      <c r="AB2" s="37" t="s">
        <v>143</v>
      </c>
      <c r="AC2" s="489" t="s">
        <v>144</v>
      </c>
      <c r="AD2" s="601" t="s">
        <v>1191</v>
      </c>
      <c r="AE2" s="601" t="s">
        <v>1192</v>
      </c>
      <c r="AF2" s="601" t="s">
        <v>1</v>
      </c>
      <c r="AG2" s="601" t="s">
        <v>1193</v>
      </c>
      <c r="AH2" s="601" t="s">
        <v>1194</v>
      </c>
    </row>
    <row r="3" spans="1:34" ht="15" customHeight="1">
      <c r="A3" s="66"/>
      <c r="B3" s="66" t="s">
        <v>299</v>
      </c>
      <c r="C3" s="66"/>
      <c r="D3" s="121">
        <v>200303</v>
      </c>
      <c r="E3" s="2"/>
      <c r="F3" s="43" t="s">
        <v>106</v>
      </c>
      <c r="G3" s="66">
        <v>12</v>
      </c>
      <c r="H3" s="66">
        <v>5</v>
      </c>
      <c r="I3" s="66">
        <v>8</v>
      </c>
      <c r="J3" s="66" t="s">
        <v>145</v>
      </c>
      <c r="K3" s="66" t="s">
        <v>146</v>
      </c>
      <c r="L3" s="90">
        <v>-98</v>
      </c>
      <c r="M3" s="2">
        <v>0</v>
      </c>
      <c r="N3" s="2" t="s">
        <v>147</v>
      </c>
      <c r="O3" s="2"/>
      <c r="P3" s="66" t="s">
        <v>148</v>
      </c>
      <c r="Q3" s="66" t="s">
        <v>149</v>
      </c>
      <c r="R3" s="66">
        <v>60</v>
      </c>
      <c r="S3" s="66">
        <v>3</v>
      </c>
      <c r="T3" s="66" t="s">
        <v>150</v>
      </c>
      <c r="U3" s="61">
        <v>2000</v>
      </c>
      <c r="V3" s="61">
        <v>2000</v>
      </c>
      <c r="W3" s="63" t="s">
        <v>151</v>
      </c>
      <c r="X3" s="66" t="s">
        <v>152</v>
      </c>
      <c r="Y3" s="66" t="s">
        <v>153</v>
      </c>
      <c r="AC3" s="496" t="s">
        <v>219</v>
      </c>
    </row>
    <row r="4" spans="1:34" ht="15" customHeight="1">
      <c r="A4" s="626" t="s">
        <v>155</v>
      </c>
      <c r="B4" s="66" t="s">
        <v>156</v>
      </c>
      <c r="C4" s="66">
        <v>60179</v>
      </c>
      <c r="D4" s="121">
        <v>200304</v>
      </c>
      <c r="E4" s="2"/>
      <c r="F4" s="43" t="s">
        <v>106</v>
      </c>
      <c r="G4" s="66">
        <v>12</v>
      </c>
      <c r="H4" s="66">
        <v>5</v>
      </c>
      <c r="I4" s="66">
        <v>8</v>
      </c>
      <c r="J4" s="66" t="s">
        <v>157</v>
      </c>
      <c r="K4" s="66" t="s">
        <v>158</v>
      </c>
      <c r="L4" s="90">
        <v>-85</v>
      </c>
      <c r="M4" s="66" t="s">
        <v>159</v>
      </c>
      <c r="N4" s="66" t="s">
        <v>160</v>
      </c>
      <c r="O4" s="66"/>
      <c r="P4" s="66" t="s">
        <v>148</v>
      </c>
      <c r="Q4" s="66" t="s">
        <v>149</v>
      </c>
      <c r="R4" s="66">
        <v>60</v>
      </c>
      <c r="S4" s="66">
        <v>3</v>
      </c>
      <c r="T4" s="66" t="s">
        <v>150</v>
      </c>
      <c r="U4" s="61">
        <v>27000</v>
      </c>
      <c r="V4" s="61">
        <v>27000</v>
      </c>
      <c r="W4" s="63" t="s">
        <v>161</v>
      </c>
      <c r="X4" s="66" t="s">
        <v>186</v>
      </c>
      <c r="Y4" s="66" t="s">
        <v>153</v>
      </c>
      <c r="AC4" s="496" t="s">
        <v>219</v>
      </c>
    </row>
    <row r="5" spans="1:34" ht="15" customHeight="1">
      <c r="A5" s="626"/>
      <c r="B5" s="66" t="s">
        <v>156</v>
      </c>
      <c r="C5" s="66"/>
      <c r="D5" s="121">
        <v>200305</v>
      </c>
      <c r="E5" s="2"/>
      <c r="F5" s="43" t="s">
        <v>106</v>
      </c>
      <c r="G5" s="66">
        <v>12</v>
      </c>
      <c r="H5" s="66">
        <v>5</v>
      </c>
      <c r="I5" s="66">
        <v>8</v>
      </c>
      <c r="J5" s="66" t="s">
        <v>157</v>
      </c>
      <c r="K5" s="66" t="s">
        <v>163</v>
      </c>
      <c r="L5" s="90">
        <v>-88</v>
      </c>
      <c r="M5" s="2">
        <v>10</v>
      </c>
      <c r="N5" s="2" t="s">
        <v>164</v>
      </c>
      <c r="O5" s="2"/>
      <c r="P5" s="66" t="s">
        <v>148</v>
      </c>
      <c r="Q5" s="66" t="s">
        <v>149</v>
      </c>
      <c r="R5" s="66">
        <v>60</v>
      </c>
      <c r="S5" s="66">
        <v>3</v>
      </c>
      <c r="T5" s="66" t="s">
        <v>150</v>
      </c>
      <c r="U5" s="61">
        <v>6000</v>
      </c>
      <c r="V5" s="61">
        <v>6000</v>
      </c>
      <c r="W5" s="63" t="s">
        <v>161</v>
      </c>
      <c r="X5" s="66" t="s">
        <v>152</v>
      </c>
      <c r="Y5" s="66" t="s">
        <v>153</v>
      </c>
      <c r="AC5" s="496" t="s">
        <v>219</v>
      </c>
    </row>
    <row r="6" spans="1:34" ht="15" customHeight="1">
      <c r="A6" s="66"/>
      <c r="B6" s="66" t="s">
        <v>247</v>
      </c>
      <c r="C6" s="66"/>
      <c r="D6" s="121">
        <v>200307</v>
      </c>
      <c r="E6" s="2"/>
      <c r="F6" s="43" t="s">
        <v>106</v>
      </c>
      <c r="G6" s="66">
        <v>12</v>
      </c>
      <c r="H6" s="66">
        <v>5</v>
      </c>
      <c r="I6" s="66">
        <v>8</v>
      </c>
      <c r="J6" s="66" t="s">
        <v>165</v>
      </c>
      <c r="K6" s="66" t="s">
        <v>163</v>
      </c>
      <c r="L6" s="90">
        <v>-78</v>
      </c>
      <c r="M6" s="2">
        <v>20</v>
      </c>
      <c r="N6" s="2" t="s">
        <v>166</v>
      </c>
      <c r="O6" s="2"/>
      <c r="P6" s="66" t="s">
        <v>148</v>
      </c>
      <c r="Q6" s="66" t="s">
        <v>149</v>
      </c>
      <c r="R6" s="66">
        <v>60</v>
      </c>
      <c r="S6" s="66">
        <v>3</v>
      </c>
      <c r="T6" s="66" t="s">
        <v>150</v>
      </c>
      <c r="U6" s="27">
        <v>12000</v>
      </c>
      <c r="V6" s="27">
        <v>12000</v>
      </c>
      <c r="W6" s="63" t="s">
        <v>167</v>
      </c>
      <c r="X6" s="66" t="s">
        <v>152</v>
      </c>
      <c r="Y6" s="66" t="s">
        <v>153</v>
      </c>
      <c r="AC6" s="496" t="s">
        <v>219</v>
      </c>
    </row>
    <row r="7" spans="1:34" ht="15" customHeight="1">
      <c r="A7" s="66" t="s">
        <v>174</v>
      </c>
      <c r="B7" s="2" t="s">
        <v>175</v>
      </c>
      <c r="C7" s="2">
        <v>60181</v>
      </c>
      <c r="D7" s="121">
        <v>200311</v>
      </c>
      <c r="E7" s="2"/>
      <c r="F7" s="43" t="s">
        <v>106</v>
      </c>
      <c r="G7" s="66">
        <v>12</v>
      </c>
      <c r="H7" s="66">
        <v>5</v>
      </c>
      <c r="I7" s="66">
        <v>8</v>
      </c>
      <c r="J7" s="66" t="s">
        <v>157</v>
      </c>
      <c r="K7" s="66" t="s">
        <v>158</v>
      </c>
      <c r="L7" s="90">
        <v>-85</v>
      </c>
      <c r="M7" s="66" t="s">
        <v>159</v>
      </c>
      <c r="N7" s="66" t="s">
        <v>160</v>
      </c>
      <c r="O7" s="66"/>
      <c r="P7" s="66" t="s">
        <v>171</v>
      </c>
      <c r="Q7" s="66" t="s">
        <v>149</v>
      </c>
      <c r="R7" s="66">
        <v>60</v>
      </c>
      <c r="S7" s="66">
        <v>3</v>
      </c>
      <c r="T7" s="66" t="s">
        <v>150</v>
      </c>
      <c r="U7" s="61">
        <v>27000</v>
      </c>
      <c r="V7" s="61">
        <v>27000</v>
      </c>
      <c r="W7" s="63" t="s">
        <v>176</v>
      </c>
      <c r="X7" s="66" t="s">
        <v>186</v>
      </c>
      <c r="Y7" s="66" t="s">
        <v>153</v>
      </c>
      <c r="AC7" s="496" t="s">
        <v>219</v>
      </c>
    </row>
    <row r="8" spans="1:34" ht="15" customHeight="1">
      <c r="A8" s="66" t="s">
        <v>251</v>
      </c>
      <c r="B8" s="2" t="s">
        <v>192</v>
      </c>
      <c r="C8" s="2">
        <v>58935</v>
      </c>
      <c r="D8" s="121">
        <v>200315</v>
      </c>
      <c r="E8" s="2"/>
      <c r="F8" s="43" t="s">
        <v>106</v>
      </c>
      <c r="G8" s="66">
        <v>12</v>
      </c>
      <c r="H8" s="66">
        <v>5</v>
      </c>
      <c r="I8" s="66">
        <v>8</v>
      </c>
      <c r="J8" s="66" t="s">
        <v>193</v>
      </c>
      <c r="K8" s="66" t="s">
        <v>158</v>
      </c>
      <c r="L8" s="90">
        <v>-85</v>
      </c>
      <c r="M8" s="66" t="s">
        <v>159</v>
      </c>
      <c r="N8" s="66" t="s">
        <v>160</v>
      </c>
      <c r="O8" s="66"/>
      <c r="P8" s="66" t="s">
        <v>194</v>
      </c>
      <c r="Q8" s="66" t="s">
        <v>149</v>
      </c>
      <c r="R8" s="66">
        <v>60</v>
      </c>
      <c r="S8" s="66">
        <v>3</v>
      </c>
      <c r="T8" s="66" t="s">
        <v>150</v>
      </c>
      <c r="U8" s="61">
        <v>10000</v>
      </c>
      <c r="V8" s="61">
        <v>10000</v>
      </c>
      <c r="W8" s="63" t="s">
        <v>195</v>
      </c>
      <c r="X8" s="66" t="s">
        <v>186</v>
      </c>
      <c r="Y8" s="66" t="s">
        <v>196</v>
      </c>
      <c r="AC8" s="496" t="s">
        <v>219</v>
      </c>
    </row>
    <row r="9" spans="1:34" ht="15" customHeight="1">
      <c r="A9" s="66" t="s">
        <v>252</v>
      </c>
      <c r="B9" s="2" t="s">
        <v>197</v>
      </c>
      <c r="C9" s="2">
        <v>58621</v>
      </c>
      <c r="D9" s="121">
        <v>200316</v>
      </c>
      <c r="E9" s="2"/>
      <c r="F9" s="43" t="s">
        <v>106</v>
      </c>
      <c r="G9" s="66">
        <v>12</v>
      </c>
      <c r="H9" s="66">
        <v>5</v>
      </c>
      <c r="I9" s="66">
        <v>8</v>
      </c>
      <c r="J9" s="66" t="s">
        <v>193</v>
      </c>
      <c r="K9" s="66" t="s">
        <v>158</v>
      </c>
      <c r="L9" s="90">
        <v>-85</v>
      </c>
      <c r="M9" s="66" t="s">
        <v>159</v>
      </c>
      <c r="N9" s="66" t="s">
        <v>160</v>
      </c>
      <c r="O9" s="66"/>
      <c r="P9" s="66" t="s">
        <v>198</v>
      </c>
      <c r="Q9" s="66" t="s">
        <v>149</v>
      </c>
      <c r="R9" s="66">
        <v>60</v>
      </c>
      <c r="S9" s="66">
        <v>3</v>
      </c>
      <c r="T9" s="66" t="s">
        <v>150</v>
      </c>
      <c r="U9" s="61">
        <v>10000</v>
      </c>
      <c r="V9" s="61">
        <v>10000</v>
      </c>
      <c r="W9" s="63" t="s">
        <v>199</v>
      </c>
      <c r="X9" s="66" t="s">
        <v>186</v>
      </c>
      <c r="Y9" s="66" t="s">
        <v>196</v>
      </c>
      <c r="AC9" s="496" t="s">
        <v>219</v>
      </c>
    </row>
    <row r="10" spans="1:34" ht="15" customHeight="1">
      <c r="A10" s="66"/>
      <c r="B10" s="2"/>
      <c r="C10" s="2"/>
      <c r="D10" s="2"/>
      <c r="E10" s="2"/>
      <c r="F10" s="43"/>
      <c r="G10" s="66"/>
      <c r="H10" s="66"/>
      <c r="I10" s="66"/>
      <c r="J10" s="66"/>
      <c r="K10" s="66"/>
      <c r="L10" s="90"/>
      <c r="M10" s="66"/>
      <c r="N10" s="66"/>
      <c r="O10" s="66"/>
      <c r="P10" s="69"/>
      <c r="Q10" s="66"/>
      <c r="R10" s="66"/>
      <c r="S10" s="66"/>
      <c r="T10" s="66"/>
      <c r="U10" s="74"/>
      <c r="V10" s="74"/>
      <c r="W10" s="63"/>
      <c r="X10" s="66"/>
      <c r="Y10" s="66"/>
      <c r="AC10" s="491"/>
    </row>
    <row r="11" spans="1:34" ht="15" customHeight="1">
      <c r="A11" s="66" t="s">
        <v>178</v>
      </c>
      <c r="B11" s="2" t="s">
        <v>271</v>
      </c>
      <c r="C11" s="2"/>
      <c r="D11" s="121">
        <v>200317</v>
      </c>
      <c r="E11" s="2">
        <v>1</v>
      </c>
      <c r="F11" s="43" t="s">
        <v>106</v>
      </c>
      <c r="G11" s="66">
        <v>12</v>
      </c>
      <c r="H11" s="66">
        <v>5</v>
      </c>
      <c r="I11" s="66">
        <v>8</v>
      </c>
      <c r="J11" s="66" t="s">
        <v>165</v>
      </c>
      <c r="K11" s="66" t="s">
        <v>146</v>
      </c>
      <c r="L11" s="90">
        <v>-85</v>
      </c>
      <c r="M11" s="66">
        <v>25</v>
      </c>
      <c r="N11" s="66" t="s">
        <v>180</v>
      </c>
      <c r="O11" s="66"/>
      <c r="P11" s="69" t="s">
        <v>181</v>
      </c>
      <c r="Q11" s="66" t="s">
        <v>182</v>
      </c>
      <c r="R11" s="66">
        <v>180</v>
      </c>
      <c r="S11" s="66">
        <v>1</v>
      </c>
      <c r="T11" s="66" t="s">
        <v>150</v>
      </c>
      <c r="U11" s="61">
        <v>18500</v>
      </c>
      <c r="V11" s="61">
        <v>18500</v>
      </c>
      <c r="W11" s="63" t="s">
        <v>183</v>
      </c>
      <c r="X11" s="66" t="s">
        <v>152</v>
      </c>
      <c r="Y11" s="66" t="s">
        <v>152</v>
      </c>
      <c r="AC11" s="496" t="s">
        <v>219</v>
      </c>
    </row>
    <row r="12" spans="1:34" ht="15" customHeight="1">
      <c r="A12" s="66"/>
      <c r="B12" s="2" t="s">
        <v>271</v>
      </c>
      <c r="C12" s="2"/>
      <c r="D12" s="121">
        <v>200317</v>
      </c>
      <c r="E12" s="2">
        <v>2</v>
      </c>
      <c r="F12" s="43" t="s">
        <v>106</v>
      </c>
      <c r="G12" s="66">
        <v>12</v>
      </c>
      <c r="H12" s="66">
        <v>5</v>
      </c>
      <c r="I12" s="66">
        <v>8</v>
      </c>
      <c r="J12" s="66" t="s">
        <v>165</v>
      </c>
      <c r="K12" s="66" t="s">
        <v>146</v>
      </c>
      <c r="L12" s="90">
        <v>-87</v>
      </c>
      <c r="M12" s="66">
        <v>25</v>
      </c>
      <c r="N12" s="66" t="s">
        <v>180</v>
      </c>
      <c r="O12" s="66"/>
      <c r="P12" s="69" t="s">
        <v>181</v>
      </c>
      <c r="Q12" s="66" t="s">
        <v>182</v>
      </c>
      <c r="R12" s="66">
        <v>180</v>
      </c>
      <c r="S12" s="66">
        <v>1</v>
      </c>
      <c r="T12" s="66" t="s">
        <v>150</v>
      </c>
      <c r="U12" s="61">
        <v>18500</v>
      </c>
      <c r="V12" s="61">
        <v>18500</v>
      </c>
      <c r="W12" s="63"/>
      <c r="X12" s="66" t="s">
        <v>152</v>
      </c>
      <c r="Y12" s="66" t="s">
        <v>152</v>
      </c>
      <c r="AC12" s="496" t="s">
        <v>219</v>
      </c>
    </row>
    <row r="13" spans="1:34" ht="15" customHeight="1">
      <c r="A13" s="66"/>
      <c r="B13" s="2" t="s">
        <v>271</v>
      </c>
      <c r="C13" s="2"/>
      <c r="D13" s="121">
        <v>200317</v>
      </c>
      <c r="E13" s="2">
        <v>3</v>
      </c>
      <c r="F13" s="43" t="s">
        <v>106</v>
      </c>
      <c r="G13" s="66">
        <v>12</v>
      </c>
      <c r="H13" s="66">
        <v>5</v>
      </c>
      <c r="I13" s="66">
        <v>8</v>
      </c>
      <c r="J13" s="66" t="s">
        <v>165</v>
      </c>
      <c r="K13" s="66" t="s">
        <v>146</v>
      </c>
      <c r="L13" s="90">
        <v>-89</v>
      </c>
      <c r="M13" s="66">
        <v>25</v>
      </c>
      <c r="N13" s="66" t="s">
        <v>180</v>
      </c>
      <c r="O13" s="66"/>
      <c r="P13" s="69" t="s">
        <v>181</v>
      </c>
      <c r="Q13" s="66" t="s">
        <v>182</v>
      </c>
      <c r="R13" s="66">
        <v>180</v>
      </c>
      <c r="S13" s="66">
        <v>1</v>
      </c>
      <c r="T13" s="66" t="s">
        <v>150</v>
      </c>
      <c r="U13" s="61">
        <v>18500</v>
      </c>
      <c r="V13" s="61">
        <v>18500</v>
      </c>
      <c r="W13" s="63"/>
      <c r="X13" s="66" t="s">
        <v>152</v>
      </c>
      <c r="Y13" s="66" t="s">
        <v>152</v>
      </c>
      <c r="AC13" s="496" t="s">
        <v>219</v>
      </c>
    </row>
    <row r="14" spans="1:34" ht="15" customHeight="1">
      <c r="A14" s="66"/>
      <c r="B14" s="2" t="s">
        <v>271</v>
      </c>
      <c r="C14" s="2"/>
      <c r="D14" s="121">
        <v>200317</v>
      </c>
      <c r="E14" s="2">
        <v>4</v>
      </c>
      <c r="F14" s="43" t="s">
        <v>106</v>
      </c>
      <c r="G14" s="66">
        <v>12</v>
      </c>
      <c r="H14" s="66">
        <v>5</v>
      </c>
      <c r="I14" s="66">
        <v>8</v>
      </c>
      <c r="J14" s="66" t="s">
        <v>165</v>
      </c>
      <c r="K14" s="66" t="s">
        <v>146</v>
      </c>
      <c r="L14" s="90">
        <v>-91</v>
      </c>
      <c r="M14" s="66">
        <v>25</v>
      </c>
      <c r="N14" s="66" t="s">
        <v>180</v>
      </c>
      <c r="O14" s="66"/>
      <c r="P14" s="69" t="s">
        <v>181</v>
      </c>
      <c r="Q14" s="66" t="s">
        <v>182</v>
      </c>
      <c r="R14" s="66">
        <v>180</v>
      </c>
      <c r="S14" s="66">
        <v>1</v>
      </c>
      <c r="T14" s="66" t="s">
        <v>150</v>
      </c>
      <c r="U14" s="61">
        <v>18500</v>
      </c>
      <c r="V14" s="61">
        <v>18500</v>
      </c>
      <c r="W14" s="63"/>
      <c r="X14" s="66" t="s">
        <v>152</v>
      </c>
      <c r="Y14" s="66" t="s">
        <v>152</v>
      </c>
      <c r="AC14" s="496" t="s">
        <v>219</v>
      </c>
    </row>
    <row r="15" spans="1:34" ht="15" customHeight="1">
      <c r="A15" s="66"/>
      <c r="B15" s="2" t="s">
        <v>271</v>
      </c>
      <c r="C15" s="2"/>
      <c r="D15" s="121">
        <v>200317</v>
      </c>
      <c r="E15" s="2">
        <v>5</v>
      </c>
      <c r="F15" s="43" t="s">
        <v>106</v>
      </c>
      <c r="G15" s="66">
        <v>12</v>
      </c>
      <c r="H15" s="66">
        <v>5</v>
      </c>
      <c r="I15" s="66">
        <v>8</v>
      </c>
      <c r="J15" s="66" t="s">
        <v>165</v>
      </c>
      <c r="K15" s="66" t="s">
        <v>146</v>
      </c>
      <c r="L15" s="90">
        <v>-93</v>
      </c>
      <c r="M15" s="66">
        <v>25</v>
      </c>
      <c r="N15" s="66" t="s">
        <v>180</v>
      </c>
      <c r="O15" s="66"/>
      <c r="P15" s="69" t="s">
        <v>181</v>
      </c>
      <c r="Q15" s="66" t="s">
        <v>182</v>
      </c>
      <c r="R15" s="66">
        <v>180</v>
      </c>
      <c r="S15" s="66">
        <v>1</v>
      </c>
      <c r="T15" s="66" t="s">
        <v>150</v>
      </c>
      <c r="U15" s="61">
        <v>18500</v>
      </c>
      <c r="V15" s="61">
        <v>18500</v>
      </c>
      <c r="W15" s="63"/>
      <c r="X15" s="66" t="s">
        <v>152</v>
      </c>
      <c r="Y15" s="66" t="s">
        <v>152</v>
      </c>
      <c r="AC15" s="496" t="s">
        <v>219</v>
      </c>
    </row>
    <row r="16" spans="1:34" ht="15" customHeight="1">
      <c r="A16" s="66"/>
      <c r="B16" s="2" t="s">
        <v>271</v>
      </c>
      <c r="C16" s="2"/>
      <c r="D16" s="121">
        <v>200317</v>
      </c>
      <c r="E16" s="2">
        <v>6</v>
      </c>
      <c r="F16" s="43" t="s">
        <v>106</v>
      </c>
      <c r="G16" s="66">
        <v>12</v>
      </c>
      <c r="H16" s="66">
        <v>5</v>
      </c>
      <c r="I16" s="66">
        <v>8</v>
      </c>
      <c r="J16" s="66" t="s">
        <v>165</v>
      </c>
      <c r="K16" s="66" t="s">
        <v>146</v>
      </c>
      <c r="L16" s="90">
        <v>-95</v>
      </c>
      <c r="M16" s="66">
        <v>25</v>
      </c>
      <c r="N16" s="66" t="s">
        <v>180</v>
      </c>
      <c r="O16" s="66"/>
      <c r="P16" s="69" t="s">
        <v>181</v>
      </c>
      <c r="Q16" s="66" t="s">
        <v>182</v>
      </c>
      <c r="R16" s="66">
        <v>180</v>
      </c>
      <c r="S16" s="66">
        <v>1</v>
      </c>
      <c r="T16" s="66" t="s">
        <v>150</v>
      </c>
      <c r="U16" s="61">
        <v>18000</v>
      </c>
      <c r="V16" s="61">
        <v>18000</v>
      </c>
      <c r="W16" s="63"/>
      <c r="X16" s="66" t="s">
        <v>152</v>
      </c>
      <c r="Y16" s="66" t="s">
        <v>152</v>
      </c>
      <c r="AC16" s="496" t="s">
        <v>219</v>
      </c>
    </row>
    <row r="17" spans="1:29" ht="15" customHeight="1">
      <c r="A17" s="66"/>
      <c r="B17" s="2" t="s">
        <v>271</v>
      </c>
      <c r="C17" s="2"/>
      <c r="D17" s="121">
        <v>200317</v>
      </c>
      <c r="E17" s="2">
        <v>7</v>
      </c>
      <c r="F17" s="43" t="s">
        <v>106</v>
      </c>
      <c r="G17" s="66">
        <v>12</v>
      </c>
      <c r="H17" s="66">
        <v>5</v>
      </c>
      <c r="I17" s="66">
        <v>8</v>
      </c>
      <c r="J17" s="66" t="s">
        <v>165</v>
      </c>
      <c r="K17" s="66" t="s">
        <v>146</v>
      </c>
      <c r="L17" s="90">
        <v>-97</v>
      </c>
      <c r="M17" s="66">
        <v>25</v>
      </c>
      <c r="N17" s="66" t="s">
        <v>180</v>
      </c>
      <c r="O17" s="66"/>
      <c r="P17" s="69" t="s">
        <v>181</v>
      </c>
      <c r="Q17" s="66" t="s">
        <v>182</v>
      </c>
      <c r="R17" s="66">
        <v>180</v>
      </c>
      <c r="S17" s="66">
        <v>1</v>
      </c>
      <c r="T17" s="66" t="s">
        <v>150</v>
      </c>
      <c r="U17" s="61">
        <v>17500</v>
      </c>
      <c r="V17" s="61">
        <v>17500</v>
      </c>
      <c r="W17" s="63"/>
      <c r="X17" s="66" t="s">
        <v>152</v>
      </c>
      <c r="Y17" s="66" t="s">
        <v>152</v>
      </c>
      <c r="AC17" s="496" t="s">
        <v>219</v>
      </c>
    </row>
    <row r="18" spans="1:29" ht="15" customHeight="1">
      <c r="A18" s="66"/>
      <c r="B18" s="2" t="s">
        <v>271</v>
      </c>
      <c r="C18" s="2"/>
      <c r="D18" s="121">
        <v>200317</v>
      </c>
      <c r="E18" s="2">
        <v>8</v>
      </c>
      <c r="F18" s="43" t="s">
        <v>106</v>
      </c>
      <c r="G18" s="66">
        <v>12</v>
      </c>
      <c r="H18" s="66">
        <v>5</v>
      </c>
      <c r="I18" s="66">
        <v>8</v>
      </c>
      <c r="J18" s="66" t="s">
        <v>165</v>
      </c>
      <c r="K18" s="66" t="s">
        <v>146</v>
      </c>
      <c r="L18" s="90">
        <v>-99</v>
      </c>
      <c r="M18" s="66">
        <v>25</v>
      </c>
      <c r="N18" s="66" t="s">
        <v>180</v>
      </c>
      <c r="O18" s="66"/>
      <c r="P18" s="69" t="s">
        <v>181</v>
      </c>
      <c r="Q18" s="66" t="s">
        <v>182</v>
      </c>
      <c r="R18" s="66">
        <v>180</v>
      </c>
      <c r="S18" s="66">
        <v>1</v>
      </c>
      <c r="T18" s="66" t="s">
        <v>150</v>
      </c>
      <c r="U18" s="61">
        <v>16500</v>
      </c>
      <c r="V18" s="61">
        <v>16500</v>
      </c>
      <c r="W18" s="63"/>
      <c r="X18" s="66" t="s">
        <v>152</v>
      </c>
      <c r="Y18" s="66" t="s">
        <v>152</v>
      </c>
      <c r="AC18" s="496" t="s">
        <v>219</v>
      </c>
    </row>
    <row r="19" spans="1:29" ht="15" customHeight="1">
      <c r="A19" s="66"/>
      <c r="B19" s="2" t="s">
        <v>271</v>
      </c>
      <c r="C19" s="2"/>
      <c r="D19" s="121">
        <v>200317</v>
      </c>
      <c r="E19" s="2">
        <v>9</v>
      </c>
      <c r="F19" s="43" t="s">
        <v>106</v>
      </c>
      <c r="G19" s="66">
        <v>12</v>
      </c>
      <c r="H19" s="66">
        <v>5</v>
      </c>
      <c r="I19" s="66">
        <v>8</v>
      </c>
      <c r="J19" s="66" t="s">
        <v>165</v>
      </c>
      <c r="K19" s="66" t="s">
        <v>146</v>
      </c>
      <c r="L19" s="90">
        <v>-101</v>
      </c>
      <c r="M19" s="66">
        <v>24</v>
      </c>
      <c r="N19" s="66" t="s">
        <v>180</v>
      </c>
      <c r="O19" s="66"/>
      <c r="P19" s="69" t="s">
        <v>181</v>
      </c>
      <c r="Q19" s="66" t="s">
        <v>182</v>
      </c>
      <c r="R19" s="66">
        <v>180</v>
      </c>
      <c r="S19" s="66">
        <v>1</v>
      </c>
      <c r="T19" s="66" t="s">
        <v>150</v>
      </c>
      <c r="U19" s="61">
        <v>15500</v>
      </c>
      <c r="V19" s="61">
        <v>15500</v>
      </c>
      <c r="W19" s="63"/>
      <c r="X19" s="66" t="s">
        <v>152</v>
      </c>
      <c r="Y19" s="66" t="s">
        <v>152</v>
      </c>
      <c r="AC19" s="496" t="s">
        <v>219</v>
      </c>
    </row>
    <row r="20" spans="1:29" ht="15" customHeight="1">
      <c r="A20" s="66"/>
      <c r="B20" s="2" t="s">
        <v>271</v>
      </c>
      <c r="C20" s="2"/>
      <c r="D20" s="121">
        <v>200317</v>
      </c>
      <c r="E20" s="2">
        <v>10</v>
      </c>
      <c r="F20" s="43" t="s">
        <v>106</v>
      </c>
      <c r="G20" s="66">
        <v>12</v>
      </c>
      <c r="H20" s="66">
        <v>5</v>
      </c>
      <c r="I20" s="66">
        <v>8</v>
      </c>
      <c r="J20" s="66" t="s">
        <v>165</v>
      </c>
      <c r="K20" s="66" t="s">
        <v>146</v>
      </c>
      <c r="L20" s="90">
        <v>-103</v>
      </c>
      <c r="M20" s="66">
        <v>22</v>
      </c>
      <c r="N20" s="66" t="s">
        <v>180</v>
      </c>
      <c r="O20" s="66"/>
      <c r="P20" s="69" t="s">
        <v>181</v>
      </c>
      <c r="Q20" s="66" t="s">
        <v>182</v>
      </c>
      <c r="R20" s="66">
        <v>180</v>
      </c>
      <c r="S20" s="66">
        <v>1</v>
      </c>
      <c r="T20" s="66" t="s">
        <v>150</v>
      </c>
      <c r="U20" s="61">
        <v>14000</v>
      </c>
      <c r="V20" s="61">
        <v>14000</v>
      </c>
      <c r="W20" s="63"/>
      <c r="X20" s="66" t="s">
        <v>152</v>
      </c>
      <c r="Y20" s="66" t="s">
        <v>152</v>
      </c>
      <c r="AC20" s="496" t="s">
        <v>219</v>
      </c>
    </row>
    <row r="21" spans="1:29" ht="15" customHeight="1">
      <c r="A21" s="66"/>
      <c r="B21" s="2" t="s">
        <v>271</v>
      </c>
      <c r="C21" s="2"/>
      <c r="D21" s="121">
        <v>200317</v>
      </c>
      <c r="E21" s="2">
        <v>11</v>
      </c>
      <c r="F21" s="43" t="s">
        <v>106</v>
      </c>
      <c r="G21" s="66">
        <v>12</v>
      </c>
      <c r="H21" s="66">
        <v>5</v>
      </c>
      <c r="I21" s="66">
        <v>8</v>
      </c>
      <c r="J21" s="66" t="s">
        <v>165</v>
      </c>
      <c r="K21" s="66" t="s">
        <v>146</v>
      </c>
      <c r="L21" s="90">
        <v>-105</v>
      </c>
      <c r="M21" s="66">
        <v>20</v>
      </c>
      <c r="N21" s="66" t="s">
        <v>180</v>
      </c>
      <c r="O21" s="66"/>
      <c r="P21" s="69" t="s">
        <v>181</v>
      </c>
      <c r="Q21" s="66" t="s">
        <v>182</v>
      </c>
      <c r="R21" s="66">
        <v>180</v>
      </c>
      <c r="S21" s="66">
        <v>1</v>
      </c>
      <c r="T21" s="66" t="s">
        <v>150</v>
      </c>
      <c r="U21" s="61">
        <v>12500</v>
      </c>
      <c r="V21" s="61">
        <v>12500</v>
      </c>
      <c r="W21" s="63"/>
      <c r="X21" s="66" t="s">
        <v>152</v>
      </c>
      <c r="Y21" s="66" t="s">
        <v>152</v>
      </c>
      <c r="AC21" s="496" t="s">
        <v>219</v>
      </c>
    </row>
    <row r="22" spans="1:29" ht="15" customHeight="1">
      <c r="A22" s="66"/>
      <c r="B22" s="2" t="s">
        <v>271</v>
      </c>
      <c r="C22" s="2"/>
      <c r="D22" s="121">
        <v>200317</v>
      </c>
      <c r="E22" s="2">
        <v>12</v>
      </c>
      <c r="F22" s="43" t="s">
        <v>106</v>
      </c>
      <c r="G22" s="66">
        <v>12</v>
      </c>
      <c r="H22" s="66">
        <v>5</v>
      </c>
      <c r="I22" s="66">
        <v>8</v>
      </c>
      <c r="J22" s="66" t="s">
        <v>165</v>
      </c>
      <c r="K22" s="66" t="s">
        <v>146</v>
      </c>
      <c r="L22" s="90">
        <v>-107</v>
      </c>
      <c r="M22" s="66">
        <v>18</v>
      </c>
      <c r="N22" s="66" t="s">
        <v>180</v>
      </c>
      <c r="O22" s="66"/>
      <c r="P22" s="69" t="s">
        <v>181</v>
      </c>
      <c r="Q22" s="66" t="s">
        <v>182</v>
      </c>
      <c r="R22" s="66">
        <v>180</v>
      </c>
      <c r="S22" s="66">
        <v>1</v>
      </c>
      <c r="T22" s="66" t="s">
        <v>150</v>
      </c>
      <c r="U22" s="61">
        <v>11000</v>
      </c>
      <c r="V22" s="61">
        <v>11000</v>
      </c>
      <c r="W22" s="63"/>
      <c r="X22" s="66" t="s">
        <v>152</v>
      </c>
      <c r="Y22" s="66" t="s">
        <v>152</v>
      </c>
      <c r="AC22" s="496" t="s">
        <v>219</v>
      </c>
    </row>
    <row r="23" spans="1:29" ht="15" customHeight="1">
      <c r="A23" s="66"/>
      <c r="B23" s="2" t="s">
        <v>271</v>
      </c>
      <c r="C23" s="2"/>
      <c r="D23" s="121">
        <v>200317</v>
      </c>
      <c r="E23" s="2">
        <v>13</v>
      </c>
      <c r="F23" s="43" t="s">
        <v>106</v>
      </c>
      <c r="G23" s="66">
        <v>12</v>
      </c>
      <c r="H23" s="66">
        <v>5</v>
      </c>
      <c r="I23" s="66">
        <v>8</v>
      </c>
      <c r="J23" s="66" t="s">
        <v>165</v>
      </c>
      <c r="K23" s="66" t="s">
        <v>146</v>
      </c>
      <c r="L23" s="90">
        <v>-109</v>
      </c>
      <c r="M23" s="66">
        <v>16</v>
      </c>
      <c r="N23" s="66" t="s">
        <v>180</v>
      </c>
      <c r="O23" s="66"/>
      <c r="P23" s="69" t="s">
        <v>181</v>
      </c>
      <c r="Q23" s="66" t="s">
        <v>182</v>
      </c>
      <c r="R23" s="66">
        <v>180</v>
      </c>
      <c r="S23" s="66">
        <v>1</v>
      </c>
      <c r="T23" s="66" t="s">
        <v>150</v>
      </c>
      <c r="U23" s="61">
        <v>9000</v>
      </c>
      <c r="V23" s="61">
        <v>9000</v>
      </c>
      <c r="W23" s="63"/>
      <c r="X23" s="66" t="s">
        <v>152</v>
      </c>
      <c r="Y23" s="66" t="s">
        <v>152</v>
      </c>
      <c r="AC23" s="496" t="s">
        <v>219</v>
      </c>
    </row>
    <row r="24" spans="1:29" ht="15" customHeight="1">
      <c r="A24" s="66"/>
      <c r="B24" s="2" t="s">
        <v>271</v>
      </c>
      <c r="C24" s="2"/>
      <c r="D24" s="121">
        <v>200317</v>
      </c>
      <c r="E24" s="2">
        <v>14</v>
      </c>
      <c r="F24" s="43" t="s">
        <v>106</v>
      </c>
      <c r="G24" s="66">
        <v>12</v>
      </c>
      <c r="H24" s="66">
        <v>5</v>
      </c>
      <c r="I24" s="66">
        <v>8</v>
      </c>
      <c r="J24" s="66" t="s">
        <v>165</v>
      </c>
      <c r="K24" s="66" t="s">
        <v>146</v>
      </c>
      <c r="L24" s="90">
        <v>-111</v>
      </c>
      <c r="M24" s="66">
        <v>14</v>
      </c>
      <c r="N24" s="66" t="s">
        <v>180</v>
      </c>
      <c r="O24" s="66"/>
      <c r="P24" s="69" t="s">
        <v>181</v>
      </c>
      <c r="Q24" s="66" t="s">
        <v>182</v>
      </c>
      <c r="R24" s="66">
        <v>180</v>
      </c>
      <c r="S24" s="66">
        <v>1</v>
      </c>
      <c r="T24" s="66" t="s">
        <v>150</v>
      </c>
      <c r="U24" s="61">
        <v>8000</v>
      </c>
      <c r="V24" s="61">
        <v>8000</v>
      </c>
      <c r="W24" s="63"/>
      <c r="X24" s="66" t="s">
        <v>152</v>
      </c>
      <c r="Y24" s="66" t="s">
        <v>152</v>
      </c>
      <c r="AC24" s="496" t="s">
        <v>219</v>
      </c>
    </row>
    <row r="25" spans="1:29" ht="15" customHeight="1">
      <c r="A25" s="66"/>
      <c r="B25" s="2" t="s">
        <v>271</v>
      </c>
      <c r="C25" s="2"/>
      <c r="D25" s="121">
        <v>200317</v>
      </c>
      <c r="E25" s="2">
        <v>15</v>
      </c>
      <c r="F25" s="43" t="s">
        <v>106</v>
      </c>
      <c r="G25" s="66">
        <v>12</v>
      </c>
      <c r="H25" s="66">
        <v>5</v>
      </c>
      <c r="I25" s="66">
        <v>8</v>
      </c>
      <c r="J25" s="66" t="s">
        <v>165</v>
      </c>
      <c r="K25" s="66" t="s">
        <v>146</v>
      </c>
      <c r="L25" s="90">
        <v>-113</v>
      </c>
      <c r="M25" s="66">
        <v>12</v>
      </c>
      <c r="N25" s="66" t="s">
        <v>180</v>
      </c>
      <c r="O25" s="66"/>
      <c r="P25" s="69" t="s">
        <v>181</v>
      </c>
      <c r="Q25" s="66" t="s">
        <v>182</v>
      </c>
      <c r="R25" s="66">
        <v>180</v>
      </c>
      <c r="S25" s="66">
        <v>1</v>
      </c>
      <c r="T25" s="66" t="s">
        <v>150</v>
      </c>
      <c r="U25" s="61">
        <v>7000</v>
      </c>
      <c r="V25" s="61">
        <v>7000</v>
      </c>
      <c r="W25" s="63"/>
      <c r="X25" s="66" t="s">
        <v>152</v>
      </c>
      <c r="Y25" s="66" t="s">
        <v>152</v>
      </c>
      <c r="AC25" s="496" t="s">
        <v>219</v>
      </c>
    </row>
    <row r="26" spans="1:29" ht="15" customHeight="1">
      <c r="A26" s="66"/>
      <c r="B26" s="2" t="s">
        <v>271</v>
      </c>
      <c r="C26" s="2"/>
      <c r="D26" s="121">
        <v>200317</v>
      </c>
      <c r="E26" s="2">
        <v>16</v>
      </c>
      <c r="F26" s="43" t="s">
        <v>106</v>
      </c>
      <c r="G26" s="66">
        <v>12</v>
      </c>
      <c r="H26" s="66">
        <v>5</v>
      </c>
      <c r="I26" s="66">
        <v>8</v>
      </c>
      <c r="J26" s="66" t="s">
        <v>165</v>
      </c>
      <c r="K26" s="66" t="s">
        <v>146</v>
      </c>
      <c r="L26" s="90">
        <v>-115</v>
      </c>
      <c r="M26" s="66">
        <v>10</v>
      </c>
      <c r="N26" s="66" t="s">
        <v>180</v>
      </c>
      <c r="O26" s="66"/>
      <c r="P26" s="69" t="s">
        <v>181</v>
      </c>
      <c r="Q26" s="66" t="s">
        <v>182</v>
      </c>
      <c r="R26" s="66">
        <v>180</v>
      </c>
      <c r="S26" s="66">
        <v>1</v>
      </c>
      <c r="T26" s="66" t="s">
        <v>150</v>
      </c>
      <c r="U26" s="61">
        <v>5500</v>
      </c>
      <c r="V26" s="61">
        <v>5500</v>
      </c>
      <c r="W26" s="63"/>
      <c r="X26" s="66" t="s">
        <v>152</v>
      </c>
      <c r="Y26" s="66" t="s">
        <v>152</v>
      </c>
      <c r="AC26" s="496" t="s">
        <v>219</v>
      </c>
    </row>
    <row r="27" spans="1:29" ht="15" customHeight="1">
      <c r="A27" s="66"/>
      <c r="B27" s="2" t="s">
        <v>271</v>
      </c>
      <c r="C27" s="2"/>
      <c r="D27" s="121">
        <v>200317</v>
      </c>
      <c r="E27" s="2">
        <v>17</v>
      </c>
      <c r="F27" s="43" t="s">
        <v>106</v>
      </c>
      <c r="G27" s="66">
        <v>12</v>
      </c>
      <c r="H27" s="66">
        <v>5</v>
      </c>
      <c r="I27" s="66">
        <v>8</v>
      </c>
      <c r="J27" s="66" t="s">
        <v>165</v>
      </c>
      <c r="K27" s="66" t="s">
        <v>146</v>
      </c>
      <c r="L27" s="90">
        <v>-117</v>
      </c>
      <c r="M27" s="66">
        <v>8</v>
      </c>
      <c r="N27" s="66" t="s">
        <v>180</v>
      </c>
      <c r="O27" s="66"/>
      <c r="P27" s="69" t="s">
        <v>181</v>
      </c>
      <c r="Q27" s="66" t="s">
        <v>182</v>
      </c>
      <c r="R27" s="66">
        <v>180</v>
      </c>
      <c r="S27" s="66">
        <v>1</v>
      </c>
      <c r="T27" s="66" t="s">
        <v>150</v>
      </c>
      <c r="U27" s="61">
        <v>4000</v>
      </c>
      <c r="V27" s="61">
        <v>4000</v>
      </c>
      <c r="W27" s="63"/>
      <c r="X27" s="66" t="s">
        <v>152</v>
      </c>
      <c r="Y27" s="66" t="s">
        <v>152</v>
      </c>
      <c r="AC27" s="496" t="s">
        <v>219</v>
      </c>
    </row>
    <row r="28" spans="1:29" ht="15" customHeight="1">
      <c r="A28" s="66"/>
      <c r="B28" s="2" t="s">
        <v>271</v>
      </c>
      <c r="C28" s="2"/>
      <c r="D28" s="121">
        <v>200317</v>
      </c>
      <c r="E28" s="2">
        <v>18</v>
      </c>
      <c r="F28" s="43" t="s">
        <v>106</v>
      </c>
      <c r="G28" s="66">
        <v>12</v>
      </c>
      <c r="H28" s="66">
        <v>5</v>
      </c>
      <c r="I28" s="66">
        <v>8</v>
      </c>
      <c r="J28" s="66" t="s">
        <v>165</v>
      </c>
      <c r="K28" s="66" t="s">
        <v>146</v>
      </c>
      <c r="L28" s="90">
        <v>-119</v>
      </c>
      <c r="M28" s="66">
        <v>6</v>
      </c>
      <c r="N28" s="66" t="s">
        <v>180</v>
      </c>
      <c r="O28" s="66"/>
      <c r="P28" s="69" t="s">
        <v>181</v>
      </c>
      <c r="Q28" s="66" t="s">
        <v>182</v>
      </c>
      <c r="R28" s="66">
        <v>180</v>
      </c>
      <c r="S28" s="66">
        <v>1</v>
      </c>
      <c r="T28" s="66" t="s">
        <v>150</v>
      </c>
      <c r="U28" s="61">
        <v>3000</v>
      </c>
      <c r="V28" s="61">
        <v>3000</v>
      </c>
      <c r="W28" s="63"/>
      <c r="X28" s="66" t="s">
        <v>152</v>
      </c>
      <c r="Y28" s="66" t="s">
        <v>152</v>
      </c>
      <c r="AC28" s="496" t="s">
        <v>219</v>
      </c>
    </row>
    <row r="29" spans="1:29" ht="15" customHeight="1">
      <c r="A29" s="66"/>
      <c r="B29" s="2" t="s">
        <v>271</v>
      </c>
      <c r="C29" s="2"/>
      <c r="D29" s="121">
        <v>200317</v>
      </c>
      <c r="E29" s="2">
        <v>19</v>
      </c>
      <c r="F29" s="43" t="s">
        <v>106</v>
      </c>
      <c r="G29" s="66">
        <v>12</v>
      </c>
      <c r="H29" s="66">
        <v>5</v>
      </c>
      <c r="I29" s="66">
        <v>8</v>
      </c>
      <c r="J29" s="66" t="s">
        <v>165</v>
      </c>
      <c r="K29" s="66" t="s">
        <v>146</v>
      </c>
      <c r="L29" s="90">
        <v>-121</v>
      </c>
      <c r="M29" s="66">
        <v>4</v>
      </c>
      <c r="N29" s="66" t="s">
        <v>180</v>
      </c>
      <c r="O29" s="66"/>
      <c r="P29" s="69" t="s">
        <v>181</v>
      </c>
      <c r="Q29" s="66" t="s">
        <v>182</v>
      </c>
      <c r="R29" s="66">
        <v>180</v>
      </c>
      <c r="S29" s="66">
        <v>1</v>
      </c>
      <c r="T29" s="66" t="s">
        <v>150</v>
      </c>
      <c r="U29" s="61">
        <v>2000</v>
      </c>
      <c r="V29" s="61">
        <v>2000</v>
      </c>
      <c r="W29" s="63"/>
      <c r="X29" s="66" t="s">
        <v>152</v>
      </c>
      <c r="Y29" s="66" t="s">
        <v>152</v>
      </c>
      <c r="AC29" s="496" t="s">
        <v>219</v>
      </c>
    </row>
    <row r="30" spans="1:29" ht="15" customHeight="1">
      <c r="A30" s="66"/>
      <c r="B30" s="2"/>
      <c r="C30" s="2"/>
      <c r="D30" s="2"/>
      <c r="E30" s="2"/>
      <c r="F30" s="2"/>
      <c r="G30" s="66"/>
      <c r="H30" s="2"/>
      <c r="I30" s="2"/>
      <c r="J30" s="2"/>
      <c r="K30" s="2"/>
      <c r="L30" s="91"/>
      <c r="M30" s="2"/>
      <c r="N30" s="2"/>
      <c r="O30" s="2"/>
      <c r="P30" s="2"/>
      <c r="Q30" s="2"/>
      <c r="R30" s="2"/>
      <c r="S30" s="2"/>
      <c r="T30" s="25"/>
      <c r="U30" s="61"/>
      <c r="V30" s="61"/>
      <c r="W30" s="2"/>
      <c r="X30" s="66"/>
      <c r="Y30" s="66"/>
      <c r="AC30" s="491"/>
    </row>
    <row r="31" spans="1:29" ht="15" customHeight="1">
      <c r="A31" s="66"/>
      <c r="B31" s="2" t="s">
        <v>187</v>
      </c>
      <c r="C31" s="2">
        <v>60179</v>
      </c>
      <c r="D31" s="121">
        <v>200361</v>
      </c>
      <c r="E31" s="2"/>
      <c r="F31" s="43" t="s">
        <v>106</v>
      </c>
      <c r="G31" s="66">
        <v>12</v>
      </c>
      <c r="H31" s="66">
        <v>3</v>
      </c>
      <c r="I31" s="66">
        <v>8</v>
      </c>
      <c r="J31" s="66" t="s">
        <v>157</v>
      </c>
      <c r="K31" s="66" t="s">
        <v>158</v>
      </c>
      <c r="L31" s="90">
        <v>-85</v>
      </c>
      <c r="M31" s="66" t="s">
        <v>159</v>
      </c>
      <c r="N31" s="66" t="s">
        <v>160</v>
      </c>
      <c r="O31" s="66"/>
      <c r="P31" s="66" t="s">
        <v>148</v>
      </c>
      <c r="Q31" s="66" t="s">
        <v>149</v>
      </c>
      <c r="R31" s="66">
        <v>60</v>
      </c>
      <c r="S31" s="66">
        <v>3</v>
      </c>
      <c r="T31" s="66" t="s">
        <v>150</v>
      </c>
      <c r="U31" s="61">
        <v>15750</v>
      </c>
      <c r="V31" s="61">
        <v>15750</v>
      </c>
      <c r="W31" s="63" t="s">
        <v>161</v>
      </c>
      <c r="X31" s="66" t="s">
        <v>300</v>
      </c>
      <c r="Y31" s="66" t="s">
        <v>153</v>
      </c>
      <c r="AC31" s="496" t="s">
        <v>219</v>
      </c>
    </row>
    <row r="32" spans="1:29" ht="15" customHeight="1">
      <c r="A32" s="66"/>
      <c r="B32" s="2"/>
      <c r="C32" s="2"/>
      <c r="D32" s="2"/>
      <c r="E32" s="2"/>
      <c r="F32" s="43"/>
      <c r="G32" s="66"/>
      <c r="H32" s="66"/>
      <c r="I32" s="66"/>
      <c r="J32" s="66"/>
      <c r="K32" s="66"/>
      <c r="L32" s="90"/>
      <c r="M32" s="66"/>
      <c r="N32" s="66"/>
      <c r="O32" s="66"/>
      <c r="P32" s="66"/>
      <c r="Q32" s="66"/>
      <c r="R32" s="66"/>
      <c r="S32" s="66"/>
      <c r="T32" s="66"/>
      <c r="U32" s="61"/>
      <c r="V32" s="61"/>
      <c r="W32" s="63"/>
      <c r="X32" s="66"/>
      <c r="Y32" s="27"/>
      <c r="AC32" s="491"/>
    </row>
    <row r="33" spans="1:29" ht="15" customHeight="1">
      <c r="A33" s="66"/>
      <c r="B33" s="2" t="s">
        <v>187</v>
      </c>
      <c r="C33" s="2">
        <v>60179</v>
      </c>
      <c r="D33" s="121">
        <v>200371</v>
      </c>
      <c r="E33" s="2"/>
      <c r="F33" s="43" t="s">
        <v>106</v>
      </c>
      <c r="G33" s="66">
        <v>12</v>
      </c>
      <c r="H33" s="66">
        <v>10</v>
      </c>
      <c r="I33" s="66">
        <v>8</v>
      </c>
      <c r="J33" s="66" t="s">
        <v>157</v>
      </c>
      <c r="K33" s="66" t="s">
        <v>158</v>
      </c>
      <c r="L33" s="90">
        <v>-85</v>
      </c>
      <c r="M33" s="66" t="s">
        <v>159</v>
      </c>
      <c r="N33" s="66" t="s">
        <v>160</v>
      </c>
      <c r="O33" s="66"/>
      <c r="P33" s="66" t="s">
        <v>148</v>
      </c>
      <c r="Q33" s="66" t="s">
        <v>149</v>
      </c>
      <c r="R33" s="66">
        <v>60</v>
      </c>
      <c r="S33" s="66">
        <v>3</v>
      </c>
      <c r="T33" s="66" t="s">
        <v>150</v>
      </c>
      <c r="U33" s="61">
        <v>68400</v>
      </c>
      <c r="V33" s="61">
        <v>68400</v>
      </c>
      <c r="W33" s="63" t="s">
        <v>161</v>
      </c>
      <c r="X33" s="66" t="s">
        <v>162</v>
      </c>
      <c r="Y33" s="66" t="s">
        <v>153</v>
      </c>
      <c r="Z33" s="66"/>
      <c r="AC33" s="496" t="s">
        <v>219</v>
      </c>
    </row>
    <row r="34" spans="1:29" ht="15" customHeight="1">
      <c r="A34" s="66"/>
      <c r="B34" s="2" t="s">
        <v>188</v>
      </c>
      <c r="C34" s="2"/>
      <c r="D34" s="121">
        <v>200372</v>
      </c>
      <c r="E34" s="2"/>
      <c r="F34" s="43" t="s">
        <v>106</v>
      </c>
      <c r="G34" s="66">
        <v>12</v>
      </c>
      <c r="H34" s="66">
        <v>10</v>
      </c>
      <c r="I34" s="66">
        <v>8</v>
      </c>
      <c r="J34" s="66" t="s">
        <v>145</v>
      </c>
      <c r="K34" s="66" t="s">
        <v>146</v>
      </c>
      <c r="L34" s="90">
        <v>-98</v>
      </c>
      <c r="M34" s="2">
        <v>0</v>
      </c>
      <c r="N34" s="2" t="s">
        <v>147</v>
      </c>
      <c r="O34" s="2"/>
      <c r="P34" s="66" t="s">
        <v>148</v>
      </c>
      <c r="Q34" s="66" t="s">
        <v>149</v>
      </c>
      <c r="R34" s="66">
        <v>60</v>
      </c>
      <c r="S34" s="66">
        <v>3</v>
      </c>
      <c r="T34" s="66" t="s">
        <v>150</v>
      </c>
      <c r="U34" s="61">
        <v>3900</v>
      </c>
      <c r="V34" s="61">
        <v>3900</v>
      </c>
      <c r="W34" s="63" t="s">
        <v>151</v>
      </c>
      <c r="X34" s="66" t="s">
        <v>152</v>
      </c>
      <c r="Y34" s="66" t="s">
        <v>153</v>
      </c>
      <c r="AC34" s="496" t="s">
        <v>219</v>
      </c>
    </row>
    <row r="35" spans="1:29" ht="15" customHeight="1">
      <c r="A35" s="66"/>
      <c r="B35" s="2" t="s">
        <v>187</v>
      </c>
      <c r="C35" s="2"/>
      <c r="D35" s="121">
        <v>200373</v>
      </c>
      <c r="E35" s="2"/>
      <c r="F35" s="43" t="s">
        <v>106</v>
      </c>
      <c r="G35" s="66">
        <v>12</v>
      </c>
      <c r="H35" s="66">
        <v>10</v>
      </c>
      <c r="I35" s="66">
        <v>8</v>
      </c>
      <c r="J35" s="66" t="s">
        <v>157</v>
      </c>
      <c r="K35" s="66" t="s">
        <v>163</v>
      </c>
      <c r="L35" s="90">
        <v>-88</v>
      </c>
      <c r="M35" s="2">
        <v>10</v>
      </c>
      <c r="N35" s="2" t="s">
        <v>164</v>
      </c>
      <c r="O35" s="2"/>
      <c r="P35" s="66" t="s">
        <v>148</v>
      </c>
      <c r="Q35" s="66" t="s">
        <v>149</v>
      </c>
      <c r="R35" s="66">
        <v>60</v>
      </c>
      <c r="S35" s="66">
        <v>3</v>
      </c>
      <c r="T35" s="66" t="s">
        <v>150</v>
      </c>
      <c r="U35" s="61">
        <v>14500</v>
      </c>
      <c r="V35" s="61">
        <v>14500</v>
      </c>
      <c r="W35" s="63" t="s">
        <v>161</v>
      </c>
      <c r="X35" s="66" t="s">
        <v>152</v>
      </c>
      <c r="Y35" s="66" t="s">
        <v>153</v>
      </c>
      <c r="AC35" s="496" t="s">
        <v>219</v>
      </c>
    </row>
    <row r="36" spans="1:29" ht="15" customHeight="1">
      <c r="A36" s="66"/>
      <c r="B36" s="2" t="s">
        <v>189</v>
      </c>
      <c r="C36" s="2"/>
      <c r="D36" s="121">
        <v>200374</v>
      </c>
      <c r="E36" s="2"/>
      <c r="F36" s="43" t="s">
        <v>106</v>
      </c>
      <c r="G36" s="66">
        <v>12</v>
      </c>
      <c r="H36" s="66">
        <v>10</v>
      </c>
      <c r="I36" s="66">
        <v>8</v>
      </c>
      <c r="J36" s="66" t="s">
        <v>165</v>
      </c>
      <c r="K36" s="66" t="s">
        <v>163</v>
      </c>
      <c r="L36" s="90">
        <v>-78</v>
      </c>
      <c r="M36" s="2">
        <v>20</v>
      </c>
      <c r="N36" s="2" t="s">
        <v>166</v>
      </c>
      <c r="O36" s="2"/>
      <c r="P36" s="66" t="s">
        <v>148</v>
      </c>
      <c r="Q36" s="66" t="s">
        <v>149</v>
      </c>
      <c r="R36" s="66">
        <v>60</v>
      </c>
      <c r="S36" s="66">
        <v>3</v>
      </c>
      <c r="T36" s="66" t="s">
        <v>150</v>
      </c>
      <c r="U36" s="61">
        <v>26000</v>
      </c>
      <c r="V36" s="61">
        <v>26000</v>
      </c>
      <c r="W36" s="63" t="s">
        <v>167</v>
      </c>
      <c r="X36" s="66" t="s">
        <v>152</v>
      </c>
      <c r="Y36" s="66" t="s">
        <v>153</v>
      </c>
      <c r="AC36" s="496" t="s">
        <v>219</v>
      </c>
    </row>
    <row r="37" spans="1:29" ht="15" customHeight="1">
      <c r="A37" s="66"/>
      <c r="B37" s="2" t="s">
        <v>296</v>
      </c>
      <c r="C37" s="2">
        <v>60181</v>
      </c>
      <c r="D37" s="121">
        <v>200375</v>
      </c>
      <c r="E37" s="2"/>
      <c r="F37" s="43" t="s">
        <v>106</v>
      </c>
      <c r="G37" s="66">
        <v>12</v>
      </c>
      <c r="H37" s="66">
        <v>10</v>
      </c>
      <c r="I37" s="66">
        <v>8</v>
      </c>
      <c r="J37" s="66" t="s">
        <v>157</v>
      </c>
      <c r="K37" s="66" t="s">
        <v>158</v>
      </c>
      <c r="L37" s="90">
        <v>-85</v>
      </c>
      <c r="M37" s="2" t="s">
        <v>159</v>
      </c>
      <c r="N37" s="2" t="s">
        <v>160</v>
      </c>
      <c r="O37" s="2"/>
      <c r="P37" s="66" t="s">
        <v>171</v>
      </c>
      <c r="Q37" s="66" t="s">
        <v>149</v>
      </c>
      <c r="R37" s="66">
        <v>60</v>
      </c>
      <c r="S37" s="66">
        <v>3</v>
      </c>
      <c r="T37" s="66" t="s">
        <v>150</v>
      </c>
      <c r="U37" s="61">
        <v>69100</v>
      </c>
      <c r="V37" s="61">
        <v>69100</v>
      </c>
      <c r="W37" s="63" t="s">
        <v>191</v>
      </c>
      <c r="X37" s="66" t="s">
        <v>162</v>
      </c>
      <c r="Y37" s="66" t="s">
        <v>153</v>
      </c>
      <c r="AC37" s="496" t="s">
        <v>219</v>
      </c>
    </row>
    <row r="38" spans="1:29" ht="15" customHeight="1">
      <c r="A38" s="66"/>
      <c r="B38" s="2" t="s">
        <v>192</v>
      </c>
      <c r="C38" s="2">
        <v>58935</v>
      </c>
      <c r="D38" s="119">
        <v>200376</v>
      </c>
      <c r="E38" s="2"/>
      <c r="F38" s="43" t="s">
        <v>106</v>
      </c>
      <c r="G38" s="66">
        <v>12</v>
      </c>
      <c r="H38" s="66">
        <v>10</v>
      </c>
      <c r="I38" s="66">
        <v>8</v>
      </c>
      <c r="J38" s="66" t="s">
        <v>193</v>
      </c>
      <c r="K38" s="66" t="s">
        <v>158</v>
      </c>
      <c r="L38" s="90">
        <v>-85</v>
      </c>
      <c r="M38" s="66" t="s">
        <v>159</v>
      </c>
      <c r="N38" s="66" t="s">
        <v>160</v>
      </c>
      <c r="O38" s="66"/>
      <c r="P38" s="66" t="s">
        <v>194</v>
      </c>
      <c r="Q38" s="66" t="s">
        <v>149</v>
      </c>
      <c r="R38" s="66">
        <v>60</v>
      </c>
      <c r="S38" s="66">
        <v>3</v>
      </c>
      <c r="T38" s="66" t="s">
        <v>150</v>
      </c>
      <c r="U38" s="61">
        <v>20000</v>
      </c>
      <c r="V38" s="61">
        <v>20000</v>
      </c>
      <c r="W38" s="63" t="s">
        <v>195</v>
      </c>
      <c r="X38" s="66" t="s">
        <v>152</v>
      </c>
      <c r="Y38" s="66" t="s">
        <v>196</v>
      </c>
      <c r="AC38" s="496" t="s">
        <v>219</v>
      </c>
    </row>
    <row r="39" spans="1:29" ht="15" customHeight="1">
      <c r="A39" s="66"/>
      <c r="B39" s="2" t="s">
        <v>197</v>
      </c>
      <c r="C39" s="2">
        <v>58621</v>
      </c>
      <c r="D39" s="119">
        <v>200377</v>
      </c>
      <c r="E39" s="2"/>
      <c r="F39" s="43" t="s">
        <v>106</v>
      </c>
      <c r="G39" s="66">
        <v>12</v>
      </c>
      <c r="H39" s="66">
        <v>10</v>
      </c>
      <c r="I39" s="66">
        <v>8</v>
      </c>
      <c r="J39" s="66" t="s">
        <v>193</v>
      </c>
      <c r="K39" s="66" t="s">
        <v>158</v>
      </c>
      <c r="L39" s="90">
        <v>-85</v>
      </c>
      <c r="M39" s="66" t="s">
        <v>159</v>
      </c>
      <c r="N39" s="66" t="s">
        <v>160</v>
      </c>
      <c r="O39" s="66"/>
      <c r="P39" s="66" t="s">
        <v>198</v>
      </c>
      <c r="Q39" s="66" t="s">
        <v>149</v>
      </c>
      <c r="R39" s="66">
        <v>60</v>
      </c>
      <c r="S39" s="66">
        <v>3</v>
      </c>
      <c r="T39" s="66" t="s">
        <v>150</v>
      </c>
      <c r="U39" s="61">
        <v>20000</v>
      </c>
      <c r="V39" s="61">
        <v>20000</v>
      </c>
      <c r="W39" s="63" t="s">
        <v>199</v>
      </c>
      <c r="X39" s="66" t="s">
        <v>152</v>
      </c>
      <c r="Y39" s="66" t="s">
        <v>196</v>
      </c>
      <c r="AC39" s="492"/>
    </row>
    <row r="40" spans="1:29" ht="15" customHeight="1">
      <c r="D40" s="116"/>
      <c r="F40" s="45"/>
      <c r="G40" s="36"/>
      <c r="H40" s="36"/>
      <c r="I40" s="36"/>
      <c r="J40" s="36"/>
      <c r="K40" s="36"/>
      <c r="L40" s="36"/>
      <c r="P40" s="36"/>
      <c r="Q40" s="36"/>
      <c r="R40" s="36"/>
      <c r="S40" s="36"/>
      <c r="T40" s="36"/>
      <c r="U40" s="50"/>
      <c r="V40" s="50"/>
      <c r="W40" s="64"/>
      <c r="AC40" s="491"/>
    </row>
    <row r="41" spans="1:29" ht="15" customHeight="1">
      <c r="B41" s="2" t="s">
        <v>187</v>
      </c>
      <c r="C41" s="2">
        <v>60179</v>
      </c>
      <c r="D41" s="94" t="s">
        <v>301</v>
      </c>
      <c r="E41" s="2"/>
      <c r="F41" s="43" t="s">
        <v>106</v>
      </c>
      <c r="G41" s="66">
        <v>12</v>
      </c>
      <c r="H41" s="66">
        <v>5</v>
      </c>
      <c r="I41" s="66">
        <v>8</v>
      </c>
      <c r="J41" s="66" t="s">
        <v>157</v>
      </c>
      <c r="K41" s="66" t="s">
        <v>158</v>
      </c>
      <c r="L41" s="90">
        <v>-85</v>
      </c>
      <c r="M41" s="66" t="s">
        <v>159</v>
      </c>
      <c r="N41" s="66" t="s">
        <v>160</v>
      </c>
      <c r="O41" s="27" t="s">
        <v>205</v>
      </c>
      <c r="P41" s="66" t="s">
        <v>148</v>
      </c>
      <c r="Q41" s="66" t="s">
        <v>149</v>
      </c>
      <c r="R41" s="66">
        <v>60</v>
      </c>
      <c r="S41" s="66">
        <v>3</v>
      </c>
      <c r="T41" s="66" t="s">
        <v>150</v>
      </c>
      <c r="U41" s="61" t="s">
        <v>201</v>
      </c>
      <c r="V41" s="61">
        <v>36000</v>
      </c>
      <c r="W41" s="63"/>
      <c r="X41" s="27" t="s">
        <v>297</v>
      </c>
      <c r="Y41" s="27" t="s">
        <v>153</v>
      </c>
      <c r="AC41" s="496" t="s">
        <v>219</v>
      </c>
    </row>
    <row r="42" spans="1:29" ht="15" customHeight="1">
      <c r="B42" s="2" t="s">
        <v>187</v>
      </c>
      <c r="C42" s="2">
        <v>60179</v>
      </c>
      <c r="D42" s="94" t="s">
        <v>302</v>
      </c>
      <c r="E42" s="2"/>
      <c r="F42" s="43" t="s">
        <v>106</v>
      </c>
      <c r="G42" s="66">
        <v>12</v>
      </c>
      <c r="H42" s="66">
        <v>10</v>
      </c>
      <c r="I42" s="66">
        <v>8</v>
      </c>
      <c r="J42" s="66" t="s">
        <v>157</v>
      </c>
      <c r="K42" s="66" t="s">
        <v>158</v>
      </c>
      <c r="L42" s="90">
        <v>-85</v>
      </c>
      <c r="M42" s="66" t="s">
        <v>159</v>
      </c>
      <c r="N42" s="66" t="s">
        <v>160</v>
      </c>
      <c r="O42" s="27" t="s">
        <v>205</v>
      </c>
      <c r="P42" s="66" t="s">
        <v>148</v>
      </c>
      <c r="Q42" s="66" t="s">
        <v>149</v>
      </c>
      <c r="R42" s="66">
        <v>60</v>
      </c>
      <c r="S42" s="66">
        <v>3</v>
      </c>
      <c r="T42" s="66" t="s">
        <v>150</v>
      </c>
      <c r="U42" s="61" t="s">
        <v>201</v>
      </c>
      <c r="V42" s="61">
        <v>90000</v>
      </c>
      <c r="W42" s="63"/>
      <c r="X42" s="27" t="s">
        <v>206</v>
      </c>
      <c r="Y42" s="27" t="s">
        <v>153</v>
      </c>
      <c r="AC42" s="496" t="s">
        <v>219</v>
      </c>
    </row>
    <row r="43" spans="1:29" ht="15" customHeight="1">
      <c r="D43" s="116"/>
      <c r="T43" s="31"/>
      <c r="U43" s="50"/>
      <c r="V43" s="50"/>
      <c r="X43" s="35"/>
      <c r="AC43" s="491"/>
    </row>
    <row r="44" spans="1:29" ht="15" customHeight="1">
      <c r="B44" s="2" t="s">
        <v>192</v>
      </c>
      <c r="C44" s="2">
        <v>58935</v>
      </c>
      <c r="D44" s="119">
        <v>200382</v>
      </c>
      <c r="E44" s="2"/>
      <c r="F44" s="43" t="s">
        <v>106</v>
      </c>
      <c r="G44" s="66">
        <v>12</v>
      </c>
      <c r="H44" s="66">
        <v>5</v>
      </c>
      <c r="I44" s="66">
        <v>8</v>
      </c>
      <c r="J44" s="66" t="s">
        <v>165</v>
      </c>
      <c r="K44" s="66" t="s">
        <v>158</v>
      </c>
      <c r="L44" s="90">
        <v>-85</v>
      </c>
      <c r="M44" s="66" t="s">
        <v>159</v>
      </c>
      <c r="N44" s="66" t="s">
        <v>160</v>
      </c>
      <c r="O44" s="27" t="s">
        <v>298</v>
      </c>
      <c r="P44" s="66" t="s">
        <v>194</v>
      </c>
      <c r="Q44" s="66" t="s">
        <v>149</v>
      </c>
      <c r="R44" s="66">
        <v>60</v>
      </c>
      <c r="S44" s="66">
        <v>3</v>
      </c>
      <c r="T44" s="66" t="s">
        <v>150</v>
      </c>
      <c r="U44" s="61" t="s">
        <v>201</v>
      </c>
      <c r="V44" s="61">
        <v>15000</v>
      </c>
      <c r="W44" s="63"/>
      <c r="X44" s="27" t="s">
        <v>297</v>
      </c>
      <c r="Y44" s="27" t="s">
        <v>214</v>
      </c>
      <c r="AC44" s="496" t="s">
        <v>219</v>
      </c>
    </row>
    <row r="45" spans="1:29" ht="15" customHeight="1">
      <c r="D45" s="116"/>
      <c r="U45" s="31"/>
      <c r="V45" s="31"/>
      <c r="AC45" s="491"/>
    </row>
    <row r="46" spans="1:29" ht="15" customHeight="1">
      <c r="B46" s="2" t="s">
        <v>187</v>
      </c>
      <c r="C46" s="2">
        <v>60179</v>
      </c>
      <c r="D46" s="94">
        <v>200.38300000000001</v>
      </c>
      <c r="E46" s="2"/>
      <c r="F46" s="43" t="s">
        <v>106</v>
      </c>
      <c r="G46" s="66">
        <v>12</v>
      </c>
      <c r="H46" s="66">
        <v>5</v>
      </c>
      <c r="I46" s="66">
        <v>8</v>
      </c>
      <c r="J46" s="66" t="s">
        <v>217</v>
      </c>
      <c r="K46" s="66" t="s">
        <v>158</v>
      </c>
      <c r="L46" s="90">
        <v>-85</v>
      </c>
      <c r="M46" s="66" t="s">
        <v>159</v>
      </c>
      <c r="N46" s="66" t="s">
        <v>160</v>
      </c>
      <c r="O46" s="27" t="s">
        <v>205</v>
      </c>
      <c r="P46" s="66" t="s">
        <v>148</v>
      </c>
      <c r="Q46" s="66" t="s">
        <v>149</v>
      </c>
      <c r="R46" s="66">
        <v>60</v>
      </c>
      <c r="S46" s="66">
        <v>3</v>
      </c>
      <c r="T46" s="66" t="s">
        <v>150</v>
      </c>
      <c r="U46" s="61" t="s">
        <v>201</v>
      </c>
      <c r="V46" s="61">
        <v>32000</v>
      </c>
      <c r="W46" s="63"/>
      <c r="X46" s="27" t="s">
        <v>291</v>
      </c>
      <c r="Y46" s="27" t="s">
        <v>153</v>
      </c>
      <c r="AC46" s="490" t="s">
        <v>219</v>
      </c>
    </row>
    <row r="47" spans="1:29" ht="15" customHeight="1">
      <c r="B47" s="2" t="s">
        <v>187</v>
      </c>
      <c r="C47" s="2">
        <v>60179</v>
      </c>
      <c r="D47" s="94">
        <v>200.38399999999999</v>
      </c>
      <c r="E47" s="2"/>
      <c r="F47" s="43" t="s">
        <v>106</v>
      </c>
      <c r="G47" s="66">
        <v>12</v>
      </c>
      <c r="H47" s="66">
        <v>10</v>
      </c>
      <c r="I47" s="66">
        <v>8</v>
      </c>
      <c r="J47" s="66" t="s">
        <v>217</v>
      </c>
      <c r="K47" s="66" t="s">
        <v>158</v>
      </c>
      <c r="L47" s="90">
        <v>-85</v>
      </c>
      <c r="M47" s="66" t="s">
        <v>159</v>
      </c>
      <c r="N47" s="66" t="s">
        <v>160</v>
      </c>
      <c r="O47" s="27" t="s">
        <v>205</v>
      </c>
      <c r="P47" s="66" t="s">
        <v>148</v>
      </c>
      <c r="Q47" s="66" t="s">
        <v>149</v>
      </c>
      <c r="R47" s="66">
        <v>60</v>
      </c>
      <c r="S47" s="66">
        <v>3</v>
      </c>
      <c r="T47" s="66" t="s">
        <v>150</v>
      </c>
      <c r="U47" s="61" t="s">
        <v>201</v>
      </c>
      <c r="V47" s="61">
        <v>80000</v>
      </c>
      <c r="W47" s="63"/>
      <c r="X47" s="27" t="s">
        <v>218</v>
      </c>
      <c r="Y47" s="27" t="s">
        <v>153</v>
      </c>
      <c r="AC47" s="490" t="s">
        <v>219</v>
      </c>
    </row>
    <row r="48" spans="1:29" ht="15" customHeight="1">
      <c r="P48" s="27"/>
      <c r="U48" s="26"/>
      <c r="V48" s="26"/>
      <c r="AC48" s="491"/>
    </row>
    <row r="49" spans="1:29" ht="15" customHeight="1">
      <c r="U49" s="26"/>
      <c r="V49" s="26"/>
      <c r="AC49" s="491"/>
    </row>
    <row r="50" spans="1:29" ht="15" customHeight="1">
      <c r="A50" s="451"/>
      <c r="B50" s="436" t="s">
        <v>187</v>
      </c>
      <c r="C50" s="436"/>
      <c r="D50" s="456">
        <v>200.38499999999999</v>
      </c>
      <c r="E50" s="436"/>
      <c r="F50" s="445" t="s">
        <v>106</v>
      </c>
      <c r="G50" s="145">
        <v>12</v>
      </c>
      <c r="H50" s="145">
        <v>5</v>
      </c>
      <c r="I50" s="145">
        <v>8</v>
      </c>
      <c r="J50" s="145" t="s">
        <v>222</v>
      </c>
      <c r="K50" s="145" t="s">
        <v>158</v>
      </c>
      <c r="L50" s="446">
        <v>-85</v>
      </c>
      <c r="M50" s="145" t="s">
        <v>159</v>
      </c>
      <c r="N50" s="145" t="s">
        <v>160</v>
      </c>
      <c r="O50" s="440" t="s">
        <v>205</v>
      </c>
      <c r="P50" s="145" t="s">
        <v>148</v>
      </c>
      <c r="Q50" s="145" t="s">
        <v>149</v>
      </c>
      <c r="R50" s="145">
        <v>60</v>
      </c>
      <c r="S50" s="145">
        <v>3</v>
      </c>
      <c r="T50" s="145" t="s">
        <v>150</v>
      </c>
      <c r="U50" s="439" t="s">
        <v>201</v>
      </c>
      <c r="V50" s="439">
        <v>1</v>
      </c>
      <c r="W50" s="447"/>
      <c r="X50" s="440" t="s">
        <v>291</v>
      </c>
      <c r="Y50" s="440" t="s">
        <v>153</v>
      </c>
      <c r="AC50" s="490" t="s">
        <v>158</v>
      </c>
    </row>
    <row r="51" spans="1:29" ht="15" customHeight="1">
      <c r="A51" s="451"/>
      <c r="B51" s="436" t="s">
        <v>187</v>
      </c>
      <c r="C51" s="436"/>
      <c r="D51" s="456">
        <v>200.386</v>
      </c>
      <c r="E51" s="436"/>
      <c r="F51" s="445" t="s">
        <v>106</v>
      </c>
      <c r="G51" s="145">
        <v>12</v>
      </c>
      <c r="H51" s="145">
        <v>10</v>
      </c>
      <c r="I51" s="145">
        <v>8</v>
      </c>
      <c r="J51" s="145" t="s">
        <v>222</v>
      </c>
      <c r="K51" s="145" t="s">
        <v>158</v>
      </c>
      <c r="L51" s="446">
        <v>-85</v>
      </c>
      <c r="M51" s="145" t="s">
        <v>159</v>
      </c>
      <c r="N51" s="145" t="s">
        <v>160</v>
      </c>
      <c r="O51" s="440" t="s">
        <v>205</v>
      </c>
      <c r="P51" s="145" t="s">
        <v>148</v>
      </c>
      <c r="Q51" s="145" t="s">
        <v>149</v>
      </c>
      <c r="R51" s="145">
        <v>60</v>
      </c>
      <c r="S51" s="145">
        <v>3</v>
      </c>
      <c r="T51" s="145" t="s">
        <v>150</v>
      </c>
      <c r="U51" s="439" t="s">
        <v>201</v>
      </c>
      <c r="V51" s="439">
        <v>1</v>
      </c>
      <c r="W51" s="447"/>
      <c r="X51" s="440" t="s">
        <v>218</v>
      </c>
      <c r="Y51" s="440" t="s">
        <v>153</v>
      </c>
      <c r="AC51" s="490" t="s">
        <v>158</v>
      </c>
    </row>
    <row r="52" spans="1:29" ht="15" customHeight="1">
      <c r="T52" s="28"/>
      <c r="U52" s="26"/>
      <c r="V52" s="26"/>
    </row>
    <row r="53" spans="1:29" ht="15" customHeight="1">
      <c r="T53" s="28"/>
      <c r="U53" s="28"/>
      <c r="V53" s="28"/>
    </row>
    <row r="54" spans="1:29" ht="15" customHeight="1">
      <c r="U54" s="28"/>
      <c r="V54" s="28"/>
    </row>
    <row r="55" spans="1:29" ht="15" customHeight="1">
      <c r="C55" s="55"/>
      <c r="U55" s="28"/>
      <c r="V55" s="28"/>
    </row>
    <row r="57" spans="1:29" ht="15" customHeight="1">
      <c r="X57" s="30"/>
      <c r="Y57" s="30"/>
    </row>
    <row r="64" spans="1:29" ht="15" customHeight="1">
      <c r="A64" s="49" t="s">
        <v>223</v>
      </c>
      <c r="B64" s="2"/>
    </row>
    <row r="65" spans="1:2" ht="15" customHeight="1">
      <c r="A65" s="66" t="s">
        <v>224</v>
      </c>
      <c r="B65" s="2"/>
    </row>
    <row r="66" spans="1:2" ht="15" customHeight="1">
      <c r="A66" s="49" t="s">
        <v>225</v>
      </c>
      <c r="B66" s="2"/>
    </row>
    <row r="67" spans="1:2" ht="15" customHeight="1">
      <c r="A67" s="66" t="s">
        <v>226</v>
      </c>
      <c r="B67" s="2" t="s">
        <v>227</v>
      </c>
    </row>
    <row r="68" spans="1:2" ht="15" customHeight="1">
      <c r="A68" s="66" t="s">
        <v>228</v>
      </c>
      <c r="B68" s="2" t="s">
        <v>227</v>
      </c>
    </row>
    <row r="69" spans="1:2" ht="15" customHeight="1">
      <c r="A69" s="66" t="s">
        <v>229</v>
      </c>
      <c r="B69" s="2" t="s">
        <v>230</v>
      </c>
    </row>
    <row r="70" spans="1:2" ht="15" customHeight="1">
      <c r="A70" s="66" t="s">
        <v>231</v>
      </c>
      <c r="B70" s="2" t="s">
        <v>232</v>
      </c>
    </row>
    <row r="71" spans="1:2" ht="15" customHeight="1">
      <c r="A71" s="66" t="s">
        <v>233</v>
      </c>
      <c r="B71" s="2" t="s">
        <v>234</v>
      </c>
    </row>
    <row r="72" spans="1:2" ht="15" customHeight="1">
      <c r="A72" s="66" t="s">
        <v>235</v>
      </c>
      <c r="B72" s="2" t="s">
        <v>236</v>
      </c>
    </row>
    <row r="73" spans="1:2" ht="15" customHeight="1">
      <c r="A73" s="66" t="s">
        <v>237</v>
      </c>
      <c r="B73" s="2" t="s">
        <v>238</v>
      </c>
    </row>
    <row r="74" spans="1:2" ht="15" customHeight="1">
      <c r="A74" s="49" t="s">
        <v>239</v>
      </c>
      <c r="B74" s="18"/>
    </row>
    <row r="75" spans="1:2" ht="15" customHeight="1">
      <c r="A75" s="66" t="s">
        <v>240</v>
      </c>
      <c r="B75" s="2" t="s">
        <v>241</v>
      </c>
    </row>
    <row r="76" spans="1:2" ht="15" customHeight="1">
      <c r="A76" s="66" t="s">
        <v>242</v>
      </c>
      <c r="B76" s="2" t="s">
        <v>243</v>
      </c>
    </row>
  </sheetData>
  <mergeCells count="1">
    <mergeCell ref="A4:A5"/>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CC"/>
    <outlinePr summaryBelow="0" summaryRight="0"/>
  </sheetPr>
  <dimension ref="A1:AN73"/>
  <sheetViews>
    <sheetView topLeftCell="C1" zoomScale="96" zoomScaleNormal="96" workbookViewId="0">
      <selection activeCell="AD2" sqref="AD2:AH2"/>
    </sheetView>
  </sheetViews>
  <sheetFormatPr defaultColWidth="9.5" defaultRowHeight="15" customHeight="1"/>
  <cols>
    <col min="1" max="1" width="30.5" style="36" customWidth="1"/>
    <col min="2" max="2" width="76.5" style="35" customWidth="1"/>
    <col min="3" max="3" width="16.5" style="35" customWidth="1"/>
    <col min="4" max="5" width="15.5" style="35" customWidth="1"/>
    <col min="6" max="6" width="20.5" style="35" customWidth="1"/>
    <col min="7" max="7" width="10" style="35" hidden="1" customWidth="1"/>
    <col min="8" max="8" width="23.5" style="35" hidden="1" customWidth="1"/>
    <col min="9" max="9" width="8.5" style="35" hidden="1" customWidth="1"/>
    <col min="10" max="10" width="12" style="35" hidden="1" customWidth="1"/>
    <col min="11" max="12" width="11" style="35" hidden="1" customWidth="1"/>
    <col min="13" max="13" width="7.5" style="35" hidden="1" customWidth="1"/>
    <col min="14" max="15" width="13.5" style="35" hidden="1" customWidth="1"/>
    <col min="16" max="16" width="23.5" style="35" hidden="1" customWidth="1"/>
    <col min="17" max="17" width="10" style="35" hidden="1" customWidth="1"/>
    <col min="18" max="18" width="11.5" style="35" hidden="1" customWidth="1"/>
    <col min="19" max="19" width="10.5" style="35" hidden="1" customWidth="1"/>
    <col min="20" max="20" width="14.5" style="26" hidden="1" customWidth="1"/>
    <col min="21" max="21" width="26" style="51" hidden="1" customWidth="1"/>
    <col min="22" max="22" width="26.5" style="51" hidden="1" customWidth="1"/>
    <col min="23" max="23" width="22.5" style="35" hidden="1" customWidth="1"/>
    <col min="24" max="24" width="18.5" style="36" hidden="1" customWidth="1"/>
    <col min="25" max="25" width="12.5" style="36" hidden="1" customWidth="1"/>
    <col min="26" max="29" width="9.5" style="35"/>
    <col min="30" max="30" width="8.375" style="35" customWidth="1"/>
    <col min="31" max="31" width="24" style="35" customWidth="1"/>
    <col min="32" max="32" width="9.5" style="35"/>
    <col min="33" max="33" width="16.625" style="35" customWidth="1"/>
    <col min="34" max="40" width="9.5" style="35"/>
  </cols>
  <sheetData>
    <row r="1" spans="1:34" ht="15" customHeight="1">
      <c r="A1" s="27"/>
      <c r="B1" s="46"/>
      <c r="C1" s="26"/>
      <c r="T1" s="25"/>
    </row>
    <row r="2" spans="1:34" s="42" customFormat="1" ht="41.45" customHeight="1">
      <c r="A2" s="39" t="s">
        <v>118</v>
      </c>
      <c r="B2" s="47" t="s">
        <v>57</v>
      </c>
      <c r="C2" s="47" t="s">
        <v>293</v>
      </c>
      <c r="D2" s="38" t="s">
        <v>120</v>
      </c>
      <c r="E2" s="29" t="s">
        <v>121</v>
      </c>
      <c r="F2" s="38" t="s">
        <v>122</v>
      </c>
      <c r="G2" s="39" t="s">
        <v>123</v>
      </c>
      <c r="H2" s="39" t="s">
        <v>124</v>
      </c>
      <c r="I2" s="39" t="s">
        <v>125</v>
      </c>
      <c r="J2" s="39" t="s">
        <v>126</v>
      </c>
      <c r="K2" s="39" t="s">
        <v>127</v>
      </c>
      <c r="L2" s="508" t="s">
        <v>128</v>
      </c>
      <c r="M2" s="39" t="s">
        <v>129</v>
      </c>
      <c r="N2" s="40" t="s">
        <v>130</v>
      </c>
      <c r="O2" s="40" t="s">
        <v>131</v>
      </c>
      <c r="P2" s="39" t="s">
        <v>132</v>
      </c>
      <c r="Q2" s="39" t="s">
        <v>133</v>
      </c>
      <c r="R2" s="39" t="s">
        <v>134</v>
      </c>
      <c r="S2" s="39" t="s">
        <v>135</v>
      </c>
      <c r="T2" s="72" t="s">
        <v>136</v>
      </c>
      <c r="U2" s="39" t="s">
        <v>137</v>
      </c>
      <c r="V2" s="39" t="s">
        <v>138</v>
      </c>
      <c r="W2" s="39"/>
      <c r="X2" s="73" t="s">
        <v>139</v>
      </c>
      <c r="Y2" s="73" t="s">
        <v>140</v>
      </c>
      <c r="Z2" s="37" t="s">
        <v>141</v>
      </c>
      <c r="AA2" s="37" t="s">
        <v>142</v>
      </c>
      <c r="AB2" s="37" t="s">
        <v>143</v>
      </c>
      <c r="AC2" s="489" t="s">
        <v>144</v>
      </c>
      <c r="AD2" s="601" t="s">
        <v>1191</v>
      </c>
      <c r="AE2" s="601" t="s">
        <v>1192</v>
      </c>
      <c r="AF2" s="601" t="s">
        <v>1</v>
      </c>
      <c r="AG2" s="601" t="s">
        <v>1193</v>
      </c>
      <c r="AH2" s="601" t="s">
        <v>1194</v>
      </c>
    </row>
    <row r="3" spans="1:34" ht="15" customHeight="1">
      <c r="A3" s="66"/>
      <c r="B3" s="66" t="s">
        <v>299</v>
      </c>
      <c r="C3" s="66"/>
      <c r="D3" s="121">
        <v>200803</v>
      </c>
      <c r="E3" s="2"/>
      <c r="F3" s="43" t="s">
        <v>106</v>
      </c>
      <c r="G3" s="66">
        <v>66</v>
      </c>
      <c r="H3" s="66">
        <v>5</v>
      </c>
      <c r="I3" s="66">
        <v>8</v>
      </c>
      <c r="J3" s="66" t="s">
        <v>145</v>
      </c>
      <c r="K3" s="66" t="s">
        <v>146</v>
      </c>
      <c r="L3" s="90">
        <v>-98</v>
      </c>
      <c r="M3" s="2">
        <v>0</v>
      </c>
      <c r="N3" s="2" t="s">
        <v>147</v>
      </c>
      <c r="O3" s="2"/>
      <c r="P3" s="66" t="s">
        <v>148</v>
      </c>
      <c r="Q3" s="66" t="s">
        <v>149</v>
      </c>
      <c r="R3" s="66">
        <v>60</v>
      </c>
      <c r="S3" s="66">
        <v>3</v>
      </c>
      <c r="T3" s="66" t="s">
        <v>150</v>
      </c>
      <c r="U3" s="61">
        <v>2000</v>
      </c>
      <c r="V3" s="61">
        <v>2000</v>
      </c>
      <c r="W3" s="63" t="s">
        <v>151</v>
      </c>
      <c r="X3" s="66" t="s">
        <v>152</v>
      </c>
      <c r="Y3" s="66" t="s">
        <v>153</v>
      </c>
      <c r="AC3" s="490" t="s">
        <v>154</v>
      </c>
      <c r="AD3" s="611"/>
      <c r="AE3" s="611"/>
      <c r="AF3"/>
      <c r="AG3" s="609"/>
      <c r="AH3"/>
    </row>
    <row r="4" spans="1:34" ht="15" customHeight="1">
      <c r="A4" s="626" t="s">
        <v>155</v>
      </c>
      <c r="B4" s="66" t="s">
        <v>156</v>
      </c>
      <c r="C4" s="66">
        <v>60179</v>
      </c>
      <c r="D4" s="121">
        <v>200804</v>
      </c>
      <c r="E4" s="2"/>
      <c r="F4" s="43" t="s">
        <v>106</v>
      </c>
      <c r="G4" s="66">
        <v>66</v>
      </c>
      <c r="H4" s="66">
        <v>10</v>
      </c>
      <c r="I4" s="66">
        <v>8</v>
      </c>
      <c r="J4" s="66" t="s">
        <v>157</v>
      </c>
      <c r="K4" s="66" t="s">
        <v>158</v>
      </c>
      <c r="L4" s="90">
        <v>-85</v>
      </c>
      <c r="M4" s="66" t="s">
        <v>159</v>
      </c>
      <c r="N4" s="66" t="s">
        <v>160</v>
      </c>
      <c r="O4" s="66"/>
      <c r="P4" s="66" t="s">
        <v>148</v>
      </c>
      <c r="Q4" s="66" t="s">
        <v>149</v>
      </c>
      <c r="R4" s="66">
        <v>60</v>
      </c>
      <c r="S4" s="66">
        <v>3</v>
      </c>
      <c r="T4" s="66" t="s">
        <v>150</v>
      </c>
      <c r="U4" s="61">
        <v>68200</v>
      </c>
      <c r="V4" s="61">
        <v>68200</v>
      </c>
      <c r="W4" s="63" t="s">
        <v>161</v>
      </c>
      <c r="X4" s="61" t="s">
        <v>162</v>
      </c>
      <c r="Y4" s="66" t="s">
        <v>153</v>
      </c>
      <c r="AC4" s="490" t="s">
        <v>154</v>
      </c>
      <c r="AD4" s="611"/>
      <c r="AE4" s="611"/>
      <c r="AF4"/>
      <c r="AG4" s="609"/>
      <c r="AH4"/>
    </row>
    <row r="5" spans="1:34" ht="15" customHeight="1">
      <c r="A5" s="626"/>
      <c r="B5" s="66" t="s">
        <v>156</v>
      </c>
      <c r="C5" s="66"/>
      <c r="D5" s="121">
        <v>200805</v>
      </c>
      <c r="E5" s="2"/>
      <c r="F5" s="43" t="s">
        <v>106</v>
      </c>
      <c r="G5" s="66">
        <v>66</v>
      </c>
      <c r="H5" s="66">
        <v>10</v>
      </c>
      <c r="I5" s="66">
        <v>8</v>
      </c>
      <c r="J5" s="66" t="s">
        <v>157</v>
      </c>
      <c r="K5" s="66" t="s">
        <v>163</v>
      </c>
      <c r="L5" s="90">
        <v>-88</v>
      </c>
      <c r="M5" s="2">
        <v>10</v>
      </c>
      <c r="N5" s="2" t="s">
        <v>164</v>
      </c>
      <c r="O5" s="2"/>
      <c r="P5" s="66" t="s">
        <v>148</v>
      </c>
      <c r="Q5" s="66" t="s">
        <v>149</v>
      </c>
      <c r="R5" s="66">
        <v>60</v>
      </c>
      <c r="S5" s="66">
        <v>3</v>
      </c>
      <c r="T5" s="66" t="s">
        <v>150</v>
      </c>
      <c r="U5" s="61">
        <v>14800</v>
      </c>
      <c r="V5" s="61">
        <v>14800</v>
      </c>
      <c r="W5" s="63" t="s">
        <v>161</v>
      </c>
      <c r="X5" s="66" t="s">
        <v>152</v>
      </c>
      <c r="Y5" s="66" t="s">
        <v>153</v>
      </c>
      <c r="AC5" s="490" t="s">
        <v>154</v>
      </c>
      <c r="AD5" s="611"/>
      <c r="AE5" s="611"/>
      <c r="AF5"/>
      <c r="AG5" s="609"/>
      <c r="AH5"/>
    </row>
    <row r="6" spans="1:34" ht="15" customHeight="1">
      <c r="A6" s="66"/>
      <c r="B6" s="66" t="s">
        <v>247</v>
      </c>
      <c r="C6" s="66"/>
      <c r="D6" s="121">
        <v>200807</v>
      </c>
      <c r="E6" s="2"/>
      <c r="F6" s="43" t="s">
        <v>106</v>
      </c>
      <c r="G6" s="66">
        <v>66</v>
      </c>
      <c r="H6" s="66">
        <v>5</v>
      </c>
      <c r="I6" s="66">
        <v>8</v>
      </c>
      <c r="J6" s="66" t="s">
        <v>165</v>
      </c>
      <c r="K6" s="66" t="s">
        <v>163</v>
      </c>
      <c r="L6" s="90">
        <v>-78</v>
      </c>
      <c r="M6" s="2">
        <v>20</v>
      </c>
      <c r="N6" s="2" t="s">
        <v>166</v>
      </c>
      <c r="O6" s="2"/>
      <c r="P6" s="66" t="s">
        <v>148</v>
      </c>
      <c r="Q6" s="66" t="s">
        <v>149</v>
      </c>
      <c r="R6" s="66">
        <v>60</v>
      </c>
      <c r="S6" s="66">
        <v>3</v>
      </c>
      <c r="T6" s="66" t="s">
        <v>150</v>
      </c>
      <c r="U6" s="27">
        <v>12000</v>
      </c>
      <c r="V6" s="27">
        <v>12000</v>
      </c>
      <c r="W6" s="63" t="s">
        <v>167</v>
      </c>
      <c r="X6" s="66" t="s">
        <v>152</v>
      </c>
      <c r="Y6" s="66" t="s">
        <v>153</v>
      </c>
      <c r="AC6" s="490" t="s">
        <v>154</v>
      </c>
      <c r="AD6" s="611"/>
      <c r="AE6" s="611"/>
      <c r="AF6"/>
      <c r="AG6" s="609"/>
      <c r="AH6"/>
    </row>
    <row r="7" spans="1:34" ht="15" customHeight="1">
      <c r="A7" s="66" t="s">
        <v>174</v>
      </c>
      <c r="B7" s="2" t="s">
        <v>175</v>
      </c>
      <c r="C7" s="2">
        <v>60181</v>
      </c>
      <c r="D7" s="121">
        <v>200811</v>
      </c>
      <c r="E7" s="2"/>
      <c r="F7" s="43" t="s">
        <v>106</v>
      </c>
      <c r="G7" s="66">
        <v>66</v>
      </c>
      <c r="H7" s="66">
        <v>5</v>
      </c>
      <c r="I7" s="66">
        <v>8</v>
      </c>
      <c r="J7" s="66" t="s">
        <v>157</v>
      </c>
      <c r="K7" s="66" t="s">
        <v>158</v>
      </c>
      <c r="L7" s="90">
        <v>-85</v>
      </c>
      <c r="M7" s="66" t="s">
        <v>159</v>
      </c>
      <c r="N7" s="66" t="s">
        <v>160</v>
      </c>
      <c r="O7" s="66"/>
      <c r="P7" s="66" t="s">
        <v>171</v>
      </c>
      <c r="Q7" s="66" t="s">
        <v>149</v>
      </c>
      <c r="R7" s="66">
        <v>60</v>
      </c>
      <c r="S7" s="66">
        <v>3</v>
      </c>
      <c r="T7" s="66" t="s">
        <v>150</v>
      </c>
      <c r="U7" s="61">
        <v>27000</v>
      </c>
      <c r="V7" s="61">
        <v>27000</v>
      </c>
      <c r="W7" s="63" t="s">
        <v>176</v>
      </c>
      <c r="X7" s="66" t="s">
        <v>186</v>
      </c>
      <c r="Y7" s="66" t="s">
        <v>153</v>
      </c>
      <c r="AC7" s="490" t="s">
        <v>154</v>
      </c>
      <c r="AD7" s="611"/>
      <c r="AE7" s="611"/>
      <c r="AF7"/>
      <c r="AG7" s="609"/>
      <c r="AH7"/>
    </row>
    <row r="8" spans="1:34" ht="15" customHeight="1">
      <c r="A8" s="66"/>
      <c r="B8" s="2"/>
      <c r="C8" s="2"/>
      <c r="D8" s="2"/>
      <c r="E8" s="2"/>
      <c r="F8" s="43"/>
      <c r="G8" s="66"/>
      <c r="H8" s="66"/>
      <c r="I8" s="66"/>
      <c r="J8" s="66"/>
      <c r="K8" s="66"/>
      <c r="L8" s="90"/>
      <c r="M8" s="66"/>
      <c r="N8" s="66"/>
      <c r="O8" s="66"/>
      <c r="P8" s="69"/>
      <c r="Q8" s="66"/>
      <c r="R8" s="66"/>
      <c r="S8" s="66"/>
      <c r="T8" s="66"/>
      <c r="U8" s="74"/>
      <c r="V8" s="74"/>
      <c r="W8" s="63"/>
      <c r="X8" s="66"/>
      <c r="Y8" s="66"/>
      <c r="AC8" s="491"/>
      <c r="AD8" s="611"/>
      <c r="AE8" s="611"/>
      <c r="AF8"/>
      <c r="AG8" s="609"/>
      <c r="AH8"/>
    </row>
    <row r="9" spans="1:34" ht="15" customHeight="1">
      <c r="A9" s="66" t="s">
        <v>178</v>
      </c>
      <c r="B9" s="2" t="s">
        <v>271</v>
      </c>
      <c r="C9" s="2"/>
      <c r="D9" s="121">
        <v>200817</v>
      </c>
      <c r="E9" s="2">
        <v>1</v>
      </c>
      <c r="F9" s="43" t="s">
        <v>106</v>
      </c>
      <c r="G9" s="66">
        <v>66</v>
      </c>
      <c r="H9" s="66">
        <v>20</v>
      </c>
      <c r="I9" s="66">
        <v>8</v>
      </c>
      <c r="J9" s="66" t="s">
        <v>165</v>
      </c>
      <c r="K9" s="66" t="s">
        <v>146</v>
      </c>
      <c r="L9" s="90">
        <v>-85</v>
      </c>
      <c r="M9" s="66">
        <v>25</v>
      </c>
      <c r="N9" s="66" t="s">
        <v>180</v>
      </c>
      <c r="O9" s="66"/>
      <c r="P9" s="69" t="s">
        <v>181</v>
      </c>
      <c r="Q9" s="66" t="s">
        <v>182</v>
      </c>
      <c r="R9" s="66">
        <v>60</v>
      </c>
      <c r="S9" s="66">
        <v>3</v>
      </c>
      <c r="T9" s="66" t="s">
        <v>150</v>
      </c>
      <c r="U9" s="61">
        <v>82000</v>
      </c>
      <c r="V9" s="61">
        <v>82000</v>
      </c>
      <c r="W9" s="63" t="s">
        <v>183</v>
      </c>
      <c r="X9" s="66" t="s">
        <v>152</v>
      </c>
      <c r="Y9" s="66" t="s">
        <v>152</v>
      </c>
      <c r="AC9" s="490" t="s">
        <v>154</v>
      </c>
      <c r="AD9" s="611"/>
      <c r="AE9" s="611"/>
      <c r="AF9"/>
      <c r="AG9" s="609"/>
      <c r="AH9"/>
    </row>
    <row r="10" spans="1:34" ht="15" customHeight="1">
      <c r="A10" s="66"/>
      <c r="B10" s="2" t="s">
        <v>271</v>
      </c>
      <c r="C10" s="2"/>
      <c r="D10" s="121">
        <v>200817</v>
      </c>
      <c r="E10" s="2">
        <v>2</v>
      </c>
      <c r="F10" s="43" t="s">
        <v>106</v>
      </c>
      <c r="G10" s="66">
        <v>66</v>
      </c>
      <c r="H10" s="66">
        <v>20</v>
      </c>
      <c r="I10" s="66">
        <v>8</v>
      </c>
      <c r="J10" s="66" t="s">
        <v>165</v>
      </c>
      <c r="K10" s="66" t="s">
        <v>146</v>
      </c>
      <c r="L10" s="90">
        <v>-87</v>
      </c>
      <c r="M10" s="66">
        <v>25</v>
      </c>
      <c r="N10" s="66" t="s">
        <v>180</v>
      </c>
      <c r="O10" s="66"/>
      <c r="P10" s="69" t="s">
        <v>181</v>
      </c>
      <c r="Q10" s="66" t="s">
        <v>182</v>
      </c>
      <c r="R10" s="66">
        <v>60</v>
      </c>
      <c r="S10" s="66">
        <v>3</v>
      </c>
      <c r="T10" s="66" t="s">
        <v>150</v>
      </c>
      <c r="U10" s="61">
        <v>82000</v>
      </c>
      <c r="V10" s="61">
        <v>82000</v>
      </c>
      <c r="W10" s="63"/>
      <c r="X10" s="66" t="s">
        <v>152</v>
      </c>
      <c r="Y10" s="66" t="s">
        <v>152</v>
      </c>
      <c r="AC10" s="490" t="s">
        <v>154</v>
      </c>
      <c r="AD10" s="611"/>
      <c r="AE10" s="611"/>
      <c r="AF10"/>
      <c r="AG10" s="609"/>
      <c r="AH10"/>
    </row>
    <row r="11" spans="1:34" ht="15" customHeight="1">
      <c r="A11" s="66"/>
      <c r="B11" s="2" t="s">
        <v>271</v>
      </c>
      <c r="C11" s="2"/>
      <c r="D11" s="121">
        <v>200817</v>
      </c>
      <c r="E11" s="2">
        <v>3</v>
      </c>
      <c r="F11" s="43" t="s">
        <v>106</v>
      </c>
      <c r="G11" s="66">
        <v>66</v>
      </c>
      <c r="H11" s="66">
        <v>20</v>
      </c>
      <c r="I11" s="66">
        <v>8</v>
      </c>
      <c r="J11" s="66" t="s">
        <v>165</v>
      </c>
      <c r="K11" s="66" t="s">
        <v>146</v>
      </c>
      <c r="L11" s="90">
        <v>-89</v>
      </c>
      <c r="M11" s="66">
        <v>25</v>
      </c>
      <c r="N11" s="66" t="s">
        <v>180</v>
      </c>
      <c r="O11" s="66"/>
      <c r="P11" s="69" t="s">
        <v>181</v>
      </c>
      <c r="Q11" s="66" t="s">
        <v>182</v>
      </c>
      <c r="R11" s="66">
        <v>60</v>
      </c>
      <c r="S11" s="66">
        <v>3</v>
      </c>
      <c r="T11" s="66" t="s">
        <v>150</v>
      </c>
      <c r="U11" s="61">
        <v>82000</v>
      </c>
      <c r="V11" s="61">
        <v>82000</v>
      </c>
      <c r="W11" s="63"/>
      <c r="X11" s="66" t="s">
        <v>152</v>
      </c>
      <c r="Y11" s="66" t="s">
        <v>152</v>
      </c>
      <c r="AC11" s="490" t="s">
        <v>154</v>
      </c>
      <c r="AD11" s="611"/>
      <c r="AE11" s="611"/>
      <c r="AF11"/>
      <c r="AG11" s="609"/>
      <c r="AH11"/>
    </row>
    <row r="12" spans="1:34" ht="15" customHeight="1">
      <c r="A12" s="66"/>
      <c r="B12" s="2" t="s">
        <v>271</v>
      </c>
      <c r="C12" s="2"/>
      <c r="D12" s="121">
        <v>200817</v>
      </c>
      <c r="E12" s="2">
        <v>4</v>
      </c>
      <c r="F12" s="43" t="s">
        <v>106</v>
      </c>
      <c r="G12" s="66">
        <v>66</v>
      </c>
      <c r="H12" s="66">
        <v>20</v>
      </c>
      <c r="I12" s="66">
        <v>8</v>
      </c>
      <c r="J12" s="66" t="s">
        <v>165</v>
      </c>
      <c r="K12" s="66" t="s">
        <v>146</v>
      </c>
      <c r="L12" s="90">
        <v>-91</v>
      </c>
      <c r="M12" s="66">
        <v>25</v>
      </c>
      <c r="N12" s="66" t="s">
        <v>180</v>
      </c>
      <c r="O12" s="66"/>
      <c r="P12" s="69" t="s">
        <v>181</v>
      </c>
      <c r="Q12" s="66" t="s">
        <v>182</v>
      </c>
      <c r="R12" s="66">
        <v>60</v>
      </c>
      <c r="S12" s="66">
        <v>3</v>
      </c>
      <c r="T12" s="66" t="s">
        <v>150</v>
      </c>
      <c r="U12" s="61">
        <v>75000</v>
      </c>
      <c r="V12" s="61">
        <v>75000</v>
      </c>
      <c r="W12" s="63"/>
      <c r="X12" s="66" t="s">
        <v>152</v>
      </c>
      <c r="Y12" s="66" t="s">
        <v>152</v>
      </c>
      <c r="AC12" s="490" t="s">
        <v>154</v>
      </c>
      <c r="AD12" s="611"/>
      <c r="AE12" s="611"/>
      <c r="AF12"/>
      <c r="AG12" s="609"/>
      <c r="AH12"/>
    </row>
    <row r="13" spans="1:34" ht="15" customHeight="1">
      <c r="A13" s="66"/>
      <c r="B13" s="2" t="s">
        <v>271</v>
      </c>
      <c r="C13" s="2"/>
      <c r="D13" s="121">
        <v>200817</v>
      </c>
      <c r="E13" s="2">
        <v>5</v>
      </c>
      <c r="F13" s="43" t="s">
        <v>106</v>
      </c>
      <c r="G13" s="66">
        <v>66</v>
      </c>
      <c r="H13" s="66">
        <v>20</v>
      </c>
      <c r="I13" s="66">
        <v>8</v>
      </c>
      <c r="J13" s="66" t="s">
        <v>165</v>
      </c>
      <c r="K13" s="66" t="s">
        <v>146</v>
      </c>
      <c r="L13" s="90">
        <v>-93</v>
      </c>
      <c r="M13" s="66">
        <v>25</v>
      </c>
      <c r="N13" s="66" t="s">
        <v>180</v>
      </c>
      <c r="O13" s="66"/>
      <c r="P13" s="69" t="s">
        <v>181</v>
      </c>
      <c r="Q13" s="66" t="s">
        <v>182</v>
      </c>
      <c r="R13" s="66">
        <v>60</v>
      </c>
      <c r="S13" s="66">
        <v>3</v>
      </c>
      <c r="T13" s="66" t="s">
        <v>150</v>
      </c>
      <c r="U13" s="61">
        <v>73000</v>
      </c>
      <c r="V13" s="61">
        <v>73000</v>
      </c>
      <c r="W13" s="63"/>
      <c r="X13" s="66" t="s">
        <v>152</v>
      </c>
      <c r="Y13" s="66" t="s">
        <v>152</v>
      </c>
      <c r="AC13" s="490" t="s">
        <v>154</v>
      </c>
      <c r="AD13" s="611"/>
      <c r="AE13" s="611"/>
      <c r="AF13"/>
      <c r="AG13" s="609"/>
      <c r="AH13"/>
    </row>
    <row r="14" spans="1:34" ht="15" customHeight="1">
      <c r="A14" s="66"/>
      <c r="B14" s="2" t="s">
        <v>271</v>
      </c>
      <c r="C14" s="2"/>
      <c r="D14" s="121">
        <v>200817</v>
      </c>
      <c r="E14" s="2">
        <v>6</v>
      </c>
      <c r="F14" s="43" t="s">
        <v>106</v>
      </c>
      <c r="G14" s="66">
        <v>66</v>
      </c>
      <c r="H14" s="66">
        <v>20</v>
      </c>
      <c r="I14" s="66">
        <v>8</v>
      </c>
      <c r="J14" s="66" t="s">
        <v>165</v>
      </c>
      <c r="K14" s="66" t="s">
        <v>146</v>
      </c>
      <c r="L14" s="90">
        <v>-95</v>
      </c>
      <c r="M14" s="66">
        <v>25</v>
      </c>
      <c r="N14" s="66" t="s">
        <v>180</v>
      </c>
      <c r="O14" s="66"/>
      <c r="P14" s="69" t="s">
        <v>181</v>
      </c>
      <c r="Q14" s="66" t="s">
        <v>182</v>
      </c>
      <c r="R14" s="66">
        <v>60</v>
      </c>
      <c r="S14" s="66">
        <v>3</v>
      </c>
      <c r="T14" s="66" t="s">
        <v>150</v>
      </c>
      <c r="U14" s="61">
        <v>64000</v>
      </c>
      <c r="V14" s="61">
        <v>64000</v>
      </c>
      <c r="W14" s="63"/>
      <c r="X14" s="66" t="s">
        <v>152</v>
      </c>
      <c r="Y14" s="66" t="s">
        <v>152</v>
      </c>
      <c r="AC14" s="490" t="s">
        <v>154</v>
      </c>
      <c r="AD14" s="611"/>
      <c r="AE14" s="611"/>
      <c r="AF14"/>
      <c r="AG14" s="609"/>
      <c r="AH14"/>
    </row>
    <row r="15" spans="1:34" ht="15" customHeight="1">
      <c r="A15" s="66"/>
      <c r="B15" s="2" t="s">
        <v>271</v>
      </c>
      <c r="C15" s="2"/>
      <c r="D15" s="121">
        <v>200817</v>
      </c>
      <c r="E15" s="2">
        <v>7</v>
      </c>
      <c r="F15" s="43" t="s">
        <v>106</v>
      </c>
      <c r="G15" s="66">
        <v>66</v>
      </c>
      <c r="H15" s="66">
        <v>20</v>
      </c>
      <c r="I15" s="66">
        <v>8</v>
      </c>
      <c r="J15" s="66" t="s">
        <v>165</v>
      </c>
      <c r="K15" s="66" t="s">
        <v>146</v>
      </c>
      <c r="L15" s="90">
        <v>-97</v>
      </c>
      <c r="M15" s="66">
        <v>25</v>
      </c>
      <c r="N15" s="66" t="s">
        <v>180</v>
      </c>
      <c r="O15" s="66"/>
      <c r="P15" s="69" t="s">
        <v>181</v>
      </c>
      <c r="Q15" s="66" t="s">
        <v>182</v>
      </c>
      <c r="R15" s="66">
        <v>60</v>
      </c>
      <c r="S15" s="66">
        <v>3</v>
      </c>
      <c r="T15" s="66" t="s">
        <v>150</v>
      </c>
      <c r="U15" s="61">
        <v>57000</v>
      </c>
      <c r="V15" s="61">
        <v>57000</v>
      </c>
      <c r="W15" s="63"/>
      <c r="X15" s="66" t="s">
        <v>152</v>
      </c>
      <c r="Y15" s="66" t="s">
        <v>152</v>
      </c>
      <c r="AC15" s="490" t="s">
        <v>154</v>
      </c>
      <c r="AD15" s="611"/>
      <c r="AE15" s="611"/>
      <c r="AF15"/>
      <c r="AG15" s="609"/>
      <c r="AH15"/>
    </row>
    <row r="16" spans="1:34" ht="15" customHeight="1">
      <c r="A16" s="66"/>
      <c r="B16" s="2" t="s">
        <v>271</v>
      </c>
      <c r="C16" s="2"/>
      <c r="D16" s="121">
        <v>200817</v>
      </c>
      <c r="E16" s="2">
        <v>8</v>
      </c>
      <c r="F16" s="43" t="s">
        <v>106</v>
      </c>
      <c r="G16" s="66">
        <v>66</v>
      </c>
      <c r="H16" s="66">
        <v>20</v>
      </c>
      <c r="I16" s="66">
        <v>8</v>
      </c>
      <c r="J16" s="66" t="s">
        <v>165</v>
      </c>
      <c r="K16" s="66" t="s">
        <v>146</v>
      </c>
      <c r="L16" s="90">
        <v>-99</v>
      </c>
      <c r="M16" s="66">
        <v>25</v>
      </c>
      <c r="N16" s="66" t="s">
        <v>180</v>
      </c>
      <c r="O16" s="66"/>
      <c r="P16" s="69" t="s">
        <v>181</v>
      </c>
      <c r="Q16" s="66" t="s">
        <v>182</v>
      </c>
      <c r="R16" s="66">
        <v>60</v>
      </c>
      <c r="S16" s="66">
        <v>3</v>
      </c>
      <c r="T16" s="66" t="s">
        <v>150</v>
      </c>
      <c r="U16" s="61">
        <v>56000</v>
      </c>
      <c r="V16" s="61">
        <v>56000</v>
      </c>
      <c r="W16" s="63"/>
      <c r="X16" s="66" t="s">
        <v>152</v>
      </c>
      <c r="Y16" s="66" t="s">
        <v>152</v>
      </c>
      <c r="AC16" s="490" t="s">
        <v>154</v>
      </c>
      <c r="AD16" s="611"/>
      <c r="AE16" s="611"/>
      <c r="AF16"/>
      <c r="AG16" s="609"/>
      <c r="AH16"/>
    </row>
    <row r="17" spans="1:34" ht="15" customHeight="1">
      <c r="A17" s="66"/>
      <c r="B17" s="2" t="s">
        <v>271</v>
      </c>
      <c r="C17" s="2"/>
      <c r="D17" s="121">
        <v>200817</v>
      </c>
      <c r="E17" s="2">
        <v>9</v>
      </c>
      <c r="F17" s="43" t="s">
        <v>106</v>
      </c>
      <c r="G17" s="66">
        <v>66</v>
      </c>
      <c r="H17" s="66">
        <v>20</v>
      </c>
      <c r="I17" s="66">
        <v>8</v>
      </c>
      <c r="J17" s="66" t="s">
        <v>165</v>
      </c>
      <c r="K17" s="66" t="s">
        <v>146</v>
      </c>
      <c r="L17" s="90">
        <v>-101</v>
      </c>
      <c r="M17" s="66">
        <v>24</v>
      </c>
      <c r="N17" s="66" t="s">
        <v>180</v>
      </c>
      <c r="O17" s="66"/>
      <c r="P17" s="69" t="s">
        <v>181</v>
      </c>
      <c r="Q17" s="66" t="s">
        <v>182</v>
      </c>
      <c r="R17" s="66">
        <v>60</v>
      </c>
      <c r="S17" s="66">
        <v>3</v>
      </c>
      <c r="T17" s="66" t="s">
        <v>150</v>
      </c>
      <c r="U17" s="61">
        <v>47000</v>
      </c>
      <c r="V17" s="61">
        <v>47000</v>
      </c>
      <c r="W17" s="63"/>
      <c r="X17" s="66" t="s">
        <v>152</v>
      </c>
      <c r="Y17" s="66" t="s">
        <v>152</v>
      </c>
      <c r="AC17" s="490" t="s">
        <v>154</v>
      </c>
      <c r="AD17" s="611"/>
      <c r="AE17" s="611"/>
      <c r="AF17"/>
      <c r="AG17" s="609"/>
      <c r="AH17"/>
    </row>
    <row r="18" spans="1:34" ht="15" customHeight="1">
      <c r="A18" s="66"/>
      <c r="B18" s="2" t="s">
        <v>271</v>
      </c>
      <c r="C18" s="2"/>
      <c r="D18" s="121">
        <v>200817</v>
      </c>
      <c r="E18" s="2">
        <v>10</v>
      </c>
      <c r="F18" s="43" t="s">
        <v>106</v>
      </c>
      <c r="G18" s="66">
        <v>66</v>
      </c>
      <c r="H18" s="66">
        <v>20</v>
      </c>
      <c r="I18" s="66">
        <v>8</v>
      </c>
      <c r="J18" s="66" t="s">
        <v>165</v>
      </c>
      <c r="K18" s="66" t="s">
        <v>146</v>
      </c>
      <c r="L18" s="90">
        <v>-103</v>
      </c>
      <c r="M18" s="66">
        <v>22</v>
      </c>
      <c r="N18" s="66" t="s">
        <v>180</v>
      </c>
      <c r="O18" s="66"/>
      <c r="P18" s="69" t="s">
        <v>181</v>
      </c>
      <c r="Q18" s="66" t="s">
        <v>182</v>
      </c>
      <c r="R18" s="66">
        <v>60</v>
      </c>
      <c r="S18" s="66">
        <v>3</v>
      </c>
      <c r="T18" s="66" t="s">
        <v>150</v>
      </c>
      <c r="U18" s="61">
        <v>41000</v>
      </c>
      <c r="V18" s="61">
        <v>41000</v>
      </c>
      <c r="W18" s="63"/>
      <c r="X18" s="66" t="s">
        <v>152</v>
      </c>
      <c r="Y18" s="66" t="s">
        <v>152</v>
      </c>
      <c r="AC18" s="490" t="s">
        <v>154</v>
      </c>
      <c r="AD18" s="611"/>
      <c r="AE18" s="611"/>
      <c r="AF18"/>
      <c r="AG18" s="609"/>
      <c r="AH18"/>
    </row>
    <row r="19" spans="1:34" ht="15" customHeight="1">
      <c r="A19" s="66"/>
      <c r="B19" s="2" t="s">
        <v>271</v>
      </c>
      <c r="C19" s="2"/>
      <c r="D19" s="121">
        <v>200817</v>
      </c>
      <c r="E19" s="2">
        <v>11</v>
      </c>
      <c r="F19" s="43" t="s">
        <v>106</v>
      </c>
      <c r="G19" s="66">
        <v>66</v>
      </c>
      <c r="H19" s="66">
        <v>20</v>
      </c>
      <c r="I19" s="66">
        <v>8</v>
      </c>
      <c r="J19" s="66" t="s">
        <v>165</v>
      </c>
      <c r="K19" s="66" t="s">
        <v>146</v>
      </c>
      <c r="L19" s="90">
        <v>-105</v>
      </c>
      <c r="M19" s="66">
        <v>20</v>
      </c>
      <c r="N19" s="66" t="s">
        <v>180</v>
      </c>
      <c r="O19" s="66"/>
      <c r="P19" s="69" t="s">
        <v>181</v>
      </c>
      <c r="Q19" s="66" t="s">
        <v>182</v>
      </c>
      <c r="R19" s="66">
        <v>60</v>
      </c>
      <c r="S19" s="66">
        <v>3</v>
      </c>
      <c r="T19" s="66" t="s">
        <v>150</v>
      </c>
      <c r="U19" s="61">
        <v>36000</v>
      </c>
      <c r="V19" s="61">
        <v>36000</v>
      </c>
      <c r="W19" s="63"/>
      <c r="X19" s="66" t="s">
        <v>152</v>
      </c>
      <c r="Y19" s="66" t="s">
        <v>152</v>
      </c>
      <c r="AC19" s="490" t="s">
        <v>154</v>
      </c>
      <c r="AD19" s="611"/>
      <c r="AE19" s="611"/>
      <c r="AF19"/>
      <c r="AG19" s="609"/>
      <c r="AH19"/>
    </row>
    <row r="20" spans="1:34" ht="15" customHeight="1">
      <c r="A20" s="66"/>
      <c r="B20" s="2" t="s">
        <v>271</v>
      </c>
      <c r="C20" s="2"/>
      <c r="D20" s="121">
        <v>200817</v>
      </c>
      <c r="E20" s="2">
        <v>12</v>
      </c>
      <c r="F20" s="43" t="s">
        <v>106</v>
      </c>
      <c r="G20" s="66">
        <v>66</v>
      </c>
      <c r="H20" s="66">
        <v>20</v>
      </c>
      <c r="I20" s="66">
        <v>8</v>
      </c>
      <c r="J20" s="66" t="s">
        <v>165</v>
      </c>
      <c r="K20" s="66" t="s">
        <v>146</v>
      </c>
      <c r="L20" s="90">
        <v>-107</v>
      </c>
      <c r="M20" s="66">
        <v>18</v>
      </c>
      <c r="N20" s="66" t="s">
        <v>180</v>
      </c>
      <c r="O20" s="66"/>
      <c r="P20" s="69" t="s">
        <v>181</v>
      </c>
      <c r="Q20" s="66" t="s">
        <v>182</v>
      </c>
      <c r="R20" s="66">
        <v>60</v>
      </c>
      <c r="S20" s="66">
        <v>3</v>
      </c>
      <c r="T20" s="66" t="s">
        <v>150</v>
      </c>
      <c r="U20" s="61">
        <v>32000</v>
      </c>
      <c r="V20" s="61">
        <v>32000</v>
      </c>
      <c r="W20" s="63"/>
      <c r="X20" s="66" t="s">
        <v>152</v>
      </c>
      <c r="Y20" s="66" t="s">
        <v>152</v>
      </c>
      <c r="AC20" s="490" t="s">
        <v>154</v>
      </c>
      <c r="AD20" s="611"/>
      <c r="AE20" s="611"/>
      <c r="AF20"/>
      <c r="AG20" s="609"/>
      <c r="AH20"/>
    </row>
    <row r="21" spans="1:34" ht="15" customHeight="1">
      <c r="A21" s="66"/>
      <c r="B21" s="2" t="s">
        <v>271</v>
      </c>
      <c r="C21" s="2"/>
      <c r="D21" s="121">
        <v>200817</v>
      </c>
      <c r="E21" s="2">
        <v>13</v>
      </c>
      <c r="F21" s="43" t="s">
        <v>106</v>
      </c>
      <c r="G21" s="66">
        <v>66</v>
      </c>
      <c r="H21" s="66">
        <v>20</v>
      </c>
      <c r="I21" s="66">
        <v>8</v>
      </c>
      <c r="J21" s="66" t="s">
        <v>165</v>
      </c>
      <c r="K21" s="66" t="s">
        <v>146</v>
      </c>
      <c r="L21" s="90">
        <v>-109</v>
      </c>
      <c r="M21" s="66">
        <v>16</v>
      </c>
      <c r="N21" s="66" t="s">
        <v>180</v>
      </c>
      <c r="O21" s="66"/>
      <c r="P21" s="69" t="s">
        <v>181</v>
      </c>
      <c r="Q21" s="66" t="s">
        <v>182</v>
      </c>
      <c r="R21" s="66">
        <v>60</v>
      </c>
      <c r="S21" s="66">
        <v>3</v>
      </c>
      <c r="T21" s="66" t="s">
        <v>150</v>
      </c>
      <c r="U21" s="61">
        <v>27000</v>
      </c>
      <c r="V21" s="61">
        <v>27000</v>
      </c>
      <c r="W21" s="63"/>
      <c r="X21" s="66" t="s">
        <v>152</v>
      </c>
      <c r="Y21" s="66" t="s">
        <v>152</v>
      </c>
      <c r="AC21" s="490" t="s">
        <v>154</v>
      </c>
      <c r="AD21" s="611"/>
      <c r="AE21" s="611"/>
      <c r="AF21"/>
      <c r="AG21" s="609"/>
      <c r="AH21"/>
    </row>
    <row r="22" spans="1:34" ht="15" customHeight="1">
      <c r="A22" s="66"/>
      <c r="B22" s="2" t="s">
        <v>271</v>
      </c>
      <c r="C22" s="2"/>
      <c r="D22" s="121">
        <v>200817</v>
      </c>
      <c r="E22" s="2">
        <v>14</v>
      </c>
      <c r="F22" s="43" t="s">
        <v>106</v>
      </c>
      <c r="G22" s="66">
        <v>66</v>
      </c>
      <c r="H22" s="66">
        <v>20</v>
      </c>
      <c r="I22" s="66">
        <v>8</v>
      </c>
      <c r="J22" s="66" t="s">
        <v>165</v>
      </c>
      <c r="K22" s="66" t="s">
        <v>146</v>
      </c>
      <c r="L22" s="90">
        <v>-111</v>
      </c>
      <c r="M22" s="66">
        <v>14</v>
      </c>
      <c r="N22" s="66" t="s">
        <v>180</v>
      </c>
      <c r="O22" s="66"/>
      <c r="P22" s="69" t="s">
        <v>181</v>
      </c>
      <c r="Q22" s="66" t="s">
        <v>182</v>
      </c>
      <c r="R22" s="66">
        <v>60</v>
      </c>
      <c r="S22" s="66">
        <v>3</v>
      </c>
      <c r="T22" s="66" t="s">
        <v>150</v>
      </c>
      <c r="U22" s="61">
        <v>22000</v>
      </c>
      <c r="V22" s="61">
        <v>22000</v>
      </c>
      <c r="W22" s="63"/>
      <c r="X22" s="66" t="s">
        <v>152</v>
      </c>
      <c r="Y22" s="66" t="s">
        <v>152</v>
      </c>
      <c r="AC22" s="490" t="s">
        <v>154</v>
      </c>
      <c r="AD22" s="611"/>
      <c r="AE22" s="611"/>
      <c r="AF22"/>
      <c r="AG22" s="609"/>
      <c r="AH22"/>
    </row>
    <row r="23" spans="1:34" ht="15" customHeight="1">
      <c r="A23" s="66"/>
      <c r="B23" s="2" t="s">
        <v>271</v>
      </c>
      <c r="C23" s="2"/>
      <c r="D23" s="121">
        <v>200817</v>
      </c>
      <c r="E23" s="2">
        <v>15</v>
      </c>
      <c r="F23" s="43" t="s">
        <v>106</v>
      </c>
      <c r="G23" s="66">
        <v>66</v>
      </c>
      <c r="H23" s="66">
        <v>20</v>
      </c>
      <c r="I23" s="66">
        <v>8</v>
      </c>
      <c r="J23" s="66" t="s">
        <v>165</v>
      </c>
      <c r="K23" s="66" t="s">
        <v>146</v>
      </c>
      <c r="L23" s="90">
        <v>-113</v>
      </c>
      <c r="M23" s="66">
        <v>12</v>
      </c>
      <c r="N23" s="66" t="s">
        <v>180</v>
      </c>
      <c r="O23" s="66"/>
      <c r="P23" s="69" t="s">
        <v>181</v>
      </c>
      <c r="Q23" s="66" t="s">
        <v>182</v>
      </c>
      <c r="R23" s="66">
        <v>60</v>
      </c>
      <c r="S23" s="66">
        <v>3</v>
      </c>
      <c r="T23" s="66" t="s">
        <v>150</v>
      </c>
      <c r="U23" s="61">
        <v>15000</v>
      </c>
      <c r="V23" s="61">
        <v>15000</v>
      </c>
      <c r="W23" s="63"/>
      <c r="X23" s="66" t="s">
        <v>152</v>
      </c>
      <c r="Y23" s="66" t="s">
        <v>152</v>
      </c>
      <c r="AC23" s="490" t="s">
        <v>154</v>
      </c>
      <c r="AD23" s="611"/>
      <c r="AE23" s="611"/>
      <c r="AF23"/>
      <c r="AG23" s="609"/>
      <c r="AH23"/>
    </row>
    <row r="24" spans="1:34" ht="15" customHeight="1">
      <c r="A24" s="66"/>
      <c r="B24" s="2" t="s">
        <v>271</v>
      </c>
      <c r="C24" s="2"/>
      <c r="D24" s="121">
        <v>200817</v>
      </c>
      <c r="E24" s="2">
        <v>16</v>
      </c>
      <c r="F24" s="43" t="s">
        <v>106</v>
      </c>
      <c r="G24" s="66">
        <v>66</v>
      </c>
      <c r="H24" s="66">
        <v>20</v>
      </c>
      <c r="I24" s="66">
        <v>8</v>
      </c>
      <c r="J24" s="66" t="s">
        <v>165</v>
      </c>
      <c r="K24" s="66" t="s">
        <v>146</v>
      </c>
      <c r="L24" s="90">
        <v>-115</v>
      </c>
      <c r="M24" s="66">
        <v>10</v>
      </c>
      <c r="N24" s="66" t="s">
        <v>180</v>
      </c>
      <c r="O24" s="66"/>
      <c r="P24" s="69" t="s">
        <v>181</v>
      </c>
      <c r="Q24" s="66" t="s">
        <v>182</v>
      </c>
      <c r="R24" s="66">
        <v>60</v>
      </c>
      <c r="S24" s="66">
        <v>3</v>
      </c>
      <c r="T24" s="66" t="s">
        <v>150</v>
      </c>
      <c r="U24" s="61">
        <v>9000</v>
      </c>
      <c r="V24" s="61">
        <v>9000</v>
      </c>
      <c r="W24" s="63"/>
      <c r="X24" s="66" t="s">
        <v>152</v>
      </c>
      <c r="Y24" s="66" t="s">
        <v>152</v>
      </c>
      <c r="AC24" s="490" t="s">
        <v>154</v>
      </c>
      <c r="AD24" s="611"/>
      <c r="AE24" s="611"/>
      <c r="AF24"/>
      <c r="AG24" s="609"/>
      <c r="AH24"/>
    </row>
    <row r="25" spans="1:34" ht="15" customHeight="1">
      <c r="A25" s="66"/>
      <c r="B25" s="2" t="s">
        <v>271</v>
      </c>
      <c r="C25" s="2"/>
      <c r="D25" s="121">
        <v>200817</v>
      </c>
      <c r="E25" s="2">
        <v>17</v>
      </c>
      <c r="F25" s="43" t="s">
        <v>106</v>
      </c>
      <c r="G25" s="66">
        <v>66</v>
      </c>
      <c r="H25" s="66">
        <v>20</v>
      </c>
      <c r="I25" s="66">
        <v>8</v>
      </c>
      <c r="J25" s="66" t="s">
        <v>165</v>
      </c>
      <c r="K25" s="66" t="s">
        <v>146</v>
      </c>
      <c r="L25" s="90">
        <v>-117</v>
      </c>
      <c r="M25" s="66">
        <v>8</v>
      </c>
      <c r="N25" s="66" t="s">
        <v>180</v>
      </c>
      <c r="O25" s="66"/>
      <c r="P25" s="69" t="s">
        <v>181</v>
      </c>
      <c r="Q25" s="66" t="s">
        <v>182</v>
      </c>
      <c r="R25" s="66">
        <v>60</v>
      </c>
      <c r="S25" s="66">
        <v>3</v>
      </c>
      <c r="T25" s="66" t="s">
        <v>150</v>
      </c>
      <c r="U25" s="61">
        <v>7000</v>
      </c>
      <c r="V25" s="61">
        <v>7000</v>
      </c>
      <c r="W25" s="63"/>
      <c r="X25" s="66" t="s">
        <v>152</v>
      </c>
      <c r="Y25" s="66" t="s">
        <v>152</v>
      </c>
      <c r="AC25" s="490" t="s">
        <v>154</v>
      </c>
      <c r="AD25" s="611"/>
      <c r="AE25" s="611"/>
      <c r="AF25"/>
      <c r="AG25" s="609"/>
      <c r="AH25"/>
    </row>
    <row r="26" spans="1:34" ht="15" customHeight="1">
      <c r="A26" s="66"/>
      <c r="B26" s="2" t="s">
        <v>271</v>
      </c>
      <c r="C26" s="2"/>
      <c r="D26" s="121">
        <v>200817</v>
      </c>
      <c r="E26" s="2">
        <v>18</v>
      </c>
      <c r="F26" s="43" t="s">
        <v>106</v>
      </c>
      <c r="G26" s="66">
        <v>66</v>
      </c>
      <c r="H26" s="66">
        <v>20</v>
      </c>
      <c r="I26" s="66">
        <v>8</v>
      </c>
      <c r="J26" s="66" t="s">
        <v>165</v>
      </c>
      <c r="K26" s="66" t="s">
        <v>146</v>
      </c>
      <c r="L26" s="90">
        <v>-119</v>
      </c>
      <c r="M26" s="66">
        <v>6</v>
      </c>
      <c r="N26" s="66" t="s">
        <v>180</v>
      </c>
      <c r="O26" s="66"/>
      <c r="P26" s="69" t="s">
        <v>181</v>
      </c>
      <c r="Q26" s="66" t="s">
        <v>182</v>
      </c>
      <c r="R26" s="66">
        <v>60</v>
      </c>
      <c r="S26" s="66">
        <v>3</v>
      </c>
      <c r="T26" s="66" t="s">
        <v>150</v>
      </c>
      <c r="U26" s="61">
        <v>5000</v>
      </c>
      <c r="V26" s="61">
        <v>5000</v>
      </c>
      <c r="W26" s="63"/>
      <c r="X26" s="66" t="s">
        <v>152</v>
      </c>
      <c r="Y26" s="66" t="s">
        <v>152</v>
      </c>
      <c r="AC26" s="490" t="s">
        <v>154</v>
      </c>
      <c r="AD26" s="611"/>
      <c r="AE26" s="611"/>
      <c r="AF26"/>
      <c r="AG26" s="609"/>
      <c r="AH26"/>
    </row>
    <row r="27" spans="1:34" ht="15" customHeight="1">
      <c r="A27" s="66"/>
      <c r="B27" s="2" t="s">
        <v>271</v>
      </c>
      <c r="C27" s="2"/>
      <c r="D27" s="121">
        <v>200817</v>
      </c>
      <c r="E27" s="2">
        <v>19</v>
      </c>
      <c r="F27" s="43" t="s">
        <v>106</v>
      </c>
      <c r="G27" s="66">
        <v>66</v>
      </c>
      <c r="H27" s="66">
        <v>20</v>
      </c>
      <c r="I27" s="66">
        <v>8</v>
      </c>
      <c r="J27" s="66" t="s">
        <v>165</v>
      </c>
      <c r="K27" s="66" t="s">
        <v>146</v>
      </c>
      <c r="L27" s="90">
        <v>-121</v>
      </c>
      <c r="M27" s="66">
        <v>4</v>
      </c>
      <c r="N27" s="66" t="s">
        <v>180</v>
      </c>
      <c r="O27" s="66"/>
      <c r="P27" s="69" t="s">
        <v>181</v>
      </c>
      <c r="Q27" s="66" t="s">
        <v>182</v>
      </c>
      <c r="R27" s="66">
        <v>60</v>
      </c>
      <c r="S27" s="66">
        <v>3</v>
      </c>
      <c r="T27" s="66" t="s">
        <v>150</v>
      </c>
      <c r="U27" s="61">
        <v>3000</v>
      </c>
      <c r="V27" s="61">
        <v>3000</v>
      </c>
      <c r="W27" s="63"/>
      <c r="X27" s="66" t="s">
        <v>152</v>
      </c>
      <c r="Y27" s="66" t="s">
        <v>152</v>
      </c>
      <c r="AC27" s="490" t="s">
        <v>154</v>
      </c>
      <c r="AD27" s="611"/>
      <c r="AE27" s="611"/>
      <c r="AF27"/>
      <c r="AG27" s="609"/>
      <c r="AH27"/>
    </row>
    <row r="28" spans="1:34" ht="15" customHeight="1">
      <c r="A28" s="66"/>
      <c r="B28" s="2"/>
      <c r="C28" s="2"/>
      <c r="D28" s="2"/>
      <c r="E28" s="2"/>
      <c r="F28" s="43"/>
      <c r="G28" s="66"/>
      <c r="H28" s="66"/>
      <c r="I28" s="66"/>
      <c r="J28" s="66"/>
      <c r="K28" s="66"/>
      <c r="L28" s="90"/>
      <c r="M28" s="66"/>
      <c r="N28" s="66"/>
      <c r="O28" s="66"/>
      <c r="P28" s="66"/>
      <c r="Q28" s="2"/>
      <c r="R28" s="66"/>
      <c r="S28" s="66"/>
      <c r="T28" s="66"/>
      <c r="U28" s="61"/>
      <c r="V28" s="61"/>
      <c r="W28" s="63"/>
      <c r="X28" s="66"/>
      <c r="Y28" s="27"/>
      <c r="AC28" s="491"/>
      <c r="AD28" s="611"/>
      <c r="AE28" s="611"/>
      <c r="AF28"/>
      <c r="AG28" s="609"/>
      <c r="AH28"/>
    </row>
    <row r="29" spans="1:34" ht="15" customHeight="1">
      <c r="A29" s="66"/>
      <c r="B29" s="2" t="s">
        <v>187</v>
      </c>
      <c r="C29" s="2">
        <v>60179</v>
      </c>
      <c r="D29" s="121">
        <v>200871</v>
      </c>
      <c r="E29" s="2"/>
      <c r="F29" s="43" t="s">
        <v>106</v>
      </c>
      <c r="G29" s="66">
        <v>66</v>
      </c>
      <c r="H29" s="66">
        <v>20</v>
      </c>
      <c r="I29" s="66">
        <v>8</v>
      </c>
      <c r="J29" s="66" t="s">
        <v>157</v>
      </c>
      <c r="K29" s="66" t="s">
        <v>158</v>
      </c>
      <c r="L29" s="90">
        <v>-85</v>
      </c>
      <c r="M29" s="66" t="s">
        <v>159</v>
      </c>
      <c r="N29" s="66" t="s">
        <v>160</v>
      </c>
      <c r="O29" s="66"/>
      <c r="P29" s="66" t="s">
        <v>148</v>
      </c>
      <c r="Q29" s="66" t="s">
        <v>149</v>
      </c>
      <c r="R29" s="66">
        <v>60</v>
      </c>
      <c r="S29" s="66">
        <v>3</v>
      </c>
      <c r="T29" s="66" t="s">
        <v>150</v>
      </c>
      <c r="U29" s="61" t="s">
        <v>201</v>
      </c>
      <c r="V29" s="61">
        <v>140000</v>
      </c>
      <c r="W29" s="63" t="s">
        <v>161</v>
      </c>
      <c r="X29" s="66" t="s">
        <v>162</v>
      </c>
      <c r="Y29" s="66" t="s">
        <v>153</v>
      </c>
      <c r="Z29" s="66"/>
      <c r="AC29" s="490" t="s">
        <v>154</v>
      </c>
      <c r="AD29" s="611"/>
      <c r="AE29" s="611"/>
      <c r="AF29"/>
      <c r="AG29" s="609"/>
      <c r="AH29"/>
    </row>
    <row r="30" spans="1:34" ht="15" customHeight="1">
      <c r="A30" s="66"/>
      <c r="B30" s="2" t="s">
        <v>188</v>
      </c>
      <c r="C30" s="2"/>
      <c r="D30" s="121">
        <v>200872</v>
      </c>
      <c r="E30" s="2"/>
      <c r="F30" s="43" t="s">
        <v>106</v>
      </c>
      <c r="G30" s="66">
        <v>66</v>
      </c>
      <c r="H30" s="66">
        <v>15</v>
      </c>
      <c r="I30" s="66">
        <v>8</v>
      </c>
      <c r="J30" s="66" t="s">
        <v>145</v>
      </c>
      <c r="K30" s="66" t="s">
        <v>146</v>
      </c>
      <c r="L30" s="90">
        <v>-98</v>
      </c>
      <c r="M30" s="2">
        <v>0</v>
      </c>
      <c r="N30" s="2" t="s">
        <v>147</v>
      </c>
      <c r="O30" s="2"/>
      <c r="P30" s="66" t="s">
        <v>148</v>
      </c>
      <c r="Q30" s="66" t="s">
        <v>149</v>
      </c>
      <c r="R30" s="66">
        <v>60</v>
      </c>
      <c r="S30" s="66">
        <v>3</v>
      </c>
      <c r="T30" s="66" t="s">
        <v>150</v>
      </c>
      <c r="U30" s="61">
        <v>7000</v>
      </c>
      <c r="V30" s="61">
        <v>7000</v>
      </c>
      <c r="W30" s="63" t="s">
        <v>151</v>
      </c>
      <c r="X30" s="66" t="s">
        <v>152</v>
      </c>
      <c r="Y30" s="66" t="s">
        <v>153</v>
      </c>
      <c r="AC30" s="490" t="s">
        <v>154</v>
      </c>
      <c r="AD30" s="611"/>
      <c r="AE30" s="611"/>
      <c r="AF30"/>
      <c r="AG30" s="609"/>
      <c r="AH30"/>
    </row>
    <row r="31" spans="1:34" ht="15" customHeight="1">
      <c r="A31" s="66"/>
      <c r="B31" s="2" t="s">
        <v>187</v>
      </c>
      <c r="C31" s="2"/>
      <c r="D31" s="121">
        <v>200873</v>
      </c>
      <c r="E31" s="2"/>
      <c r="F31" s="43" t="s">
        <v>106</v>
      </c>
      <c r="G31" s="66">
        <v>66</v>
      </c>
      <c r="H31" s="66">
        <v>15</v>
      </c>
      <c r="I31" s="66">
        <v>8</v>
      </c>
      <c r="J31" s="66" t="s">
        <v>157</v>
      </c>
      <c r="K31" s="66" t="s">
        <v>163</v>
      </c>
      <c r="L31" s="90">
        <v>-88</v>
      </c>
      <c r="M31" s="2">
        <v>10</v>
      </c>
      <c r="N31" s="2" t="s">
        <v>164</v>
      </c>
      <c r="O31" s="2"/>
      <c r="P31" s="66" t="s">
        <v>148</v>
      </c>
      <c r="Q31" s="66" t="s">
        <v>149</v>
      </c>
      <c r="R31" s="66">
        <v>60</v>
      </c>
      <c r="S31" s="66">
        <v>3</v>
      </c>
      <c r="T31" s="66" t="s">
        <v>150</v>
      </c>
      <c r="U31" s="61">
        <v>20500</v>
      </c>
      <c r="V31" s="61">
        <v>20500</v>
      </c>
      <c r="W31" s="63" t="s">
        <v>161</v>
      </c>
      <c r="X31" s="66" t="s">
        <v>152</v>
      </c>
      <c r="Y31" s="66" t="s">
        <v>153</v>
      </c>
      <c r="AC31" s="490" t="s">
        <v>154</v>
      </c>
      <c r="AD31" s="611"/>
      <c r="AE31" s="611"/>
      <c r="AF31"/>
      <c r="AG31" s="609"/>
      <c r="AH31"/>
    </row>
    <row r="32" spans="1:34" ht="15" customHeight="1">
      <c r="A32" s="66"/>
      <c r="B32" s="2" t="s">
        <v>189</v>
      </c>
      <c r="C32" s="2"/>
      <c r="D32" s="121">
        <v>200874</v>
      </c>
      <c r="E32" s="2"/>
      <c r="F32" s="43" t="s">
        <v>106</v>
      </c>
      <c r="G32" s="66">
        <v>66</v>
      </c>
      <c r="H32" s="66">
        <v>15</v>
      </c>
      <c r="I32" s="66">
        <v>8</v>
      </c>
      <c r="J32" s="66" t="s">
        <v>165</v>
      </c>
      <c r="K32" s="66" t="s">
        <v>163</v>
      </c>
      <c r="L32" s="90">
        <v>-78</v>
      </c>
      <c r="M32" s="2">
        <v>20</v>
      </c>
      <c r="N32" s="2" t="s">
        <v>166</v>
      </c>
      <c r="O32" s="2"/>
      <c r="P32" s="66" t="s">
        <v>148</v>
      </c>
      <c r="Q32" s="66" t="s">
        <v>149</v>
      </c>
      <c r="R32" s="66">
        <v>60</v>
      </c>
      <c r="S32" s="66">
        <v>3</v>
      </c>
      <c r="T32" s="66" t="s">
        <v>150</v>
      </c>
      <c r="U32" s="61">
        <v>38500</v>
      </c>
      <c r="V32" s="61">
        <v>38500</v>
      </c>
      <c r="W32" s="63" t="s">
        <v>167</v>
      </c>
      <c r="X32" s="66" t="s">
        <v>152</v>
      </c>
      <c r="Y32" s="66" t="s">
        <v>153</v>
      </c>
      <c r="AC32" s="490" t="s">
        <v>154</v>
      </c>
      <c r="AD32" s="611"/>
      <c r="AE32" s="611"/>
      <c r="AF32"/>
      <c r="AG32" s="609"/>
      <c r="AH32"/>
    </row>
    <row r="33" spans="1:34" ht="15" customHeight="1">
      <c r="A33" s="66"/>
      <c r="B33" s="2" t="s">
        <v>296</v>
      </c>
      <c r="C33" s="2">
        <v>60181</v>
      </c>
      <c r="D33" s="119">
        <v>200875</v>
      </c>
      <c r="E33" s="2"/>
      <c r="F33" s="43" t="s">
        <v>106</v>
      </c>
      <c r="G33" s="66">
        <v>66</v>
      </c>
      <c r="H33" s="66">
        <v>20</v>
      </c>
      <c r="I33" s="66">
        <v>8</v>
      </c>
      <c r="J33" s="66" t="s">
        <v>157</v>
      </c>
      <c r="K33" s="66" t="s">
        <v>158</v>
      </c>
      <c r="L33" s="90">
        <v>-85</v>
      </c>
      <c r="M33" s="2" t="s">
        <v>159</v>
      </c>
      <c r="N33" s="2" t="s">
        <v>160</v>
      </c>
      <c r="O33" s="2"/>
      <c r="P33" s="66" t="s">
        <v>171</v>
      </c>
      <c r="Q33" s="66" t="s">
        <v>149</v>
      </c>
      <c r="R33" s="66">
        <v>60</v>
      </c>
      <c r="S33" s="66">
        <v>3</v>
      </c>
      <c r="T33" s="66" t="s">
        <v>150</v>
      </c>
      <c r="U33" s="61" t="s">
        <v>201</v>
      </c>
      <c r="V33" s="61">
        <v>140000</v>
      </c>
      <c r="W33" s="63" t="s">
        <v>191</v>
      </c>
      <c r="X33" s="66" t="s">
        <v>162</v>
      </c>
      <c r="Y33" s="66" t="s">
        <v>153</v>
      </c>
      <c r="AC33" s="490" t="s">
        <v>154</v>
      </c>
      <c r="AD33" s="611"/>
      <c r="AE33" s="611"/>
      <c r="AF33"/>
      <c r="AG33" s="609"/>
      <c r="AH33"/>
    </row>
    <row r="34" spans="1:34" ht="15" customHeight="1">
      <c r="A34" s="66"/>
      <c r="B34" s="2"/>
      <c r="C34" s="2"/>
      <c r="D34" s="94"/>
      <c r="E34" s="2"/>
      <c r="F34" s="43"/>
      <c r="G34" s="66"/>
      <c r="H34" s="66"/>
      <c r="I34" s="66"/>
      <c r="J34" s="66"/>
      <c r="K34" s="66"/>
      <c r="L34" s="66"/>
      <c r="M34" s="2"/>
      <c r="N34" s="2"/>
      <c r="O34" s="2"/>
      <c r="P34" s="66"/>
      <c r="Q34" s="66"/>
      <c r="R34" s="66"/>
      <c r="S34" s="66"/>
      <c r="T34" s="66"/>
      <c r="U34" s="61"/>
      <c r="V34" s="61"/>
      <c r="W34" s="63"/>
      <c r="X34" s="66"/>
      <c r="Y34" s="66"/>
      <c r="AC34" s="491"/>
      <c r="AD34" s="611"/>
      <c r="AE34" s="611"/>
      <c r="AF34"/>
      <c r="AG34" s="609"/>
      <c r="AH34"/>
    </row>
    <row r="35" spans="1:34" ht="15" customHeight="1">
      <c r="A35" s="66"/>
      <c r="B35" s="2" t="s">
        <v>187</v>
      </c>
      <c r="C35" s="66">
        <v>60179</v>
      </c>
      <c r="D35" s="94" t="s">
        <v>303</v>
      </c>
      <c r="E35" s="2"/>
      <c r="F35" s="43" t="s">
        <v>106</v>
      </c>
      <c r="G35" s="66">
        <v>66</v>
      </c>
      <c r="H35" s="66">
        <v>5</v>
      </c>
      <c r="I35" s="66">
        <v>8</v>
      </c>
      <c r="J35" s="66" t="s">
        <v>157</v>
      </c>
      <c r="K35" s="66" t="s">
        <v>158</v>
      </c>
      <c r="L35" s="90">
        <v>-85</v>
      </c>
      <c r="M35" s="66" t="s">
        <v>159</v>
      </c>
      <c r="N35" s="66" t="s">
        <v>160</v>
      </c>
      <c r="O35" s="66" t="s">
        <v>205</v>
      </c>
      <c r="P35" s="66" t="s">
        <v>148</v>
      </c>
      <c r="Q35" s="66" t="s">
        <v>149</v>
      </c>
      <c r="R35" s="66">
        <v>60</v>
      </c>
      <c r="S35" s="66">
        <v>3</v>
      </c>
      <c r="T35" s="66" t="s">
        <v>150</v>
      </c>
      <c r="U35" s="61" t="s">
        <v>201</v>
      </c>
      <c r="V35" s="61">
        <v>36000</v>
      </c>
      <c r="W35" s="63"/>
      <c r="X35" s="27" t="s">
        <v>297</v>
      </c>
      <c r="Y35" s="66" t="s">
        <v>153</v>
      </c>
      <c r="AC35" s="490" t="s">
        <v>154</v>
      </c>
      <c r="AD35" s="611"/>
      <c r="AE35" s="611"/>
      <c r="AF35"/>
      <c r="AG35" s="609"/>
      <c r="AH35"/>
    </row>
    <row r="36" spans="1:34" ht="15" customHeight="1">
      <c r="A36" s="66"/>
      <c r="B36" s="2" t="s">
        <v>187</v>
      </c>
      <c r="C36" s="66">
        <v>60179</v>
      </c>
      <c r="D36" s="94" t="s">
        <v>304</v>
      </c>
      <c r="E36" s="2"/>
      <c r="F36" s="43" t="s">
        <v>106</v>
      </c>
      <c r="G36" s="66">
        <v>66</v>
      </c>
      <c r="H36" s="66">
        <v>10</v>
      </c>
      <c r="I36" s="66">
        <v>8</v>
      </c>
      <c r="J36" s="66" t="s">
        <v>157</v>
      </c>
      <c r="K36" s="66" t="s">
        <v>158</v>
      </c>
      <c r="L36" s="90">
        <v>-85</v>
      </c>
      <c r="M36" s="66" t="s">
        <v>159</v>
      </c>
      <c r="N36" s="66" t="s">
        <v>160</v>
      </c>
      <c r="O36" s="66" t="s">
        <v>205</v>
      </c>
      <c r="P36" s="66" t="s">
        <v>148</v>
      </c>
      <c r="Q36" s="66" t="s">
        <v>149</v>
      </c>
      <c r="R36" s="66">
        <v>60</v>
      </c>
      <c r="S36" s="66">
        <v>3</v>
      </c>
      <c r="T36" s="66" t="s">
        <v>150</v>
      </c>
      <c r="U36" s="61" t="s">
        <v>201</v>
      </c>
      <c r="V36" s="61">
        <v>90000</v>
      </c>
      <c r="W36" s="63"/>
      <c r="X36" s="27" t="s">
        <v>206</v>
      </c>
      <c r="Y36" s="66" t="s">
        <v>153</v>
      </c>
      <c r="AC36" s="490" t="s">
        <v>154</v>
      </c>
      <c r="AD36" s="611"/>
      <c r="AE36" s="611"/>
      <c r="AF36"/>
      <c r="AG36" s="609"/>
      <c r="AH36"/>
    </row>
    <row r="37" spans="1:34" ht="15" customHeight="1">
      <c r="A37" s="66"/>
      <c r="B37" s="2" t="s">
        <v>192</v>
      </c>
      <c r="C37" s="2">
        <v>58935</v>
      </c>
      <c r="D37" s="94" t="s">
        <v>305</v>
      </c>
      <c r="E37" s="2"/>
      <c r="F37" s="43" t="s">
        <v>106</v>
      </c>
      <c r="G37" s="66">
        <v>66</v>
      </c>
      <c r="H37" s="66">
        <v>10</v>
      </c>
      <c r="I37" s="66">
        <v>8</v>
      </c>
      <c r="J37" s="66" t="s">
        <v>193</v>
      </c>
      <c r="K37" s="66" t="s">
        <v>158</v>
      </c>
      <c r="L37" s="90">
        <v>-85</v>
      </c>
      <c r="M37" s="66" t="s">
        <v>159</v>
      </c>
      <c r="N37" s="66" t="s">
        <v>160</v>
      </c>
      <c r="O37" s="66" t="s">
        <v>213</v>
      </c>
      <c r="P37" s="66" t="s">
        <v>194</v>
      </c>
      <c r="Q37" s="66" t="s">
        <v>149</v>
      </c>
      <c r="R37" s="66">
        <v>60</v>
      </c>
      <c r="S37" s="66">
        <v>3</v>
      </c>
      <c r="T37" s="66" t="s">
        <v>150</v>
      </c>
      <c r="U37" s="61" t="s">
        <v>201</v>
      </c>
      <c r="V37" s="61">
        <v>32000</v>
      </c>
      <c r="W37" s="63"/>
      <c r="X37" s="27" t="s">
        <v>206</v>
      </c>
      <c r="Y37" s="27" t="s">
        <v>214</v>
      </c>
      <c r="AC37" s="490" t="s">
        <v>154</v>
      </c>
      <c r="AD37" s="611"/>
      <c r="AE37" s="611"/>
      <c r="AF37"/>
      <c r="AG37" s="609"/>
      <c r="AH37"/>
    </row>
    <row r="38" spans="1:34" ht="15" customHeight="1">
      <c r="T38" s="31"/>
      <c r="U38" s="50"/>
      <c r="V38" s="50"/>
      <c r="AC38" s="491"/>
      <c r="AD38" s="611"/>
      <c r="AE38" s="611"/>
      <c r="AF38"/>
      <c r="AG38" s="609"/>
      <c r="AH38"/>
    </row>
    <row r="39" spans="1:34" ht="15" customHeight="1">
      <c r="B39" s="2" t="s">
        <v>187</v>
      </c>
      <c r="C39" s="66">
        <v>60179</v>
      </c>
      <c r="D39" s="94">
        <v>200.893</v>
      </c>
      <c r="E39" s="2"/>
      <c r="F39" s="43" t="s">
        <v>106</v>
      </c>
      <c r="G39" s="66">
        <v>66</v>
      </c>
      <c r="H39" s="66">
        <v>5</v>
      </c>
      <c r="I39" s="66">
        <v>8</v>
      </c>
      <c r="J39" s="66" t="s">
        <v>217</v>
      </c>
      <c r="K39" s="66" t="s">
        <v>158</v>
      </c>
      <c r="L39" s="90">
        <v>-85</v>
      </c>
      <c r="M39" s="66" t="s">
        <v>159</v>
      </c>
      <c r="N39" s="66" t="s">
        <v>160</v>
      </c>
      <c r="O39" s="66" t="s">
        <v>205</v>
      </c>
      <c r="P39" s="66" t="s">
        <v>148</v>
      </c>
      <c r="Q39" s="66" t="s">
        <v>149</v>
      </c>
      <c r="R39" s="66">
        <v>60</v>
      </c>
      <c r="S39" s="66">
        <v>3</v>
      </c>
      <c r="T39" s="66" t="s">
        <v>150</v>
      </c>
      <c r="U39" s="61" t="s">
        <v>201</v>
      </c>
      <c r="V39" s="61">
        <v>32000</v>
      </c>
      <c r="W39" s="63"/>
      <c r="X39" s="27" t="s">
        <v>291</v>
      </c>
      <c r="Y39" s="66" t="s">
        <v>153</v>
      </c>
      <c r="AC39" s="490" t="s">
        <v>219</v>
      </c>
      <c r="AD39" s="611"/>
      <c r="AE39" s="611"/>
      <c r="AF39"/>
      <c r="AG39" s="609"/>
      <c r="AH39"/>
    </row>
    <row r="40" spans="1:34" ht="15" customHeight="1">
      <c r="B40" s="2" t="s">
        <v>187</v>
      </c>
      <c r="C40" s="66">
        <v>60179</v>
      </c>
      <c r="D40" s="94">
        <v>200.89400000000001</v>
      </c>
      <c r="E40" s="2"/>
      <c r="F40" s="43" t="s">
        <v>106</v>
      </c>
      <c r="G40" s="66">
        <v>66</v>
      </c>
      <c r="H40" s="66">
        <v>10</v>
      </c>
      <c r="I40" s="66">
        <v>8</v>
      </c>
      <c r="J40" s="66" t="s">
        <v>217</v>
      </c>
      <c r="K40" s="66" t="s">
        <v>158</v>
      </c>
      <c r="L40" s="90">
        <v>-85</v>
      </c>
      <c r="M40" s="66" t="s">
        <v>159</v>
      </c>
      <c r="N40" s="66" t="s">
        <v>160</v>
      </c>
      <c r="O40" s="66" t="s">
        <v>205</v>
      </c>
      <c r="P40" s="66" t="s">
        <v>148</v>
      </c>
      <c r="Q40" s="66" t="s">
        <v>149</v>
      </c>
      <c r="R40" s="66">
        <v>60</v>
      </c>
      <c r="S40" s="66">
        <v>3</v>
      </c>
      <c r="T40" s="66" t="s">
        <v>150</v>
      </c>
      <c r="U40" s="61" t="s">
        <v>201</v>
      </c>
      <c r="V40" s="61">
        <v>80000</v>
      </c>
      <c r="W40" s="63"/>
      <c r="X40" s="27" t="s">
        <v>218</v>
      </c>
      <c r="Y40" s="66" t="s">
        <v>153</v>
      </c>
      <c r="AC40" s="490" t="s">
        <v>219</v>
      </c>
      <c r="AD40" s="611"/>
      <c r="AE40" s="611"/>
      <c r="AF40"/>
      <c r="AG40" s="609"/>
      <c r="AH40"/>
    </row>
    <row r="41" spans="1:34" ht="15" customHeight="1">
      <c r="U41" s="50"/>
      <c r="V41" s="26"/>
      <c r="AC41" s="491"/>
      <c r="AD41" s="611"/>
      <c r="AE41" s="611"/>
    </row>
    <row r="42" spans="1:34" ht="15" customHeight="1">
      <c r="A42" s="451"/>
      <c r="B42" s="436" t="s">
        <v>187</v>
      </c>
      <c r="C42" s="145"/>
      <c r="D42" s="456">
        <v>200.89500000000001</v>
      </c>
      <c r="E42" s="436"/>
      <c r="F42" s="445" t="s">
        <v>106</v>
      </c>
      <c r="G42" s="145">
        <v>66</v>
      </c>
      <c r="H42" s="145">
        <v>5</v>
      </c>
      <c r="I42" s="145">
        <v>8</v>
      </c>
      <c r="J42" s="145" t="s">
        <v>222</v>
      </c>
      <c r="K42" s="145" t="s">
        <v>158</v>
      </c>
      <c r="L42" s="446">
        <v>-85</v>
      </c>
      <c r="M42" s="145" t="s">
        <v>159</v>
      </c>
      <c r="N42" s="145" t="s">
        <v>160</v>
      </c>
      <c r="O42" s="145" t="s">
        <v>205</v>
      </c>
      <c r="P42" s="145" t="s">
        <v>148</v>
      </c>
      <c r="Q42" s="145" t="s">
        <v>149</v>
      </c>
      <c r="R42" s="145">
        <v>60</v>
      </c>
      <c r="S42" s="145">
        <v>3</v>
      </c>
      <c r="T42" s="145" t="s">
        <v>150</v>
      </c>
      <c r="U42" s="439" t="s">
        <v>201</v>
      </c>
      <c r="V42" s="439">
        <v>1</v>
      </c>
      <c r="W42" s="447"/>
      <c r="X42" s="440" t="s">
        <v>291</v>
      </c>
      <c r="Y42" s="145" t="s">
        <v>153</v>
      </c>
      <c r="AC42" s="490" t="s">
        <v>158</v>
      </c>
    </row>
    <row r="43" spans="1:34" ht="15" customHeight="1">
      <c r="A43" s="451"/>
      <c r="B43" s="436" t="s">
        <v>187</v>
      </c>
      <c r="C43" s="145"/>
      <c r="D43" s="456">
        <v>200.89599999999999</v>
      </c>
      <c r="E43" s="436"/>
      <c r="F43" s="445" t="s">
        <v>106</v>
      </c>
      <c r="G43" s="145">
        <v>66</v>
      </c>
      <c r="H43" s="145">
        <v>10</v>
      </c>
      <c r="I43" s="145">
        <v>8</v>
      </c>
      <c r="J43" s="145" t="s">
        <v>222</v>
      </c>
      <c r="K43" s="145" t="s">
        <v>158</v>
      </c>
      <c r="L43" s="446">
        <v>-85</v>
      </c>
      <c r="M43" s="145" t="s">
        <v>159</v>
      </c>
      <c r="N43" s="145" t="s">
        <v>160</v>
      </c>
      <c r="O43" s="145" t="s">
        <v>205</v>
      </c>
      <c r="P43" s="145" t="s">
        <v>148</v>
      </c>
      <c r="Q43" s="145" t="s">
        <v>149</v>
      </c>
      <c r="R43" s="145">
        <v>60</v>
      </c>
      <c r="S43" s="145">
        <v>3</v>
      </c>
      <c r="T43" s="145" t="s">
        <v>150</v>
      </c>
      <c r="U43" s="439" t="s">
        <v>201</v>
      </c>
      <c r="V43" s="439">
        <v>1</v>
      </c>
      <c r="W43" s="447"/>
      <c r="X43" s="440" t="s">
        <v>218</v>
      </c>
      <c r="Y43" s="145" t="s">
        <v>153</v>
      </c>
      <c r="AC43" s="490" t="s">
        <v>158</v>
      </c>
    </row>
    <row r="44" spans="1:34" ht="15" customHeight="1">
      <c r="U44" s="26"/>
      <c r="V44" s="26"/>
    </row>
    <row r="45" spans="1:34" ht="15" customHeight="1">
      <c r="U45" s="26"/>
      <c r="V45" s="26"/>
    </row>
    <row r="46" spans="1:34" ht="15" customHeight="1">
      <c r="T46" s="28"/>
      <c r="U46" s="26"/>
      <c r="V46" s="26"/>
    </row>
    <row r="47" spans="1:34" ht="15" customHeight="1">
      <c r="T47" s="28"/>
      <c r="U47" s="26"/>
      <c r="V47" s="26"/>
    </row>
    <row r="48" spans="1:34" ht="15" customHeight="1">
      <c r="T48" s="28"/>
      <c r="U48" s="28"/>
      <c r="V48" s="28"/>
    </row>
    <row r="49" spans="1:25" ht="15" customHeight="1">
      <c r="U49" s="28"/>
      <c r="V49" s="28"/>
    </row>
    <row r="50" spans="1:25" ht="15" customHeight="1">
      <c r="C50" s="55"/>
      <c r="U50" s="53"/>
      <c r="V50" s="53"/>
    </row>
    <row r="52" spans="1:25" ht="15" customHeight="1">
      <c r="X52" s="30"/>
      <c r="Y52" s="30"/>
    </row>
    <row r="60" spans="1:25" ht="15" customHeight="1">
      <c r="A60" s="36" t="s">
        <v>63</v>
      </c>
    </row>
    <row r="61" spans="1:25" ht="15" customHeight="1">
      <c r="A61" s="49" t="s">
        <v>223</v>
      </c>
      <c r="B61" s="2"/>
    </row>
    <row r="62" spans="1:25" ht="15" customHeight="1">
      <c r="A62" s="66" t="s">
        <v>224</v>
      </c>
      <c r="B62" s="2"/>
    </row>
    <row r="63" spans="1:25" ht="15" customHeight="1">
      <c r="A63" s="49" t="s">
        <v>225</v>
      </c>
      <c r="B63" s="2"/>
    </row>
    <row r="64" spans="1:25" ht="15" customHeight="1">
      <c r="A64" s="66" t="s">
        <v>226</v>
      </c>
      <c r="B64" s="2" t="s">
        <v>227</v>
      </c>
    </row>
    <row r="65" spans="1:2" ht="15" customHeight="1">
      <c r="A65" s="66" t="s">
        <v>228</v>
      </c>
      <c r="B65" s="2" t="s">
        <v>227</v>
      </c>
    </row>
    <row r="66" spans="1:2" ht="15" customHeight="1">
      <c r="A66" s="66" t="s">
        <v>229</v>
      </c>
      <c r="B66" s="2" t="s">
        <v>230</v>
      </c>
    </row>
    <row r="67" spans="1:2" ht="15" customHeight="1">
      <c r="A67" s="66" t="s">
        <v>231</v>
      </c>
      <c r="B67" s="2" t="s">
        <v>232</v>
      </c>
    </row>
    <row r="68" spans="1:2" ht="15" customHeight="1">
      <c r="A68" s="66" t="s">
        <v>233</v>
      </c>
      <c r="B68" s="2" t="s">
        <v>234</v>
      </c>
    </row>
    <row r="69" spans="1:2" ht="15" customHeight="1">
      <c r="A69" s="66" t="s">
        <v>235</v>
      </c>
      <c r="B69" s="2" t="s">
        <v>236</v>
      </c>
    </row>
    <row r="70" spans="1:2" ht="15" customHeight="1">
      <c r="A70" s="66" t="s">
        <v>237</v>
      </c>
      <c r="B70" s="2" t="s">
        <v>238</v>
      </c>
    </row>
    <row r="71" spans="1:2" ht="15" customHeight="1">
      <c r="A71" s="49" t="s">
        <v>239</v>
      </c>
      <c r="B71" s="18"/>
    </row>
    <row r="72" spans="1:2" ht="15" customHeight="1">
      <c r="A72" s="66" t="s">
        <v>240</v>
      </c>
      <c r="B72" s="2" t="s">
        <v>241</v>
      </c>
    </row>
    <row r="73" spans="1:2" ht="15" customHeight="1">
      <c r="A73" s="66" t="s">
        <v>242</v>
      </c>
      <c r="B73" s="2" t="s">
        <v>243</v>
      </c>
    </row>
  </sheetData>
  <mergeCells count="1">
    <mergeCell ref="A4:A5"/>
  </mergeCells>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Version Control</vt:lpstr>
      <vt:lpstr>Browsing User Experience</vt:lpstr>
      <vt:lpstr>DUT_Information</vt:lpstr>
      <vt:lpstr>Test Setup Information</vt:lpstr>
      <vt:lpstr>LTE_37.901_Band 02</vt:lpstr>
      <vt:lpstr>LTE_37.901_Band 04</vt:lpstr>
      <vt:lpstr>LTE_37.901_Band 05</vt:lpstr>
      <vt:lpstr>LTE_37.901_Band 12</vt:lpstr>
      <vt:lpstr>LTE_37.901_Band 66</vt:lpstr>
      <vt:lpstr>Band 71</vt:lpstr>
      <vt:lpstr>Band 41</vt:lpstr>
      <vt:lpstr>Band 48</vt:lpstr>
      <vt:lpstr>4x2 MIMO</vt:lpstr>
      <vt:lpstr>4x4 MIMO</vt:lpstr>
      <vt:lpstr>Massive MIMO </vt:lpstr>
      <vt:lpstr>NB-IOT </vt:lpstr>
      <vt:lpstr>eMTC</vt:lpstr>
      <vt:lpstr>Cat-1</vt:lpstr>
      <vt:lpstr>CA</vt:lpstr>
      <vt:lpstr>LAA_2CC </vt:lpstr>
      <vt:lpstr>LAA 3CC </vt:lpstr>
      <vt:lpstr>LAA 4CC </vt:lpstr>
      <vt:lpstr>LAA 5CC</vt:lpstr>
      <vt:lpstr>LAA 6CC</vt:lpstr>
      <vt:lpstr>LAA 7CC</vt:lpstr>
      <vt:lpstr>T-Mobile LTE Reference Chan </vt:lpstr>
      <vt:lpstr>Ref Channels</vt:lpstr>
      <vt:lpstr>'4x2 MIMO'!_FilterDatabase</vt:lpstr>
      <vt:lpstr>'4x4 MIMO'!_FilterDatabase</vt:lpstr>
      <vt:lpstr>'Band 41'!_FilterDatabase</vt:lpstr>
      <vt:lpstr>'Band 48'!_FilterDatabase</vt:lpstr>
      <vt:lpstr>CA!_FilterDatabase</vt:lpstr>
      <vt:lpstr>'Cat-1'!_FilterDatabase</vt:lpstr>
      <vt:lpstr>eMTC!_FilterDatabase</vt:lpstr>
      <vt:lpstr>'LAA 3CC '!_FilterDatabase</vt:lpstr>
      <vt:lpstr>'LAA 4CC '!_FilterDatabase</vt:lpstr>
      <vt:lpstr>'LAA 5CC'!_FilterDatabase</vt:lpstr>
      <vt:lpstr>'LAA_2CC '!_FilterDatabase</vt:lpstr>
      <vt:lpstr>'LTE_37.901_Band 04'!_FilterDatabase</vt:lpstr>
      <vt:lpstr>'LTE_37.901_Band 12'!_FilterDatabase</vt:lpstr>
      <vt:lpstr>'LTE_37.901_Band 66'!_FilterDatabase</vt:lpstr>
      <vt:lpstr>'Massive MIMO '!_FilterDatabase</vt:lpstr>
      <vt:lpstr>'NB-IOT '!_FilterDatabase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instrument</cp:lastModifiedBy>
  <dcterms:created xsi:type="dcterms:W3CDTF">2006-09-16T00:00:00Z</dcterms:created>
  <dcterms:modified xsi:type="dcterms:W3CDTF">2023-07-01T06:36:06Z</dcterms:modified>
</cp:coreProperties>
</file>