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xr:revisionPtr revIDLastSave="0" documentId="8_{588D557F-61E9-491A-A3AE-5E846FF0BCC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11" i="1"/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G2" i="1" s="1"/>
</calcChain>
</file>

<file path=xl/sharedStrings.xml><?xml version="1.0" encoding="utf-8"?>
<sst xmlns="http://schemas.openxmlformats.org/spreadsheetml/2006/main" count="23" uniqueCount="23">
  <si>
    <t>ECS Fargate: Number_of_tasks_per_day = 3</t>
  </si>
  <si>
    <t>Hours per day task period</t>
  </si>
  <si>
    <t>USD for CPU</t>
  </si>
  <si>
    <t>USD for RAM</t>
  </si>
  <si>
    <t>USD for Ephemeral Storage</t>
  </si>
  <si>
    <t>Fargate USD cost per Month</t>
  </si>
  <si>
    <t>Full Day  EC2 Cost per Month</t>
  </si>
  <si>
    <t>Partial  EC2 daily runs per month</t>
  </si>
  <si>
    <t>ECS Fargate: cpu_per_task = 4</t>
  </si>
  <si>
    <t>ECS Fargate: hours_per_day_task_period =  see column</t>
  </si>
  <si>
    <t>ECS Fargate: GB_RAM_per_task = 16.00</t>
  </si>
  <si>
    <t>ECS Fargate: ephemeral_GB_storage_per_task = 40</t>
  </si>
  <si>
    <t>ECS Fargate:</t>
  </si>
  <si>
    <t>number_of_tasks_per_day * 730 / 24 = {tasks per month}</t>
  </si>
  <si>
    <t>{tasks per month} x cpu_per_task x hours_per_day_task_period x 0.04048 = {USD for CPU}</t>
  </si>
  <si>
    <t>{tasks per month}  x GB_RAM_per_task x hours_per_day_task_period x 0.004445 = {USD for RAM}</t>
  </si>
  <si>
    <t>{tasks per month}  x (ephemeral_GB_storage_per_task - 20) x hours_per_day_task_period x 0.000111 = {USD for ephemeral storage}</t>
  </si>
  <si>
    <t>ECS Fargate:  {USD for CPU} + {USD for RAM} + {USD for ephemeral storage} = {Total USD costs}</t>
  </si>
  <si>
    <t>EC2 Instance running 24 x 7 for a month</t>
  </si>
  <si>
    <t>Chosen instance: m5.xlarge | Family: m5 | 4vCPU | 16 GiB Memory</t>
  </si>
  <si>
    <t>EC2 Instance Count = 3</t>
  </si>
  <si>
    <t>Monthly charge for on demand EC2 instance</t>
  </si>
  <si>
    <t>3 instances x 0.192 USD On Demand hourly cost x 730 hours in a month = 420.480000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</si>
</sst>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ECS Fargate Tasks verses EC2 Instance 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Fargate USD cost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Sheet1!$G$2:$G$25</c:f>
              <c:numCache>
                <c:formatCode>"$"#,##0.00</c:formatCode>
                <c:ptCount val="24"/>
                <c:pt idx="0">
                  <c:v>21.467475</c:v>
                </c:pt>
                <c:pt idx="1">
                  <c:v>42.934950000000001</c:v>
                </c:pt>
                <c:pt idx="2">
                  <c:v>64.402425000000008</c:v>
                </c:pt>
                <c:pt idx="3">
                  <c:v>85.869900000000001</c:v>
                </c:pt>
                <c:pt idx="4">
                  <c:v>107.33737499999999</c:v>
                </c:pt>
                <c:pt idx="5">
                  <c:v>128.80485000000002</c:v>
                </c:pt>
                <c:pt idx="6">
                  <c:v>150.272325</c:v>
                </c:pt>
                <c:pt idx="7">
                  <c:v>171.7398</c:v>
                </c:pt>
                <c:pt idx="8">
                  <c:v>193.20727499999998</c:v>
                </c:pt>
                <c:pt idx="9">
                  <c:v>214.67474999999999</c:v>
                </c:pt>
                <c:pt idx="10">
                  <c:v>236.14222500000002</c:v>
                </c:pt>
                <c:pt idx="11">
                  <c:v>257.60970000000003</c:v>
                </c:pt>
                <c:pt idx="12">
                  <c:v>279.07717500000001</c:v>
                </c:pt>
                <c:pt idx="13">
                  <c:v>300.54464999999999</c:v>
                </c:pt>
                <c:pt idx="14">
                  <c:v>322.01212500000003</c:v>
                </c:pt>
                <c:pt idx="15">
                  <c:v>343.4796</c:v>
                </c:pt>
                <c:pt idx="16">
                  <c:v>364.94707500000004</c:v>
                </c:pt>
                <c:pt idx="17">
                  <c:v>386.41454999999996</c:v>
                </c:pt>
                <c:pt idx="18">
                  <c:v>407.88202500000006</c:v>
                </c:pt>
                <c:pt idx="19">
                  <c:v>429.34949999999998</c:v>
                </c:pt>
                <c:pt idx="20">
                  <c:v>450.81697500000001</c:v>
                </c:pt>
                <c:pt idx="21">
                  <c:v>472.28445000000005</c:v>
                </c:pt>
                <c:pt idx="22">
                  <c:v>493.75192500000003</c:v>
                </c:pt>
                <c:pt idx="23">
                  <c:v>515.21940000000006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1-4A38-B313-23BD5C9F067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Full Day  EC2 Cost per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Sheet1!$H$2:$H$25</c:f>
              <c:numCache>
                <c:formatCode>"$"#,##0.00</c:formatCode>
                <c:ptCount val="24"/>
                <c:pt idx="0">
                  <c:v>420.48000000000008</c:v>
                </c:pt>
                <c:pt idx="1">
                  <c:v>420.48000000000008</c:v>
                </c:pt>
                <c:pt idx="2">
                  <c:v>420.48000000000008</c:v>
                </c:pt>
                <c:pt idx="3">
                  <c:v>420.48000000000008</c:v>
                </c:pt>
                <c:pt idx="4">
                  <c:v>420.48000000000008</c:v>
                </c:pt>
                <c:pt idx="5">
                  <c:v>420.48000000000008</c:v>
                </c:pt>
                <c:pt idx="6">
                  <c:v>420.48000000000008</c:v>
                </c:pt>
                <c:pt idx="7">
                  <c:v>420.48000000000008</c:v>
                </c:pt>
                <c:pt idx="8">
                  <c:v>420.48000000000008</c:v>
                </c:pt>
                <c:pt idx="9">
                  <c:v>420.48000000000008</c:v>
                </c:pt>
                <c:pt idx="10">
                  <c:v>420.48000000000008</c:v>
                </c:pt>
                <c:pt idx="11">
                  <c:v>420.48000000000008</c:v>
                </c:pt>
                <c:pt idx="12">
                  <c:v>420.48000000000008</c:v>
                </c:pt>
                <c:pt idx="13">
                  <c:v>420.48000000000008</c:v>
                </c:pt>
                <c:pt idx="14">
                  <c:v>420.48000000000008</c:v>
                </c:pt>
                <c:pt idx="15">
                  <c:v>420.48000000000008</c:v>
                </c:pt>
                <c:pt idx="16">
                  <c:v>420.48000000000008</c:v>
                </c:pt>
                <c:pt idx="17">
                  <c:v>420.48000000000008</c:v>
                </c:pt>
                <c:pt idx="18">
                  <c:v>420.48000000000008</c:v>
                </c:pt>
                <c:pt idx="19">
                  <c:v>420.48000000000008</c:v>
                </c:pt>
                <c:pt idx="20">
                  <c:v>420.48000000000008</c:v>
                </c:pt>
                <c:pt idx="21">
                  <c:v>420.48000000000008</c:v>
                </c:pt>
                <c:pt idx="22">
                  <c:v>420.48000000000008</c:v>
                </c:pt>
                <c:pt idx="23">
                  <c:v>420.48000000000008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41-4A38-B313-23BD5C9F067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Partial  EC2 daily runs per month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Sheet1!$I$2:$I$25</c:f>
              <c:numCache>
                <c:formatCode>"$"#,##0.00</c:formatCode>
                <c:ptCount val="24"/>
                <c:pt idx="0">
                  <c:v>17.52</c:v>
                </c:pt>
                <c:pt idx="1">
                  <c:v>35.04</c:v>
                </c:pt>
                <c:pt idx="2">
                  <c:v>52.56</c:v>
                </c:pt>
                <c:pt idx="3">
                  <c:v>70.08</c:v>
                </c:pt>
                <c:pt idx="4">
                  <c:v>87.600000000000009</c:v>
                </c:pt>
                <c:pt idx="5">
                  <c:v>105.12</c:v>
                </c:pt>
                <c:pt idx="6">
                  <c:v>122.64</c:v>
                </c:pt>
                <c:pt idx="7">
                  <c:v>140.16</c:v>
                </c:pt>
                <c:pt idx="8">
                  <c:v>157.68</c:v>
                </c:pt>
                <c:pt idx="9">
                  <c:v>175.20000000000002</c:v>
                </c:pt>
                <c:pt idx="10">
                  <c:v>192.72</c:v>
                </c:pt>
                <c:pt idx="11">
                  <c:v>210.24</c:v>
                </c:pt>
                <c:pt idx="12">
                  <c:v>227.76</c:v>
                </c:pt>
                <c:pt idx="13">
                  <c:v>245.28</c:v>
                </c:pt>
                <c:pt idx="14">
                  <c:v>262.8</c:v>
                </c:pt>
                <c:pt idx="15">
                  <c:v>280.32</c:v>
                </c:pt>
                <c:pt idx="16">
                  <c:v>297.84000000000003</c:v>
                </c:pt>
                <c:pt idx="17">
                  <c:v>315.36</c:v>
                </c:pt>
                <c:pt idx="18">
                  <c:v>332.88</c:v>
                </c:pt>
                <c:pt idx="19">
                  <c:v>350.40000000000003</c:v>
                </c:pt>
                <c:pt idx="20">
                  <c:v>367.92</c:v>
                </c:pt>
                <c:pt idx="21">
                  <c:v>385.44</c:v>
                </c:pt>
                <c:pt idx="22">
                  <c:v>402.96000000000004</c:v>
                </c:pt>
                <c:pt idx="23">
                  <c:v>420.48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41-4A38-B313-23BD5C9F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924152"/>
        <c:axId val="1090947672"/>
      </c:lineChart>
      <c:catAx>
        <c:axId val="109092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47672"/>
        <c:crosses val="autoZero"/>
        <c:auto val="1"/>
        <c:lblAlgn val="ctr"/>
        <c:lblOffset val="100"/>
        <c:noMultiLvlLbl val="0"/>
      </c:catAx>
      <c:valAx>
        <c:axId val="10909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2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30</xdr:row>
      <xdr:rowOff>123825</xdr:rowOff>
    </xdr:from>
    <xdr:to>
      <xdr:col>5</xdr:col>
      <xdr:colOff>276225</xdr:colOff>
      <xdr:row>72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568729-7F09-3520-B07A-3EDFBFB09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I2" sqref="I2"/>
    </sheetView>
  </sheetViews>
  <sheetFormatPr defaultRowHeight="15"/>
  <cols>
    <col min="1" max="1" width="103.140625" style="3" customWidth="1"/>
    <col min="2" max="2" width="5.28515625" customWidth="1"/>
    <col min="3" max="3" width="10.7109375" style="3" customWidth="1"/>
    <col min="4" max="4" width="12.140625" style="3" customWidth="1"/>
    <col min="5" max="5" width="12.5703125" style="3" customWidth="1"/>
    <col min="6" max="6" width="11" style="3" customWidth="1"/>
    <col min="7" max="7" width="12.85546875" style="3" customWidth="1"/>
    <col min="8" max="8" width="12.42578125" style="3" customWidth="1"/>
    <col min="10" max="10" width="9.140625" style="3"/>
  </cols>
  <sheetData>
    <row r="1" spans="1:9" ht="60.75">
      <c r="A1" s="3" t="s">
        <v>0</v>
      </c>
      <c r="B1">
        <v>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C2" s="3">
        <v>1</v>
      </c>
      <c r="D2" s="4">
        <f xml:space="preserve"> $B$11 * $B$3*$C2*0.04048</f>
        <v>14.7752</v>
      </c>
      <c r="E2" s="5">
        <f>$B$11 *  $B$7 * $C2 * 0.004445</f>
        <v>6.4897</v>
      </c>
      <c r="F2" s="5">
        <f xml:space="preserve"> $B$11 * ($B$9- 20) * $C2 * 0.000111</f>
        <v>0.20257500000000001</v>
      </c>
      <c r="G2" s="5">
        <f>D2+E2+F2</f>
        <v>21.467475</v>
      </c>
      <c r="H2" s="5">
        <f>$B$20*0.192*730</f>
        <v>420.48000000000008</v>
      </c>
      <c r="I2" s="2">
        <f>$B$20*$C2*730/24*0.192</f>
        <v>17.52</v>
      </c>
    </row>
    <row r="3" spans="1:9">
      <c r="A3" s="3" t="s">
        <v>8</v>
      </c>
      <c r="B3">
        <v>4</v>
      </c>
      <c r="C3" s="3">
        <v>2</v>
      </c>
      <c r="D3" s="4">
        <f xml:space="preserve"> $B$11 * $B$3*$C3*0.04048</f>
        <v>29.5504</v>
      </c>
      <c r="E3" s="5">
        <f>$B$11 *  $B$7 * $C3 * 0.004445</f>
        <v>12.9794</v>
      </c>
      <c r="F3" s="5">
        <f xml:space="preserve"> $B$11 * ($B$9- 20) * $C3 * 0.000111</f>
        <v>0.40515000000000001</v>
      </c>
      <c r="G3" s="5">
        <f t="shared" ref="G3:G25" si="0">D3+E3+F3</f>
        <v>42.934950000000001</v>
      </c>
      <c r="H3" s="5">
        <f t="shared" ref="H3:H25" si="1">$B$20*0.192*730</f>
        <v>420.48000000000008</v>
      </c>
      <c r="I3" s="2">
        <f t="shared" ref="I3:I25" si="2">$B$20*$C3*730/24*0.192</f>
        <v>35.04</v>
      </c>
    </row>
    <row r="4" spans="1:9">
      <c r="C4" s="3">
        <v>3</v>
      </c>
      <c r="D4" s="4">
        <f xml:space="preserve"> $B$11 * $B$3*$C4*0.04048</f>
        <v>44.325600000000001</v>
      </c>
      <c r="E4" s="5">
        <f>$B$11 *  $B$7 * $C4 * 0.004445</f>
        <v>19.469100000000001</v>
      </c>
      <c r="F4" s="5">
        <f xml:space="preserve"> $B$11 * ($B$9- 20) * $C4 * 0.000111</f>
        <v>0.60772499999999996</v>
      </c>
      <c r="G4" s="5">
        <f t="shared" si="0"/>
        <v>64.402425000000008</v>
      </c>
      <c r="H4" s="5">
        <f t="shared" si="1"/>
        <v>420.48000000000008</v>
      </c>
      <c r="I4" s="2">
        <f t="shared" si="2"/>
        <v>52.56</v>
      </c>
    </row>
    <row r="5" spans="1:9">
      <c r="A5" s="3" t="s">
        <v>9</v>
      </c>
      <c r="C5" s="3">
        <v>4</v>
      </c>
      <c r="D5" s="4">
        <f xml:space="preserve"> $B$11 * $B$3*$C5*0.04048</f>
        <v>59.1008</v>
      </c>
      <c r="E5" s="5">
        <f>$B$11 *  $B$7 * $C5 * 0.004445</f>
        <v>25.9588</v>
      </c>
      <c r="F5" s="5">
        <f xml:space="preserve"> $B$11 * ($B$9- 20) * $C5 * 0.000111</f>
        <v>0.81030000000000002</v>
      </c>
      <c r="G5" s="5">
        <f t="shared" si="0"/>
        <v>85.869900000000001</v>
      </c>
      <c r="H5" s="5">
        <f t="shared" si="1"/>
        <v>420.48000000000008</v>
      </c>
      <c r="I5" s="2">
        <f t="shared" si="2"/>
        <v>70.08</v>
      </c>
    </row>
    <row r="6" spans="1:9">
      <c r="C6" s="3">
        <v>5</v>
      </c>
      <c r="D6" s="4">
        <f xml:space="preserve"> $B$11 * $B$3*$C6*0.04048</f>
        <v>73.876000000000005</v>
      </c>
      <c r="E6" s="5">
        <f>$B$11 *  $B$7 * $C6 * 0.004445</f>
        <v>32.448500000000003</v>
      </c>
      <c r="F6" s="5">
        <f xml:space="preserve"> $B$11 * ($B$9- 20) * $C6 * 0.000111</f>
        <v>1.012875</v>
      </c>
      <c r="G6" s="5">
        <f t="shared" si="0"/>
        <v>107.33737499999999</v>
      </c>
      <c r="H6" s="5">
        <f t="shared" si="1"/>
        <v>420.48000000000008</v>
      </c>
      <c r="I6" s="2">
        <f t="shared" si="2"/>
        <v>87.600000000000009</v>
      </c>
    </row>
    <row r="7" spans="1:9">
      <c r="A7" s="3" t="s">
        <v>10</v>
      </c>
      <c r="B7">
        <v>16</v>
      </c>
      <c r="C7" s="3">
        <v>6</v>
      </c>
      <c r="D7" s="4">
        <f xml:space="preserve"> $B$11 * $B$3*$C7*0.04048</f>
        <v>88.651200000000003</v>
      </c>
      <c r="E7" s="5">
        <f>$B$11 *  $B$7 * $C7 * 0.004445</f>
        <v>38.938200000000002</v>
      </c>
      <c r="F7" s="5">
        <f xml:space="preserve"> $B$11 * ($B$9- 20) * $C7 * 0.000111</f>
        <v>1.2154499999999999</v>
      </c>
      <c r="G7" s="5">
        <f t="shared" si="0"/>
        <v>128.80485000000002</v>
      </c>
      <c r="H7" s="5">
        <f t="shared" si="1"/>
        <v>420.48000000000008</v>
      </c>
      <c r="I7" s="2">
        <f t="shared" si="2"/>
        <v>105.12</v>
      </c>
    </row>
    <row r="8" spans="1:9">
      <c r="C8" s="3">
        <v>7</v>
      </c>
      <c r="D8" s="4">
        <f xml:space="preserve"> $B$11 * $B$3*$C8*0.04048</f>
        <v>103.4264</v>
      </c>
      <c r="E8" s="5">
        <f>$B$11 *  $B$7 * $C8 * 0.004445</f>
        <v>45.427900000000001</v>
      </c>
      <c r="F8" s="5">
        <f xml:space="preserve"> $B$11 * ($B$9- 20) * $C8 * 0.000111</f>
        <v>1.4180250000000001</v>
      </c>
      <c r="G8" s="5">
        <f t="shared" si="0"/>
        <v>150.272325</v>
      </c>
      <c r="H8" s="5">
        <f t="shared" si="1"/>
        <v>420.48000000000008</v>
      </c>
      <c r="I8" s="2">
        <f t="shared" si="2"/>
        <v>122.64</v>
      </c>
    </row>
    <row r="9" spans="1:9">
      <c r="A9" s="3" t="s">
        <v>11</v>
      </c>
      <c r="B9">
        <v>40</v>
      </c>
      <c r="C9" s="3">
        <v>8</v>
      </c>
      <c r="D9" s="4">
        <f xml:space="preserve"> $B$11 * $B$3*$C9*0.04048</f>
        <v>118.2016</v>
      </c>
      <c r="E9" s="5">
        <f>$B$11 *  $B$7 * $C9 * 0.004445</f>
        <v>51.9176</v>
      </c>
      <c r="F9" s="5">
        <f xml:space="preserve"> $B$11 * ($B$9- 20) * $C9 * 0.000111</f>
        <v>1.6206</v>
      </c>
      <c r="G9" s="5">
        <f t="shared" si="0"/>
        <v>171.7398</v>
      </c>
      <c r="H9" s="5">
        <f t="shared" si="1"/>
        <v>420.48000000000008</v>
      </c>
      <c r="I9" s="2">
        <f t="shared" si="2"/>
        <v>140.16</v>
      </c>
    </row>
    <row r="10" spans="1:9">
      <c r="A10" s="1" t="s">
        <v>12</v>
      </c>
      <c r="C10" s="3">
        <v>9</v>
      </c>
      <c r="D10" s="4">
        <f xml:space="preserve"> $B$11 * $B$3*$C10*0.04048</f>
        <v>132.9768</v>
      </c>
      <c r="E10" s="5">
        <f>$B$11 *  $B$7 * $C10 * 0.004445</f>
        <v>58.407299999999999</v>
      </c>
      <c r="F10" s="5">
        <f xml:space="preserve"> $B$11 * ($B$9- 20) * $C10 * 0.000111</f>
        <v>1.823175</v>
      </c>
      <c r="G10" s="5">
        <f t="shared" si="0"/>
        <v>193.20727499999998</v>
      </c>
      <c r="H10" s="5">
        <f t="shared" si="1"/>
        <v>420.48000000000008</v>
      </c>
      <c r="I10" s="2">
        <f t="shared" si="2"/>
        <v>157.68</v>
      </c>
    </row>
    <row r="11" spans="1:9">
      <c r="A11" s="3" t="s">
        <v>13</v>
      </c>
      <c r="B11" s="1">
        <f xml:space="preserve"> $B$1 * 730 / 24</f>
        <v>91.25</v>
      </c>
      <c r="C11" s="3">
        <v>10</v>
      </c>
      <c r="D11" s="4">
        <f xml:space="preserve"> $B$11 * $B$3*$C11*0.04048</f>
        <v>147.75200000000001</v>
      </c>
      <c r="E11" s="5">
        <f>$B$11 *  $B$7 * $C11 * 0.004445</f>
        <v>64.897000000000006</v>
      </c>
      <c r="F11" s="5">
        <f xml:space="preserve"> $B$11 * ($B$9- 20) * $C11 * 0.000111</f>
        <v>2.0257499999999999</v>
      </c>
      <c r="G11" s="5">
        <f t="shared" si="0"/>
        <v>214.67474999999999</v>
      </c>
      <c r="H11" s="5">
        <f t="shared" si="1"/>
        <v>420.48000000000008</v>
      </c>
      <c r="I11" s="2">
        <f t="shared" si="2"/>
        <v>175.20000000000002</v>
      </c>
    </row>
    <row r="12" spans="1:9">
      <c r="A12" s="3" t="s">
        <v>14</v>
      </c>
      <c r="B12" s="1"/>
      <c r="C12" s="3">
        <v>11</v>
      </c>
      <c r="D12" s="4">
        <f xml:space="preserve"> $B$11 * $B$3*$C12*0.04048</f>
        <v>162.52720000000002</v>
      </c>
      <c r="E12" s="5">
        <f>$B$11 *  $B$7 * $C12 * 0.004445</f>
        <v>71.386700000000005</v>
      </c>
      <c r="F12" s="5">
        <f xml:space="preserve"> $B$11 * ($B$9- 20) * $C12 * 0.000111</f>
        <v>2.2283249999999999</v>
      </c>
      <c r="G12" s="5">
        <f t="shared" si="0"/>
        <v>236.14222500000002</v>
      </c>
      <c r="H12" s="5">
        <f t="shared" si="1"/>
        <v>420.48000000000008</v>
      </c>
      <c r="I12" s="2">
        <f t="shared" si="2"/>
        <v>192.72</v>
      </c>
    </row>
    <row r="13" spans="1:9">
      <c r="A13" s="3" t="s">
        <v>15</v>
      </c>
      <c r="B13" s="2"/>
      <c r="C13" s="3">
        <v>12</v>
      </c>
      <c r="D13" s="4">
        <f xml:space="preserve"> $B$11 * $B$3*$C13*0.04048</f>
        <v>177.30240000000001</v>
      </c>
      <c r="E13" s="5">
        <f>$B$11 *  $B$7 * $C13 * 0.004445</f>
        <v>77.876400000000004</v>
      </c>
      <c r="F13" s="5">
        <f xml:space="preserve"> $B$11 * ($B$9- 20) * $C13 * 0.000111</f>
        <v>2.4308999999999998</v>
      </c>
      <c r="G13" s="5">
        <f t="shared" si="0"/>
        <v>257.60970000000003</v>
      </c>
      <c r="H13" s="5">
        <f t="shared" si="1"/>
        <v>420.48000000000008</v>
      </c>
      <c r="I13" s="2">
        <f t="shared" si="2"/>
        <v>210.24</v>
      </c>
    </row>
    <row r="14" spans="1:9" ht="30.75">
      <c r="A14" s="3" t="s">
        <v>16</v>
      </c>
      <c r="B14" s="2"/>
      <c r="C14" s="3">
        <v>13</v>
      </c>
      <c r="D14" s="4">
        <f xml:space="preserve"> $B$11 * $B$3*$C14*0.04048</f>
        <v>192.07760000000002</v>
      </c>
      <c r="E14" s="5">
        <f>$B$11 *  $B$7 * $C14 * 0.004445</f>
        <v>84.366100000000003</v>
      </c>
      <c r="F14" s="5">
        <f xml:space="preserve"> $B$11 * ($B$9- 20) * $C14 * 0.000111</f>
        <v>2.6334750000000002</v>
      </c>
      <c r="G14" s="5">
        <f t="shared" si="0"/>
        <v>279.07717500000001</v>
      </c>
      <c r="H14" s="5">
        <f t="shared" si="1"/>
        <v>420.48000000000008</v>
      </c>
      <c r="I14" s="2">
        <f t="shared" si="2"/>
        <v>227.76</v>
      </c>
    </row>
    <row r="15" spans="1:9">
      <c r="A15" s="3" t="s">
        <v>17</v>
      </c>
      <c r="B15" s="2"/>
      <c r="C15" s="3">
        <v>14</v>
      </c>
      <c r="D15" s="4">
        <f xml:space="preserve"> $B$11 * $B$3*$C15*0.04048</f>
        <v>206.8528</v>
      </c>
      <c r="E15" s="5">
        <f>$B$11 *  $B$7 * $C15 * 0.004445</f>
        <v>90.855800000000002</v>
      </c>
      <c r="F15" s="5">
        <f xml:space="preserve"> $B$11 * ($B$9- 20) * $C15 * 0.000111</f>
        <v>2.8360500000000002</v>
      </c>
      <c r="G15" s="5">
        <f t="shared" si="0"/>
        <v>300.54464999999999</v>
      </c>
      <c r="H15" s="5">
        <f t="shared" si="1"/>
        <v>420.48000000000008</v>
      </c>
      <c r="I15" s="2">
        <f t="shared" si="2"/>
        <v>245.28</v>
      </c>
    </row>
    <row r="16" spans="1:9">
      <c r="C16" s="3">
        <v>15</v>
      </c>
      <c r="D16" s="4">
        <f xml:space="preserve"> $B$11 * $B$3*$C16*0.04048</f>
        <v>221.62800000000001</v>
      </c>
      <c r="E16" s="5">
        <f>$B$11 *  $B$7 * $C16 * 0.004445</f>
        <v>97.345500000000001</v>
      </c>
      <c r="F16" s="5">
        <f xml:space="preserve"> $B$11 * ($B$9- 20) * $C16 * 0.000111</f>
        <v>3.0386250000000001</v>
      </c>
      <c r="G16" s="5">
        <f t="shared" si="0"/>
        <v>322.01212500000003</v>
      </c>
      <c r="H16" s="5">
        <f t="shared" si="1"/>
        <v>420.48000000000008</v>
      </c>
      <c r="I16" s="2">
        <f t="shared" si="2"/>
        <v>262.8</v>
      </c>
    </row>
    <row r="17" spans="1:9">
      <c r="A17" s="3" t="s">
        <v>18</v>
      </c>
      <c r="C17" s="3">
        <v>16</v>
      </c>
      <c r="D17" s="4">
        <f xml:space="preserve"> $B$11 * $B$3*$C17*0.04048</f>
        <v>236.4032</v>
      </c>
      <c r="E17" s="5">
        <f>$B$11 *  $B$7 * $C17 * 0.004445</f>
        <v>103.8352</v>
      </c>
      <c r="F17" s="5">
        <f xml:space="preserve"> $B$11 * ($B$9- 20) * $C17 * 0.000111</f>
        <v>3.2412000000000001</v>
      </c>
      <c r="G17" s="5">
        <f t="shared" si="0"/>
        <v>343.4796</v>
      </c>
      <c r="H17" s="5">
        <f t="shared" si="1"/>
        <v>420.48000000000008</v>
      </c>
      <c r="I17" s="2">
        <f t="shared" si="2"/>
        <v>280.32</v>
      </c>
    </row>
    <row r="18" spans="1:9">
      <c r="A18" s="3" t="s">
        <v>19</v>
      </c>
      <c r="C18" s="3">
        <v>17</v>
      </c>
      <c r="D18" s="4">
        <f xml:space="preserve"> $B$11 * $B$3*$C18*0.04048</f>
        <v>251.17840000000001</v>
      </c>
      <c r="E18" s="5">
        <f>$B$11 *  $B$7 * $C18 * 0.004445</f>
        <v>110.3249</v>
      </c>
      <c r="F18" s="5">
        <f xml:space="preserve"> $B$11 * ($B$9- 20) * $C18 * 0.000111</f>
        <v>3.443775</v>
      </c>
      <c r="G18" s="5">
        <f t="shared" si="0"/>
        <v>364.94707500000004</v>
      </c>
      <c r="H18" s="5">
        <f t="shared" si="1"/>
        <v>420.48000000000008</v>
      </c>
      <c r="I18" s="2">
        <f t="shared" si="2"/>
        <v>297.84000000000003</v>
      </c>
    </row>
    <row r="19" spans="1:9">
      <c r="C19" s="3">
        <v>18</v>
      </c>
      <c r="D19" s="4">
        <f xml:space="preserve"> $B$11 * $B$3*$C19*0.04048</f>
        <v>265.95359999999999</v>
      </c>
      <c r="E19" s="5">
        <f>$B$11 *  $B$7 * $C19 * 0.004445</f>
        <v>116.8146</v>
      </c>
      <c r="F19" s="5">
        <f xml:space="preserve"> $B$11 * ($B$9- 20) * $C19 * 0.000111</f>
        <v>3.64635</v>
      </c>
      <c r="G19" s="5">
        <f t="shared" si="0"/>
        <v>386.41454999999996</v>
      </c>
      <c r="H19" s="5">
        <f t="shared" si="1"/>
        <v>420.48000000000008</v>
      </c>
      <c r="I19" s="2">
        <f t="shared" si="2"/>
        <v>315.36</v>
      </c>
    </row>
    <row r="20" spans="1:9">
      <c r="A20" s="3" t="s">
        <v>20</v>
      </c>
      <c r="B20">
        <v>3</v>
      </c>
      <c r="C20" s="3">
        <v>19</v>
      </c>
      <c r="D20" s="4">
        <f xml:space="preserve"> $B$11 * $B$3*$C20*0.04048</f>
        <v>280.72880000000004</v>
      </c>
      <c r="E20" s="5">
        <f>$B$11 *  $B$7 * $C20 * 0.004445</f>
        <v>123.3043</v>
      </c>
      <c r="F20" s="5">
        <f xml:space="preserve"> $B$11 * ($B$9- 20) * $C20 * 0.000111</f>
        <v>3.8489249999999999</v>
      </c>
      <c r="G20" s="5">
        <f t="shared" si="0"/>
        <v>407.88202500000006</v>
      </c>
      <c r="H20" s="5">
        <f t="shared" si="1"/>
        <v>420.48000000000008</v>
      </c>
      <c r="I20" s="2">
        <f t="shared" si="2"/>
        <v>332.88</v>
      </c>
    </row>
    <row r="21" spans="1:9">
      <c r="C21" s="3">
        <v>20</v>
      </c>
      <c r="D21" s="4">
        <f xml:space="preserve"> $B$11 * $B$3*$C21*0.04048</f>
        <v>295.50400000000002</v>
      </c>
      <c r="E21" s="5">
        <f>$B$11 *  $B$7 * $C21 * 0.004445</f>
        <v>129.79400000000001</v>
      </c>
      <c r="F21" s="5">
        <f xml:space="preserve"> $B$11 * ($B$9- 20) * $C21 * 0.000111</f>
        <v>4.0514999999999999</v>
      </c>
      <c r="G21" s="5">
        <f t="shared" si="0"/>
        <v>429.34949999999998</v>
      </c>
      <c r="H21" s="5">
        <f t="shared" si="1"/>
        <v>420.48000000000008</v>
      </c>
      <c r="I21" s="2">
        <f t="shared" si="2"/>
        <v>350.40000000000003</v>
      </c>
    </row>
    <row r="22" spans="1:9">
      <c r="C22" s="3">
        <v>21</v>
      </c>
      <c r="D22" s="4">
        <f xml:space="preserve"> $B$11 * $B$3*$C22*0.04048</f>
        <v>310.2792</v>
      </c>
      <c r="E22" s="5">
        <f>$B$11 *  $B$7 * $C22 * 0.004445</f>
        <v>136.28370000000001</v>
      </c>
      <c r="F22" s="5">
        <f xml:space="preserve"> $B$11 * ($B$9- 20) * $C22 * 0.000111</f>
        <v>4.2540750000000003</v>
      </c>
      <c r="G22" s="5">
        <f t="shared" si="0"/>
        <v>450.81697500000001</v>
      </c>
      <c r="H22" s="5">
        <f t="shared" si="1"/>
        <v>420.48000000000008</v>
      </c>
      <c r="I22" s="2">
        <f t="shared" si="2"/>
        <v>367.92</v>
      </c>
    </row>
    <row r="23" spans="1:9">
      <c r="A23" s="3" t="s">
        <v>21</v>
      </c>
      <c r="C23" s="3">
        <v>22</v>
      </c>
      <c r="D23" s="4">
        <f xml:space="preserve"> $B$11 * $B$3*$C23*0.04048</f>
        <v>325.05440000000004</v>
      </c>
      <c r="E23" s="5">
        <f>$B$11 *  $B$7 * $C23 * 0.004445</f>
        <v>142.77340000000001</v>
      </c>
      <c r="F23" s="5">
        <f xml:space="preserve"> $B$11 * ($B$9- 20) * $C23 * 0.000111</f>
        <v>4.4566499999999998</v>
      </c>
      <c r="G23" s="5">
        <f t="shared" si="0"/>
        <v>472.28445000000005</v>
      </c>
      <c r="H23" s="5">
        <f t="shared" si="1"/>
        <v>420.48000000000008</v>
      </c>
      <c r="I23" s="2">
        <f t="shared" si="2"/>
        <v>385.44</v>
      </c>
    </row>
    <row r="24" spans="1:9">
      <c r="A24" s="3" t="s">
        <v>22</v>
      </c>
      <c r="C24" s="3">
        <v>23</v>
      </c>
      <c r="D24" s="4">
        <f xml:space="preserve"> $B$11 * $B$3*$C24*0.04048</f>
        <v>339.82960000000003</v>
      </c>
      <c r="E24" s="5">
        <f>$B$11 *  $B$7 * $C24 * 0.004445</f>
        <v>149.26310000000001</v>
      </c>
      <c r="F24" s="5">
        <f xml:space="preserve"> $B$11 * ($B$9- 20) * $C24 * 0.000111</f>
        <v>4.6592250000000002</v>
      </c>
      <c r="G24" s="5">
        <f t="shared" si="0"/>
        <v>493.75192500000003</v>
      </c>
      <c r="H24" s="5">
        <f t="shared" si="1"/>
        <v>420.48000000000008</v>
      </c>
      <c r="I24" s="2">
        <f t="shared" si="2"/>
        <v>402.96000000000004</v>
      </c>
    </row>
    <row r="25" spans="1:9">
      <c r="C25" s="3">
        <v>24</v>
      </c>
      <c r="D25" s="4">
        <f xml:space="preserve"> $B$11 * $B$3*$C25*0.04048</f>
        <v>354.60480000000001</v>
      </c>
      <c r="E25" s="5">
        <f>$B$11 *  $B$7 * $C25 * 0.004445</f>
        <v>155.75280000000001</v>
      </c>
      <c r="F25" s="5">
        <f xml:space="preserve"> $B$11 * ($B$9- 20) * $C25 * 0.000111</f>
        <v>4.8617999999999997</v>
      </c>
      <c r="G25" s="5">
        <f t="shared" si="0"/>
        <v>515.21940000000006</v>
      </c>
      <c r="H25" s="5">
        <f t="shared" si="1"/>
        <v>420.48000000000008</v>
      </c>
      <c r="I25" s="2">
        <f t="shared" si="2"/>
        <v>420.48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2023-02-15T19:14:52Z</dcterms:created>
  <dcterms:modified xsi:type="dcterms:W3CDTF">2023-02-16T21:36:54Z</dcterms:modified>
  <cp:category/>
  <cp:contentStatus/>
</cp:coreProperties>
</file>