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reply.sharepoint.com/sites/TelefonicaotherTEFteamswillbemergedintothisfolder/Shared Documents/General/Themen 2024/02_OLV vs TV/01_datamaster/"/>
    </mc:Choice>
  </mc:AlternateContent>
  <xr:revisionPtr revIDLastSave="804" documentId="8_{BBE873B5-F3CD-4F2A-9F10-9FECED20A647}" xr6:coauthVersionLast="47" xr6:coauthVersionMax="47" xr10:uidLastSave="{96E710E7-655B-428F-9FC7-67462AEB3310}"/>
  <bookViews>
    <workbookView xWindow="-110" yWindow="-110" windowWidth="19420" windowHeight="1030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1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K63" i="1" l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T63" i="1" l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BK62" i="1"/>
  <c r="AP62" i="1"/>
  <c r="AM62" i="1"/>
  <c r="AG62" i="1"/>
  <c r="T62" i="1"/>
  <c r="BK61" i="1"/>
  <c r="AP61" i="1"/>
  <c r="AM61" i="1"/>
  <c r="AG61" i="1"/>
  <c r="T61" i="1"/>
  <c r="BK60" i="1"/>
  <c r="AP60" i="1"/>
  <c r="AM60" i="1"/>
  <c r="AG60" i="1"/>
  <c r="T60" i="1"/>
  <c r="BK59" i="1"/>
  <c r="AP59" i="1"/>
  <c r="AM59" i="1"/>
  <c r="AG59" i="1"/>
  <c r="T59" i="1"/>
  <c r="BK58" i="1"/>
  <c r="AP58" i="1"/>
  <c r="AM58" i="1"/>
  <c r="AG58" i="1"/>
  <c r="T58" i="1"/>
  <c r="BK57" i="1"/>
  <c r="AP57" i="1"/>
  <c r="AM57" i="1"/>
  <c r="AG57" i="1"/>
  <c r="T57" i="1"/>
  <c r="BK56" i="1"/>
  <c r="AP56" i="1"/>
  <c r="AM56" i="1"/>
  <c r="AG56" i="1"/>
  <c r="T56" i="1"/>
  <c r="BK55" i="1"/>
  <c r="AP55" i="1"/>
  <c r="AM55" i="1"/>
  <c r="AG55" i="1"/>
  <c r="T55" i="1"/>
  <c r="BK54" i="1"/>
  <c r="AP54" i="1"/>
  <c r="AM54" i="1"/>
  <c r="AG54" i="1"/>
  <c r="T54" i="1"/>
  <c r="BK53" i="1"/>
  <c r="AP53" i="1"/>
  <c r="AM53" i="1"/>
  <c r="AG53" i="1"/>
  <c r="T53" i="1"/>
  <c r="BK52" i="1"/>
  <c r="AP52" i="1"/>
  <c r="AM52" i="1"/>
  <c r="AG52" i="1"/>
  <c r="T52" i="1"/>
  <c r="BK51" i="1"/>
  <c r="AP51" i="1"/>
  <c r="AM51" i="1"/>
  <c r="AG51" i="1"/>
  <c r="T51" i="1"/>
  <c r="BK50" i="1"/>
  <c r="AP50" i="1"/>
  <c r="AM50" i="1"/>
  <c r="AG50" i="1"/>
  <c r="T50" i="1"/>
  <c r="BK49" i="1"/>
  <c r="AP49" i="1"/>
  <c r="AM49" i="1"/>
  <c r="AG49" i="1"/>
  <c r="T49" i="1"/>
  <c r="BK48" i="1"/>
  <c r="AP48" i="1"/>
  <c r="AM48" i="1"/>
  <c r="AG48" i="1"/>
  <c r="T48" i="1"/>
  <c r="BK47" i="1"/>
  <c r="AP47" i="1"/>
  <c r="AM47" i="1"/>
  <c r="AG47" i="1"/>
  <c r="T47" i="1"/>
  <c r="BK46" i="1"/>
  <c r="AP46" i="1"/>
  <c r="AM46" i="1"/>
  <c r="AG46" i="1"/>
  <c r="T46" i="1"/>
  <c r="BK45" i="1"/>
  <c r="AP45" i="1"/>
  <c r="AM45" i="1"/>
  <c r="AG45" i="1"/>
  <c r="T45" i="1"/>
  <c r="BK44" i="1"/>
  <c r="AP44" i="1"/>
  <c r="AM44" i="1"/>
  <c r="AG44" i="1"/>
  <c r="T44" i="1"/>
  <c r="BK43" i="1"/>
  <c r="AP43" i="1"/>
  <c r="AM43" i="1"/>
  <c r="AG43" i="1"/>
  <c r="T43" i="1"/>
  <c r="BK42" i="1"/>
  <c r="AP42" i="1"/>
  <c r="AM42" i="1"/>
  <c r="AG42" i="1"/>
  <c r="T42" i="1"/>
  <c r="BK41" i="1"/>
  <c r="AP41" i="1"/>
  <c r="AM41" i="1"/>
  <c r="AJ41" i="1" s="1"/>
  <c r="AG41" i="1"/>
  <c r="T41" i="1"/>
  <c r="BK40" i="1"/>
  <c r="AP40" i="1"/>
  <c r="AM40" i="1"/>
  <c r="AG40" i="1"/>
  <c r="T40" i="1"/>
  <c r="BK39" i="1"/>
  <c r="AP39" i="1"/>
  <c r="AM39" i="1"/>
  <c r="AG39" i="1"/>
  <c r="T39" i="1"/>
  <c r="BK38" i="1"/>
  <c r="AP38" i="1"/>
  <c r="AM38" i="1"/>
  <c r="AG38" i="1"/>
  <c r="T38" i="1"/>
  <c r="BK37" i="1"/>
  <c r="AP37" i="1"/>
  <c r="AM37" i="1"/>
  <c r="AG37" i="1"/>
  <c r="T37" i="1"/>
  <c r="BK36" i="1"/>
  <c r="AP36" i="1"/>
  <c r="AM36" i="1"/>
  <c r="AG36" i="1"/>
  <c r="T36" i="1"/>
  <c r="BK35" i="1"/>
  <c r="AP35" i="1"/>
  <c r="AM35" i="1"/>
  <c r="AG35" i="1"/>
  <c r="T35" i="1"/>
  <c r="BK34" i="1"/>
  <c r="AP34" i="1"/>
  <c r="AM34" i="1"/>
  <c r="AG34" i="1"/>
  <c r="T34" i="1"/>
  <c r="BK33" i="1"/>
  <c r="AP33" i="1"/>
  <c r="AM33" i="1"/>
  <c r="AG33" i="1"/>
  <c r="T33" i="1"/>
  <c r="BK32" i="1"/>
  <c r="AP32" i="1"/>
  <c r="AM32" i="1"/>
  <c r="AG32" i="1"/>
  <c r="T32" i="1"/>
  <c r="BK31" i="1"/>
  <c r="AP31" i="1"/>
  <c r="AM31" i="1"/>
  <c r="AG31" i="1"/>
  <c r="T31" i="1"/>
  <c r="BK30" i="1"/>
  <c r="AP30" i="1"/>
  <c r="AM30" i="1"/>
  <c r="AG30" i="1"/>
  <c r="T30" i="1"/>
  <c r="BK29" i="1"/>
  <c r="AP29" i="1"/>
  <c r="AM29" i="1"/>
  <c r="AG29" i="1"/>
  <c r="T29" i="1"/>
  <c r="BK28" i="1"/>
  <c r="AP28" i="1"/>
  <c r="AM28" i="1"/>
  <c r="AG28" i="1"/>
  <c r="T28" i="1"/>
  <c r="BK27" i="1"/>
  <c r="AP27" i="1"/>
  <c r="AM27" i="1"/>
  <c r="AG27" i="1"/>
  <c r="T27" i="1"/>
  <c r="BK26" i="1"/>
  <c r="AP26" i="1"/>
  <c r="AM26" i="1"/>
  <c r="AG26" i="1"/>
  <c r="T26" i="1"/>
  <c r="BK25" i="1"/>
  <c r="AP25" i="1"/>
  <c r="AM25" i="1"/>
  <c r="AG25" i="1"/>
  <c r="T25" i="1"/>
  <c r="BK24" i="1"/>
  <c r="AP24" i="1"/>
  <c r="AM24" i="1"/>
  <c r="AG24" i="1"/>
  <c r="T24" i="1"/>
  <c r="BK23" i="1"/>
  <c r="AP23" i="1"/>
  <c r="AM23" i="1"/>
  <c r="AG23" i="1"/>
  <c r="T23" i="1"/>
  <c r="BK22" i="1"/>
  <c r="AP22" i="1"/>
  <c r="AM22" i="1"/>
  <c r="AG22" i="1"/>
  <c r="T22" i="1"/>
  <c r="BK21" i="1"/>
  <c r="AP21" i="1"/>
  <c r="AM21" i="1"/>
  <c r="AG21" i="1"/>
  <c r="T21" i="1"/>
  <c r="BK20" i="1"/>
  <c r="AP20" i="1"/>
  <c r="AM20" i="1"/>
  <c r="AG20" i="1"/>
  <c r="T20" i="1"/>
  <c r="BK19" i="1"/>
  <c r="AP19" i="1"/>
  <c r="AM19" i="1"/>
  <c r="AG19" i="1"/>
  <c r="T19" i="1"/>
  <c r="BK18" i="1"/>
  <c r="AP18" i="1"/>
  <c r="AM18" i="1"/>
  <c r="AG18" i="1"/>
  <c r="T18" i="1"/>
  <c r="BK17" i="1"/>
  <c r="AP17" i="1"/>
  <c r="AM17" i="1"/>
  <c r="AG17" i="1"/>
  <c r="T17" i="1"/>
  <c r="BK16" i="1"/>
  <c r="AP16" i="1"/>
  <c r="AM16" i="1"/>
  <c r="AG16" i="1"/>
  <c r="T16" i="1"/>
  <c r="BK15" i="1"/>
  <c r="AP15" i="1"/>
  <c r="AM15" i="1"/>
  <c r="AG15" i="1"/>
  <c r="T15" i="1"/>
  <c r="BK14" i="1"/>
  <c r="AP14" i="1"/>
  <c r="AM14" i="1"/>
  <c r="AG14" i="1"/>
  <c r="T14" i="1"/>
  <c r="BK13" i="1"/>
  <c r="AP13" i="1"/>
  <c r="AM13" i="1"/>
  <c r="AG13" i="1"/>
  <c r="T13" i="1"/>
  <c r="BK12" i="1"/>
  <c r="AP12" i="1"/>
  <c r="AM12" i="1"/>
  <c r="AG12" i="1"/>
  <c r="T12" i="1"/>
  <c r="BK11" i="1"/>
  <c r="AP11" i="1"/>
  <c r="AM11" i="1"/>
  <c r="AG11" i="1"/>
  <c r="T11" i="1"/>
  <c r="R41" i="1" l="1"/>
  <c r="AJ34" i="1"/>
  <c r="R34" i="1" s="1"/>
  <c r="AJ42" i="1"/>
  <c r="R42" i="1" s="1"/>
  <c r="AJ50" i="1"/>
  <c r="R50" i="1" s="1"/>
  <c r="AJ58" i="1"/>
  <c r="R58" i="1" s="1"/>
  <c r="R31" i="1"/>
  <c r="AJ13" i="1"/>
  <c r="R13" i="1" s="1"/>
  <c r="AJ29" i="1"/>
  <c r="R29" i="1" s="1"/>
  <c r="AJ37" i="1"/>
  <c r="R37" i="1" s="1"/>
  <c r="AJ45" i="1"/>
  <c r="R45" i="1" s="1"/>
  <c r="AJ61" i="1"/>
  <c r="R61" i="1" s="1"/>
  <c r="AJ14" i="1"/>
  <c r="R14" i="1" s="1"/>
  <c r="AJ30" i="1"/>
  <c r="R30" i="1" s="1"/>
  <c r="AJ38" i="1"/>
  <c r="R38" i="1" s="1"/>
  <c r="AJ46" i="1"/>
  <c r="R46" i="1" s="1"/>
  <c r="AJ54" i="1"/>
  <c r="R54" i="1" s="1"/>
  <c r="AJ62" i="1"/>
  <c r="R62" i="1" s="1"/>
  <c r="AJ16" i="1"/>
  <c r="R16" i="1" s="1"/>
  <c r="AJ48" i="1"/>
  <c r="R48" i="1" s="1"/>
  <c r="AJ83" i="1"/>
  <c r="R83" i="1" s="1"/>
  <c r="AJ75" i="1"/>
  <c r="R75" i="1" s="1"/>
  <c r="AJ67" i="1"/>
  <c r="R67" i="1" s="1"/>
  <c r="AW84" i="1"/>
  <c r="AW68" i="1"/>
  <c r="AJ49" i="1"/>
  <c r="R49" i="1" s="1"/>
  <c r="AJ25" i="1"/>
  <c r="R25" i="1" s="1"/>
  <c r="AW53" i="1"/>
  <c r="AW76" i="1"/>
  <c r="AJ24" i="1"/>
  <c r="R24" i="1" s="1"/>
  <c r="AW82" i="1"/>
  <c r="AW74" i="1"/>
  <c r="AW66" i="1"/>
  <c r="AW17" i="1"/>
  <c r="AW64" i="1"/>
  <c r="AJ84" i="1"/>
  <c r="R84" i="1" s="1"/>
  <c r="AJ76" i="1"/>
  <c r="R76" i="1" s="1"/>
  <c r="AJ68" i="1"/>
  <c r="R68" i="1" s="1"/>
  <c r="AJ60" i="1"/>
  <c r="R60" i="1" s="1"/>
  <c r="AJ52" i="1"/>
  <c r="R52" i="1" s="1"/>
  <c r="AJ36" i="1"/>
  <c r="R36" i="1" s="1"/>
  <c r="AJ28" i="1"/>
  <c r="R28" i="1" s="1"/>
  <c r="AJ12" i="1"/>
  <c r="R12" i="1" s="1"/>
  <c r="AJ18" i="1"/>
  <c r="R18" i="1" s="1"/>
  <c r="AW49" i="1"/>
  <c r="AW72" i="1"/>
  <c r="AW22" i="1"/>
  <c r="AJ79" i="1"/>
  <c r="R79" i="1" s="1"/>
  <c r="AJ71" i="1"/>
  <c r="R71" i="1" s="1"/>
  <c r="AJ20" i="1"/>
  <c r="R20" i="1" s="1"/>
  <c r="AW21" i="1"/>
  <c r="AJ26" i="1"/>
  <c r="R26" i="1" s="1"/>
  <c r="AJ32" i="1"/>
  <c r="R32" i="1" s="1"/>
  <c r="AJ56" i="1"/>
  <c r="R56" i="1" s="1"/>
  <c r="AW57" i="1"/>
  <c r="AW80" i="1"/>
  <c r="AW83" i="1"/>
  <c r="AW79" i="1"/>
  <c r="AW75" i="1"/>
  <c r="AW71" i="1"/>
  <c r="AW67" i="1"/>
  <c r="AW63" i="1"/>
  <c r="AJ21" i="1"/>
  <c r="R21" i="1" s="1"/>
  <c r="AJ33" i="1"/>
  <c r="R33" i="1" s="1"/>
  <c r="AJ44" i="1"/>
  <c r="R44" i="1" s="1"/>
  <c r="AW45" i="1"/>
  <c r="AJ57" i="1"/>
  <c r="R57" i="1" s="1"/>
  <c r="AJ77" i="1"/>
  <c r="R77" i="1" s="1"/>
  <c r="AW78" i="1"/>
  <c r="AW70" i="1"/>
  <c r="AJ22" i="1"/>
  <c r="R22" i="1" s="1"/>
  <c r="AJ17" i="1"/>
  <c r="R17" i="1" s="1"/>
  <c r="AJ40" i="1"/>
  <c r="R40" i="1" s="1"/>
  <c r="AW62" i="1"/>
  <c r="AJ82" i="1"/>
  <c r="R82" i="1" s="1"/>
  <c r="AJ74" i="1"/>
  <c r="R74" i="1" s="1"/>
  <c r="AJ66" i="1"/>
  <c r="R66" i="1" s="1"/>
  <c r="AW81" i="1"/>
  <c r="AW77" i="1"/>
  <c r="AW73" i="1"/>
  <c r="AW69" i="1"/>
  <c r="AW65" i="1"/>
  <c r="AW25" i="1"/>
  <c r="AW26" i="1"/>
  <c r="AW29" i="1"/>
  <c r="AW30" i="1"/>
  <c r="AW33" i="1"/>
  <c r="AW34" i="1"/>
  <c r="AW37" i="1"/>
  <c r="AW38" i="1"/>
  <c r="AW41" i="1"/>
  <c r="AW42" i="1"/>
  <c r="AW46" i="1"/>
  <c r="AW50" i="1"/>
  <c r="AW54" i="1"/>
  <c r="AW58" i="1"/>
  <c r="AW61" i="1"/>
  <c r="AJ53" i="1"/>
  <c r="R53" i="1" s="1"/>
  <c r="AW55" i="1"/>
  <c r="AW59" i="1"/>
  <c r="AW13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14" i="1"/>
  <c r="AW18" i="1"/>
  <c r="AW11" i="1"/>
  <c r="AW15" i="1"/>
  <c r="AW19" i="1"/>
  <c r="AW23" i="1"/>
  <c r="AW27" i="1"/>
  <c r="AW31" i="1"/>
  <c r="AW35" i="1"/>
  <c r="AW39" i="1"/>
  <c r="AW43" i="1"/>
  <c r="AW47" i="1"/>
  <c r="AW51" i="1"/>
  <c r="AJ11" i="1"/>
  <c r="R11" i="1" s="1"/>
  <c r="AJ15" i="1"/>
  <c r="R15" i="1" s="1"/>
  <c r="AJ19" i="1"/>
  <c r="R19" i="1" s="1"/>
  <c r="AJ23" i="1"/>
  <c r="R23" i="1" s="1"/>
  <c r="AJ27" i="1"/>
  <c r="R27" i="1" s="1"/>
  <c r="AJ31" i="1"/>
  <c r="AJ35" i="1"/>
  <c r="R35" i="1" s="1"/>
  <c r="AJ39" i="1"/>
  <c r="R39" i="1" s="1"/>
  <c r="AJ43" i="1"/>
  <c r="R43" i="1" s="1"/>
  <c r="AJ47" i="1"/>
  <c r="R47" i="1" s="1"/>
  <c r="AJ51" i="1"/>
  <c r="R51" i="1" s="1"/>
  <c r="AJ55" i="1"/>
  <c r="R55" i="1" s="1"/>
  <c r="AJ59" i="1"/>
  <c r="R59" i="1" s="1"/>
  <c r="AJ80" i="1"/>
  <c r="R80" i="1" s="1"/>
  <c r="AJ72" i="1"/>
  <c r="R72" i="1" s="1"/>
  <c r="AJ64" i="1"/>
  <c r="R64" i="1" s="1"/>
  <c r="AJ63" i="1"/>
  <c r="R63" i="1" s="1"/>
  <c r="AJ69" i="1"/>
  <c r="R69" i="1" s="1"/>
  <c r="AJ78" i="1"/>
  <c r="R78" i="1" s="1"/>
  <c r="AJ70" i="1"/>
  <c r="R70" i="1" s="1"/>
  <c r="AJ81" i="1"/>
  <c r="R81" i="1" s="1"/>
  <c r="AJ73" i="1"/>
  <c r="R73" i="1" s="1"/>
  <c r="AJ65" i="1"/>
  <c r="R65" i="1" s="1"/>
  <c r="AX27" i="1" l="1"/>
  <c r="AX53" i="1"/>
  <c r="AX23" i="1"/>
  <c r="AX45" i="1"/>
  <c r="AX83" i="1"/>
  <c r="AX76" i="1"/>
  <c r="AX65" i="1"/>
  <c r="AX70" i="1"/>
  <c r="AX80" i="1"/>
  <c r="AX78" i="1"/>
  <c r="AX64" i="1"/>
  <c r="AX69" i="1"/>
  <c r="AX73" i="1"/>
  <c r="AX63" i="1"/>
  <c r="AX77" i="1"/>
  <c r="AX67" i="1"/>
  <c r="AX66" i="1"/>
  <c r="AX81" i="1"/>
  <c r="AX71" i="1"/>
  <c r="AX72" i="1"/>
  <c r="AX74" i="1"/>
  <c r="AX68" i="1"/>
  <c r="AX79" i="1"/>
  <c r="AX75" i="1"/>
  <c r="AX82" i="1"/>
  <c r="AX84" i="1"/>
  <c r="AX62" i="1"/>
  <c r="AX51" i="1"/>
  <c r="AX25" i="1"/>
  <c r="AX17" i="1"/>
  <c r="AX19" i="1"/>
  <c r="AX22" i="1"/>
  <c r="AX33" i="1"/>
  <c r="AX61" i="1"/>
  <c r="AX24" i="1"/>
  <c r="AX47" i="1"/>
  <c r="AX56" i="1"/>
  <c r="AX44" i="1"/>
  <c r="AX15" i="1"/>
  <c r="AX49" i="1"/>
  <c r="AX31" i="1"/>
  <c r="AX26" i="1"/>
  <c r="AX60" i="1"/>
  <c r="AX41" i="1"/>
  <c r="AX28" i="1"/>
  <c r="AX21" i="1"/>
  <c r="AX12" i="1"/>
  <c r="AX14" i="1"/>
  <c r="AX42" i="1"/>
  <c r="AX30" i="1"/>
  <c r="AX46" i="1"/>
  <c r="AX36" i="1"/>
  <c r="AX35" i="1"/>
  <c r="AX57" i="1"/>
  <c r="AX50" i="1"/>
  <c r="AX38" i="1"/>
  <c r="AX58" i="1"/>
  <c r="AX34" i="1"/>
  <c r="AX18" i="1"/>
  <c r="AX13" i="1"/>
  <c r="AX11" i="1"/>
  <c r="AX20" i="1"/>
  <c r="AX39" i="1"/>
  <c r="AX40" i="1"/>
  <c r="AX29" i="1"/>
  <c r="AX43" i="1"/>
  <c r="AX52" i="1"/>
  <c r="AX54" i="1"/>
  <c r="AX32" i="1"/>
  <c r="AX59" i="1"/>
  <c r="AX55" i="1"/>
  <c r="AX37" i="1"/>
  <c r="AX48" i="1"/>
  <c r="AX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<sst xmlns="http://schemas.openxmlformats.org/spreadsheetml/2006/main" count="190" uniqueCount="109">
  <si>
    <t>notes</t>
  </si>
  <si>
    <t>dv</t>
  </si>
  <si>
    <t>New_not in MPM</t>
  </si>
  <si>
    <t>relevance</t>
  </si>
  <si>
    <t>y</t>
  </si>
  <si>
    <t>date</t>
  </si>
  <si>
    <t>week</t>
  </si>
  <si>
    <t>month</t>
  </si>
  <si>
    <t>year</t>
  </si>
  <si>
    <t>id</t>
  </si>
  <si>
    <t>activated_orders_total_mpm</t>
  </si>
  <si>
    <t>activated_orders_total</t>
  </si>
  <si>
    <t>activated_orders_unltd_dmnd</t>
  </si>
  <si>
    <t>commission_per_transaction_mpm_weighted</t>
  </si>
  <si>
    <t>commission_per_transaction_mpm_rawfile</t>
  </si>
  <si>
    <t>commission_per_transaction</t>
  </si>
  <si>
    <t>hw_per_transaction_mpm_weighted</t>
  </si>
  <si>
    <t>hw_per_transaction_mpm_rawfile</t>
  </si>
  <si>
    <t>hw_per_transaction</t>
  </si>
  <si>
    <t>price_sim_effective_weighted_mpm</t>
  </si>
  <si>
    <t>price_sim_effective_weighted</t>
  </si>
  <si>
    <t>total_media_netspend_brand_new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</si>
  <si>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</si>
  <si>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</si>
  <si>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</si>
  <si>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</si>
  <si>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</si>
  <si>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</si>
  <si>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media_netspend_brand_soc_olv_new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</si>
  <si>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</si>
  <si>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</si>
  <si>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</si>
  <si>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</si>
  <si>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</si>
  <si>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</si>
  <si>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media_netspend_brand_soc_old_new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</si>
  <si>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</si>
  <si>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</si>
  <si>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</si>
  <si>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</si>
  <si>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</si>
  <si>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</si>
  <si>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</si>
  <si>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</si>
  <si>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</si>
  <si>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</si>
  <si>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media_netspend_brand_soc_oldqtraffic_new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</si>
  <si>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</si>
  <si>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</si>
  <si>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</si>
  <si>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</si>
  <si>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</si>
  <si>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</si>
  <si>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</si>
  <si>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</si>
  <si>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</si>
  <si>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</si>
  <si>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</si>
  <si>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</si>
  <si>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</si>
  <si>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</si>
  <si>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</si>
  <si>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</si>
  <si>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</si>
  <si>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</si>
  <si>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</si>
  <si>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</si>
  <si>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</si>
  <si>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</si>
  <si>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</si>
  <si>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</si>
  <si>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</si>
  <si>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</si>
  <si>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</si>
  <si>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</si>
  <si>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</si>
  <si>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</si>
  <si>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</si>
  <si>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</si>
  <si>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</si>
  <si>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brand_depot_index_o2</t>
  </si>
  <si>
    <t>brand_depot_index_telekom</t>
  </si>
  <si>
    <t>brand_depot_index_vodafone</t>
  </si>
  <si>
    <t>brand_depot_index_1_1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</si>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</sst>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"/>
    <numFmt numFmtId="165" formatCode="_-* #,##0_-;\-* #,##0_-;_-* &quot;-&quot;??_-;_-@_-"/>
    <numFmt numFmtId="166" formatCode="0.00000000"/>
    <numFmt numFmtId="167" formatCode="0.00000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Sheet1!$AS$11:$AS$84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24699.237142857142</c:v>
                </c:pt>
                <c:pt idx="49">
                  <c:v>11027.821428571428</c:v>
                </c:pt>
                <c:pt idx="50">
                  <c:v>706.50428571428574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759.0676502732241</c:v>
                </c:pt>
                <c:pt idx="42">
                  <c:v>865.65633879781421</c:v>
                </c:pt>
                <c:pt idx="43">
                  <c:v>865.65633879781421</c:v>
                </c:pt>
                <c:pt idx="44">
                  <c:v>3015.39619047619</c:v>
                </c:pt>
                <c:pt idx="45">
                  <c:v>3293.9958196721309</c:v>
                </c:pt>
                <c:pt idx="46">
                  <c:v>1110.102962529274</c:v>
                </c:pt>
                <c:pt idx="47">
                  <c:v>2930.0136768149878</c:v>
                </c:pt>
                <c:pt idx="48">
                  <c:v>3293.9958196721309</c:v>
                </c:pt>
                <c:pt idx="49">
                  <c:v>1110.102962529274</c:v>
                </c:pt>
                <c:pt idx="50">
                  <c:v>2729.6565339578456</c:v>
                </c:pt>
                <c:pt idx="51">
                  <c:v>3060.2458196721309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4921753911426E-2"/>
          <c:y val="8.6387986566266145E-2"/>
          <c:w val="0.86965346437111446"/>
          <c:h val="0.586314129956569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Sheet1!$K$11:$K$84</c:f>
              <c:numCache>
                <c:formatCode>General</c:formatCode>
                <c:ptCount val="74"/>
                <c:pt idx="0">
                  <c:v>192.883812606731</c:v>
                </c:pt>
                <c:pt idx="1">
                  <c:v>192.883812606731</c:v>
                </c:pt>
                <c:pt idx="2">
                  <c:v>192.883812606731</c:v>
                </c:pt>
                <c:pt idx="3">
                  <c:v>192.883812606731</c:v>
                </c:pt>
                <c:pt idx="4">
                  <c:v>192.883812606731</c:v>
                </c:pt>
                <c:pt idx="5">
                  <c:v>202.7408472377</c:v>
                </c:pt>
                <c:pt idx="6">
                  <c:v>202.7408472377</c:v>
                </c:pt>
                <c:pt idx="7">
                  <c:v>202.7408472377</c:v>
                </c:pt>
                <c:pt idx="8">
                  <c:v>202.7408472377</c:v>
                </c:pt>
                <c:pt idx="9">
                  <c:v>208.388408492216</c:v>
                </c:pt>
                <c:pt idx="10">
                  <c:v>208.388408492216</c:v>
                </c:pt>
                <c:pt idx="11">
                  <c:v>208.388408492216</c:v>
                </c:pt>
                <c:pt idx="12">
                  <c:v>208.388408492216</c:v>
                </c:pt>
                <c:pt idx="13">
                  <c:v>195.13129221382101</c:v>
                </c:pt>
                <c:pt idx="14">
                  <c:v>195.13129221382101</c:v>
                </c:pt>
                <c:pt idx="15">
                  <c:v>195.13129221382101</c:v>
                </c:pt>
                <c:pt idx="16">
                  <c:v>195.13129221382101</c:v>
                </c:pt>
                <c:pt idx="17">
                  <c:v>198.52237715043901</c:v>
                </c:pt>
                <c:pt idx="18">
                  <c:v>198.52237715043901</c:v>
                </c:pt>
                <c:pt idx="19">
                  <c:v>198.52237715043901</c:v>
                </c:pt>
                <c:pt idx="20">
                  <c:v>198.52237715043901</c:v>
                </c:pt>
                <c:pt idx="21">
                  <c:v>198.52237715043901</c:v>
                </c:pt>
                <c:pt idx="22">
                  <c:v>190.30201209075</c:v>
                </c:pt>
                <c:pt idx="23">
                  <c:v>190.30201209075</c:v>
                </c:pt>
                <c:pt idx="24">
                  <c:v>190.30201209075</c:v>
                </c:pt>
                <c:pt idx="25">
                  <c:v>190.30201209075</c:v>
                </c:pt>
                <c:pt idx="26">
                  <c:v>187.94966627397</c:v>
                </c:pt>
                <c:pt idx="27">
                  <c:v>187.94966627397</c:v>
                </c:pt>
                <c:pt idx="28">
                  <c:v>187.94966627397</c:v>
                </c:pt>
                <c:pt idx="29">
                  <c:v>187.94966627397</c:v>
                </c:pt>
                <c:pt idx="30">
                  <c:v>187.94966627397</c:v>
                </c:pt>
                <c:pt idx="31">
                  <c:v>189.23493480060699</c:v>
                </c:pt>
                <c:pt idx="32">
                  <c:v>189.23493480060699</c:v>
                </c:pt>
                <c:pt idx="33">
                  <c:v>189.23493480060699</c:v>
                </c:pt>
                <c:pt idx="34">
                  <c:v>189.23493480060699</c:v>
                </c:pt>
                <c:pt idx="35">
                  <c:v>184.61416365010899</c:v>
                </c:pt>
                <c:pt idx="36">
                  <c:v>184.61416365010899</c:v>
                </c:pt>
                <c:pt idx="37">
                  <c:v>184.61416365010899</c:v>
                </c:pt>
                <c:pt idx="38">
                  <c:v>184.61416365010899</c:v>
                </c:pt>
                <c:pt idx="39">
                  <c:v>184.163126944954</c:v>
                </c:pt>
                <c:pt idx="40">
                  <c:v>184.163126944954</c:v>
                </c:pt>
                <c:pt idx="41">
                  <c:v>184.163126944954</c:v>
                </c:pt>
                <c:pt idx="42">
                  <c:v>184.163126944954</c:v>
                </c:pt>
                <c:pt idx="43">
                  <c:v>184.163126944954</c:v>
                </c:pt>
                <c:pt idx="44">
                  <c:v>212.683905977135</c:v>
                </c:pt>
                <c:pt idx="45">
                  <c:v>212.683905977135</c:v>
                </c:pt>
                <c:pt idx="46">
                  <c:v>212.683905977135</c:v>
                </c:pt>
                <c:pt idx="47">
                  <c:v>212.683905977135</c:v>
                </c:pt>
                <c:pt idx="48">
                  <c:v>204.75878005820701</c:v>
                </c:pt>
                <c:pt idx="49">
                  <c:v>204.75878005820701</c:v>
                </c:pt>
                <c:pt idx="50">
                  <c:v>204.75878005820701</c:v>
                </c:pt>
                <c:pt idx="51">
                  <c:v>204.75878005820701</c:v>
                </c:pt>
                <c:pt idx="52">
                  <c:v>202.07855990317799</c:v>
                </c:pt>
                <c:pt idx="53">
                  <c:v>202.07855990317799</c:v>
                </c:pt>
                <c:pt idx="54">
                  <c:v>202.07855990317799</c:v>
                </c:pt>
                <c:pt idx="55">
                  <c:v>202.07855990317799</c:v>
                </c:pt>
                <c:pt idx="56">
                  <c:v>202.07855990317799</c:v>
                </c:pt>
                <c:pt idx="57">
                  <c:v>200.61848366762001</c:v>
                </c:pt>
                <c:pt idx="58">
                  <c:v>200.61848366762001</c:v>
                </c:pt>
                <c:pt idx="59">
                  <c:v>200.61848366762001</c:v>
                </c:pt>
                <c:pt idx="60">
                  <c:v>200.61848366762001</c:v>
                </c:pt>
                <c:pt idx="61">
                  <c:v>198.29397632458799</c:v>
                </c:pt>
                <c:pt idx="62">
                  <c:v>198.29397632458799</c:v>
                </c:pt>
                <c:pt idx="63">
                  <c:v>198.29397632458799</c:v>
                </c:pt>
                <c:pt idx="64">
                  <c:v>198.29397632458799</c:v>
                </c:pt>
                <c:pt idx="65">
                  <c:v>199.66970875719099</c:v>
                </c:pt>
                <c:pt idx="66">
                  <c:v>199.66970875719099</c:v>
                </c:pt>
                <c:pt idx="67">
                  <c:v>199.66970875719099</c:v>
                </c:pt>
                <c:pt idx="68">
                  <c:v>199.66970875719099</c:v>
                </c:pt>
                <c:pt idx="69">
                  <c:v>199.66970875719099</c:v>
                </c:pt>
                <c:pt idx="70">
                  <c:v>197.747894184172</c:v>
                </c:pt>
                <c:pt idx="71">
                  <c:v>197.747894184172</c:v>
                </c:pt>
                <c:pt idx="72">
                  <c:v>197.747894184172</c:v>
                </c:pt>
                <c:pt idx="73">
                  <c:v>197.747894184172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498E-B6BD-802ACFCA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854883762501271E-2"/>
          <c:y val="0.80120139582655725"/>
          <c:w val="0.89397177353742008"/>
          <c:h val="0.1924250659968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Sheet1!$S$11:$S$84</c:f>
              <c:numCache>
                <c:formatCode>_-* #,##0_-;\-* #,##0_-;_-* "-"??_-;_-@_-</c:formatCode>
                <c:ptCount val="74"/>
                <c:pt idx="0">
                  <c:v>194146.70000000004</c:v>
                </c:pt>
                <c:pt idx="1">
                  <c:v>158642.16</c:v>
                </c:pt>
                <c:pt idx="2">
                  <c:v>663526.70000000065</c:v>
                </c:pt>
                <c:pt idx="3">
                  <c:v>824602.58000000112</c:v>
                </c:pt>
                <c:pt idx="4">
                  <c:v>1066691.7639285726</c:v>
                </c:pt>
                <c:pt idx="5">
                  <c:v>1380706.4575000037</c:v>
                </c:pt>
                <c:pt idx="6">
                  <c:v>1190417.1875000012</c:v>
                </c:pt>
                <c:pt idx="7">
                  <c:v>1298280.6875000049</c:v>
                </c:pt>
                <c:pt idx="8">
                  <c:v>1529634.7897004611</c:v>
                </c:pt>
                <c:pt idx="9">
                  <c:v>1353554.6625806456</c:v>
                </c:pt>
                <c:pt idx="10">
                  <c:v>919626.08258064545</c:v>
                </c:pt>
                <c:pt idx="11">
                  <c:v>864567.3525806457</c:v>
                </c:pt>
                <c:pt idx="12">
                  <c:v>538585.20612903254</c:v>
                </c:pt>
                <c:pt idx="13">
                  <c:v>117353.15000000004</c:v>
                </c:pt>
                <c:pt idx="14">
                  <c:v>210849.34999999992</c:v>
                </c:pt>
                <c:pt idx="15">
                  <c:v>488905.98</c:v>
                </c:pt>
                <c:pt idx="16">
                  <c:v>694686.63000000012</c:v>
                </c:pt>
                <c:pt idx="17">
                  <c:v>558441.83999999985</c:v>
                </c:pt>
                <c:pt idx="18">
                  <c:v>629571.95000000054</c:v>
                </c:pt>
                <c:pt idx="19">
                  <c:v>1137668.5299999998</c:v>
                </c:pt>
                <c:pt idx="20">
                  <c:v>951635.44000000088</c:v>
                </c:pt>
                <c:pt idx="21">
                  <c:v>601477.85999999871</c:v>
                </c:pt>
                <c:pt idx="22">
                  <c:v>419962.93999999954</c:v>
                </c:pt>
                <c:pt idx="23">
                  <c:v>718215.60999999952</c:v>
                </c:pt>
                <c:pt idx="24">
                  <c:v>817517.64000000095</c:v>
                </c:pt>
                <c:pt idx="25">
                  <c:v>411167.11999999965</c:v>
                </c:pt>
                <c:pt idx="26">
                  <c:v>0</c:v>
                </c:pt>
                <c:pt idx="27">
                  <c:v>0</c:v>
                </c:pt>
                <c:pt idx="28">
                  <c:v>473066.2</c:v>
                </c:pt>
                <c:pt idx="29">
                  <c:v>748511.48999999987</c:v>
                </c:pt>
                <c:pt idx="30">
                  <c:v>618168.00999999978</c:v>
                </c:pt>
                <c:pt idx="31">
                  <c:v>651289.73000000126</c:v>
                </c:pt>
                <c:pt idx="32">
                  <c:v>718715.18000000261</c:v>
                </c:pt>
                <c:pt idx="33">
                  <c:v>849168.35000000091</c:v>
                </c:pt>
                <c:pt idx="34">
                  <c:v>470117.1499999988</c:v>
                </c:pt>
                <c:pt idx="35">
                  <c:v>547605.40999999933</c:v>
                </c:pt>
                <c:pt idx="36">
                  <c:v>844981.42999999726</c:v>
                </c:pt>
                <c:pt idx="37">
                  <c:v>752505.00000000023</c:v>
                </c:pt>
                <c:pt idx="38">
                  <c:v>937936.36000000022</c:v>
                </c:pt>
                <c:pt idx="39">
                  <c:v>1563577.1600000001</c:v>
                </c:pt>
                <c:pt idx="40">
                  <c:v>1482262.2300000007</c:v>
                </c:pt>
                <c:pt idx="41">
                  <c:v>1016997.0400000002</c:v>
                </c:pt>
                <c:pt idx="42">
                  <c:v>550762.60999999952</c:v>
                </c:pt>
                <c:pt idx="43">
                  <c:v>366013.62000000034</c:v>
                </c:pt>
                <c:pt idx="44">
                  <c:v>456520.32000000047</c:v>
                </c:pt>
                <c:pt idx="45">
                  <c:v>324810.19999999995</c:v>
                </c:pt>
                <c:pt idx="46">
                  <c:v>196213.57999999981</c:v>
                </c:pt>
                <c:pt idx="47">
                  <c:v>0</c:v>
                </c:pt>
                <c:pt idx="48">
                  <c:v>342595.32000000018</c:v>
                </c:pt>
                <c:pt idx="49">
                  <c:v>399935.61000000004</c:v>
                </c:pt>
                <c:pt idx="50">
                  <c:v>424827.42999999935</c:v>
                </c:pt>
                <c:pt idx="51">
                  <c:v>629548.16999999993</c:v>
                </c:pt>
                <c:pt idx="52">
                  <c:v>0</c:v>
                </c:pt>
                <c:pt idx="53">
                  <c:v>0</c:v>
                </c:pt>
                <c:pt idx="54">
                  <c:v>262962.05</c:v>
                </c:pt>
                <c:pt idx="55">
                  <c:v>399529.7199999998</c:v>
                </c:pt>
                <c:pt idx="56">
                  <c:v>687664.12000000046</c:v>
                </c:pt>
                <c:pt idx="57">
                  <c:v>541496.54999999993</c:v>
                </c:pt>
                <c:pt idx="58">
                  <c:v>412356.09999999992</c:v>
                </c:pt>
                <c:pt idx="59">
                  <c:v>709506.32000000065</c:v>
                </c:pt>
                <c:pt idx="60">
                  <c:v>496504.68000000028</c:v>
                </c:pt>
                <c:pt idx="61">
                  <c:v>400927.49000000022</c:v>
                </c:pt>
                <c:pt idx="62">
                  <c:v>393713.69000000018</c:v>
                </c:pt>
                <c:pt idx="63">
                  <c:v>423331.71000000025</c:v>
                </c:pt>
                <c:pt idx="64">
                  <c:v>207387.33000000002</c:v>
                </c:pt>
                <c:pt idx="65">
                  <c:v>225022.84</c:v>
                </c:pt>
                <c:pt idx="66">
                  <c:v>257463.83999999982</c:v>
                </c:pt>
                <c:pt idx="67">
                  <c:v>250867.12999999998</c:v>
                </c:pt>
                <c:pt idx="68">
                  <c:v>194697.84999999989</c:v>
                </c:pt>
                <c:pt idx="69">
                  <c:v>563088.76000000071</c:v>
                </c:pt>
                <c:pt idx="70">
                  <c:v>504965.77000000014</c:v>
                </c:pt>
                <c:pt idx="71">
                  <c:v>551549.17000000016</c:v>
                </c:pt>
                <c:pt idx="72">
                  <c:v>664128.6600000005</c:v>
                </c:pt>
                <c:pt idx="73">
                  <c:v>432898.95000000007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13-469E-86F8-108E535B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13-469E-86F8-108E535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Sheet1!$U$11:$U$84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Sheet1!$AC$11:$AC$84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16065.286904761906</c:v>
                </c:pt>
                <c:pt idx="44">
                  <c:v>22491.401666666668</c:v>
                </c:pt>
                <c:pt idx="45">
                  <c:v>16878.760595238095</c:v>
                </c:pt>
                <c:pt idx="46">
                  <c:v>20883.70416666667</c:v>
                </c:pt>
                <c:pt idx="47">
                  <c:v>23687.204747311825</c:v>
                </c:pt>
                <c:pt idx="48">
                  <c:v>28613.468738896678</c:v>
                </c:pt>
                <c:pt idx="49">
                  <c:v>81857.699985273503</c:v>
                </c:pt>
                <c:pt idx="50">
                  <c:v>83411.594818606827</c:v>
                </c:pt>
                <c:pt idx="51">
                  <c:v>71447.50837657784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Sheet1!$AJ$11:$AJ$84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269346</xdr:colOff>
      <xdr:row>11</xdr:row>
      <xdr:rowOff>14817</xdr:rowOff>
    </xdr:from>
    <xdr:to>
      <xdr:col>10</xdr:col>
      <xdr:colOff>1586971</xdr:colOff>
      <xdr:row>24</xdr:row>
      <xdr:rowOff>171186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3329-BD13-4B4B-9E18-9616F1F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290286</xdr:colOff>
      <xdr:row>10</xdr:row>
      <xdr:rowOff>145152</xdr:rowOff>
    </xdr:from>
    <xdr:to>
      <xdr:col>21</xdr:col>
      <xdr:colOff>72571</xdr:colOff>
      <xdr:row>25</xdr:row>
      <xdr:rowOff>166923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5895F-3C1F-A7BF-5020-447CD5A3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977900</xdr:colOff>
      <xdr:row>86</xdr:row>
      <xdr:rowOff>17990</xdr:rowOff>
    </xdr:from>
    <xdr:to>
      <xdr:col>21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1444625</xdr:colOff>
      <xdr:row>86</xdr:row>
      <xdr:rowOff>5290</xdr:rowOff>
    </xdr:from>
    <xdr:to>
      <xdr:col>24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30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1492250</xdr:colOff>
      <xdr:row>86</xdr:row>
      <xdr:rowOff>31750</xdr:rowOff>
    </xdr:from>
    <xdr:to>
      <xdr:col>37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111125</xdr:colOff>
      <xdr:row>86</xdr:row>
      <xdr:rowOff>21163</xdr:rowOff>
    </xdr:from>
    <xdr:to>
      <xdr:col>45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603250</xdr:colOff>
      <xdr:row>86</xdr:row>
      <xdr:rowOff>21163</xdr:rowOff>
    </xdr:from>
    <xdr:to>
      <xdr:col>47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dimension ref="A1:CQ86"/>
  <sheetViews>
    <sheetView showGridLines="0" tabSelected="1" zoomScale="60" zoomScaleNormal="60" workbookViewId="0">
      <pane xSplit="5" ySplit="10" topLeftCell="BG25" activePane="bottomRight" state="frozen"/>
      <selection pane="bottomRight" activeCell="CH72" sqref="CH72"/>
      <selection pane="bottomLeft" activeCell="A11" sqref="A11"/>
      <selection pane="topRight" activeCell="F1" sqref="F1"/>
    </sheetView>
  </sheetViews>
  <sheetFormatPr defaultRowHeight="14.45"/>
  <cols>
    <col min="1" max="1" width="14" customWidth="1"/>
    <col min="6" max="6" width="26.140625" customWidth="1"/>
    <col min="7" max="14" width="22.85546875" customWidth="1"/>
    <col min="15" max="15" width="17" customWidth="1"/>
    <col min="16" max="16" width="16.140625" customWidth="1"/>
    <col min="18" max="70" width="22.85546875" customWidth="1"/>
    <col min="72" max="80" width="20.7109375" customWidth="1"/>
    <col min="81" max="81" width="14.85546875" customWidth="1"/>
    <col min="83" max="86" width="14.140625" customWidth="1"/>
  </cols>
  <sheetData>
    <row r="1" spans="1:95">
      <c r="E1" s="20" t="s">
        <v>0</v>
      </c>
      <c r="G1" s="21" t="s">
        <v>1</v>
      </c>
      <c r="CC1" t="s">
        <v>2</v>
      </c>
    </row>
    <row r="8" spans="1:95">
      <c r="R8" s="18"/>
    </row>
    <row r="9" spans="1:95" s="24" customFormat="1">
      <c r="A9" s="22"/>
      <c r="B9" s="22"/>
      <c r="C9" s="22"/>
      <c r="D9" s="22"/>
      <c r="E9" s="23" t="s">
        <v>3</v>
      </c>
      <c r="G9" s="24" t="s">
        <v>4</v>
      </c>
      <c r="H9" s="24" t="s">
        <v>4</v>
      </c>
      <c r="K9" s="24" t="s">
        <v>4</v>
      </c>
      <c r="N9" s="24" t="s">
        <v>4</v>
      </c>
      <c r="P9" s="24" t="s">
        <v>4</v>
      </c>
      <c r="R9" s="24" t="s">
        <v>4</v>
      </c>
      <c r="S9" s="24" t="s">
        <v>4</v>
      </c>
      <c r="T9" s="24" t="s">
        <v>4</v>
      </c>
      <c r="U9" s="24" t="s">
        <v>4</v>
      </c>
      <c r="V9" s="24" t="s">
        <v>4</v>
      </c>
      <c r="AC9" s="24" t="s">
        <v>4</v>
      </c>
      <c r="AJ9" s="24" t="s">
        <v>4</v>
      </c>
      <c r="AS9" s="24" t="s">
        <v>4</v>
      </c>
      <c r="AT9" s="24" t="s">
        <v>4</v>
      </c>
      <c r="AU9" s="24" t="s">
        <v>4</v>
      </c>
      <c r="BK9" s="24" t="s">
        <v>4</v>
      </c>
      <c r="BL9" s="24" t="s">
        <v>4</v>
      </c>
      <c r="BM9" s="24" t="s">
        <v>4</v>
      </c>
      <c r="BN9" s="24" t="s">
        <v>4</v>
      </c>
      <c r="BO9" s="24" t="s">
        <v>4</v>
      </c>
      <c r="BP9" s="24" t="s">
        <v>4</v>
      </c>
      <c r="BY9" s="24" t="s">
        <v>4</v>
      </c>
      <c r="CC9" s="24" t="s">
        <v>4</v>
      </c>
      <c r="CE9" s="24" t="s">
        <v>4</v>
      </c>
    </row>
    <row r="10" spans="1:95" s="16" customFormat="1" ht="43.5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  <c r="F10" s="7" t="s">
        <v>10</v>
      </c>
      <c r="G10" s="7" t="s">
        <v>11</v>
      </c>
      <c r="H10" s="7" t="s">
        <v>12</v>
      </c>
      <c r="I10" s="7" t="s">
        <v>13</v>
      </c>
      <c r="J10" s="7" t="s">
        <v>14</v>
      </c>
      <c r="K10" s="7" t="s">
        <v>15</v>
      </c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R10" s="8" t="s">
        <v>21</v>
      </c>
      <c r="S10" s="8" t="s">
        <v>22</v>
      </c>
      <c r="T10" s="9" t="s">
        <v>23</v>
      </c>
      <c r="U10" s="8" t="s">
        <v>24</v>
      </c>
      <c r="V10" s="10" t="s">
        <v>25</v>
      </c>
      <c r="W10" s="8" t="s">
        <v>26</v>
      </c>
      <c r="X10" s="8" t="s">
        <v>27</v>
      </c>
      <c r="Y10" s="8" t="s">
        <v>28</v>
      </c>
      <c r="Z10" s="10" t="s">
        <v>29</v>
      </c>
      <c r="AA10" s="8" t="s">
        <v>30</v>
      </c>
      <c r="AB10" s="8" t="s">
        <v>31</v>
      </c>
      <c r="AC10" s="10" t="s">
        <v>32</v>
      </c>
      <c r="AD10" s="8" t="s">
        <v>33</v>
      </c>
      <c r="AE10" s="8" t="s">
        <v>34</v>
      </c>
      <c r="AF10" s="8" t="s">
        <v>35</v>
      </c>
      <c r="AG10" s="10" t="s">
        <v>36</v>
      </c>
      <c r="AH10" s="8" t="s">
        <v>37</v>
      </c>
      <c r="AI10" s="8" t="s">
        <v>38</v>
      </c>
      <c r="AJ10" s="9" t="s">
        <v>39</v>
      </c>
      <c r="AK10" s="10" t="s">
        <v>40</v>
      </c>
      <c r="AL10" s="8" t="s">
        <v>41</v>
      </c>
      <c r="AM10" s="10" t="s">
        <v>42</v>
      </c>
      <c r="AN10" s="8" t="s">
        <v>43</v>
      </c>
      <c r="AO10" s="8" t="s">
        <v>44</v>
      </c>
      <c r="AP10" s="10" t="s">
        <v>45</v>
      </c>
      <c r="AQ10" s="8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/>
      <c r="AW10" s="11" t="s">
        <v>51</v>
      </c>
      <c r="AX10" s="8" t="s">
        <v>52</v>
      </c>
      <c r="AY10" s="11"/>
      <c r="AZ10" s="11" t="s">
        <v>53</v>
      </c>
      <c r="BA10" s="11" t="s">
        <v>54</v>
      </c>
      <c r="BB10" s="11" t="s">
        <v>55</v>
      </c>
      <c r="BC10" s="11" t="s">
        <v>56</v>
      </c>
      <c r="BD10" s="11" t="s">
        <v>57</v>
      </c>
      <c r="BE10" s="11" t="s">
        <v>58</v>
      </c>
      <c r="BF10" s="11" t="s">
        <v>59</v>
      </c>
      <c r="BG10" s="11" t="s">
        <v>60</v>
      </c>
      <c r="BH10" s="11" t="s">
        <v>61</v>
      </c>
      <c r="BI10" s="11"/>
      <c r="BJ10" s="8"/>
      <c r="BK10" s="12" t="s">
        <v>62</v>
      </c>
      <c r="BL10" s="12" t="s">
        <v>63</v>
      </c>
      <c r="BM10" s="12" t="s">
        <v>64</v>
      </c>
      <c r="BN10" s="12" t="s">
        <v>65</v>
      </c>
      <c r="BO10" s="12" t="s">
        <v>66</v>
      </c>
      <c r="BP10" s="12" t="s">
        <v>67</v>
      </c>
      <c r="BQ10" s="8" t="s">
        <v>68</v>
      </c>
      <c r="BR10" s="8" t="s">
        <v>69</v>
      </c>
      <c r="BT10" s="17" t="s">
        <v>70</v>
      </c>
      <c r="BU10" s="17" t="s">
        <v>71</v>
      </c>
      <c r="BV10" s="17" t="s">
        <v>72</v>
      </c>
      <c r="BW10" s="17" t="s">
        <v>73</v>
      </c>
      <c r="BX10" s="17" t="s">
        <v>74</v>
      </c>
      <c r="BY10" s="17" t="s">
        <v>75</v>
      </c>
      <c r="BZ10" s="17" t="s">
        <v>76</v>
      </c>
      <c r="CA10" s="17" t="s">
        <v>77</v>
      </c>
      <c r="CB10" s="17" t="s">
        <v>78</v>
      </c>
      <c r="CC10" s="17" t="s">
        <v>79</v>
      </c>
      <c r="CD10" s="17"/>
      <c r="CE10" s="17" t="s">
        <v>80</v>
      </c>
      <c r="CF10" s="17" t="s">
        <v>81</v>
      </c>
      <c r="CG10" s="17" t="s">
        <v>82</v>
      </c>
      <c r="CH10" s="17" t="s">
        <v>83</v>
      </c>
      <c r="CQ10" s="17"/>
    </row>
    <row r="11" spans="1:95">
      <c r="A11" s="2">
        <v>44928</v>
      </c>
      <c r="B11" s="3">
        <v>1</v>
      </c>
      <c r="C11" s="4">
        <v>44928</v>
      </c>
      <c r="D11" s="3">
        <v>2023</v>
      </c>
      <c r="E11" s="3" t="s">
        <v>84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>T11+U11+AJ11+AS11+AT11+AU11</f>
        <v>412479.30781593628</v>
      </c>
      <c r="S11" s="14">
        <v>194146.70000000004</v>
      </c>
      <c r="T11" s="13">
        <f>S11+V11</f>
        <v>331915.32866666676</v>
      </c>
      <c r="U11" s="14">
        <v>15967.787259868608</v>
      </c>
      <c r="V11" s="13">
        <f>W11+X11+Y11</f>
        <v>137768.62866666669</v>
      </c>
      <c r="W11" s="14">
        <v>59651.251333333334</v>
      </c>
      <c r="X11" s="14">
        <v>50996.731333333337</v>
      </c>
      <c r="Y11" s="14">
        <v>27120.646000000001</v>
      </c>
      <c r="Z11" s="14">
        <f>SUM(AA11:AB11)</f>
        <v>19853.108709677421</v>
      </c>
      <c r="AA11" s="14">
        <v>19853.108709677421</v>
      </c>
      <c r="AB11" s="14">
        <v>0</v>
      </c>
      <c r="AC11" s="13">
        <f>AD11+AE11+AF11</f>
        <v>42390.361824881671</v>
      </c>
      <c r="AD11" s="14">
        <v>9480.9265111561854</v>
      </c>
      <c r="AE11" s="14">
        <v>30402.014725490197</v>
      </c>
      <c r="AF11" s="14">
        <v>2507.420588235294</v>
      </c>
      <c r="AG11" s="13">
        <f>AH11+AI11</f>
        <v>35680.074838709683</v>
      </c>
      <c r="AH11" s="14">
        <v>8588.8938709677423</v>
      </c>
      <c r="AI11" s="14">
        <v>27091.180967741937</v>
      </c>
      <c r="AJ11" s="13">
        <f t="shared" ref="AJ11:AJ42" si="0">AK11+AM11</f>
        <v>21876.129032258061</v>
      </c>
      <c r="AK11" s="13">
        <f>AL11</f>
        <v>21876.129032258061</v>
      </c>
      <c r="AL11" s="14">
        <v>21876.129032258061</v>
      </c>
      <c r="AM11" s="13">
        <f>AN11+AO11</f>
        <v>0</v>
      </c>
      <c r="AN11" s="14">
        <v>0</v>
      </c>
      <c r="AO11" s="14">
        <v>0</v>
      </c>
      <c r="AP11" s="13">
        <f>AQ11+AR11</f>
        <v>93991.709677419363</v>
      </c>
      <c r="AQ11" s="14">
        <v>74798.161290322591</v>
      </c>
      <c r="AR11" s="14">
        <v>19193.548387096773</v>
      </c>
      <c r="AS11" s="14">
        <v>42720.062857142853</v>
      </c>
      <c r="AT11" s="14">
        <v>0</v>
      </c>
      <c r="AU11" s="14">
        <v>0</v>
      </c>
      <c r="AW11" s="13">
        <f>AZ11+AP11+AG11+Z11</f>
        <v>223623.44322580646</v>
      </c>
      <c r="AX11" s="13">
        <f>AW11+R11</f>
        <v>636102.75104174274</v>
      </c>
      <c r="AY11" s="13"/>
      <c r="AZ11" s="14">
        <v>74098.55</v>
      </c>
      <c r="BA11" s="14">
        <v>25265</v>
      </c>
      <c r="BB11" s="14">
        <v>19618</v>
      </c>
      <c r="BD11" s="14">
        <v>29215.55</v>
      </c>
      <c r="BH11" s="14">
        <v>0</v>
      </c>
      <c r="BI11" s="14"/>
      <c r="BK11" s="13">
        <f t="shared" ref="BK11:BK74" si="1">SUM(BL11:BR11)</f>
        <v>508016.58558542415</v>
      </c>
      <c r="BL11" s="14">
        <v>224240</v>
      </c>
      <c r="BM11" s="14">
        <v>207560.78558542419</v>
      </c>
      <c r="BN11" s="14">
        <v>13000</v>
      </c>
      <c r="BO11" s="14">
        <v>55344.57</v>
      </c>
      <c r="BP11" s="14">
        <v>6371.23</v>
      </c>
      <c r="BQ11">
        <v>1500</v>
      </c>
      <c r="BR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E11">
        <v>49.550718379844703</v>
      </c>
      <c r="CF11">
        <v>73.705932705221201</v>
      </c>
      <c r="CG11">
        <v>59.2928255668483</v>
      </c>
      <c r="CH11">
        <v>33.098290802893899</v>
      </c>
    </row>
    <row r="12" spans="1:95">
      <c r="A12" s="2">
        <v>44935</v>
      </c>
      <c r="B12" s="3">
        <v>2</v>
      </c>
      <c r="C12" s="4">
        <v>44935</v>
      </c>
      <c r="D12" s="3">
        <v>2023</v>
      </c>
      <c r="E12" s="3" t="s">
        <v>84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2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>T12+U12+AJ12+AS12+AT12+AU12</f>
        <v>381447.24137708044</v>
      </c>
      <c r="S12" s="14">
        <v>158642.16</v>
      </c>
      <c r="T12" s="13">
        <f t="shared" ref="T12:T75" si="3">S12+V12</f>
        <v>296410.78866666672</v>
      </c>
      <c r="U12" s="14">
        <v>15417.613678155618</v>
      </c>
      <c r="V12" s="13">
        <f>W12+X12+Y12</f>
        <v>137768.62866666669</v>
      </c>
      <c r="W12" s="14">
        <v>59651.251333333334</v>
      </c>
      <c r="X12" s="14">
        <v>50996.731333333337</v>
      </c>
      <c r="Y12" s="14">
        <v>27120.646000000001</v>
      </c>
      <c r="Z12" s="14">
        <f t="shared" ref="Z12:Z75" si="4">SUM(AA12:AB12)</f>
        <v>19853.108709677421</v>
      </c>
      <c r="AA12" s="14">
        <v>19853.108709677421</v>
      </c>
      <c r="AB12" s="14">
        <v>0</v>
      </c>
      <c r="AC12" s="13">
        <f>AD12+AE12+AF12</f>
        <v>42390.361824881671</v>
      </c>
      <c r="AD12" s="14">
        <v>9480.9265111561854</v>
      </c>
      <c r="AE12" s="14">
        <v>30402.014725490197</v>
      </c>
      <c r="AF12" s="14">
        <v>2507.420588235294</v>
      </c>
      <c r="AG12" s="13">
        <f t="shared" ref="AG12:AG75" si="5">AH12+AI12</f>
        <v>35680.074838709683</v>
      </c>
      <c r="AH12" s="14">
        <v>8588.8938709677423</v>
      </c>
      <c r="AI12" s="14">
        <v>27091.180967741937</v>
      </c>
      <c r="AJ12" s="13">
        <f t="shared" si="0"/>
        <v>21876.129032258061</v>
      </c>
      <c r="AK12" s="13">
        <f t="shared" ref="AK12:AK75" si="6">AL12</f>
        <v>21876.129032258061</v>
      </c>
      <c r="AL12" s="14">
        <v>21876.129032258061</v>
      </c>
      <c r="AM12" s="13">
        <f t="shared" ref="AM12:AM75" si="7">AN12+AO12</f>
        <v>0</v>
      </c>
      <c r="AN12" s="14">
        <v>0</v>
      </c>
      <c r="AO12" s="14">
        <v>0</v>
      </c>
      <c r="AP12" s="13">
        <f>AQ12+AR12</f>
        <v>98752.973963133642</v>
      </c>
      <c r="AQ12" s="14">
        <v>74798.161290322591</v>
      </c>
      <c r="AR12" s="14">
        <v>23954.812672811058</v>
      </c>
      <c r="AS12" s="14">
        <v>47742.709999999992</v>
      </c>
      <c r="AT12" s="14">
        <v>0</v>
      </c>
      <c r="AU12" s="14">
        <v>0</v>
      </c>
      <c r="AW12" s="13">
        <f>AZ12+AP12+AG12+Z12</f>
        <v>222637.84751152073</v>
      </c>
      <c r="AX12" s="13">
        <f>AW12+R12</f>
        <v>604085.08888860117</v>
      </c>
      <c r="AY12" s="13"/>
      <c r="AZ12" s="14">
        <v>68351.69</v>
      </c>
      <c r="BA12" s="14">
        <v>24993</v>
      </c>
      <c r="BB12" s="14">
        <v>19823</v>
      </c>
      <c r="BD12" s="14">
        <v>23535.69</v>
      </c>
      <c r="BH12" s="14">
        <v>0</v>
      </c>
      <c r="BI12" s="14"/>
      <c r="BK12" s="13">
        <f t="shared" si="1"/>
        <v>511541.36548920191</v>
      </c>
      <c r="BL12" s="14">
        <v>232706.807126</v>
      </c>
      <c r="BM12" s="14">
        <v>208282.7283632019</v>
      </c>
      <c r="BN12" s="14">
        <v>13000</v>
      </c>
      <c r="BO12" s="14">
        <v>50595.53</v>
      </c>
      <c r="BP12" s="14">
        <v>5456.3</v>
      </c>
      <c r="BQ12">
        <v>1500</v>
      </c>
      <c r="BR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E12">
        <v>49.550718379844703</v>
      </c>
      <c r="CF12">
        <v>73.705932705221201</v>
      </c>
      <c r="CG12">
        <v>59.2928255668483</v>
      </c>
      <c r="CH12">
        <v>33.098290802893899</v>
      </c>
    </row>
    <row r="13" spans="1:95">
      <c r="A13" s="2">
        <v>44942</v>
      </c>
      <c r="B13" s="3">
        <v>3</v>
      </c>
      <c r="C13" s="4">
        <v>44942</v>
      </c>
      <c r="D13" s="3">
        <v>2023</v>
      </c>
      <c r="E13" s="3" t="s">
        <v>84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2"/>
        <v>14.452219187178626</v>
      </c>
      <c r="N13">
        <v>14.452219187178626</v>
      </c>
      <c r="O13">
        <v>31.442573032100999</v>
      </c>
      <c r="P13">
        <v>32.360115853520043</v>
      </c>
      <c r="R13" s="13">
        <f>T13+U13+AJ13+AS13+AT13+AU13</f>
        <v>1039747.2437139107</v>
      </c>
      <c r="S13" s="14">
        <v>663526.70000000065</v>
      </c>
      <c r="T13" s="13">
        <f t="shared" si="3"/>
        <v>984162.06039743649</v>
      </c>
      <c r="U13" s="14">
        <v>13173.928569930516</v>
      </c>
      <c r="V13" s="13">
        <f>W13+X13+Y13</f>
        <v>320635.36039743584</v>
      </c>
      <c r="W13" s="14">
        <v>131914.53921794868</v>
      </c>
      <c r="X13" s="14">
        <v>127301.93517948718</v>
      </c>
      <c r="Y13" s="14">
        <v>61418.886000000006</v>
      </c>
      <c r="Z13" s="14">
        <f t="shared" si="4"/>
        <v>19853.108709677421</v>
      </c>
      <c r="AA13" s="14">
        <v>19853.108709677421</v>
      </c>
      <c r="AB13" s="14">
        <v>0</v>
      </c>
      <c r="AC13" s="13">
        <f>AD13+AE13+AF13</f>
        <v>25858.914766058144</v>
      </c>
      <c r="AD13" s="14">
        <v>7716.2206288032448</v>
      </c>
      <c r="AE13" s="14">
        <v>17426.28825490196</v>
      </c>
      <c r="AF13" s="14">
        <v>716.40588235294115</v>
      </c>
      <c r="AG13" s="13">
        <f t="shared" si="5"/>
        <v>38136.21233870968</v>
      </c>
      <c r="AH13" s="14">
        <v>8588.8938709677423</v>
      </c>
      <c r="AI13" s="14">
        <v>29547.318467741938</v>
      </c>
      <c r="AJ13" s="13">
        <f t="shared" si="0"/>
        <v>21876.129032258061</v>
      </c>
      <c r="AK13" s="13">
        <f t="shared" si="6"/>
        <v>21876.129032258061</v>
      </c>
      <c r="AL13" s="14">
        <v>21876.129032258061</v>
      </c>
      <c r="AM13" s="13">
        <f t="shared" si="7"/>
        <v>0</v>
      </c>
      <c r="AN13" s="14">
        <v>0</v>
      </c>
      <c r="AO13" s="14">
        <v>0</v>
      </c>
      <c r="AP13" s="13">
        <f>AQ13+AR13</f>
        <v>100657.47967741937</v>
      </c>
      <c r="AQ13" s="14">
        <v>74798.161290322591</v>
      </c>
      <c r="AR13" s="14">
        <v>25859.318387096773</v>
      </c>
      <c r="AS13" s="14">
        <v>18351.232857142855</v>
      </c>
      <c r="AT13" s="14">
        <v>2183.8928571428569</v>
      </c>
      <c r="AU13" s="14">
        <v>0</v>
      </c>
      <c r="AW13" s="13">
        <f>AZ13+AP13+AG13+Z13</f>
        <v>245522.64072580647</v>
      </c>
      <c r="AX13" s="13">
        <f>AW13+R13</f>
        <v>1285269.884439717</v>
      </c>
      <c r="AY13" s="13"/>
      <c r="AZ13" s="14">
        <v>86875.839999999997</v>
      </c>
      <c r="BA13" s="14">
        <v>35155</v>
      </c>
      <c r="BB13" s="14">
        <v>19550</v>
      </c>
      <c r="BD13" s="14">
        <v>32170.84</v>
      </c>
      <c r="BH13" s="14">
        <v>0</v>
      </c>
      <c r="BI13" s="14"/>
      <c r="BK13" s="13">
        <f t="shared" si="1"/>
        <v>512711.4347448686</v>
      </c>
      <c r="BL13" s="14">
        <v>205974.56971499999</v>
      </c>
      <c r="BM13" s="14">
        <v>212788.36502986861</v>
      </c>
      <c r="BN13" s="14">
        <v>13000</v>
      </c>
      <c r="BO13" s="14">
        <v>72690.59</v>
      </c>
      <c r="BP13" s="14">
        <v>6757.91</v>
      </c>
      <c r="BQ13">
        <v>1500</v>
      </c>
      <c r="BR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E13">
        <v>49.550718379844703</v>
      </c>
      <c r="CF13">
        <v>73.705932705221201</v>
      </c>
      <c r="CG13">
        <v>59.2928255668483</v>
      </c>
      <c r="CH13">
        <v>33.098290802893899</v>
      </c>
    </row>
    <row r="14" spans="1:95">
      <c r="A14" s="2">
        <v>44949</v>
      </c>
      <c r="B14" s="3">
        <v>4</v>
      </c>
      <c r="C14" s="4">
        <v>44949</v>
      </c>
      <c r="D14" s="3">
        <v>2023</v>
      </c>
      <c r="E14" s="5" t="s">
        <v>84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2"/>
        <v>14.452219187178626</v>
      </c>
      <c r="N14">
        <v>14.452219187178626</v>
      </c>
      <c r="O14">
        <v>31.703317960793328</v>
      </c>
      <c r="P14">
        <v>32.548443816235107</v>
      </c>
      <c r="R14" s="13">
        <f>T14+U14+AJ14+AS14+AT14+AU14</f>
        <v>1457868.8554416182</v>
      </c>
      <c r="S14" s="14">
        <v>824602.58000000112</v>
      </c>
      <c r="T14" s="13">
        <f t="shared" si="3"/>
        <v>1365274.6373205138</v>
      </c>
      <c r="U14" s="14">
        <v>13517.615517417804</v>
      </c>
      <c r="V14" s="13">
        <f>W14+X14+Y14</f>
        <v>540672.05732051283</v>
      </c>
      <c r="W14" s="14">
        <v>201337.28075641024</v>
      </c>
      <c r="X14" s="14">
        <v>203031.09723076926</v>
      </c>
      <c r="Y14" s="14">
        <v>136303.67933333333</v>
      </c>
      <c r="Z14" s="14">
        <f t="shared" si="4"/>
        <v>19853.108709677421</v>
      </c>
      <c r="AA14" s="14">
        <v>19853.108709677421</v>
      </c>
      <c r="AB14" s="14">
        <v>0</v>
      </c>
      <c r="AC14" s="13">
        <f>AD14+AE14+AF14</f>
        <v>19246.335942528734</v>
      </c>
      <c r="AD14" s="14">
        <v>7010.3382758620692</v>
      </c>
      <c r="AE14" s="14">
        <v>12235.997666666666</v>
      </c>
      <c r="AF14" s="14">
        <v>0</v>
      </c>
      <c r="AG14" s="13">
        <f t="shared" si="5"/>
        <v>41411.062338709686</v>
      </c>
      <c r="AH14" s="14">
        <v>8588.8938709677423</v>
      </c>
      <c r="AI14" s="14">
        <v>32822.16846774194</v>
      </c>
      <c r="AJ14" s="13">
        <f t="shared" si="0"/>
        <v>70881.129032258061</v>
      </c>
      <c r="AK14" s="13">
        <f t="shared" si="6"/>
        <v>70881.129032258061</v>
      </c>
      <c r="AL14" s="14">
        <v>70881.129032258061</v>
      </c>
      <c r="AM14" s="13">
        <f t="shared" si="7"/>
        <v>0</v>
      </c>
      <c r="AN14" s="14">
        <v>0</v>
      </c>
      <c r="AO14" s="14">
        <v>0</v>
      </c>
      <c r="AP14" s="13">
        <f>AQ14+AR14</f>
        <v>100657.47967741937</v>
      </c>
      <c r="AQ14" s="14">
        <v>74798.161290322591</v>
      </c>
      <c r="AR14" s="14">
        <v>25859.318387096773</v>
      </c>
      <c r="AS14" s="14">
        <v>5647.5985714285716</v>
      </c>
      <c r="AT14" s="14">
        <v>2547.875</v>
      </c>
      <c r="AU14" s="14">
        <v>0</v>
      </c>
      <c r="AW14" s="13">
        <f>AZ14+AP14+AG14+Z14</f>
        <v>267944.2907258065</v>
      </c>
      <c r="AX14" s="13">
        <f>AW14+R14</f>
        <v>1725813.1461674247</v>
      </c>
      <c r="AY14" s="13"/>
      <c r="AZ14" s="14">
        <v>106022.64</v>
      </c>
      <c r="BA14" s="14">
        <v>31047</v>
      </c>
      <c r="BB14" s="14">
        <v>18565</v>
      </c>
      <c r="BD14" s="14">
        <v>56410.64</v>
      </c>
      <c r="BH14" s="14">
        <v>0</v>
      </c>
      <c r="BI14" s="14"/>
      <c r="BK14" s="13">
        <f t="shared" si="1"/>
        <v>471766.97702986863</v>
      </c>
      <c r="BL14" s="14">
        <v>156220.63200000001</v>
      </c>
      <c r="BM14" s="14">
        <v>212788.36502986861</v>
      </c>
      <c r="BN14" s="14">
        <v>13000</v>
      </c>
      <c r="BO14" s="14">
        <v>82462.19</v>
      </c>
      <c r="BP14" s="14">
        <v>5795.79</v>
      </c>
      <c r="BQ14">
        <v>1500</v>
      </c>
      <c r="BR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E14">
        <v>49.550718379844703</v>
      </c>
      <c r="CF14">
        <v>73.705932705221201</v>
      </c>
      <c r="CG14">
        <v>59.2928255668483</v>
      </c>
      <c r="CH14">
        <v>33.098290802893899</v>
      </c>
    </row>
    <row r="15" spans="1:95">
      <c r="A15" s="2">
        <v>44956</v>
      </c>
      <c r="B15" s="3">
        <v>5</v>
      </c>
      <c r="C15" s="4">
        <v>44956</v>
      </c>
      <c r="D15" s="3">
        <v>2023</v>
      </c>
      <c r="E15" s="5" t="s">
        <v>85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2"/>
        <v>14.452219187178626</v>
      </c>
      <c r="N15">
        <v>14.452219187178626</v>
      </c>
      <c r="O15">
        <v>32.508934266679766</v>
      </c>
      <c r="P15">
        <v>33.222750630574232</v>
      </c>
      <c r="R15" s="13">
        <f>T15+U15+AJ15+AS15+AT15+AU15</f>
        <v>2033387.0243192639</v>
      </c>
      <c r="S15" s="14">
        <v>1066691.7639285726</v>
      </c>
      <c r="T15" s="13">
        <f t="shared" si="3"/>
        <v>1472600.6405530944</v>
      </c>
      <c r="U15" s="14">
        <v>362596.13059028622</v>
      </c>
      <c r="V15" s="13">
        <f>W15+X15+Y15</f>
        <v>405908.8766245218</v>
      </c>
      <c r="W15" s="14">
        <v>151460.53078080993</v>
      </c>
      <c r="X15" s="14">
        <v>151780.02924847376</v>
      </c>
      <c r="Y15" s="14">
        <v>102668.3165952381</v>
      </c>
      <c r="Z15" s="14">
        <f t="shared" si="4"/>
        <v>21798.820345622116</v>
      </c>
      <c r="AA15" s="14">
        <v>21798.820345622116</v>
      </c>
      <c r="AB15" s="14">
        <v>0</v>
      </c>
      <c r="AC15" s="13">
        <f>AD15+AE15+AF15</f>
        <v>16155.456476190477</v>
      </c>
      <c r="AD15" s="14">
        <v>714.28571428571433</v>
      </c>
      <c r="AE15" s="14">
        <v>8657.3671904761904</v>
      </c>
      <c r="AF15" s="14">
        <v>6783.8035714285716</v>
      </c>
      <c r="AG15" s="13">
        <f t="shared" si="5"/>
        <v>45378.291025345628</v>
      </c>
      <c r="AH15" s="14">
        <v>8654.5071774193548</v>
      </c>
      <c r="AI15" s="14">
        <v>36723.783847926272</v>
      </c>
      <c r="AJ15" s="13">
        <f t="shared" si="0"/>
        <v>165189.87817588326</v>
      </c>
      <c r="AK15" s="13">
        <f t="shared" si="6"/>
        <v>32777.108294930877</v>
      </c>
      <c r="AL15" s="14">
        <v>32777.108294930877</v>
      </c>
      <c r="AM15" s="13">
        <f t="shared" si="7"/>
        <v>132412.76988095237</v>
      </c>
      <c r="AN15" s="14">
        <v>95942.720000000001</v>
      </c>
      <c r="AO15" s="14">
        <v>36470.049880952378</v>
      </c>
      <c r="AP15" s="13">
        <f>AQ15+AR15</f>
        <v>97894.15298475718</v>
      </c>
      <c r="AQ15" s="14">
        <v>78887.564764267983</v>
      </c>
      <c r="AR15" s="14">
        <v>19006.58822048919</v>
      </c>
      <c r="AS15" s="14">
        <v>32636.392857142859</v>
      </c>
      <c r="AT15" s="14">
        <v>363.98214285714283</v>
      </c>
      <c r="AU15" s="14">
        <v>0</v>
      </c>
      <c r="AW15" s="13">
        <f>AZ15+AP15+AG15+Z15</f>
        <v>277273.10435572494</v>
      </c>
      <c r="AX15" s="13">
        <f>AW15+R15</f>
        <v>2310660.1286749886</v>
      </c>
      <c r="AY15" s="13"/>
      <c r="AZ15" s="14">
        <v>112201.84</v>
      </c>
      <c r="BA15" s="14">
        <v>38190</v>
      </c>
      <c r="BB15" s="14">
        <v>17293</v>
      </c>
      <c r="BD15" s="14">
        <v>56718.84</v>
      </c>
      <c r="BH15" s="14">
        <v>0</v>
      </c>
      <c r="BI15" s="14"/>
      <c r="BK15" s="13">
        <f t="shared" si="1"/>
        <v>586787.58827491477</v>
      </c>
      <c r="BL15" s="14">
        <v>273193.92981399997</v>
      </c>
      <c r="BM15" s="14">
        <v>229955.20846091479</v>
      </c>
      <c r="BN15" s="14">
        <v>13000</v>
      </c>
      <c r="BO15" s="14">
        <v>64180.25</v>
      </c>
      <c r="BP15" s="14">
        <v>4958.2</v>
      </c>
      <c r="BQ15">
        <v>1500</v>
      </c>
      <c r="BR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E15">
        <v>49.550718379844703</v>
      </c>
      <c r="CF15">
        <v>73.705932705221201</v>
      </c>
      <c r="CG15">
        <v>59.2928255668483</v>
      </c>
      <c r="CH15">
        <v>33.098290802893899</v>
      </c>
    </row>
    <row r="16" spans="1:95">
      <c r="A16" s="2">
        <v>44963</v>
      </c>
      <c r="B16" s="3">
        <f>WEEKNUM(A16)</f>
        <v>6</v>
      </c>
      <c r="C16" s="4">
        <f t="shared" ref="C16:C62" si="8">A16</f>
        <v>44963</v>
      </c>
      <c r="D16" s="3">
        <f t="shared" ref="D16:D61" si="9">YEAR(A16)</f>
        <v>2023</v>
      </c>
      <c r="E16" s="5" t="s">
        <v>85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>T16+U16+AJ16+AS16+AT16+AU16</f>
        <v>3000304.928724091</v>
      </c>
      <c r="S16" s="14">
        <v>1380706.4575000037</v>
      </c>
      <c r="T16" s="13">
        <f t="shared" si="3"/>
        <v>1766199.8575038104</v>
      </c>
      <c r="U16" s="14">
        <v>633554.27511128737</v>
      </c>
      <c r="V16" s="13">
        <f>W16+X16+Y16</f>
        <v>385493.40000380675</v>
      </c>
      <c r="W16" s="14">
        <v>140201.560341971</v>
      </c>
      <c r="X16" s="14">
        <v>139372.88694444444</v>
      </c>
      <c r="Y16" s="14">
        <v>105918.95271739132</v>
      </c>
      <c r="Z16" s="14">
        <f t="shared" si="4"/>
        <v>22577.105</v>
      </c>
      <c r="AA16" s="14">
        <v>22577.105</v>
      </c>
      <c r="AB16" s="14">
        <v>0</v>
      </c>
      <c r="AC16" s="13">
        <f>AD16+AE16+AF16</f>
        <v>17723.239999999998</v>
      </c>
      <c r="AD16" s="14">
        <v>1000</v>
      </c>
      <c r="AE16" s="14">
        <v>7225.9149999999991</v>
      </c>
      <c r="AF16" s="14">
        <v>9497.3250000000007</v>
      </c>
      <c r="AG16" s="13">
        <f t="shared" si="5"/>
        <v>46965.182500000003</v>
      </c>
      <c r="AH16" s="14">
        <v>8680.7525000000005</v>
      </c>
      <c r="AI16" s="14">
        <v>38284.43</v>
      </c>
      <c r="AJ16" s="13">
        <f t="shared" si="0"/>
        <v>313255.88256060606</v>
      </c>
      <c r="AK16" s="13">
        <f t="shared" si="6"/>
        <v>72912.5</v>
      </c>
      <c r="AL16" s="14">
        <v>72912.5</v>
      </c>
      <c r="AM16" s="13">
        <f t="shared" si="7"/>
        <v>240343.38256060606</v>
      </c>
      <c r="AN16" s="14">
        <v>193860.87</v>
      </c>
      <c r="AO16" s="14">
        <v>46482.512560606061</v>
      </c>
      <c r="AP16" s="13">
        <f>AQ16+AR16</f>
        <v>96788.822307692302</v>
      </c>
      <c r="AQ16" s="14">
        <v>80523.326153846152</v>
      </c>
      <c r="AR16" s="14">
        <v>16265.496153846152</v>
      </c>
      <c r="AS16" s="14">
        <v>45386.737142857142</v>
      </c>
      <c r="AT16" s="14">
        <v>6225.2664055299538</v>
      </c>
      <c r="AU16" s="14">
        <v>235682.91</v>
      </c>
      <c r="AW16" s="13">
        <f>AZ16+AP16+AG16+Z16</f>
        <v>272833.88980769226</v>
      </c>
      <c r="AX16" s="13">
        <f>AW16+R16</f>
        <v>3273138.8185317833</v>
      </c>
      <c r="AY16" s="13"/>
      <c r="AZ16" s="14">
        <v>106502.78</v>
      </c>
      <c r="BA16" s="14">
        <v>38238</v>
      </c>
      <c r="BB16" s="14">
        <v>27251</v>
      </c>
      <c r="BD16" s="14">
        <v>41013.78</v>
      </c>
      <c r="BH16" s="14">
        <v>0</v>
      </c>
      <c r="BI16" s="14"/>
      <c r="BK16" s="13">
        <f t="shared" si="1"/>
        <v>576873.93249999988</v>
      </c>
      <c r="BL16" s="14">
        <v>237429.78</v>
      </c>
      <c r="BM16" s="14">
        <v>238688.61249999999</v>
      </c>
      <c r="BN16" s="14">
        <v>13000</v>
      </c>
      <c r="BO16" s="14">
        <v>81996.95</v>
      </c>
      <c r="BP16" s="14">
        <v>4258.59</v>
      </c>
      <c r="BQ16">
        <v>1500</v>
      </c>
      <c r="BR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E16">
        <v>48.644200777344302</v>
      </c>
      <c r="CF16">
        <v>73.270337306710303</v>
      </c>
      <c r="CG16">
        <v>59.489652315846101</v>
      </c>
      <c r="CH16">
        <v>30.9755257768212</v>
      </c>
    </row>
    <row r="17" spans="1:86">
      <c r="A17" s="2">
        <v>44970</v>
      </c>
      <c r="B17" s="3">
        <f t="shared" ref="B17:B62" si="10">WEEKNUM(A17)</f>
        <v>7</v>
      </c>
      <c r="C17" s="4">
        <f t="shared" si="8"/>
        <v>44970</v>
      </c>
      <c r="D17" s="3">
        <f t="shared" si="9"/>
        <v>2023</v>
      </c>
      <c r="E17" s="5" t="s">
        <v>85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1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>T17+U17+AJ17+AS17+AT17+AU17</f>
        <v>2126947.6381173376</v>
      </c>
      <c r="S17" s="14">
        <v>1190417.1875000012</v>
      </c>
      <c r="T17" s="13">
        <f t="shared" si="3"/>
        <v>1671182.3751401715</v>
      </c>
      <c r="U17" s="14">
        <v>196918.27887599284</v>
      </c>
      <c r="V17" s="13">
        <f>W17+X17+Y17</f>
        <v>480765.18764017033</v>
      </c>
      <c r="W17" s="14">
        <v>235473.34797833458</v>
      </c>
      <c r="X17" s="14">
        <v>139372.88694444444</v>
      </c>
      <c r="Y17" s="14">
        <v>105918.95271739132</v>
      </c>
      <c r="Z17" s="14">
        <f t="shared" si="4"/>
        <v>22577.105</v>
      </c>
      <c r="AA17" s="14">
        <v>22577.105</v>
      </c>
      <c r="AB17" s="14">
        <v>0</v>
      </c>
      <c r="AC17" s="13">
        <f>AD17+AE17+AF17</f>
        <v>17723.239999999998</v>
      </c>
      <c r="AD17" s="14">
        <v>1000</v>
      </c>
      <c r="AE17" s="14">
        <v>7225.9149999999991</v>
      </c>
      <c r="AF17" s="14">
        <v>9497.3250000000007</v>
      </c>
      <c r="AG17" s="13">
        <f t="shared" si="5"/>
        <v>46965.182500000003</v>
      </c>
      <c r="AH17" s="14">
        <v>8680.7525000000005</v>
      </c>
      <c r="AI17" s="14">
        <v>38284.43</v>
      </c>
      <c r="AJ17" s="13">
        <f t="shared" si="0"/>
        <v>201830.48168181817</v>
      </c>
      <c r="AK17" s="13">
        <f t="shared" si="6"/>
        <v>33357.5</v>
      </c>
      <c r="AL17" s="14">
        <v>33357.5</v>
      </c>
      <c r="AM17" s="13">
        <f t="shared" si="7"/>
        <v>168472.98168181817</v>
      </c>
      <c r="AN17" s="14">
        <v>135159.59</v>
      </c>
      <c r="AO17" s="14">
        <v>33313.391681818182</v>
      </c>
      <c r="AP17" s="13">
        <f>AQ17+AR17</f>
        <v>16159.374615384615</v>
      </c>
      <c r="AQ17" s="14">
        <v>13835.732307692308</v>
      </c>
      <c r="AR17" s="14">
        <v>2323.6423076923074</v>
      </c>
      <c r="AS17" s="14">
        <v>27099.319999999996</v>
      </c>
      <c r="AT17" s="14">
        <v>16692.682419354838</v>
      </c>
      <c r="AU17" s="14">
        <v>13224.5</v>
      </c>
      <c r="AW17" s="13">
        <f>AZ17+AP17+AG17+Z17</f>
        <v>194222.75211538462</v>
      </c>
      <c r="AX17" s="13">
        <f>AW17+R17</f>
        <v>2321170.3902327223</v>
      </c>
      <c r="AY17" s="13"/>
      <c r="AZ17" s="14">
        <v>108521.09</v>
      </c>
      <c r="BA17" s="14">
        <v>36202</v>
      </c>
      <c r="BB17" s="14">
        <v>32032</v>
      </c>
      <c r="BD17" s="14">
        <v>40287.089999999997</v>
      </c>
      <c r="BH17" s="14">
        <v>0</v>
      </c>
      <c r="BI17" s="14"/>
      <c r="BK17" s="13">
        <f t="shared" si="1"/>
        <v>533722.74583333335</v>
      </c>
      <c r="BL17" s="14">
        <v>218677.83</v>
      </c>
      <c r="BM17" s="14">
        <v>228774.39583333331</v>
      </c>
      <c r="BN17" s="14">
        <v>13000</v>
      </c>
      <c r="BO17" s="14">
        <v>66734.5</v>
      </c>
      <c r="BP17" s="14">
        <v>5036.0200000000004</v>
      </c>
      <c r="BQ17">
        <v>1500</v>
      </c>
      <c r="BR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E17">
        <v>48.644200777344302</v>
      </c>
      <c r="CF17">
        <v>73.270337306710303</v>
      </c>
      <c r="CG17">
        <v>59.489652315846101</v>
      </c>
      <c r="CH17">
        <v>30.9755257768212</v>
      </c>
    </row>
    <row r="18" spans="1:86">
      <c r="A18" s="2">
        <v>44977</v>
      </c>
      <c r="B18" s="3">
        <f t="shared" si="10"/>
        <v>8</v>
      </c>
      <c r="C18" s="4">
        <f t="shared" si="8"/>
        <v>44977</v>
      </c>
      <c r="D18" s="3">
        <f t="shared" si="9"/>
        <v>2023</v>
      </c>
      <c r="E18" s="5" t="s">
        <v>85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1"/>
        <v>15.0094025875895</v>
      </c>
      <c r="N18">
        <v>15.009402587589504</v>
      </c>
      <c r="O18">
        <v>29.964129563340563</v>
      </c>
      <c r="P18">
        <v>30.987722978910369</v>
      </c>
      <c r="R18" s="13">
        <f>T18+U18+AJ18+AS18+AT18+AU18</f>
        <v>1864608.3694730054</v>
      </c>
      <c r="S18" s="14">
        <v>1298280.6875000049</v>
      </c>
      <c r="T18" s="13">
        <f t="shared" si="3"/>
        <v>1725815.2791401753</v>
      </c>
      <c r="U18" s="14">
        <v>16877.549374514372</v>
      </c>
      <c r="V18" s="13">
        <f>W18+X18+Y18</f>
        <v>427534.59164017037</v>
      </c>
      <c r="W18" s="14">
        <v>182242.75197833462</v>
      </c>
      <c r="X18" s="14">
        <v>139372.88694444444</v>
      </c>
      <c r="Y18" s="14">
        <v>105918.95271739132</v>
      </c>
      <c r="Z18" s="14">
        <f t="shared" si="4"/>
        <v>22577.105</v>
      </c>
      <c r="AA18" s="14">
        <v>22577.105</v>
      </c>
      <c r="AB18" s="14">
        <v>0</v>
      </c>
      <c r="AC18" s="13">
        <f>AD18+AE18+AF18</f>
        <v>17723.239999999998</v>
      </c>
      <c r="AD18" s="14">
        <v>1000</v>
      </c>
      <c r="AE18" s="14">
        <v>7225.9149999999991</v>
      </c>
      <c r="AF18" s="14">
        <v>9497.3250000000007</v>
      </c>
      <c r="AG18" s="13">
        <f t="shared" si="5"/>
        <v>57749.035000000003</v>
      </c>
      <c r="AH18" s="14">
        <v>8680.7525000000005</v>
      </c>
      <c r="AI18" s="14">
        <v>49068.282500000001</v>
      </c>
      <c r="AJ18" s="13">
        <f t="shared" si="0"/>
        <v>96920.995681818182</v>
      </c>
      <c r="AK18" s="13">
        <f t="shared" si="6"/>
        <v>72912.5</v>
      </c>
      <c r="AL18" s="14">
        <v>72912.5</v>
      </c>
      <c r="AM18" s="13">
        <f t="shared" si="7"/>
        <v>24008.495681818182</v>
      </c>
      <c r="AN18" s="14">
        <v>0</v>
      </c>
      <c r="AO18" s="14">
        <v>24008.495681818182</v>
      </c>
      <c r="AP18" s="13">
        <f>AQ18+AR18</f>
        <v>2721.1333333333332</v>
      </c>
      <c r="AQ18" s="14">
        <v>2721.1333333333332</v>
      </c>
      <c r="AR18" s="14">
        <v>0</v>
      </c>
      <c r="AS18" s="14">
        <v>10485.755714285713</v>
      </c>
      <c r="AT18" s="14">
        <v>14508.789562211981</v>
      </c>
      <c r="AU18" s="14">
        <v>0</v>
      </c>
      <c r="AW18" s="13">
        <f>AZ18+AP18+AG18+Z18</f>
        <v>179750.57333333333</v>
      </c>
      <c r="AX18" s="13">
        <f>AW18+R18</f>
        <v>2044358.9428063387</v>
      </c>
      <c r="AY18" s="13"/>
      <c r="AZ18" s="14">
        <v>96703.3</v>
      </c>
      <c r="BA18" s="14">
        <v>29596</v>
      </c>
      <c r="BB18" s="14">
        <v>35205</v>
      </c>
      <c r="BD18" s="14">
        <v>31902.3</v>
      </c>
      <c r="BH18" s="14">
        <v>0</v>
      </c>
      <c r="BI18" s="14"/>
      <c r="BK18" s="13">
        <f t="shared" si="1"/>
        <v>466460.97583333333</v>
      </c>
      <c r="BL18" s="14">
        <v>164269.39000000001</v>
      </c>
      <c r="BM18" s="14">
        <v>228774.39583333331</v>
      </c>
      <c r="BN18" s="14">
        <v>13000</v>
      </c>
      <c r="BO18" s="14">
        <v>55899.93</v>
      </c>
      <c r="BP18" s="14">
        <v>3017.26</v>
      </c>
      <c r="BQ18">
        <v>1500</v>
      </c>
      <c r="BR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E18">
        <v>48.644200777344302</v>
      </c>
      <c r="CF18">
        <v>73.270337306710303</v>
      </c>
      <c r="CG18">
        <v>59.489652315846101</v>
      </c>
      <c r="CH18">
        <v>30.9755257768212</v>
      </c>
    </row>
    <row r="19" spans="1:86">
      <c r="A19" s="2">
        <v>44984</v>
      </c>
      <c r="B19" s="3">
        <f t="shared" si="10"/>
        <v>9</v>
      </c>
      <c r="C19" s="4">
        <f t="shared" si="8"/>
        <v>44984</v>
      </c>
      <c r="D19" s="3">
        <f t="shared" si="9"/>
        <v>2023</v>
      </c>
      <c r="E19" s="5" t="s">
        <v>85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1"/>
        <v>15.0094025875895</v>
      </c>
      <c r="N19">
        <v>15.009402587589504</v>
      </c>
      <c r="O19">
        <v>31.77447281316925</v>
      </c>
      <c r="P19">
        <v>32.678754042998477</v>
      </c>
      <c r="R19" s="13">
        <f>T19+U19+AJ19+AS19+AT19+AU19</f>
        <v>2197070.3054368133</v>
      </c>
      <c r="S19" s="14">
        <v>1529634.7897004611</v>
      </c>
      <c r="T19" s="13">
        <f t="shared" si="3"/>
        <v>1937037.0064824452</v>
      </c>
      <c r="U19" s="14">
        <v>157194.93410518504</v>
      </c>
      <c r="V19" s="13">
        <f>W19+X19+Y19</f>
        <v>407402.21678198414</v>
      </c>
      <c r="W19" s="14">
        <v>179608.54047307259</v>
      </c>
      <c r="X19" s="14">
        <v>132007.38774449565</v>
      </c>
      <c r="Y19" s="14">
        <v>95786.288564415954</v>
      </c>
      <c r="Z19" s="14">
        <f t="shared" si="4"/>
        <v>20644.236912442397</v>
      </c>
      <c r="AA19" s="14">
        <v>20644.236912442397</v>
      </c>
      <c r="AB19" s="14">
        <v>0</v>
      </c>
      <c r="AC19" s="13">
        <f>AD19+AE19+AF19</f>
        <v>14366.524434203788</v>
      </c>
      <c r="AD19" s="14">
        <v>507.93650793650801</v>
      </c>
      <c r="AE19" s="14">
        <v>5099.4310138248838</v>
      </c>
      <c r="AF19" s="14">
        <v>8759.1569124423968</v>
      </c>
      <c r="AG19" s="13">
        <f t="shared" si="5"/>
        <v>50617.404781105986</v>
      </c>
      <c r="AH19" s="14">
        <v>8089.2133870967737</v>
      </c>
      <c r="AI19" s="14">
        <v>42528.191394009213</v>
      </c>
      <c r="AJ19" s="13">
        <f t="shared" si="0"/>
        <v>55847.810286971093</v>
      </c>
      <c r="AK19" s="13">
        <f t="shared" si="6"/>
        <v>31704.907834101385</v>
      </c>
      <c r="AL19" s="14">
        <v>31704.907834101385</v>
      </c>
      <c r="AM19" s="13">
        <f t="shared" si="7"/>
        <v>24142.902452869708</v>
      </c>
      <c r="AN19" s="14">
        <v>0</v>
      </c>
      <c r="AO19" s="14">
        <v>24142.902452869708</v>
      </c>
      <c r="AP19" s="13">
        <f>AQ19+AR19</f>
        <v>5616.1763440860213</v>
      </c>
      <c r="AQ19" s="14">
        <v>5616.1763440860213</v>
      </c>
      <c r="AR19" s="14">
        <v>0</v>
      </c>
      <c r="AS19" s="14">
        <v>30661.854285714286</v>
      </c>
      <c r="AT19" s="14">
        <v>16328.700276497695</v>
      </c>
      <c r="AU19" s="14">
        <v>0</v>
      </c>
      <c r="AW19" s="13">
        <f>AZ19+AP19+AG19+Z19</f>
        <v>182364.14803763441</v>
      </c>
      <c r="AX19" s="13">
        <f>AW19+R19</f>
        <v>2379434.4534744476</v>
      </c>
      <c r="AY19" s="13"/>
      <c r="AZ19" s="14">
        <v>105486.33</v>
      </c>
      <c r="BA19" s="14">
        <v>35426</v>
      </c>
      <c r="BB19" s="14">
        <v>38541</v>
      </c>
      <c r="BD19" s="14">
        <v>31519.33</v>
      </c>
      <c r="BH19" s="14">
        <v>0</v>
      </c>
      <c r="BI19" s="14"/>
      <c r="BK19" s="13">
        <f t="shared" si="1"/>
        <v>465705.4256425128</v>
      </c>
      <c r="BL19" s="14">
        <v>200281.12</v>
      </c>
      <c r="BM19" s="14">
        <v>193195.6756425128</v>
      </c>
      <c r="BN19" s="14">
        <v>13000</v>
      </c>
      <c r="BO19" s="14">
        <v>54608.27</v>
      </c>
      <c r="BP19" s="14">
        <v>3120.36</v>
      </c>
      <c r="BQ19">
        <v>1500</v>
      </c>
      <c r="BR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E19">
        <v>48.644200777344302</v>
      </c>
      <c r="CF19">
        <v>73.270337306710303</v>
      </c>
      <c r="CG19">
        <v>59.489652315846101</v>
      </c>
      <c r="CH19">
        <v>30.9755257768212</v>
      </c>
    </row>
    <row r="20" spans="1:86">
      <c r="A20" s="2">
        <v>44991</v>
      </c>
      <c r="B20" s="3">
        <f t="shared" si="10"/>
        <v>10</v>
      </c>
      <c r="C20" s="4">
        <f t="shared" si="8"/>
        <v>44991</v>
      </c>
      <c r="D20" s="3">
        <f t="shared" si="9"/>
        <v>2023</v>
      </c>
      <c r="E20" s="5" t="s">
        <v>86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>T20+U20+AJ20+AS20+AT20+AU20</f>
        <v>2753199.5060899188</v>
      </c>
      <c r="S20" s="14">
        <v>1353554.6625806456</v>
      </c>
      <c r="T20" s="13">
        <f t="shared" si="3"/>
        <v>1838892.5774193553</v>
      </c>
      <c r="U20" s="14">
        <v>756284.43155074737</v>
      </c>
      <c r="V20" s="13">
        <f>W20+X20+Y20</f>
        <v>485337.91483870964</v>
      </c>
      <c r="W20" s="14">
        <v>264543.50387096772</v>
      </c>
      <c r="X20" s="14">
        <v>129061.18806451611</v>
      </c>
      <c r="Y20" s="14">
        <v>91733.222903225804</v>
      </c>
      <c r="Z20" s="14">
        <f t="shared" si="4"/>
        <v>19871.089677419357</v>
      </c>
      <c r="AA20" s="14">
        <v>19871.089677419357</v>
      </c>
      <c r="AB20" s="14">
        <v>0</v>
      </c>
      <c r="AC20" s="13">
        <f>AD20+AE20+AF20</f>
        <v>19864.79292298502</v>
      </c>
      <c r="AD20" s="14">
        <v>7152.0658262108263</v>
      </c>
      <c r="AE20" s="14">
        <v>4248.8374193548379</v>
      </c>
      <c r="AF20" s="14">
        <v>8463.8896774193563</v>
      </c>
      <c r="AG20" s="13">
        <f t="shared" si="5"/>
        <v>50183.024962779149</v>
      </c>
      <c r="AH20" s="14">
        <v>7852.597741935484</v>
      </c>
      <c r="AI20" s="14">
        <v>42330.427220843667</v>
      </c>
      <c r="AJ20" s="13">
        <f t="shared" si="0"/>
        <v>94795.536129032247</v>
      </c>
      <c r="AK20" s="13">
        <f t="shared" si="6"/>
        <v>70598.870967741925</v>
      </c>
      <c r="AL20" s="14">
        <v>70598.870967741925</v>
      </c>
      <c r="AM20" s="13">
        <f t="shared" si="7"/>
        <v>24196.665161290322</v>
      </c>
      <c r="AN20" s="14">
        <v>0</v>
      </c>
      <c r="AO20" s="14">
        <v>24196.665161290322</v>
      </c>
      <c r="AP20" s="13">
        <f>AQ20+AR20</f>
        <v>20973.845722300139</v>
      </c>
      <c r="AQ20" s="14">
        <v>20973.845722300139</v>
      </c>
      <c r="AR20" s="14">
        <v>0</v>
      </c>
      <c r="AS20" s="14">
        <v>38560.218571428573</v>
      </c>
      <c r="AT20" s="14">
        <v>16692.682419354838</v>
      </c>
      <c r="AU20" s="14">
        <v>7974.06</v>
      </c>
      <c r="AW20" s="13">
        <f>AZ20+AP20+AG20+Z20</f>
        <v>211681.85036249863</v>
      </c>
      <c r="AX20" s="13">
        <f>AW20+R20</f>
        <v>2964881.3564524176</v>
      </c>
      <c r="AY20" s="13"/>
      <c r="AZ20" s="14">
        <v>120653.89</v>
      </c>
      <c r="BA20" s="14">
        <v>44514</v>
      </c>
      <c r="BB20" s="14">
        <v>44276</v>
      </c>
      <c r="BD20" s="14">
        <v>31863.89</v>
      </c>
      <c r="BH20" s="14">
        <v>0</v>
      </c>
      <c r="BI20" s="14"/>
      <c r="BK20" s="13">
        <f t="shared" si="1"/>
        <v>544074.78800009273</v>
      </c>
      <c r="BL20" s="14">
        <v>229393.19</v>
      </c>
      <c r="BM20" s="14">
        <v>189838.9780000927</v>
      </c>
      <c r="BN20" s="14">
        <v>13000</v>
      </c>
      <c r="BO20" s="14">
        <v>106010.08</v>
      </c>
      <c r="BP20" s="14">
        <v>4332.54</v>
      </c>
      <c r="BQ20">
        <v>1500</v>
      </c>
      <c r="BR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E20">
        <v>47.632008424482599</v>
      </c>
      <c r="CF20">
        <v>73.297715618266395</v>
      </c>
      <c r="CG20">
        <v>59.125176169376203</v>
      </c>
      <c r="CH20">
        <v>32.4150195733584</v>
      </c>
    </row>
    <row r="21" spans="1:86">
      <c r="A21" s="2">
        <v>44998</v>
      </c>
      <c r="B21" s="3">
        <f t="shared" si="10"/>
        <v>11</v>
      </c>
      <c r="C21" s="4">
        <f t="shared" si="8"/>
        <v>44998</v>
      </c>
      <c r="D21" s="3">
        <f t="shared" si="9"/>
        <v>2023</v>
      </c>
      <c r="E21" s="5" t="s">
        <v>86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2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>T21+U21+AJ21+AS21+AT21+AU21</f>
        <v>2041095.4566614369</v>
      </c>
      <c r="S21" s="14">
        <v>919626.08258064545</v>
      </c>
      <c r="T21" s="13">
        <f t="shared" si="3"/>
        <v>1445285.531154173</v>
      </c>
      <c r="U21" s="14">
        <v>516367.71617546689</v>
      </c>
      <c r="V21" s="13">
        <f>W21+X21+Y21</f>
        <v>525659.44857352751</v>
      </c>
      <c r="W21" s="14">
        <v>296214.65760578553</v>
      </c>
      <c r="X21" s="14">
        <v>135634.64498759306</v>
      </c>
      <c r="Y21" s="14">
        <v>93810.145980148882</v>
      </c>
      <c r="Z21" s="14">
        <f t="shared" si="4"/>
        <v>19871.089677419357</v>
      </c>
      <c r="AA21" s="14">
        <v>19871.089677419357</v>
      </c>
      <c r="AB21" s="14">
        <v>0</v>
      </c>
      <c r="AC21" s="13">
        <f>AD21+AE21+AF21</f>
        <v>39261.395864161488</v>
      </c>
      <c r="AD21" s="14">
        <v>7152.0658262108263</v>
      </c>
      <c r="AE21" s="14">
        <v>5055.2580075901324</v>
      </c>
      <c r="AF21" s="14">
        <v>27054.072030360534</v>
      </c>
      <c r="AG21" s="13">
        <f t="shared" si="5"/>
        <v>49415.899962779149</v>
      </c>
      <c r="AH21" s="14">
        <v>7852.597741935484</v>
      </c>
      <c r="AI21" s="14">
        <v>41563.302220843667</v>
      </c>
      <c r="AJ21" s="13">
        <f t="shared" si="0"/>
        <v>55240.536129032254</v>
      </c>
      <c r="AK21" s="13">
        <f t="shared" si="6"/>
        <v>31043.870967741932</v>
      </c>
      <c r="AL21" s="14">
        <v>31043.870967741932</v>
      </c>
      <c r="AM21" s="13">
        <f t="shared" si="7"/>
        <v>24196.665161290322</v>
      </c>
      <c r="AN21" s="14">
        <v>0</v>
      </c>
      <c r="AO21" s="14">
        <v>24196.665161290322</v>
      </c>
      <c r="AP21" s="13">
        <f>AQ21+AR21</f>
        <v>37763.096617440809</v>
      </c>
      <c r="AQ21" s="14">
        <v>37763.096617440809</v>
      </c>
      <c r="AR21" s="14">
        <v>0</v>
      </c>
      <c r="AS21" s="14">
        <v>21817.004285714283</v>
      </c>
      <c r="AT21" s="14">
        <v>2384.6689170506911</v>
      </c>
      <c r="AU21" s="14">
        <v>0</v>
      </c>
      <c r="AW21" s="13">
        <f>AZ21+AP21+AG21+Z21</f>
        <v>233691.49625763934</v>
      </c>
      <c r="AX21" s="13">
        <f>AW21+R21</f>
        <v>2274786.9529190762</v>
      </c>
      <c r="AY21" s="13"/>
      <c r="AZ21" s="14">
        <v>126641.41</v>
      </c>
      <c r="BA21" s="14">
        <v>47493</v>
      </c>
      <c r="BB21" s="14">
        <v>45425</v>
      </c>
      <c r="BD21" s="14">
        <v>33723.410000000003</v>
      </c>
      <c r="BH21" s="14">
        <v>0</v>
      </c>
      <c r="BI21" s="14"/>
      <c r="BK21" s="13">
        <f t="shared" si="1"/>
        <v>539069.04716675938</v>
      </c>
      <c r="BL21" s="14">
        <v>250630.17</v>
      </c>
      <c r="BM21" s="14">
        <v>191874.48716675941</v>
      </c>
      <c r="BN21" s="14">
        <v>13000</v>
      </c>
      <c r="BO21" s="14">
        <v>78032.899999999994</v>
      </c>
      <c r="BP21" s="14">
        <v>4031.49</v>
      </c>
      <c r="BQ21">
        <v>1500</v>
      </c>
      <c r="BR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E21">
        <v>47.632008424482599</v>
      </c>
      <c r="CF21">
        <v>73.297715618266395</v>
      </c>
      <c r="CG21">
        <v>59.125176169376203</v>
      </c>
      <c r="CH21">
        <v>32.4150195733584</v>
      </c>
    </row>
    <row r="22" spans="1:86">
      <c r="A22" s="2">
        <v>45005</v>
      </c>
      <c r="B22" s="3">
        <f t="shared" si="10"/>
        <v>12</v>
      </c>
      <c r="C22" s="4">
        <f t="shared" si="8"/>
        <v>45005</v>
      </c>
      <c r="D22" s="3">
        <f t="shared" si="9"/>
        <v>2023</v>
      </c>
      <c r="E22" s="5" t="s">
        <v>86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2"/>
        <v>15.898282826792832</v>
      </c>
      <c r="N22">
        <v>15.898282826792817</v>
      </c>
      <c r="O22">
        <v>31.118045979783755</v>
      </c>
      <c r="P22">
        <v>31.979587707786521</v>
      </c>
      <c r="R22" s="13">
        <f>T22+U22+AJ22+AS22+AT22+AU22</f>
        <v>1636401.6615515761</v>
      </c>
      <c r="S22" s="14">
        <v>864567.3525806457</v>
      </c>
      <c r="T22" s="13">
        <f t="shared" si="3"/>
        <v>1350667.4300003271</v>
      </c>
      <c r="U22" s="14">
        <v>223429.32399364523</v>
      </c>
      <c r="V22" s="13">
        <f>W22+X22+Y22</f>
        <v>486100.0774196813</v>
      </c>
      <c r="W22" s="14">
        <v>255213.55645193934</v>
      </c>
      <c r="X22" s="14">
        <v>136730.22114143919</v>
      </c>
      <c r="Y22" s="14">
        <v>94156.299826302726</v>
      </c>
      <c r="Z22" s="14">
        <f t="shared" si="4"/>
        <v>19871.089677419357</v>
      </c>
      <c r="AA22" s="14">
        <v>19871.089677419357</v>
      </c>
      <c r="AB22" s="14">
        <v>0</v>
      </c>
      <c r="AC22" s="13">
        <f>AD22+AE22+AF22</f>
        <v>40035.577040632081</v>
      </c>
      <c r="AD22" s="14">
        <v>7152.0658262108263</v>
      </c>
      <c r="AE22" s="14">
        <v>5377.82624288425</v>
      </c>
      <c r="AF22" s="14">
        <v>27505.684971537004</v>
      </c>
      <c r="AG22" s="13">
        <f t="shared" si="5"/>
        <v>49415.899962779149</v>
      </c>
      <c r="AH22" s="14">
        <v>7852.597741935484</v>
      </c>
      <c r="AI22" s="14">
        <v>41563.302220843667</v>
      </c>
      <c r="AJ22" s="13">
        <f t="shared" si="0"/>
        <v>45790.536129032254</v>
      </c>
      <c r="AK22" s="13">
        <f t="shared" si="6"/>
        <v>21593.870967741932</v>
      </c>
      <c r="AL22" s="14">
        <v>21593.870967741932</v>
      </c>
      <c r="AM22" s="13">
        <f t="shared" si="7"/>
        <v>24196.665161290322</v>
      </c>
      <c r="AN22" s="14">
        <v>0</v>
      </c>
      <c r="AO22" s="14">
        <v>24196.665161290322</v>
      </c>
      <c r="AP22" s="13">
        <f>AQ22+AR22</f>
        <v>43205.567989989824</v>
      </c>
      <c r="AQ22" s="14">
        <v>43205.567989989824</v>
      </c>
      <c r="AR22" s="14">
        <v>0</v>
      </c>
      <c r="AS22" s="14">
        <v>14330.478571428572</v>
      </c>
      <c r="AT22" s="14">
        <v>2183.8928571428569</v>
      </c>
      <c r="AU22" s="14">
        <v>0</v>
      </c>
      <c r="AW22" s="13">
        <f>AZ22+AP22+AG22+Z22</f>
        <v>232319.36763018832</v>
      </c>
      <c r="AX22" s="13">
        <f>AW22+R22</f>
        <v>1868721.0291817645</v>
      </c>
      <c r="AY22" s="13"/>
      <c r="AZ22" s="14">
        <v>119826.81</v>
      </c>
      <c r="BA22" s="14">
        <v>46918</v>
      </c>
      <c r="BB22" s="14">
        <v>40096</v>
      </c>
      <c r="BD22" s="14">
        <v>32812.81</v>
      </c>
      <c r="BH22" s="14">
        <v>0</v>
      </c>
      <c r="BI22" s="14"/>
      <c r="BK22" s="13">
        <f t="shared" si="1"/>
        <v>508838.56550009269</v>
      </c>
      <c r="BL22" s="14">
        <v>212625.65</v>
      </c>
      <c r="BM22" s="14">
        <v>209239.7255000927</v>
      </c>
      <c r="BN22" s="14">
        <v>13000</v>
      </c>
      <c r="BO22" s="14">
        <v>69064.19</v>
      </c>
      <c r="BP22" s="14">
        <v>3409</v>
      </c>
      <c r="BQ22">
        <v>1500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E22">
        <v>47.632008424482599</v>
      </c>
      <c r="CF22">
        <v>73.297715618266395</v>
      </c>
      <c r="CG22">
        <v>59.125176169376203</v>
      </c>
      <c r="CH22">
        <v>32.4150195733584</v>
      </c>
    </row>
    <row r="23" spans="1:86">
      <c r="A23" s="2">
        <v>45012</v>
      </c>
      <c r="B23" s="3">
        <f t="shared" si="10"/>
        <v>13</v>
      </c>
      <c r="C23" s="4">
        <f t="shared" si="8"/>
        <v>45012</v>
      </c>
      <c r="D23" s="3">
        <f t="shared" si="9"/>
        <v>2023</v>
      </c>
      <c r="E23" s="5" t="s">
        <v>86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2"/>
        <v>15.898282826792832</v>
      </c>
      <c r="N23">
        <v>15.898282826792817</v>
      </c>
      <c r="O23">
        <v>31.190418272678244</v>
      </c>
      <c r="P23">
        <v>32.051126150143197</v>
      </c>
      <c r="R23" s="13">
        <f>T23+U23+AJ23+AS23+AT23+AU23</f>
        <v>1004670.8295021134</v>
      </c>
      <c r="S23" s="14">
        <v>538585.20612903254</v>
      </c>
      <c r="T23" s="13">
        <f t="shared" si="3"/>
        <v>860874.74755517859</v>
      </c>
      <c r="U23" s="14">
        <v>92414.207807149811</v>
      </c>
      <c r="V23" s="13">
        <f>W23+X23+Y23</f>
        <v>322289.541426146</v>
      </c>
      <c r="W23" s="14">
        <v>164579.24787775893</v>
      </c>
      <c r="X23" s="14">
        <v>92186.5629032258</v>
      </c>
      <c r="Y23" s="14">
        <v>65523.730645161282</v>
      </c>
      <c r="Z23" s="14">
        <f t="shared" si="4"/>
        <v>18059.932817204302</v>
      </c>
      <c r="AA23" s="14">
        <v>18059.932817204302</v>
      </c>
      <c r="AB23" s="14">
        <v>0</v>
      </c>
      <c r="AC23" s="13">
        <f>AD23+AE23+AF23</f>
        <v>31152.955273731903</v>
      </c>
      <c r="AD23" s="14">
        <v>6891.8315491452977</v>
      </c>
      <c r="AE23" s="14">
        <v>4162.5930306316068</v>
      </c>
      <c r="AF23" s="14">
        <v>20098.530693954999</v>
      </c>
      <c r="AG23" s="13">
        <f t="shared" si="5"/>
        <v>46995.572735318448</v>
      </c>
      <c r="AH23" s="14">
        <v>7425.2850537634404</v>
      </c>
      <c r="AI23" s="14">
        <v>39570.287681555004</v>
      </c>
      <c r="AJ23" s="13">
        <f t="shared" si="0"/>
        <v>39082.859139784945</v>
      </c>
      <c r="AK23" s="13">
        <f t="shared" si="6"/>
        <v>21799.526881720431</v>
      </c>
      <c r="AL23" s="14">
        <v>21799.526881720431</v>
      </c>
      <c r="AM23" s="13">
        <f t="shared" si="7"/>
        <v>17283.332258064514</v>
      </c>
      <c r="AN23" s="14">
        <v>0</v>
      </c>
      <c r="AO23" s="14">
        <v>17283.332258064514</v>
      </c>
      <c r="AP23" s="13">
        <f>AQ23+AR23</f>
        <v>37838.491326183204</v>
      </c>
      <c r="AQ23" s="14">
        <v>37838.491326183204</v>
      </c>
      <c r="AR23" s="14">
        <v>0</v>
      </c>
      <c r="AS23" s="14">
        <v>9751.14</v>
      </c>
      <c r="AT23" s="14">
        <v>2547.875</v>
      </c>
      <c r="AU23" s="14">
        <v>0</v>
      </c>
      <c r="AW23" s="13">
        <f>AZ23+AP23+AG23+Z23</f>
        <v>227247.84687870595</v>
      </c>
      <c r="AX23" s="13">
        <f>AW23+R23</f>
        <v>1231918.6763808194</v>
      </c>
      <c r="AY23" s="13"/>
      <c r="AZ23" s="14">
        <v>124353.85</v>
      </c>
      <c r="BA23" s="14">
        <v>49005</v>
      </c>
      <c r="BB23" s="14">
        <v>41812</v>
      </c>
      <c r="BD23" s="14">
        <v>33536.85</v>
      </c>
      <c r="BH23" s="14">
        <v>0</v>
      </c>
      <c r="BI23" s="14"/>
      <c r="BK23" s="13">
        <f t="shared" si="1"/>
        <v>478461.18058044725</v>
      </c>
      <c r="BL23" s="14">
        <v>177606.04112800001</v>
      </c>
      <c r="BM23" s="14">
        <v>201485.17945244719</v>
      </c>
      <c r="BN23" s="14">
        <v>13000</v>
      </c>
      <c r="BO23" s="14">
        <v>81849.320000000007</v>
      </c>
      <c r="BP23" s="14">
        <v>3020.64</v>
      </c>
      <c r="BQ23">
        <v>1500</v>
      </c>
      <c r="BR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E23">
        <v>47.632008424482599</v>
      </c>
      <c r="CF23">
        <v>73.297715618266395</v>
      </c>
      <c r="CG23">
        <v>59.125176169376203</v>
      </c>
      <c r="CH23">
        <v>32.4150195733584</v>
      </c>
    </row>
    <row r="24" spans="1:86">
      <c r="A24" s="2">
        <v>45019</v>
      </c>
      <c r="B24" s="3">
        <f t="shared" si="10"/>
        <v>14</v>
      </c>
      <c r="C24" s="4">
        <f t="shared" si="8"/>
        <v>45019</v>
      </c>
      <c r="D24" s="3">
        <f t="shared" si="9"/>
        <v>2023</v>
      </c>
      <c r="E24" s="5" t="s">
        <v>87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>T24+U24+AJ24+AS24+AT24+AU24</f>
        <v>480523.02861428575</v>
      </c>
      <c r="S24" s="14">
        <v>117353.15000000004</v>
      </c>
      <c r="T24" s="13">
        <f t="shared" si="3"/>
        <v>305895.39640000003</v>
      </c>
      <c r="U24" s="14">
        <v>92449.629119047589</v>
      </c>
      <c r="V24" s="13">
        <f>W24+X24+Y24</f>
        <v>188542.2464</v>
      </c>
      <c r="W24" s="14">
        <v>71392.955200000011</v>
      </c>
      <c r="X24" s="14">
        <v>62762.296000000002</v>
      </c>
      <c r="Y24" s="14">
        <v>54386.995199999998</v>
      </c>
      <c r="Z24" s="14">
        <f t="shared" si="4"/>
        <v>13532.040666666668</v>
      </c>
      <c r="AA24" s="14">
        <v>13532.040666666668</v>
      </c>
      <c r="AB24" s="14">
        <v>0</v>
      </c>
      <c r="AC24" s="13">
        <f>AD24+AE24+AF24</f>
        <v>41939.556298076917</v>
      </c>
      <c r="AD24" s="14">
        <v>15235.185298076924</v>
      </c>
      <c r="AE24" s="14">
        <v>25123.725999999999</v>
      </c>
      <c r="AF24" s="14">
        <v>1580.645</v>
      </c>
      <c r="AG24" s="13">
        <f t="shared" si="5"/>
        <v>40944.754666666668</v>
      </c>
      <c r="AH24" s="14">
        <v>6357.0033333333331</v>
      </c>
      <c r="AI24" s="14">
        <v>34587.751333333334</v>
      </c>
      <c r="AJ24" s="13">
        <f t="shared" si="0"/>
        <v>71318.666666666672</v>
      </c>
      <c r="AK24" s="13">
        <f t="shared" si="6"/>
        <v>71318.666666666672</v>
      </c>
      <c r="AL24" s="14">
        <v>71318.666666666672</v>
      </c>
      <c r="AM24" s="13">
        <f t="shared" si="7"/>
        <v>0</v>
      </c>
      <c r="AN24" s="14">
        <v>0</v>
      </c>
      <c r="AO24" s="14">
        <v>0</v>
      </c>
      <c r="AP24" s="13">
        <f>AQ24+AR24</f>
        <v>30190.028512820514</v>
      </c>
      <c r="AQ24" s="14">
        <v>24420.799666666666</v>
      </c>
      <c r="AR24" s="14">
        <v>5769.2288461538465</v>
      </c>
      <c r="AS24" s="14">
        <v>10495.354285714286</v>
      </c>
      <c r="AT24" s="14">
        <v>363.98214285714283</v>
      </c>
      <c r="AU24" s="14">
        <v>0</v>
      </c>
      <c r="AW24" s="13">
        <f>AZ24+AP24+AG24+Z24</f>
        <v>181999.85384615386</v>
      </c>
      <c r="AX24" s="13">
        <f>AW24+R24</f>
        <v>662522.88246043958</v>
      </c>
      <c r="AY24" s="13"/>
      <c r="AZ24" s="14">
        <v>97333.03</v>
      </c>
      <c r="BA24" s="14">
        <v>38953</v>
      </c>
      <c r="BB24" s="14">
        <v>37337</v>
      </c>
      <c r="BD24" s="14">
        <v>21043.03</v>
      </c>
      <c r="BH24" s="14">
        <v>0</v>
      </c>
      <c r="BI24" s="14"/>
      <c r="BK24" s="13">
        <f t="shared" si="1"/>
        <v>424220.09433333331</v>
      </c>
      <c r="BL24" s="14">
        <v>174008</v>
      </c>
      <c r="BM24" s="14">
        <v>182098.81433333331</v>
      </c>
      <c r="BN24" s="14">
        <v>13000</v>
      </c>
      <c r="BO24" s="14">
        <v>49907.38</v>
      </c>
      <c r="BP24" s="14">
        <v>3705.9</v>
      </c>
      <c r="BQ24">
        <v>1500</v>
      </c>
      <c r="BR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  <c r="CB24">
        <v>1</v>
      </c>
      <c r="CC24">
        <v>0</v>
      </c>
      <c r="CE24">
        <v>45.2181129374097</v>
      </c>
      <c r="CF24">
        <v>72.937881299129103</v>
      </c>
      <c r="CG24">
        <v>53.233206069088602</v>
      </c>
      <c r="CH24">
        <v>29.4245515404934</v>
      </c>
    </row>
    <row r="25" spans="1:86">
      <c r="A25" s="2">
        <v>45026</v>
      </c>
      <c r="B25" s="3">
        <f t="shared" si="10"/>
        <v>15</v>
      </c>
      <c r="C25" s="4">
        <f t="shared" si="8"/>
        <v>45026</v>
      </c>
      <c r="D25" s="3">
        <f t="shared" si="9"/>
        <v>2023</v>
      </c>
      <c r="E25" s="5" t="s">
        <v>87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13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>T25+U25+AJ25+AS25+AT25+AU25</f>
        <v>1346400.6444727248</v>
      </c>
      <c r="S25" s="14">
        <v>210849.34999999992</v>
      </c>
      <c r="T25" s="13">
        <f t="shared" si="3"/>
        <v>605605.06369999994</v>
      </c>
      <c r="U25" s="14">
        <v>697172.43124891515</v>
      </c>
      <c r="V25" s="13">
        <f>W25+X25+Y25</f>
        <v>394755.71370000002</v>
      </c>
      <c r="W25" s="14">
        <v>189744.45409999997</v>
      </c>
      <c r="X25" s="14">
        <v>109834.01800000001</v>
      </c>
      <c r="Y25" s="14">
        <v>95177.241600000008</v>
      </c>
      <c r="Z25" s="14">
        <f t="shared" si="4"/>
        <v>13532.040666666668</v>
      </c>
      <c r="AA25" s="14">
        <v>13532.040666666668</v>
      </c>
      <c r="AB25" s="14">
        <v>0</v>
      </c>
      <c r="AC25" s="13">
        <f>AD25+AE25+AF25</f>
        <v>86269.510497035852</v>
      </c>
      <c r="AD25" s="14">
        <v>21053.289451923079</v>
      </c>
      <c r="AE25" s="14">
        <v>42801.849428571426</v>
      </c>
      <c r="AF25" s="14">
        <v>22414.371616541353</v>
      </c>
      <c r="AG25" s="13">
        <f t="shared" si="5"/>
        <v>40944.754666666668</v>
      </c>
      <c r="AH25" s="14">
        <v>6357.0033333333331</v>
      </c>
      <c r="AI25" s="14">
        <v>34587.751333333334</v>
      </c>
      <c r="AJ25" s="13">
        <f t="shared" si="0"/>
        <v>41439.256666666668</v>
      </c>
      <c r="AK25" s="13">
        <f t="shared" si="6"/>
        <v>31763.666666666668</v>
      </c>
      <c r="AL25" s="14">
        <v>31763.666666666668</v>
      </c>
      <c r="AM25" s="13">
        <f t="shared" si="7"/>
        <v>9675.59</v>
      </c>
      <c r="AN25" s="14">
        <v>0</v>
      </c>
      <c r="AO25" s="14">
        <v>9675.59</v>
      </c>
      <c r="AP25" s="13">
        <f>AQ25+AR25</f>
        <v>31433.494717948714</v>
      </c>
      <c r="AQ25" s="14">
        <v>23356.57433333333</v>
      </c>
      <c r="AR25" s="14">
        <v>8076.920384615385</v>
      </c>
      <c r="AS25" s="14">
        <v>0</v>
      </c>
      <c r="AT25" s="14">
        <v>2183.8928571428569</v>
      </c>
      <c r="AU25" s="14">
        <v>0</v>
      </c>
      <c r="AW25" s="13">
        <f>AZ25+AP25+AG25+Z25</f>
        <v>192073.59005128205</v>
      </c>
      <c r="AX25" s="13">
        <f>AW25+R25</f>
        <v>1538474.2345240067</v>
      </c>
      <c r="AY25" s="13"/>
      <c r="AZ25" s="14">
        <v>106163.3</v>
      </c>
      <c r="BA25" s="14">
        <v>34224</v>
      </c>
      <c r="BB25" s="14">
        <v>42335</v>
      </c>
      <c r="BD25" s="14">
        <v>29604.3</v>
      </c>
      <c r="BH25" s="14">
        <v>0</v>
      </c>
      <c r="BI25" s="14"/>
      <c r="BK25" s="13">
        <f t="shared" si="1"/>
        <v>469962.45795933332</v>
      </c>
      <c r="BL25" s="14">
        <v>221897.63462600001</v>
      </c>
      <c r="BM25" s="14">
        <v>183256.79333333331</v>
      </c>
      <c r="BN25" s="14">
        <v>13000</v>
      </c>
      <c r="BO25" s="14">
        <v>47106.41</v>
      </c>
      <c r="BP25" s="14">
        <v>3201.62</v>
      </c>
      <c r="BQ25">
        <v>1500</v>
      </c>
      <c r="BR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</v>
      </c>
      <c r="CC25">
        <v>0</v>
      </c>
      <c r="CE25">
        <v>45.2181129374097</v>
      </c>
      <c r="CF25">
        <v>72.937881299129103</v>
      </c>
      <c r="CG25">
        <v>53.233206069088602</v>
      </c>
      <c r="CH25">
        <v>29.4245515404934</v>
      </c>
    </row>
    <row r="26" spans="1:86">
      <c r="A26" s="2">
        <v>45033</v>
      </c>
      <c r="B26" s="3">
        <f t="shared" si="10"/>
        <v>16</v>
      </c>
      <c r="C26" s="4">
        <f t="shared" si="8"/>
        <v>45033</v>
      </c>
      <c r="D26" s="3">
        <f t="shared" si="9"/>
        <v>2023</v>
      </c>
      <c r="E26" s="5" t="s">
        <v>87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13"/>
        <v>18.436112778335374</v>
      </c>
      <c r="N26">
        <v>18.436112778335364</v>
      </c>
      <c r="O26">
        <v>37.954959721031415</v>
      </c>
      <c r="P26">
        <v>38.734951712978891</v>
      </c>
      <c r="R26" s="13">
        <f>T26+U26+AJ26+AS26+AT26+AU26</f>
        <v>1272207.7913113637</v>
      </c>
      <c r="S26" s="14">
        <v>488905.98</v>
      </c>
      <c r="T26" s="13">
        <f t="shared" si="3"/>
        <v>904525.78807500005</v>
      </c>
      <c r="U26" s="14">
        <v>243682.54906969712</v>
      </c>
      <c r="V26" s="13">
        <f>W26+X26+Y26</f>
        <v>415619.80807500001</v>
      </c>
      <c r="W26" s="14">
        <v>205069.25247499999</v>
      </c>
      <c r="X26" s="14">
        <v>109834.01800000001</v>
      </c>
      <c r="Y26" s="14">
        <v>100716.5376</v>
      </c>
      <c r="Z26" s="14">
        <f t="shared" si="4"/>
        <v>13532.040666666668</v>
      </c>
      <c r="AA26" s="14">
        <v>13532.040666666668</v>
      </c>
      <c r="AB26" s="14">
        <v>0</v>
      </c>
      <c r="AC26" s="13">
        <f>AD26+AE26+AF26</f>
        <v>88060.812955465575</v>
      </c>
      <c r="AD26" s="14">
        <v>13216.601999999999</v>
      </c>
      <c r="AE26" s="14">
        <v>43290.889538461539</v>
      </c>
      <c r="AF26" s="14">
        <v>31553.321417004041</v>
      </c>
      <c r="AG26" s="13">
        <f t="shared" si="5"/>
        <v>40944.754666666668</v>
      </c>
      <c r="AH26" s="14">
        <v>6357.0033333333331</v>
      </c>
      <c r="AI26" s="14">
        <v>34587.751333333334</v>
      </c>
      <c r="AJ26" s="13">
        <f t="shared" si="0"/>
        <v>88250.949166666673</v>
      </c>
      <c r="AK26" s="13">
        <f t="shared" si="6"/>
        <v>71318.666666666672</v>
      </c>
      <c r="AL26" s="14">
        <v>71318.666666666672</v>
      </c>
      <c r="AM26" s="13">
        <f t="shared" si="7"/>
        <v>16932.282499999998</v>
      </c>
      <c r="AN26" s="14">
        <v>0</v>
      </c>
      <c r="AO26" s="14">
        <v>16932.282499999998</v>
      </c>
      <c r="AP26" s="13">
        <f>AQ26+AR26</f>
        <v>25048.142717948715</v>
      </c>
      <c r="AQ26" s="14">
        <v>16971.222333333331</v>
      </c>
      <c r="AR26" s="14">
        <v>8076.920384615385</v>
      </c>
      <c r="AS26" s="14">
        <v>0</v>
      </c>
      <c r="AT26" s="14">
        <v>2547.875</v>
      </c>
      <c r="AU26" s="14">
        <v>33200.629999999997</v>
      </c>
      <c r="AW26" s="13">
        <f>AZ26+AP26+AG26+Z26</f>
        <v>197084.66805128206</v>
      </c>
      <c r="AX26" s="13">
        <f>AW26+R26</f>
        <v>1469292.4593626456</v>
      </c>
      <c r="AY26" s="13"/>
      <c r="AZ26" s="14">
        <v>117559.73000000001</v>
      </c>
      <c r="BA26" s="14">
        <v>27711</v>
      </c>
      <c r="BB26" s="14">
        <v>44373</v>
      </c>
      <c r="BD26" s="14">
        <v>45475.73</v>
      </c>
      <c r="BH26" s="14">
        <v>0</v>
      </c>
      <c r="BI26" s="14"/>
      <c r="BK26" s="13">
        <f t="shared" si="1"/>
        <v>449036.43221671792</v>
      </c>
      <c r="BL26" s="14">
        <v>199420.687768</v>
      </c>
      <c r="BM26" s="14">
        <v>184603.2944487179</v>
      </c>
      <c r="BN26" s="14">
        <v>13000</v>
      </c>
      <c r="BO26" s="14">
        <v>47182.14</v>
      </c>
      <c r="BP26" s="14">
        <v>3330.31</v>
      </c>
      <c r="BQ26">
        <v>1500</v>
      </c>
      <c r="BR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1</v>
      </c>
      <c r="CC26">
        <v>0</v>
      </c>
      <c r="CE26">
        <v>45.2181129374097</v>
      </c>
      <c r="CF26">
        <v>72.937881299129103</v>
      </c>
      <c r="CG26">
        <v>53.233206069088602</v>
      </c>
      <c r="CH26">
        <v>29.4245515404934</v>
      </c>
    </row>
    <row r="27" spans="1:86">
      <c r="A27" s="2">
        <v>45040</v>
      </c>
      <c r="B27" s="3">
        <f t="shared" si="10"/>
        <v>17</v>
      </c>
      <c r="C27" s="4">
        <f t="shared" si="8"/>
        <v>45040</v>
      </c>
      <c r="D27" s="3">
        <f t="shared" si="9"/>
        <v>2023</v>
      </c>
      <c r="E27" s="5" t="s">
        <v>87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13"/>
        <v>18.436112778335374</v>
      </c>
      <c r="N27">
        <v>18.436112778335364</v>
      </c>
      <c r="O27">
        <v>38.007010259102223</v>
      </c>
      <c r="P27">
        <v>38.776338669893157</v>
      </c>
      <c r="R27" s="13">
        <f>T27+U27+AJ27+AS27+AT27+AU27</f>
        <v>1242833.6670224026</v>
      </c>
      <c r="S27" s="14">
        <v>694686.63000000012</v>
      </c>
      <c r="T27" s="13">
        <f t="shared" si="3"/>
        <v>1069305.5318250002</v>
      </c>
      <c r="U27" s="14">
        <v>113486.22174502161</v>
      </c>
      <c r="V27" s="13">
        <f>W27+X27+Y27</f>
        <v>374618.90182500007</v>
      </c>
      <c r="W27" s="14">
        <v>156682.61822499998</v>
      </c>
      <c r="X27" s="14">
        <v>109834.01800000001</v>
      </c>
      <c r="Y27" s="14">
        <v>108102.26560000001</v>
      </c>
      <c r="Z27" s="14">
        <f t="shared" si="4"/>
        <v>13532.040666666668</v>
      </c>
      <c r="AA27" s="14">
        <v>13532.040666666668</v>
      </c>
      <c r="AB27" s="14">
        <v>0</v>
      </c>
      <c r="AC27" s="13">
        <f>AD27+AE27+AF27</f>
        <v>88568.497570850188</v>
      </c>
      <c r="AD27" s="14">
        <v>13216.601999999999</v>
      </c>
      <c r="AE27" s="14">
        <v>43506.266461538456</v>
      </c>
      <c r="AF27" s="14">
        <v>31845.629109311736</v>
      </c>
      <c r="AG27" s="13">
        <f t="shared" si="5"/>
        <v>40944.754666666668</v>
      </c>
      <c r="AH27" s="14">
        <v>6357.0033333333331</v>
      </c>
      <c r="AI27" s="14">
        <v>34587.751333333334</v>
      </c>
      <c r="AJ27" s="13">
        <f t="shared" si="0"/>
        <v>43858.154166666667</v>
      </c>
      <c r="AK27" s="13">
        <f t="shared" si="6"/>
        <v>31763.666666666668</v>
      </c>
      <c r="AL27" s="14">
        <v>31763.666666666668</v>
      </c>
      <c r="AM27" s="13">
        <f t="shared" si="7"/>
        <v>12094.487499999999</v>
      </c>
      <c r="AN27" s="14">
        <v>0</v>
      </c>
      <c r="AO27" s="14">
        <v>12094.487499999999</v>
      </c>
      <c r="AP27" s="13">
        <f>AQ27+AR27</f>
        <v>25048.142717948715</v>
      </c>
      <c r="AQ27" s="14">
        <v>16971.222333333331</v>
      </c>
      <c r="AR27" s="14">
        <v>8076.920384615385</v>
      </c>
      <c r="AS27" s="14">
        <v>15819.777142857143</v>
      </c>
      <c r="AT27" s="14">
        <v>363.98214285714283</v>
      </c>
      <c r="AU27" s="14">
        <v>0</v>
      </c>
      <c r="AW27" s="13">
        <f>AZ27+AP27+AG27+Z27</f>
        <v>195593.68805128205</v>
      </c>
      <c r="AX27" s="13">
        <f>AW27+R27</f>
        <v>1438427.3550736846</v>
      </c>
      <c r="AY27" s="13"/>
      <c r="AZ27" s="14">
        <v>116068.75</v>
      </c>
      <c r="BA27" s="14">
        <v>26263</v>
      </c>
      <c r="BB27" s="14">
        <v>43858</v>
      </c>
      <c r="BD27" s="14">
        <v>45947.75</v>
      </c>
      <c r="BH27" s="14">
        <v>0</v>
      </c>
      <c r="BI27" s="14"/>
      <c r="BK27" s="13">
        <f t="shared" si="1"/>
        <v>490154.29495194874</v>
      </c>
      <c r="BL27" s="14">
        <v>214816.30973400001</v>
      </c>
      <c r="BM27" s="14">
        <v>184795.5452179487</v>
      </c>
      <c r="BN27" s="14">
        <v>13000</v>
      </c>
      <c r="BO27" s="14">
        <v>71979.88</v>
      </c>
      <c r="BP27" s="14">
        <v>4062.56</v>
      </c>
      <c r="BQ27">
        <v>1500</v>
      </c>
      <c r="BR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E27">
        <v>45.2181129374097</v>
      </c>
      <c r="CF27">
        <v>72.937881299129103</v>
      </c>
      <c r="CG27">
        <v>53.233206069088602</v>
      </c>
      <c r="CH27">
        <v>29.4245515404934</v>
      </c>
    </row>
    <row r="28" spans="1:86">
      <c r="A28" s="2">
        <v>45047</v>
      </c>
      <c r="B28" s="3">
        <f t="shared" si="10"/>
        <v>18</v>
      </c>
      <c r="C28" s="4">
        <f t="shared" si="8"/>
        <v>45047</v>
      </c>
      <c r="D28" s="3">
        <f t="shared" si="9"/>
        <v>2023</v>
      </c>
      <c r="E28" s="5" t="s">
        <v>88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>T28+U28+AJ28+AS28+AT28+AU28</f>
        <v>1045443.5545997187</v>
      </c>
      <c r="S28" s="14">
        <v>558441.83999999985</v>
      </c>
      <c r="T28" s="13">
        <f t="shared" si="3"/>
        <v>852401.32859062764</v>
      </c>
      <c r="U28" s="14">
        <v>80829.326976832948</v>
      </c>
      <c r="V28" s="13">
        <f>W28+X28+Y28</f>
        <v>293959.48859062779</v>
      </c>
      <c r="W28" s="14">
        <v>147800.87539960427</v>
      </c>
      <c r="X28" s="14">
        <v>86163.213946360163</v>
      </c>
      <c r="Y28" s="14">
        <v>59995.399244663386</v>
      </c>
      <c r="Z28" s="14">
        <f t="shared" si="4"/>
        <v>9031.6754838709694</v>
      </c>
      <c r="AA28" s="14">
        <v>9031.6754838709694</v>
      </c>
      <c r="AB28" s="14">
        <v>0</v>
      </c>
      <c r="AC28" s="13">
        <f>AD28+AE28+AF28</f>
        <v>6308.3406605222735</v>
      </c>
      <c r="AD28" s="14">
        <v>263.44161290322586</v>
      </c>
      <c r="AE28" s="14">
        <v>1166.5811111111111</v>
      </c>
      <c r="AF28" s="14">
        <v>4878.3179365079368</v>
      </c>
      <c r="AG28" s="13">
        <f t="shared" si="5"/>
        <v>42184.891827956992</v>
      </c>
      <c r="AH28" s="14">
        <v>11230.00064516129</v>
      </c>
      <c r="AI28" s="14">
        <v>30954.891182795702</v>
      </c>
      <c r="AJ28" s="13">
        <f t="shared" si="0"/>
        <v>70881.129032258061</v>
      </c>
      <c r="AK28" s="13">
        <f t="shared" si="6"/>
        <v>70881.129032258061</v>
      </c>
      <c r="AL28" s="14">
        <v>70881.129032258061</v>
      </c>
      <c r="AM28" s="13">
        <f t="shared" si="7"/>
        <v>0</v>
      </c>
      <c r="AN28" s="14">
        <v>0</v>
      </c>
      <c r="AO28" s="14">
        <v>0</v>
      </c>
      <c r="AP28" s="13">
        <f>AQ28+AR28</f>
        <v>16782.415249042147</v>
      </c>
      <c r="AQ28" s="14">
        <v>16782.415249042147</v>
      </c>
      <c r="AR28" s="14">
        <v>0</v>
      </c>
      <c r="AS28" s="14">
        <v>38197.877142857142</v>
      </c>
      <c r="AT28" s="14">
        <v>2183.8928571428569</v>
      </c>
      <c r="AU28" s="14">
        <v>950</v>
      </c>
      <c r="AW28" s="13">
        <f>AZ28+AP28+AG28+Z28</f>
        <v>176367.79256087012</v>
      </c>
      <c r="AX28" s="13">
        <f>AW28+R28</f>
        <v>1221811.3471605887</v>
      </c>
      <c r="AY28" s="13"/>
      <c r="AZ28" s="14">
        <v>108368.81</v>
      </c>
      <c r="BA28" s="14">
        <v>27292</v>
      </c>
      <c r="BB28" s="14">
        <v>43698</v>
      </c>
      <c r="BD28" s="14">
        <v>37378.81</v>
      </c>
      <c r="BH28" s="14">
        <v>0</v>
      </c>
      <c r="BI28" s="14"/>
      <c r="BK28" s="13">
        <f t="shared" si="1"/>
        <v>493527.81420785002</v>
      </c>
      <c r="BL28" s="14">
        <v>217646</v>
      </c>
      <c r="BM28" s="14">
        <v>212168.30420784999</v>
      </c>
      <c r="BN28" s="14">
        <v>13000</v>
      </c>
      <c r="BO28" s="14">
        <v>47391.75</v>
      </c>
      <c r="BP28" s="14">
        <v>3321.76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E28">
        <v>46.749036818676601</v>
      </c>
      <c r="CF28">
        <v>72.591096073542701</v>
      </c>
      <c r="CG28">
        <v>54.431054978726898</v>
      </c>
      <c r="CH28">
        <v>29.026064788515601</v>
      </c>
    </row>
    <row r="29" spans="1:86">
      <c r="A29" s="2">
        <v>45054</v>
      </c>
      <c r="B29" s="3">
        <f t="shared" si="10"/>
        <v>19</v>
      </c>
      <c r="C29" s="4">
        <f t="shared" si="8"/>
        <v>45054</v>
      </c>
      <c r="D29" s="3">
        <f t="shared" si="9"/>
        <v>2023</v>
      </c>
      <c r="E29" s="5" t="s">
        <v>88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14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>T29+U29+AJ29+AS29+AT29+AU29</f>
        <v>1297183.5201913419</v>
      </c>
      <c r="S29" s="14">
        <v>629571.95000000054</v>
      </c>
      <c r="T29" s="13">
        <f t="shared" si="3"/>
        <v>1125825.1898277341</v>
      </c>
      <c r="U29" s="14">
        <v>79859.46975172458</v>
      </c>
      <c r="V29" s="13">
        <f>W29+X29+Y29</f>
        <v>496253.23982773355</v>
      </c>
      <c r="W29" s="14">
        <v>271620.17561955989</v>
      </c>
      <c r="X29" s="14">
        <v>126059.44593231159</v>
      </c>
      <c r="Y29" s="14">
        <v>98573.618275862071</v>
      </c>
      <c r="Z29" s="14">
        <f t="shared" si="4"/>
        <v>9031.6754838709694</v>
      </c>
      <c r="AA29" s="14">
        <v>9031.6754838709694</v>
      </c>
      <c r="AB29" s="14">
        <v>0</v>
      </c>
      <c r="AC29" s="13">
        <f>AD29+AE29+AF29</f>
        <v>8450.4124462365598</v>
      </c>
      <c r="AD29" s="14">
        <v>263.44161290322586</v>
      </c>
      <c r="AE29" s="14">
        <v>1166.5811111111111</v>
      </c>
      <c r="AF29" s="14">
        <v>7020.3897222222222</v>
      </c>
      <c r="AG29" s="13">
        <f t="shared" si="5"/>
        <v>39842.00849462366</v>
      </c>
      <c r="AH29" s="14">
        <v>11230.00064516129</v>
      </c>
      <c r="AI29" s="14">
        <v>28612.007849462367</v>
      </c>
      <c r="AJ29" s="13">
        <f t="shared" si="0"/>
        <v>39652.747532258058</v>
      </c>
      <c r="AK29" s="13">
        <f t="shared" si="6"/>
        <v>31326.129032258061</v>
      </c>
      <c r="AL29" s="14">
        <v>31326.129032258061</v>
      </c>
      <c r="AM29" s="13">
        <f t="shared" si="7"/>
        <v>8326.6185000000005</v>
      </c>
      <c r="AN29" s="14">
        <v>0</v>
      </c>
      <c r="AO29" s="14">
        <v>8326.6185000000005</v>
      </c>
      <c r="AP29" s="13">
        <f>AQ29+AR29</f>
        <v>10903.182681992337</v>
      </c>
      <c r="AQ29" s="14">
        <v>10903.182681992337</v>
      </c>
      <c r="AR29" s="14">
        <v>0</v>
      </c>
      <c r="AS29" s="14">
        <v>43982.05857142857</v>
      </c>
      <c r="AT29" s="14">
        <v>2599.1045081967213</v>
      </c>
      <c r="AU29" s="14">
        <v>5264.95</v>
      </c>
      <c r="AW29" s="13">
        <f>AZ29+AP29+AG29+Z29</f>
        <v>180260.95666048693</v>
      </c>
      <c r="AX29" s="13">
        <f>AW29+R29</f>
        <v>1477444.4768518289</v>
      </c>
      <c r="AY29" s="13"/>
      <c r="AZ29" s="14">
        <v>120484.09</v>
      </c>
      <c r="BA29" s="14">
        <v>41946</v>
      </c>
      <c r="BB29" s="14">
        <v>50470</v>
      </c>
      <c r="BD29" s="14">
        <v>28068.09</v>
      </c>
      <c r="BH29" s="14">
        <v>0</v>
      </c>
      <c r="BI29" s="14"/>
      <c r="BK29" s="13">
        <f t="shared" si="1"/>
        <v>608229.45348537713</v>
      </c>
      <c r="BL29" s="14">
        <v>284741.44554599997</v>
      </c>
      <c r="BM29" s="14">
        <v>220535.0979393771</v>
      </c>
      <c r="BN29" s="14">
        <v>13000</v>
      </c>
      <c r="BO29" s="14">
        <v>84079.48</v>
      </c>
      <c r="BP29" s="14">
        <v>4373.43</v>
      </c>
      <c r="BQ29">
        <v>1500</v>
      </c>
      <c r="BR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E29">
        <v>46.749036818676601</v>
      </c>
      <c r="CF29">
        <v>72.591096073542701</v>
      </c>
      <c r="CG29">
        <v>54.431054978726898</v>
      </c>
      <c r="CH29">
        <v>29.026064788515601</v>
      </c>
    </row>
    <row r="30" spans="1:86">
      <c r="A30" s="2">
        <v>45061</v>
      </c>
      <c r="B30" s="3">
        <f t="shared" si="10"/>
        <v>20</v>
      </c>
      <c r="C30" s="4">
        <f t="shared" si="8"/>
        <v>45061</v>
      </c>
      <c r="D30" s="3">
        <f t="shared" si="9"/>
        <v>2023</v>
      </c>
      <c r="E30" s="5" t="s">
        <v>88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14"/>
        <v>17.390308168375665</v>
      </c>
      <c r="N30">
        <v>17.390308168375672</v>
      </c>
      <c r="O30">
        <v>37.696737166567111</v>
      </c>
      <c r="P30">
        <v>38.461693886097159</v>
      </c>
      <c r="R30" s="13">
        <f>T30+U30+AJ30+AS30+AT30+AU30</f>
        <v>2335957.5825485908</v>
      </c>
      <c r="S30" s="14">
        <v>1137668.5299999998</v>
      </c>
      <c r="T30" s="13">
        <f t="shared" si="3"/>
        <v>1856936.2151610667</v>
      </c>
      <c r="U30" s="14">
        <v>344315.61276471167</v>
      </c>
      <c r="V30" s="13">
        <f>W30+X30+Y30</f>
        <v>719267.68516106694</v>
      </c>
      <c r="W30" s="14">
        <v>383109.71220289322</v>
      </c>
      <c r="X30" s="14">
        <v>207687.12093231158</v>
      </c>
      <c r="Y30" s="14">
        <v>128470.85202586206</v>
      </c>
      <c r="Z30" s="14">
        <f t="shared" si="4"/>
        <v>9031.6754838709694</v>
      </c>
      <c r="AA30" s="14">
        <v>9031.6754838709694</v>
      </c>
      <c r="AB30" s="14">
        <v>0</v>
      </c>
      <c r="AC30" s="13">
        <f>AD30+AE30+AF30</f>
        <v>7083.7824462365588</v>
      </c>
      <c r="AD30" s="14">
        <v>263.44161290322586</v>
      </c>
      <c r="AE30" s="14">
        <v>666.61777777777775</v>
      </c>
      <c r="AF30" s="14">
        <v>6153.7230555555552</v>
      </c>
      <c r="AG30" s="13">
        <f t="shared" si="5"/>
        <v>38904.855161290325</v>
      </c>
      <c r="AH30" s="14">
        <v>11230.00064516129</v>
      </c>
      <c r="AI30" s="14">
        <v>27674.854516129035</v>
      </c>
      <c r="AJ30" s="13">
        <f t="shared" si="0"/>
        <v>90309.905532258068</v>
      </c>
      <c r="AK30" s="13">
        <f t="shared" si="6"/>
        <v>70881.129032258061</v>
      </c>
      <c r="AL30" s="14">
        <v>70881.129032258061</v>
      </c>
      <c r="AM30" s="13">
        <f t="shared" si="7"/>
        <v>19428.7765</v>
      </c>
      <c r="AN30" s="14">
        <v>0</v>
      </c>
      <c r="AO30" s="14">
        <v>19428.7765</v>
      </c>
      <c r="AP30" s="13">
        <f>AQ30+AR30</f>
        <v>7674.4137931034493</v>
      </c>
      <c r="AQ30" s="14">
        <v>7674.4137931034493</v>
      </c>
      <c r="AR30" s="14">
        <v>0</v>
      </c>
      <c r="AS30" s="14">
        <v>43912.331428571437</v>
      </c>
      <c r="AT30" s="14">
        <v>483.51766198282587</v>
      </c>
      <c r="AU30" s="14">
        <v>0</v>
      </c>
      <c r="AW30" s="13">
        <f>AZ30+AP30+AG30+Z30</f>
        <v>201483.59443826473</v>
      </c>
      <c r="AX30" s="13">
        <f>AW30+R30</f>
        <v>2537441.1769868555</v>
      </c>
      <c r="AY30" s="13"/>
      <c r="AZ30" s="14">
        <v>145872.65</v>
      </c>
      <c r="BA30" s="14">
        <v>41584</v>
      </c>
      <c r="BB30" s="14">
        <v>51662</v>
      </c>
      <c r="BD30" s="14">
        <v>52626.65</v>
      </c>
      <c r="BH30" s="14">
        <v>0</v>
      </c>
      <c r="BI30" s="14"/>
      <c r="BK30" s="13">
        <f t="shared" si="1"/>
        <v>608599.63441237714</v>
      </c>
      <c r="BL30" s="14">
        <v>282162.24647299998</v>
      </c>
      <c r="BM30" s="14">
        <v>220535.0979393771</v>
      </c>
      <c r="BN30" s="14">
        <v>13000</v>
      </c>
      <c r="BO30" s="14">
        <v>86250.51</v>
      </c>
      <c r="BP30" s="14">
        <v>5151.78</v>
      </c>
      <c r="BQ30">
        <v>1500</v>
      </c>
      <c r="BR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E30">
        <v>46.749036818676601</v>
      </c>
      <c r="CF30">
        <v>72.591096073542701</v>
      </c>
      <c r="CG30">
        <v>54.431054978726898</v>
      </c>
      <c r="CH30">
        <v>29.026064788515601</v>
      </c>
    </row>
    <row r="31" spans="1:86">
      <c r="A31" s="2">
        <v>45068</v>
      </c>
      <c r="B31" s="3">
        <f t="shared" si="10"/>
        <v>21</v>
      </c>
      <c r="C31" s="4">
        <f t="shared" si="8"/>
        <v>45068</v>
      </c>
      <c r="D31" s="3">
        <f t="shared" si="9"/>
        <v>2023</v>
      </c>
      <c r="E31" s="5" t="s">
        <v>88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14"/>
        <v>17.390308168375665</v>
      </c>
      <c r="N31">
        <v>17.390308168375672</v>
      </c>
      <c r="O31">
        <v>37.547204835182875</v>
      </c>
      <c r="P31">
        <v>38.36580470500374</v>
      </c>
      <c r="R31" s="13">
        <f>T31+U31+AJ31+AS31+AT31+AU31</f>
        <v>2009400.5935962109</v>
      </c>
      <c r="S31" s="14">
        <v>951635.44000000088</v>
      </c>
      <c r="T31" s="13">
        <f t="shared" si="3"/>
        <v>1625995.1672086869</v>
      </c>
      <c r="U31" s="14">
        <v>288966.68376471166</v>
      </c>
      <c r="V31" s="13">
        <f>W31+X31+Y31</f>
        <v>674359.72720868594</v>
      </c>
      <c r="W31" s="14">
        <v>331080.35517313133</v>
      </c>
      <c r="X31" s="14">
        <v>213630.59057516875</v>
      </c>
      <c r="Y31" s="14">
        <v>129648.78146038587</v>
      </c>
      <c r="Z31" s="14">
        <f t="shared" si="4"/>
        <v>9031.6754838709694</v>
      </c>
      <c r="AA31" s="14">
        <v>9031.6754838709694</v>
      </c>
      <c r="AB31" s="14">
        <v>0</v>
      </c>
      <c r="AC31" s="13">
        <f>AD31+AE31+AF31</f>
        <v>5261.6091129032257</v>
      </c>
      <c r="AD31" s="14">
        <v>263.44161290322586</v>
      </c>
      <c r="AE31" s="14">
        <v>0</v>
      </c>
      <c r="AF31" s="14">
        <v>4998.1674999999996</v>
      </c>
      <c r="AG31" s="13">
        <f t="shared" si="5"/>
        <v>40893.655161290328</v>
      </c>
      <c r="AH31" s="14">
        <v>11230.00064516129</v>
      </c>
      <c r="AI31" s="14">
        <v>29663.654516129034</v>
      </c>
      <c r="AJ31" s="13">
        <f t="shared" si="0"/>
        <v>61819.308532258059</v>
      </c>
      <c r="AK31" s="13">
        <f t="shared" si="6"/>
        <v>31326.129032258061</v>
      </c>
      <c r="AL31" s="14">
        <v>31326.129032258061</v>
      </c>
      <c r="AM31" s="13">
        <f t="shared" si="7"/>
        <v>30493.179499999998</v>
      </c>
      <c r="AN31" s="14">
        <v>0</v>
      </c>
      <c r="AO31" s="14">
        <v>30493.179499999998</v>
      </c>
      <c r="AP31" s="13">
        <f>AQ31+AR31</f>
        <v>12318.893793103449</v>
      </c>
      <c r="AQ31" s="14">
        <v>12318.893793103449</v>
      </c>
      <c r="AR31" s="14">
        <v>0</v>
      </c>
      <c r="AS31" s="14">
        <v>30516.362857142856</v>
      </c>
      <c r="AT31" s="14">
        <v>2103.0712334113973</v>
      </c>
      <c r="AU31" s="14">
        <v>0</v>
      </c>
      <c r="AW31" s="13">
        <f>AZ31+AP31+AG31+Z31</f>
        <v>227414.31443826476</v>
      </c>
      <c r="AX31" s="13">
        <f>AW31+R31</f>
        <v>2236814.9080344755</v>
      </c>
      <c r="AY31" s="13"/>
      <c r="AZ31" s="14">
        <v>165170.09</v>
      </c>
      <c r="BA31" s="14">
        <v>44827</v>
      </c>
      <c r="BB31" s="14">
        <v>58540</v>
      </c>
      <c r="BD31" s="14">
        <v>61803.09</v>
      </c>
      <c r="BH31" s="14">
        <v>0</v>
      </c>
      <c r="BI31" s="14"/>
      <c r="BK31" s="13">
        <f t="shared" si="1"/>
        <v>583496.117530377</v>
      </c>
      <c r="BL31" s="14">
        <v>238352.17959099999</v>
      </c>
      <c r="BM31" s="14">
        <v>220535.0979393771</v>
      </c>
      <c r="BN31" s="14">
        <v>13000</v>
      </c>
      <c r="BO31" s="14">
        <v>104016.25</v>
      </c>
      <c r="BP31" s="14">
        <v>6092.59</v>
      </c>
      <c r="BQ31">
        <v>1500</v>
      </c>
      <c r="BR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E31">
        <v>46.749036818676601</v>
      </c>
      <c r="CF31">
        <v>72.591096073542701</v>
      </c>
      <c r="CG31">
        <v>54.431054978726898</v>
      </c>
      <c r="CH31">
        <v>29.026064788515601</v>
      </c>
    </row>
    <row r="32" spans="1:86">
      <c r="A32" s="2">
        <v>45075</v>
      </c>
      <c r="B32" s="3">
        <f t="shared" si="10"/>
        <v>22</v>
      </c>
      <c r="C32" s="4">
        <f t="shared" si="8"/>
        <v>45075</v>
      </c>
      <c r="D32" s="3">
        <f t="shared" si="9"/>
        <v>2023</v>
      </c>
      <c r="E32" s="5" t="s">
        <v>88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14"/>
        <v>17.390308168375665</v>
      </c>
      <c r="N32">
        <v>17.390308168375672</v>
      </c>
      <c r="O32">
        <v>37.916916168122825</v>
      </c>
      <c r="P32">
        <v>38.687301181000947</v>
      </c>
      <c r="R32" s="13">
        <f>T32+U32+AJ32+AS32+AT32+AU32</f>
        <v>1999596.207216298</v>
      </c>
      <c r="S32" s="14">
        <v>601477.85999999871</v>
      </c>
      <c r="T32" s="13">
        <f t="shared" si="3"/>
        <v>1215694.0205452179</v>
      </c>
      <c r="U32" s="14">
        <v>705755.30640003446</v>
      </c>
      <c r="V32" s="13">
        <f>W32+X32+Y32</f>
        <v>614216.1605452192</v>
      </c>
      <c r="W32" s="14">
        <v>296791.91827147803</v>
      </c>
      <c r="X32" s="14">
        <v>189623.30328051452</v>
      </c>
      <c r="Y32" s="14">
        <v>127800.93899322661</v>
      </c>
      <c r="Z32" s="14">
        <f t="shared" si="4"/>
        <v>5870.7527311827962</v>
      </c>
      <c r="AA32" s="14">
        <v>5870.7527311827962</v>
      </c>
      <c r="AB32" s="14">
        <v>0</v>
      </c>
      <c r="AC32" s="13">
        <f>AD32+AE32+AF32</f>
        <v>4383.8620007680493</v>
      </c>
      <c r="AD32" s="14">
        <v>268.45954838709679</v>
      </c>
      <c r="AE32" s="14">
        <v>773.33066666666662</v>
      </c>
      <c r="AF32" s="14">
        <v>3342.0717857142854</v>
      </c>
      <c r="AG32" s="13">
        <f t="shared" si="5"/>
        <v>33661.489354838712</v>
      </c>
      <c r="AH32" s="14">
        <v>9979.4254193548386</v>
      </c>
      <c r="AI32" s="14">
        <v>23682.063935483871</v>
      </c>
      <c r="AJ32" s="13">
        <f t="shared" si="0"/>
        <v>48342.384037634416</v>
      </c>
      <c r="AK32" s="13">
        <f t="shared" si="6"/>
        <v>22126.150537634414</v>
      </c>
      <c r="AL32" s="14">
        <v>22126.150537634414</v>
      </c>
      <c r="AM32" s="13">
        <f t="shared" si="7"/>
        <v>26216.233500000002</v>
      </c>
      <c r="AN32" s="14">
        <v>0</v>
      </c>
      <c r="AO32" s="14">
        <v>26216.233500000002</v>
      </c>
      <c r="AP32" s="13">
        <f>AQ32+AR32</f>
        <v>11747.997559681698</v>
      </c>
      <c r="AQ32" s="14">
        <v>11747.997559681698</v>
      </c>
      <c r="AR32" s="14">
        <v>0</v>
      </c>
      <c r="AS32" s="14">
        <v>27370.835714285717</v>
      </c>
      <c r="AT32" s="14">
        <v>2433.6605191256831</v>
      </c>
      <c r="AU32" s="14">
        <v>0</v>
      </c>
      <c r="AW32" s="13">
        <f>AZ32+AP32+AG32+Z32</f>
        <v>199774.58964570321</v>
      </c>
      <c r="AX32" s="13">
        <f>AW32+R32</f>
        <v>2199370.7968620011</v>
      </c>
      <c r="AY32" s="13"/>
      <c r="AZ32" s="14">
        <v>148494.35</v>
      </c>
      <c r="BA32" s="14">
        <v>37241</v>
      </c>
      <c r="BB32" s="14">
        <v>54500</v>
      </c>
      <c r="BD32" s="14">
        <v>56753.35</v>
      </c>
      <c r="BH32" s="14">
        <v>0</v>
      </c>
      <c r="BI32" s="14"/>
      <c r="BK32" s="13">
        <f t="shared" si="1"/>
        <v>562442.97170821426</v>
      </c>
      <c r="BL32" s="14">
        <v>240301.670125</v>
      </c>
      <c r="BM32" s="14">
        <v>215055.3315832142</v>
      </c>
      <c r="BN32" s="14">
        <v>13000</v>
      </c>
      <c r="BO32" s="14">
        <v>88635.31</v>
      </c>
      <c r="BP32" s="14">
        <v>3950.66</v>
      </c>
      <c r="BQ32">
        <v>1500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E32">
        <v>46.749036818676601</v>
      </c>
      <c r="CF32">
        <v>72.591096073542701</v>
      </c>
      <c r="CG32">
        <v>54.431054978726898</v>
      </c>
      <c r="CH32">
        <v>29.026064788515601</v>
      </c>
    </row>
    <row r="33" spans="1:86">
      <c r="A33" s="2">
        <v>45082</v>
      </c>
      <c r="B33" s="3">
        <f t="shared" si="10"/>
        <v>23</v>
      </c>
      <c r="C33" s="4">
        <f t="shared" si="8"/>
        <v>45082</v>
      </c>
      <c r="D33" s="3">
        <f t="shared" si="9"/>
        <v>2023</v>
      </c>
      <c r="E33" s="5" t="s">
        <v>89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>T33+U33+AJ33+AS33+AT33+AU33</f>
        <v>1692216.0518485541</v>
      </c>
      <c r="S33" s="14">
        <v>419962.93999999954</v>
      </c>
      <c r="T33" s="13">
        <f t="shared" si="3"/>
        <v>915481.86915151472</v>
      </c>
      <c r="U33" s="14">
        <v>703021.34865410416</v>
      </c>
      <c r="V33" s="13">
        <f>W33+X33+Y33</f>
        <v>495518.92915151513</v>
      </c>
      <c r="W33" s="14">
        <v>241243.88939393935</v>
      </c>
      <c r="X33" s="14">
        <v>148024.9652121212</v>
      </c>
      <c r="Y33" s="14">
        <v>106250.07454545455</v>
      </c>
      <c r="Z33" s="14">
        <f t="shared" si="4"/>
        <v>3500.0606666666667</v>
      </c>
      <c r="AA33" s="14">
        <v>3500.0606666666667</v>
      </c>
      <c r="AB33" s="14">
        <v>0</v>
      </c>
      <c r="AC33" s="13">
        <f>AD33+AE33+AF33</f>
        <v>3725.5516666666663</v>
      </c>
      <c r="AD33" s="14">
        <v>272.22300000000001</v>
      </c>
      <c r="AE33" s="14">
        <v>1353.3286666666665</v>
      </c>
      <c r="AF33" s="14">
        <v>2100</v>
      </c>
      <c r="AG33" s="13">
        <f t="shared" si="5"/>
        <v>27640.724999999999</v>
      </c>
      <c r="AH33" s="14">
        <v>9041.4940000000006</v>
      </c>
      <c r="AI33" s="14">
        <v>18599.231</v>
      </c>
      <c r="AJ33" s="13">
        <f t="shared" si="0"/>
        <v>45322.190666666669</v>
      </c>
      <c r="AK33" s="13">
        <f t="shared" si="6"/>
        <v>22313.666666666668</v>
      </c>
      <c r="AL33" s="14">
        <v>22313.666666666668</v>
      </c>
      <c r="AM33" s="13">
        <f t="shared" si="7"/>
        <v>23008.524000000001</v>
      </c>
      <c r="AN33" s="14">
        <v>0</v>
      </c>
      <c r="AO33" s="14">
        <v>23008.524000000001</v>
      </c>
      <c r="AP33" s="13">
        <f>AQ33+AR33</f>
        <v>8707.3053846153853</v>
      </c>
      <c r="AQ33" s="14">
        <v>8707.3053846153853</v>
      </c>
      <c r="AR33" s="14">
        <v>0</v>
      </c>
      <c r="AS33" s="14">
        <v>27940.518571428565</v>
      </c>
      <c r="AT33" s="14">
        <v>450.12480483996876</v>
      </c>
      <c r="AU33" s="14">
        <v>0</v>
      </c>
      <c r="AW33" s="13">
        <f>AZ33+AP33+AG33+Z33</f>
        <v>144529.43105128204</v>
      </c>
      <c r="AX33" s="13">
        <f>AW33+R33</f>
        <v>1836745.482899836</v>
      </c>
      <c r="AY33" s="13"/>
      <c r="AZ33" s="14">
        <v>104681.34</v>
      </c>
      <c r="BA33" s="14">
        <v>30779</v>
      </c>
      <c r="BB33" s="14">
        <v>53063</v>
      </c>
      <c r="BD33" s="14">
        <v>20839.34</v>
      </c>
      <c r="BH33" s="14">
        <v>0</v>
      </c>
      <c r="BI33" s="14"/>
      <c r="BK33" s="13">
        <f t="shared" si="1"/>
        <v>504874.90265667817</v>
      </c>
      <c r="BL33" s="14">
        <v>229035.57101300001</v>
      </c>
      <c r="BM33" s="14">
        <v>212195.7816436782</v>
      </c>
      <c r="BN33" s="14">
        <v>13000</v>
      </c>
      <c r="BO33" s="14">
        <v>45057.89</v>
      </c>
      <c r="BP33" s="14">
        <v>4085.66</v>
      </c>
      <c r="BQ33">
        <v>1500</v>
      </c>
      <c r="BR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E33">
        <v>45.447537947884399</v>
      </c>
      <c r="CF33">
        <v>73.532638326967501</v>
      </c>
      <c r="CG33">
        <v>54.1056548908251</v>
      </c>
      <c r="CH33">
        <v>28.9858043007482</v>
      </c>
    </row>
    <row r="34" spans="1:86">
      <c r="A34" s="2">
        <v>45089</v>
      </c>
      <c r="B34" s="3">
        <f t="shared" si="10"/>
        <v>24</v>
      </c>
      <c r="C34" s="4">
        <f t="shared" si="8"/>
        <v>45089</v>
      </c>
      <c r="D34" s="3">
        <f t="shared" si="9"/>
        <v>2023</v>
      </c>
      <c r="E34" s="5" t="s">
        <v>89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15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>T34+U34+AJ34+AS34+AT34+AU34</f>
        <v>1667254.5831212883</v>
      </c>
      <c r="S34" s="14">
        <v>718215.60999999952</v>
      </c>
      <c r="T34" s="13">
        <f t="shared" si="3"/>
        <v>1338214.4482424236</v>
      </c>
      <c r="U34" s="14">
        <v>256409.44583592948</v>
      </c>
      <c r="V34" s="13">
        <f>W34+X34+Y34</f>
        <v>619998.83824242419</v>
      </c>
      <c r="W34" s="14">
        <v>299733.61303030298</v>
      </c>
      <c r="X34" s="14">
        <v>202375.29793939393</v>
      </c>
      <c r="Y34" s="14">
        <v>117889.92727272728</v>
      </c>
      <c r="Z34" s="14">
        <f t="shared" si="4"/>
        <v>3500.0606666666667</v>
      </c>
      <c r="AA34" s="14">
        <v>3500.0606666666667</v>
      </c>
      <c r="AB34" s="14">
        <v>0</v>
      </c>
      <c r="AC34" s="13">
        <f>AD34+AE34+AF34</f>
        <v>3725.5516666666663</v>
      </c>
      <c r="AD34" s="14">
        <v>272.22300000000001</v>
      </c>
      <c r="AE34" s="14">
        <v>1353.3286666666665</v>
      </c>
      <c r="AF34" s="14">
        <v>2100</v>
      </c>
      <c r="AG34" s="13">
        <f t="shared" si="5"/>
        <v>27640.724999999999</v>
      </c>
      <c r="AH34" s="14">
        <v>9041.4940000000006</v>
      </c>
      <c r="AI34" s="14">
        <v>18599.231</v>
      </c>
      <c r="AJ34" s="13">
        <f t="shared" si="0"/>
        <v>45322.190666666669</v>
      </c>
      <c r="AK34" s="13">
        <f t="shared" si="6"/>
        <v>22313.666666666668</v>
      </c>
      <c r="AL34" s="14">
        <v>22313.666666666668</v>
      </c>
      <c r="AM34" s="13">
        <f t="shared" si="7"/>
        <v>23008.524000000001</v>
      </c>
      <c r="AN34" s="14">
        <v>0</v>
      </c>
      <c r="AO34" s="14">
        <v>23008.524000000001</v>
      </c>
      <c r="AP34" s="13">
        <f>AQ34+AR34</f>
        <v>7487.8015384615383</v>
      </c>
      <c r="AQ34" s="14">
        <v>7487.8015384615383</v>
      </c>
      <c r="AR34" s="14">
        <v>0</v>
      </c>
      <c r="AS34" s="14">
        <v>25005.07</v>
      </c>
      <c r="AT34" s="14">
        <v>2303.42837626854</v>
      </c>
      <c r="AU34" s="14">
        <v>0</v>
      </c>
      <c r="AW34" s="13">
        <f>AZ34+AP34+AG34+Z34</f>
        <v>152733.73720512819</v>
      </c>
      <c r="AX34" s="13">
        <f>AW34+R34</f>
        <v>1819988.3203264165</v>
      </c>
      <c r="AY34" s="13"/>
      <c r="AZ34" s="14">
        <v>114105.15</v>
      </c>
      <c r="BA34" s="14">
        <v>35892</v>
      </c>
      <c r="BB34" s="14">
        <v>55228</v>
      </c>
      <c r="BD34" s="14">
        <v>22985.15</v>
      </c>
      <c r="BH34" s="14">
        <v>0</v>
      </c>
      <c r="BI34" s="14"/>
      <c r="BK34" s="13">
        <f t="shared" si="1"/>
        <v>499068.19919367821</v>
      </c>
      <c r="BL34" s="14">
        <v>218608.78755000001</v>
      </c>
      <c r="BM34" s="14">
        <v>211449.02164367819</v>
      </c>
      <c r="BN34" s="14">
        <v>13000</v>
      </c>
      <c r="BO34" s="14">
        <v>51558.81</v>
      </c>
      <c r="BP34" s="14">
        <v>2951.58</v>
      </c>
      <c r="BQ34">
        <v>1500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E34">
        <v>45.447537947884399</v>
      </c>
      <c r="CF34">
        <v>73.532638326967501</v>
      </c>
      <c r="CG34">
        <v>54.1056548908251</v>
      </c>
      <c r="CH34">
        <v>28.9858043007482</v>
      </c>
    </row>
    <row r="35" spans="1:86">
      <c r="A35" s="2">
        <v>45096</v>
      </c>
      <c r="B35" s="3">
        <f t="shared" si="10"/>
        <v>25</v>
      </c>
      <c r="C35" s="4">
        <f t="shared" si="8"/>
        <v>45096</v>
      </c>
      <c r="D35" s="3">
        <f t="shared" si="9"/>
        <v>2023</v>
      </c>
      <c r="E35" s="5" t="s">
        <v>89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15"/>
        <v>16.917670271118293</v>
      </c>
      <c r="N35">
        <v>16.917670271118304</v>
      </c>
      <c r="O35">
        <v>37.480020810242138</v>
      </c>
      <c r="P35">
        <v>38.34622981322395</v>
      </c>
      <c r="R35" s="13">
        <f>T35+U35+AJ35+AS35+AT35+AU35</f>
        <v>1867161.8464308148</v>
      </c>
      <c r="S35" s="14">
        <v>817517.64000000095</v>
      </c>
      <c r="T35" s="13">
        <f t="shared" si="3"/>
        <v>1437516.4782424252</v>
      </c>
      <c r="U35" s="14">
        <v>244064.41497878768</v>
      </c>
      <c r="V35" s="13">
        <f>W35+X35+Y35</f>
        <v>619998.83824242419</v>
      </c>
      <c r="W35" s="14">
        <v>299733.61303030298</v>
      </c>
      <c r="X35" s="14">
        <v>202375.29793939393</v>
      </c>
      <c r="Y35" s="14">
        <v>117889.92727272728</v>
      </c>
      <c r="Z35" s="14">
        <f t="shared" si="4"/>
        <v>3500.0606666666667</v>
      </c>
      <c r="AA35" s="14">
        <v>3500.0606666666667</v>
      </c>
      <c r="AB35" s="14">
        <v>0</v>
      </c>
      <c r="AC35" s="13">
        <f>AD35+AE35+AF35</f>
        <v>3725.5516666666663</v>
      </c>
      <c r="AD35" s="14">
        <v>272.22300000000001</v>
      </c>
      <c r="AE35" s="14">
        <v>1353.3286666666665</v>
      </c>
      <c r="AF35" s="14">
        <v>2100</v>
      </c>
      <c r="AG35" s="13">
        <f t="shared" si="5"/>
        <v>27640.724999999999</v>
      </c>
      <c r="AH35" s="14">
        <v>9041.4940000000006</v>
      </c>
      <c r="AI35" s="14">
        <v>18599.231</v>
      </c>
      <c r="AJ35" s="13">
        <f t="shared" si="0"/>
        <v>152635.11983333333</v>
      </c>
      <c r="AK35" s="13">
        <f t="shared" si="6"/>
        <v>22313.666666666668</v>
      </c>
      <c r="AL35" s="14">
        <v>22313.666666666668</v>
      </c>
      <c r="AM35" s="13">
        <f t="shared" si="7"/>
        <v>130321.45316666667</v>
      </c>
      <c r="AN35" s="14">
        <v>107312.92916666667</v>
      </c>
      <c r="AO35" s="14">
        <v>23008.524000000001</v>
      </c>
      <c r="AP35" s="13">
        <f>AQ35+AR35</f>
        <v>7000</v>
      </c>
      <c r="AQ35" s="14">
        <v>7000</v>
      </c>
      <c r="AR35" s="14">
        <v>0</v>
      </c>
      <c r="AS35" s="14">
        <v>30278.422857142858</v>
      </c>
      <c r="AT35" s="14">
        <v>2667.4105191256831</v>
      </c>
      <c r="AU35" s="14">
        <v>0</v>
      </c>
      <c r="AW35" s="13">
        <f>AZ35+AP35+AG35+Z35</f>
        <v>166712.50566666666</v>
      </c>
      <c r="AX35" s="13">
        <f>AW35+R35</f>
        <v>2033874.3520974815</v>
      </c>
      <c r="AY35" s="13"/>
      <c r="AZ35" s="14">
        <v>128571.72</v>
      </c>
      <c r="BA35" s="14">
        <v>42499</v>
      </c>
      <c r="BB35" s="14">
        <v>49460</v>
      </c>
      <c r="BD35" s="14">
        <v>36612.720000000001</v>
      </c>
      <c r="BH35" s="14">
        <v>0</v>
      </c>
      <c r="BI35" s="14"/>
      <c r="BK35" s="13">
        <f t="shared" si="1"/>
        <v>494434.33224067814</v>
      </c>
      <c r="BL35" s="14">
        <v>224792.370597</v>
      </c>
      <c r="BM35" s="14">
        <v>211449.02164367819</v>
      </c>
      <c r="BN35" s="14">
        <v>13000</v>
      </c>
      <c r="BO35" s="14">
        <v>40496.97</v>
      </c>
      <c r="BP35" s="14">
        <v>3195.97</v>
      </c>
      <c r="BQ35">
        <v>1500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E35">
        <v>45.447537947884399</v>
      </c>
      <c r="CF35">
        <v>73.532638326967501</v>
      </c>
      <c r="CG35">
        <v>54.1056548908251</v>
      </c>
      <c r="CH35">
        <v>28.9858043007482</v>
      </c>
    </row>
    <row r="36" spans="1:86">
      <c r="A36" s="2">
        <v>45103</v>
      </c>
      <c r="B36" s="3">
        <f t="shared" si="10"/>
        <v>26</v>
      </c>
      <c r="C36" s="4">
        <f t="shared" si="8"/>
        <v>45103</v>
      </c>
      <c r="D36" s="3">
        <f t="shared" si="9"/>
        <v>2023</v>
      </c>
      <c r="E36" s="5" t="s">
        <v>89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15"/>
        <v>16.917670271118293</v>
      </c>
      <c r="N36">
        <v>16.917670271118304</v>
      </c>
      <c r="O36">
        <v>37.343887297475732</v>
      </c>
      <c r="P36">
        <v>38.168254889427182</v>
      </c>
      <c r="R36" s="13">
        <f>T36+U36+AJ36+AS36+AT36+AU36</f>
        <v>1028729.6713798291</v>
      </c>
      <c r="S36" s="14">
        <v>411167.11999999965</v>
      </c>
      <c r="T36" s="13">
        <f t="shared" si="3"/>
        <v>854023.43303030264</v>
      </c>
      <c r="U36" s="14">
        <v>94406.954262812491</v>
      </c>
      <c r="V36" s="13">
        <f>W36+X36+Y36</f>
        <v>442856.31303030299</v>
      </c>
      <c r="W36" s="14">
        <v>214095.43787878784</v>
      </c>
      <c r="X36" s="14">
        <v>144553.78424242424</v>
      </c>
      <c r="Y36" s="14">
        <v>84207.090909090912</v>
      </c>
      <c r="Z36" s="14">
        <f t="shared" si="4"/>
        <v>3145.2136559139785</v>
      </c>
      <c r="AA36" s="14">
        <v>3145.2136559139785</v>
      </c>
      <c r="AB36" s="14">
        <v>0</v>
      </c>
      <c r="AC36" s="13">
        <f>AD36+AE36+AF36</f>
        <v>2736.3767204301075</v>
      </c>
      <c r="AD36" s="14">
        <v>269.71338709677423</v>
      </c>
      <c r="AE36" s="14">
        <v>966.6633333333333</v>
      </c>
      <c r="AF36" s="14">
        <v>1500</v>
      </c>
      <c r="AG36" s="13">
        <f t="shared" si="5"/>
        <v>24185.202096774192</v>
      </c>
      <c r="AH36" s="14">
        <v>8321.9958064516122</v>
      </c>
      <c r="AI36" s="14">
        <v>15863.20629032258</v>
      </c>
      <c r="AJ36" s="13">
        <f t="shared" si="0"/>
        <v>47899.896424731181</v>
      </c>
      <c r="AK36" s="13">
        <f t="shared" si="6"/>
        <v>21367.365591397847</v>
      </c>
      <c r="AL36" s="14">
        <v>21367.365591397847</v>
      </c>
      <c r="AM36" s="13">
        <f t="shared" si="7"/>
        <v>26532.530833333338</v>
      </c>
      <c r="AN36" s="14">
        <v>10097.870833333332</v>
      </c>
      <c r="AO36" s="14">
        <v>16434.660000000003</v>
      </c>
      <c r="AP36" s="13">
        <f>AQ36+AR36</f>
        <v>6612.9032258064517</v>
      </c>
      <c r="AQ36" s="14">
        <v>6612.9032258064517</v>
      </c>
      <c r="AR36" s="14">
        <v>0</v>
      </c>
      <c r="AS36" s="14">
        <v>31915.870000000003</v>
      </c>
      <c r="AT36" s="14">
        <v>483.51766198282587</v>
      </c>
      <c r="AU36" s="14">
        <v>0</v>
      </c>
      <c r="AW36" s="13">
        <f>AZ36+AP36+AG36+Z36</f>
        <v>157376.51897849463</v>
      </c>
      <c r="AX36" s="13">
        <f>AW36+R36</f>
        <v>1186106.1903583237</v>
      </c>
      <c r="AY36" s="13"/>
      <c r="AZ36" s="14">
        <v>123433.2</v>
      </c>
      <c r="BA36" s="14">
        <v>41232</v>
      </c>
      <c r="BB36" s="14">
        <v>47541</v>
      </c>
      <c r="BD36" s="14">
        <v>34660.199999999997</v>
      </c>
      <c r="BH36" s="14">
        <v>0</v>
      </c>
      <c r="BI36" s="14"/>
      <c r="BK36" s="13">
        <f t="shared" si="1"/>
        <v>466674.32405531849</v>
      </c>
      <c r="BL36" s="14">
        <v>187727.31440199999</v>
      </c>
      <c r="BM36" s="14">
        <v>200931.14965331851</v>
      </c>
      <c r="BN36" s="14">
        <v>13000</v>
      </c>
      <c r="BO36" s="14">
        <v>59721.13</v>
      </c>
      <c r="BP36" s="14">
        <v>3794.73</v>
      </c>
      <c r="BQ36">
        <v>1500</v>
      </c>
      <c r="BR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E36">
        <v>45.447537947884399</v>
      </c>
      <c r="CF36">
        <v>73.532638326967501</v>
      </c>
      <c r="CG36">
        <v>54.1056548908251</v>
      </c>
      <c r="CH36">
        <v>28.9858043007482</v>
      </c>
    </row>
    <row r="37" spans="1:86">
      <c r="A37" s="2">
        <v>45110</v>
      </c>
      <c r="B37" s="3">
        <f t="shared" si="10"/>
        <v>27</v>
      </c>
      <c r="C37" s="4">
        <f t="shared" si="8"/>
        <v>45110</v>
      </c>
      <c r="D37" s="3">
        <f t="shared" si="9"/>
        <v>2023</v>
      </c>
      <c r="E37" s="5" t="s">
        <v>90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>T37+U37+AJ37+AS37+AT37+AU37</f>
        <v>421124.74020342639</v>
      </c>
      <c r="S37" s="14">
        <v>0</v>
      </c>
      <c r="T37" s="13">
        <f t="shared" si="3"/>
        <v>168389.75820105817</v>
      </c>
      <c r="U37" s="14">
        <v>38008.020722873909</v>
      </c>
      <c r="V37" s="13">
        <f>W37+X37+Y37</f>
        <v>168389.75820105817</v>
      </c>
      <c r="W37" s="14">
        <v>67875.755026455023</v>
      </c>
      <c r="X37" s="14">
        <v>66570.702513227501</v>
      </c>
      <c r="Y37" s="14">
        <v>33943.300661375659</v>
      </c>
      <c r="Z37" s="14">
        <f t="shared" si="4"/>
        <v>2258.096129032258</v>
      </c>
      <c r="AA37" s="14">
        <v>2258.096129032258</v>
      </c>
      <c r="AB37" s="14">
        <v>0</v>
      </c>
      <c r="AC37" s="13">
        <f>AD37+AE37+AF37</f>
        <v>263.43935483870973</v>
      </c>
      <c r="AD37" s="14">
        <v>263.43935483870973</v>
      </c>
      <c r="AE37" s="14">
        <v>0</v>
      </c>
      <c r="AF37" s="14">
        <v>0</v>
      </c>
      <c r="AG37" s="13">
        <f t="shared" si="5"/>
        <v>21220.014838709678</v>
      </c>
      <c r="AH37" s="14">
        <v>12196.870322580646</v>
      </c>
      <c r="AI37" s="14">
        <v>9023.1445161290321</v>
      </c>
      <c r="AJ37" s="13">
        <f t="shared" si="0"/>
        <v>153787.48861751152</v>
      </c>
      <c r="AK37" s="13">
        <f t="shared" si="6"/>
        <v>19001.612903225803</v>
      </c>
      <c r="AL37" s="14">
        <v>19001.612903225803</v>
      </c>
      <c r="AM37" s="13">
        <f t="shared" si="7"/>
        <v>134785.87571428571</v>
      </c>
      <c r="AN37" s="14">
        <v>117107.29000000001</v>
      </c>
      <c r="AO37" s="14">
        <v>17678.585714285713</v>
      </c>
      <c r="AP37" s="13">
        <f>AQ37+AR37</f>
        <v>5645.1612903225814</v>
      </c>
      <c r="AQ37" s="14">
        <v>5645.1612903225814</v>
      </c>
      <c r="AR37" s="14">
        <v>0</v>
      </c>
      <c r="AS37" s="14">
        <v>47784.94142857143</v>
      </c>
      <c r="AT37" s="14">
        <v>2103.0712334113973</v>
      </c>
      <c r="AU37" s="14">
        <v>11051.46</v>
      </c>
      <c r="AW37" s="13">
        <f>AZ37+AP37+AG37+Z37</f>
        <v>156779.56225806451</v>
      </c>
      <c r="AX37" s="13">
        <f>AW37+R37</f>
        <v>577904.30246149097</v>
      </c>
      <c r="AY37" s="13"/>
      <c r="AZ37" s="14">
        <v>127656.29000000001</v>
      </c>
      <c r="BA37" s="14">
        <v>46301</v>
      </c>
      <c r="BB37" s="14">
        <v>51964</v>
      </c>
      <c r="BD37" s="14">
        <v>29391.29</v>
      </c>
      <c r="BH37" s="14">
        <v>0</v>
      </c>
      <c r="BI37" s="14"/>
      <c r="BK37" s="13">
        <f t="shared" si="1"/>
        <v>482568.46009899076</v>
      </c>
      <c r="BL37" s="14">
        <v>231041.258993</v>
      </c>
      <c r="BM37" s="14">
        <v>181065.04110599079</v>
      </c>
      <c r="BN37" s="14">
        <v>13000</v>
      </c>
      <c r="BO37" s="14">
        <v>48924.09</v>
      </c>
      <c r="BP37" s="14">
        <v>7038.07</v>
      </c>
      <c r="BQ37">
        <v>1500</v>
      </c>
      <c r="BR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E37">
        <v>43.266901667945</v>
      </c>
      <c r="CF37">
        <v>76.996265446494405</v>
      </c>
      <c r="CG37">
        <v>58.540918551949702</v>
      </c>
      <c r="CH37">
        <v>30.128330998320902</v>
      </c>
    </row>
    <row r="38" spans="1:86">
      <c r="A38" s="2">
        <v>45117</v>
      </c>
      <c r="B38" s="3">
        <f t="shared" si="10"/>
        <v>28</v>
      </c>
      <c r="C38" s="4">
        <f t="shared" si="8"/>
        <v>45117</v>
      </c>
      <c r="D38" s="3">
        <f t="shared" si="9"/>
        <v>2023</v>
      </c>
      <c r="E38" s="5" t="s">
        <v>90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16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>T38+U38+AJ38+AS38+AT38+AU38</f>
        <v>550160.67180852499</v>
      </c>
      <c r="S38" s="14">
        <v>0</v>
      </c>
      <c r="T38" s="13">
        <f t="shared" si="3"/>
        <v>235745.66148148148</v>
      </c>
      <c r="U38" s="14">
        <v>38187.876904692057</v>
      </c>
      <c r="V38" s="13">
        <f>W38+X38+Y38</f>
        <v>235745.66148148148</v>
      </c>
      <c r="W38" s="14">
        <v>95026.057037037041</v>
      </c>
      <c r="X38" s="14">
        <v>93198.983518518507</v>
      </c>
      <c r="Y38" s="14">
        <v>47520.620925925927</v>
      </c>
      <c r="Z38" s="14">
        <f t="shared" si="4"/>
        <v>2258.096129032258</v>
      </c>
      <c r="AA38" s="14">
        <v>2258.096129032258</v>
      </c>
      <c r="AB38" s="14">
        <v>0</v>
      </c>
      <c r="AC38" s="13">
        <f>AD38+AE38+AF38</f>
        <v>263.43935483870973</v>
      </c>
      <c r="AD38" s="14">
        <v>263.43935483870973</v>
      </c>
      <c r="AE38" s="14">
        <v>0</v>
      </c>
      <c r="AF38" s="14">
        <v>0</v>
      </c>
      <c r="AG38" s="13">
        <f t="shared" si="5"/>
        <v>25475.229838709674</v>
      </c>
      <c r="AH38" s="14">
        <v>16452.085322580642</v>
      </c>
      <c r="AI38" s="14">
        <v>9023.1445161290321</v>
      </c>
      <c r="AJ38" s="13">
        <f t="shared" si="0"/>
        <v>215630.97290322586</v>
      </c>
      <c r="AK38" s="13">
        <f t="shared" si="6"/>
        <v>19001.612903225803</v>
      </c>
      <c r="AL38" s="14">
        <v>19001.612903225803</v>
      </c>
      <c r="AM38" s="13">
        <f t="shared" si="7"/>
        <v>196629.36000000004</v>
      </c>
      <c r="AN38" s="14">
        <v>171879.34000000005</v>
      </c>
      <c r="AO38" s="14">
        <v>24750.02</v>
      </c>
      <c r="AP38" s="13">
        <f>AQ38+AR38</f>
        <v>5645.1612903225814</v>
      </c>
      <c r="AQ38" s="14">
        <v>5645.1612903225814</v>
      </c>
      <c r="AR38" s="14">
        <v>0</v>
      </c>
      <c r="AS38" s="14">
        <v>58162.5</v>
      </c>
      <c r="AT38" s="14">
        <v>2433.6605191256831</v>
      </c>
      <c r="AU38" s="14">
        <v>0</v>
      </c>
      <c r="AW38" s="13">
        <f>AZ38+AP38+AG38+Z38</f>
        <v>156130.25725806452</v>
      </c>
      <c r="AX38" s="13">
        <f>AW38+R38</f>
        <v>706290.92906658957</v>
      </c>
      <c r="AY38" s="13"/>
      <c r="AZ38" s="14">
        <v>122751.77</v>
      </c>
      <c r="BA38" s="14">
        <v>50510</v>
      </c>
      <c r="BB38" s="14">
        <v>50131</v>
      </c>
      <c r="BD38" s="14">
        <v>22110.77</v>
      </c>
      <c r="BH38" s="14">
        <v>0</v>
      </c>
      <c r="BI38" s="14"/>
      <c r="BK38" s="13">
        <f t="shared" si="1"/>
        <v>505498.50967741926</v>
      </c>
      <c r="BL38" s="14">
        <v>245818</v>
      </c>
      <c r="BM38" s="14">
        <v>182136.46967741931</v>
      </c>
      <c r="BN38" s="14">
        <v>13000</v>
      </c>
      <c r="BO38" s="14">
        <v>59486.6</v>
      </c>
      <c r="BP38" s="14">
        <v>5057.4399999999996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E38">
        <v>43.266901667945</v>
      </c>
      <c r="CF38">
        <v>76.996265446494405</v>
      </c>
      <c r="CG38">
        <v>58.540918551949702</v>
      </c>
      <c r="CH38">
        <v>30.128330998320902</v>
      </c>
    </row>
    <row r="39" spans="1:86">
      <c r="A39" s="2">
        <v>45124</v>
      </c>
      <c r="B39" s="3">
        <f t="shared" si="10"/>
        <v>29</v>
      </c>
      <c r="C39" s="4">
        <f t="shared" si="8"/>
        <v>45124</v>
      </c>
      <c r="D39" s="3">
        <f t="shared" si="9"/>
        <v>2023</v>
      </c>
      <c r="E39" s="5" t="s">
        <v>90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16"/>
        <v>16.090262073293292</v>
      </c>
      <c r="N39">
        <v>16.09026207329331</v>
      </c>
      <c r="O39">
        <v>36.091029302460775</v>
      </c>
      <c r="P39">
        <v>36.973744614970379</v>
      </c>
      <c r="R39" s="13">
        <f>T39+U39+AJ39+AS39+AT39+AU39</f>
        <v>1081468.2102820515</v>
      </c>
      <c r="S39" s="14">
        <v>473066.2</v>
      </c>
      <c r="T39" s="13">
        <f t="shared" si="3"/>
        <v>733812.63207089202</v>
      </c>
      <c r="U39" s="14">
        <v>38954.180722873891</v>
      </c>
      <c r="V39" s="13">
        <f>W39+X39+Y39</f>
        <v>260746.43207089207</v>
      </c>
      <c r="W39" s="14">
        <v>103642.7342198542</v>
      </c>
      <c r="X39" s="14">
        <v>108315.5706064306</v>
      </c>
      <c r="Y39" s="14">
        <v>48788.127244607247</v>
      </c>
      <c r="Z39" s="14">
        <f t="shared" si="4"/>
        <v>2258.096129032258</v>
      </c>
      <c r="AA39" s="14">
        <v>2258.096129032258</v>
      </c>
      <c r="AB39" s="14">
        <v>0</v>
      </c>
      <c r="AC39" s="13">
        <f>AD39+AE39+AF39</f>
        <v>263.43935483870973</v>
      </c>
      <c r="AD39" s="14">
        <v>263.43935483870973</v>
      </c>
      <c r="AE39" s="14">
        <v>0</v>
      </c>
      <c r="AF39" s="14">
        <v>0</v>
      </c>
      <c r="AG39" s="13">
        <f t="shared" si="5"/>
        <v>25475.229838709674</v>
      </c>
      <c r="AH39" s="14">
        <v>16452.085322580642</v>
      </c>
      <c r="AI39" s="14">
        <v>9023.1445161290321</v>
      </c>
      <c r="AJ39" s="13">
        <f t="shared" si="0"/>
        <v>267323.34411201708</v>
      </c>
      <c r="AK39" s="13">
        <f t="shared" si="6"/>
        <v>72056.612903225803</v>
      </c>
      <c r="AL39" s="14">
        <v>72056.612903225803</v>
      </c>
      <c r="AM39" s="13">
        <f t="shared" si="7"/>
        <v>195266.73120879126</v>
      </c>
      <c r="AN39" s="14">
        <v>169156.82000000004</v>
      </c>
      <c r="AO39" s="14">
        <v>26109.911208791207</v>
      </c>
      <c r="AP39" s="13">
        <f>AQ39+AR39</f>
        <v>5645.1612903225814</v>
      </c>
      <c r="AQ39" s="14">
        <v>5645.1612903225814</v>
      </c>
      <c r="AR39" s="14">
        <v>0</v>
      </c>
      <c r="AS39" s="14">
        <v>32164.958571428575</v>
      </c>
      <c r="AT39" s="14">
        <v>450.12480483996876</v>
      </c>
      <c r="AU39" s="14">
        <v>8762.9699999999993</v>
      </c>
      <c r="AW39" s="13">
        <f>AZ39+AP39+AG39+Z39</f>
        <v>164076.2972580645</v>
      </c>
      <c r="AX39" s="13">
        <f>AW39+R39</f>
        <v>1245544.5075401161</v>
      </c>
      <c r="AY39" s="13"/>
      <c r="AZ39" s="14">
        <v>130697.81</v>
      </c>
      <c r="BA39" s="14">
        <v>44567</v>
      </c>
      <c r="BB39" s="14">
        <v>49171</v>
      </c>
      <c r="BD39" s="14">
        <v>36959.81</v>
      </c>
      <c r="BH39" s="14">
        <v>0</v>
      </c>
      <c r="BI39" s="14"/>
      <c r="BK39" s="13">
        <f t="shared" si="1"/>
        <v>523383.69967741932</v>
      </c>
      <c r="BL39" s="14">
        <v>259981</v>
      </c>
      <c r="BM39" s="14">
        <v>182136.46967741934</v>
      </c>
      <c r="BN39" s="14">
        <v>13000</v>
      </c>
      <c r="BO39" s="14">
        <v>64878.559999999998</v>
      </c>
      <c r="BP39" s="14">
        <v>3387.67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E39">
        <v>43.266901667945</v>
      </c>
      <c r="CF39">
        <v>76.996265446494405</v>
      </c>
      <c r="CG39">
        <v>58.540918551949702</v>
      </c>
      <c r="CH39">
        <v>30.128330998320902</v>
      </c>
    </row>
    <row r="40" spans="1:86">
      <c r="A40" s="2">
        <v>45131</v>
      </c>
      <c r="B40" s="3">
        <f t="shared" si="10"/>
        <v>30</v>
      </c>
      <c r="C40" s="4">
        <f t="shared" si="8"/>
        <v>45131</v>
      </c>
      <c r="D40" s="3">
        <f t="shared" si="9"/>
        <v>2023</v>
      </c>
      <c r="E40" s="5" t="s">
        <v>90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16"/>
        <v>16.090262073293292</v>
      </c>
      <c r="N40">
        <v>16.09026207329331</v>
      </c>
      <c r="O40">
        <v>36.179586589570476</v>
      </c>
      <c r="P40">
        <v>37.038094060661393</v>
      </c>
      <c r="R40" s="13">
        <f>T40+U40+AJ40+AS40+AT40+AU40</f>
        <v>2246729.9686300815</v>
      </c>
      <c r="S40" s="14">
        <v>748511.48999999987</v>
      </c>
      <c r="T40" s="13">
        <f t="shared" si="3"/>
        <v>1032811.701215747</v>
      </c>
      <c r="U40" s="14">
        <v>966925.5927282467</v>
      </c>
      <c r="V40" s="13">
        <f>W40+X40+Y40</f>
        <v>284300.21121574723</v>
      </c>
      <c r="W40" s="14">
        <v>120642.87600207201</v>
      </c>
      <c r="X40" s="14">
        <v>114362.20544159545</v>
      </c>
      <c r="Y40" s="14">
        <v>49295.129772079774</v>
      </c>
      <c r="Z40" s="14">
        <f t="shared" si="4"/>
        <v>2258.096129032258</v>
      </c>
      <c r="AA40" s="14">
        <v>2258.096129032258</v>
      </c>
      <c r="AB40" s="14">
        <v>0</v>
      </c>
      <c r="AC40" s="13">
        <f>AD40+AE40+AF40</f>
        <v>2080.1343548387099</v>
      </c>
      <c r="AD40" s="14">
        <v>263.43935483870973</v>
      </c>
      <c r="AE40" s="14">
        <v>1816.6950000000002</v>
      </c>
      <c r="AF40" s="14">
        <v>0</v>
      </c>
      <c r="AG40" s="13">
        <f t="shared" si="5"/>
        <v>25475.229838709674</v>
      </c>
      <c r="AH40" s="14">
        <v>16452.085322580642</v>
      </c>
      <c r="AI40" s="14">
        <v>9023.1445161290321</v>
      </c>
      <c r="AJ40" s="13">
        <f t="shared" si="0"/>
        <v>237759.89059553354</v>
      </c>
      <c r="AK40" s="13">
        <f t="shared" si="6"/>
        <v>19001.612903225803</v>
      </c>
      <c r="AL40" s="14">
        <v>19001.612903225803</v>
      </c>
      <c r="AM40" s="13">
        <f t="shared" si="7"/>
        <v>218758.27769230772</v>
      </c>
      <c r="AN40" s="14">
        <v>192104.41000000003</v>
      </c>
      <c r="AO40" s="14">
        <v>26653.867692307693</v>
      </c>
      <c r="AP40" s="13">
        <f>AQ40+AR40</f>
        <v>5645.1612903225814</v>
      </c>
      <c r="AQ40" s="14">
        <v>5645.1612903225814</v>
      </c>
      <c r="AR40" s="14">
        <v>0</v>
      </c>
      <c r="AS40" s="14">
        <v>9113.2485714285704</v>
      </c>
      <c r="AT40" s="14">
        <v>119.53551912568307</v>
      </c>
      <c r="AU40" s="14">
        <v>0</v>
      </c>
      <c r="AW40" s="13">
        <f>AZ40+AP40+AG40+Z40</f>
        <v>179352.84725806449</v>
      </c>
      <c r="AX40" s="13">
        <f>AW40+R40</f>
        <v>2426082.8158881459</v>
      </c>
      <c r="AY40" s="13"/>
      <c r="AZ40" s="14">
        <v>145974.35999999999</v>
      </c>
      <c r="BA40" s="14">
        <v>50404</v>
      </c>
      <c r="BB40" s="14">
        <v>49330</v>
      </c>
      <c r="BD40" s="14">
        <v>46240.36</v>
      </c>
      <c r="BH40" s="14">
        <v>0</v>
      </c>
      <c r="BI40" s="14"/>
      <c r="BK40" s="13">
        <f t="shared" si="1"/>
        <v>587892.4914334194</v>
      </c>
      <c r="BL40" s="14">
        <v>319633.73175600002</v>
      </c>
      <c r="BM40" s="14">
        <v>182136.46967741934</v>
      </c>
      <c r="BN40" s="14">
        <v>13000</v>
      </c>
      <c r="BO40" s="14">
        <v>68105.42</v>
      </c>
      <c r="BP40" s="14">
        <v>3516.87</v>
      </c>
      <c r="BQ40">
        <v>1500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E40">
        <v>43.266901667945</v>
      </c>
      <c r="CF40">
        <v>76.996265446494405</v>
      </c>
      <c r="CG40">
        <v>58.540918551949702</v>
      </c>
      <c r="CH40">
        <v>30.128330998320902</v>
      </c>
    </row>
    <row r="41" spans="1:86">
      <c r="A41" s="2">
        <v>45138</v>
      </c>
      <c r="B41" s="3">
        <f t="shared" si="10"/>
        <v>31</v>
      </c>
      <c r="C41" s="4">
        <f t="shared" si="8"/>
        <v>45138</v>
      </c>
      <c r="D41" s="3">
        <f t="shared" si="9"/>
        <v>2023</v>
      </c>
      <c r="E41" s="5" t="s">
        <v>90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16"/>
        <v>16.090262073293292</v>
      </c>
      <c r="N41">
        <v>16.09026207329331</v>
      </c>
      <c r="O41">
        <v>36.232485417849617</v>
      </c>
      <c r="P41">
        <v>37.120435350450492</v>
      </c>
      <c r="R41" s="13">
        <f>T41+U41+AJ41+AS41+AT41+AU41</f>
        <v>1506036.7148250316</v>
      </c>
      <c r="S41" s="14">
        <v>618168.00999999978</v>
      </c>
      <c r="T41" s="13">
        <f t="shared" si="3"/>
        <v>1077330.7816804314</v>
      </c>
      <c r="U41" s="14">
        <v>325456.22219477646</v>
      </c>
      <c r="V41" s="13">
        <f>W41+X41+Y41</f>
        <v>459162.77168043167</v>
      </c>
      <c r="W41" s="14">
        <v>136850.48686919795</v>
      </c>
      <c r="X41" s="14">
        <v>239401.98072334251</v>
      </c>
      <c r="Y41" s="14">
        <v>82910.304087891258</v>
      </c>
      <c r="Z41" s="14">
        <f t="shared" si="4"/>
        <v>322.58516129032256</v>
      </c>
      <c r="AA41" s="14">
        <v>322.58516129032256</v>
      </c>
      <c r="AB41" s="14">
        <v>0</v>
      </c>
      <c r="AC41" s="13">
        <f>AD41+AE41+AF41</f>
        <v>3721.9991935483877</v>
      </c>
      <c r="AD41" s="14">
        <v>37.634193548387103</v>
      </c>
      <c r="AE41" s="14">
        <v>3684.3650000000007</v>
      </c>
      <c r="AF41" s="14">
        <v>0</v>
      </c>
      <c r="AG41" s="13">
        <f t="shared" si="5"/>
        <v>25196.337258064515</v>
      </c>
      <c r="AH41" s="14">
        <v>23907.316612903225</v>
      </c>
      <c r="AI41" s="14">
        <v>1289.0206451612903</v>
      </c>
      <c r="AJ41" s="13">
        <f t="shared" si="0"/>
        <v>51878.348287841189</v>
      </c>
      <c r="AK41" s="13">
        <f t="shared" si="6"/>
        <v>19001.612903225803</v>
      </c>
      <c r="AL41" s="14">
        <v>19001.612903225803</v>
      </c>
      <c r="AM41" s="13">
        <f t="shared" si="7"/>
        <v>32876.735384615386</v>
      </c>
      <c r="AN41" s="14">
        <v>29069.040000000001</v>
      </c>
      <c r="AO41" s="14">
        <v>3807.6953846153847</v>
      </c>
      <c r="AP41" s="13">
        <f>AQ41+AR41</f>
        <v>2741.9354838709678</v>
      </c>
      <c r="AQ41" s="14">
        <v>2741.9354838709678</v>
      </c>
      <c r="AR41" s="14">
        <v>0</v>
      </c>
      <c r="AS41" s="14">
        <v>44676.097142857136</v>
      </c>
      <c r="AT41" s="14">
        <v>119.53551912568307</v>
      </c>
      <c r="AU41" s="14">
        <v>6575.73</v>
      </c>
      <c r="AW41" s="13">
        <f>AZ41+AP41+AG41+Z41</f>
        <v>152766.96790322583</v>
      </c>
      <c r="AX41" s="13">
        <f>AW41+R41</f>
        <v>1658803.6827282575</v>
      </c>
      <c r="AY41" s="13"/>
      <c r="AZ41" s="14">
        <v>124506.11</v>
      </c>
      <c r="BA41" s="14">
        <v>41424</v>
      </c>
      <c r="BB41" s="14">
        <v>39484</v>
      </c>
      <c r="BD41" s="14">
        <v>43598.11</v>
      </c>
      <c r="BH41" s="14">
        <v>0</v>
      </c>
      <c r="BI41" s="14"/>
      <c r="BK41" s="13">
        <f t="shared" si="1"/>
        <v>449524.18139578338</v>
      </c>
      <c r="BL41" s="14">
        <v>200091.70540499999</v>
      </c>
      <c r="BM41" s="14">
        <v>184463.82599078337</v>
      </c>
      <c r="BN41" s="14">
        <v>13000</v>
      </c>
      <c r="BO41" s="14">
        <v>44544.47</v>
      </c>
      <c r="BP41" s="14">
        <v>5924.18</v>
      </c>
      <c r="BQ41">
        <v>1500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E41">
        <v>43.266901667945</v>
      </c>
      <c r="CF41">
        <v>76.996265446494405</v>
      </c>
      <c r="CG41">
        <v>58.540918551949702</v>
      </c>
      <c r="CH41">
        <v>30.128330998320902</v>
      </c>
    </row>
    <row r="42" spans="1:86">
      <c r="A42" s="2">
        <v>45145</v>
      </c>
      <c r="B42" s="3">
        <f t="shared" si="10"/>
        <v>32</v>
      </c>
      <c r="C42" s="4">
        <f t="shared" si="8"/>
        <v>45145</v>
      </c>
      <c r="D42" s="3">
        <f t="shared" si="9"/>
        <v>2023</v>
      </c>
      <c r="E42" s="5" t="s">
        <v>91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>T42+U42+AJ42+AS42+AT42+AU42</f>
        <v>1516723.4156508895</v>
      </c>
      <c r="S42" s="14">
        <v>651289.73000000126</v>
      </c>
      <c r="T42" s="13">
        <f t="shared" si="3"/>
        <v>1169649.6882981104</v>
      </c>
      <c r="U42" s="14">
        <v>285048.93464471342</v>
      </c>
      <c r="V42" s="13">
        <f>W42+X42+Y42</f>
        <v>518359.95829810901</v>
      </c>
      <c r="W42" s="14">
        <v>147882.63303670747</v>
      </c>
      <c r="X42" s="14">
        <v>271001.2836151279</v>
      </c>
      <c r="Y42" s="14">
        <v>99476.041646273632</v>
      </c>
      <c r="Z42" s="14">
        <f t="shared" si="4"/>
        <v>0</v>
      </c>
      <c r="AA42" s="14">
        <v>0</v>
      </c>
      <c r="AB42" s="14">
        <v>0</v>
      </c>
      <c r="AC42" s="13">
        <f>AD42+AE42+AF42</f>
        <v>3591.9333333333343</v>
      </c>
      <c r="AD42" s="14">
        <v>0</v>
      </c>
      <c r="AE42" s="14">
        <v>3591.9333333333343</v>
      </c>
      <c r="AF42" s="14">
        <v>0</v>
      </c>
      <c r="AG42" s="13">
        <f t="shared" si="5"/>
        <v>25149.855161290321</v>
      </c>
      <c r="AH42" s="14">
        <v>25149.855161290321</v>
      </c>
      <c r="AI42" s="14">
        <v>0</v>
      </c>
      <c r="AJ42" s="13">
        <f t="shared" si="0"/>
        <v>19001.612903225803</v>
      </c>
      <c r="AK42" s="13">
        <f t="shared" si="6"/>
        <v>19001.612903225803</v>
      </c>
      <c r="AL42" s="14">
        <v>19001.612903225803</v>
      </c>
      <c r="AM42" s="13">
        <f t="shared" si="7"/>
        <v>0</v>
      </c>
      <c r="AN42" s="14">
        <v>0</v>
      </c>
      <c r="AO42" s="14">
        <v>0</v>
      </c>
      <c r="AP42" s="13">
        <f>AQ42+AR42</f>
        <v>2258.0645161290322</v>
      </c>
      <c r="AQ42" s="14">
        <v>2258.0645161290322</v>
      </c>
      <c r="AR42" s="14">
        <v>0</v>
      </c>
      <c r="AS42" s="14">
        <v>42903.644285714283</v>
      </c>
      <c r="AT42" s="14">
        <v>119.53551912568307</v>
      </c>
      <c r="AU42" s="14">
        <v>0</v>
      </c>
      <c r="AW42" s="13">
        <f>AZ42+AP42+AG42+Z42</f>
        <v>127800.91967741936</v>
      </c>
      <c r="AX42" s="13">
        <f>AW42+R42</f>
        <v>1644524.3353283089</v>
      </c>
      <c r="AY42" s="13"/>
      <c r="AZ42" s="14">
        <v>100393</v>
      </c>
      <c r="BA42" s="14">
        <v>37101</v>
      </c>
      <c r="BB42" s="14">
        <v>36997</v>
      </c>
      <c r="BD42" s="14">
        <v>26295</v>
      </c>
      <c r="BH42" s="14">
        <v>0</v>
      </c>
      <c r="BI42" s="14"/>
      <c r="BK42" s="13">
        <f t="shared" si="1"/>
        <v>598010.55870967743</v>
      </c>
      <c r="BL42" s="14">
        <v>343416</v>
      </c>
      <c r="BM42" s="14">
        <v>184851.7187096774</v>
      </c>
      <c r="BN42" s="14">
        <v>13000</v>
      </c>
      <c r="BO42" s="14">
        <v>53798.23</v>
      </c>
      <c r="BP42" s="14">
        <v>2944.61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E42">
        <v>44.540019629101899</v>
      </c>
      <c r="CF42">
        <v>76.381665012939607</v>
      </c>
      <c r="CG42">
        <v>57.944549464563302</v>
      </c>
      <c r="CH42">
        <v>31.3648854141755</v>
      </c>
    </row>
    <row r="43" spans="1:86">
      <c r="A43" s="2">
        <v>45152</v>
      </c>
      <c r="B43" s="3">
        <f t="shared" si="10"/>
        <v>33</v>
      </c>
      <c r="C43" s="4">
        <f t="shared" si="8"/>
        <v>45152</v>
      </c>
      <c r="D43" s="3">
        <f t="shared" si="9"/>
        <v>2023</v>
      </c>
      <c r="E43" s="5" t="s">
        <v>91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17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>T43+U43+AJ43+AS43+AT43+AU43</f>
        <v>1495119.0118289213</v>
      </c>
      <c r="S43" s="14">
        <v>718715.18000000261</v>
      </c>
      <c r="T43" s="13">
        <f t="shared" si="3"/>
        <v>1264005.5643397784</v>
      </c>
      <c r="U43" s="14">
        <v>129207.86049536285</v>
      </c>
      <c r="V43" s="13">
        <f>W43+X43+Y43</f>
        <v>545290.38433977566</v>
      </c>
      <c r="W43" s="14">
        <v>160512.38692559634</v>
      </c>
      <c r="X43" s="14">
        <v>271001.2836151279</v>
      </c>
      <c r="Y43" s="14">
        <v>113776.71379905142</v>
      </c>
      <c r="Z43" s="14">
        <f t="shared" si="4"/>
        <v>0</v>
      </c>
      <c r="AA43" s="14">
        <v>0</v>
      </c>
      <c r="AB43" s="14">
        <v>0</v>
      </c>
      <c r="AC43" s="13">
        <f>AD43+AE43+AF43</f>
        <v>7153.8101960784315</v>
      </c>
      <c r="AD43" s="14">
        <v>0</v>
      </c>
      <c r="AE43" s="14">
        <v>3624.3984313725496</v>
      </c>
      <c r="AF43" s="14">
        <v>3529.4117647058824</v>
      </c>
      <c r="AG43" s="13">
        <f t="shared" si="5"/>
        <v>25149.855161290321</v>
      </c>
      <c r="AH43" s="14">
        <v>25149.855161290321</v>
      </c>
      <c r="AI43" s="14">
        <v>0</v>
      </c>
      <c r="AJ43" s="13">
        <f t="shared" ref="AJ43:AJ74" si="18">AK43+AM43</f>
        <v>72056.612903225803</v>
      </c>
      <c r="AK43" s="13">
        <f t="shared" si="6"/>
        <v>72056.612903225803</v>
      </c>
      <c r="AL43" s="14">
        <v>72056.612903225803</v>
      </c>
      <c r="AM43" s="13">
        <f t="shared" si="7"/>
        <v>0</v>
      </c>
      <c r="AN43" s="14">
        <v>0</v>
      </c>
      <c r="AO43" s="14">
        <v>0</v>
      </c>
      <c r="AP43" s="13">
        <f>AQ43+AR43</f>
        <v>2258.0645161290322</v>
      </c>
      <c r="AQ43" s="14">
        <v>2258.0645161290322</v>
      </c>
      <c r="AR43" s="14">
        <v>0</v>
      </c>
      <c r="AS43" s="14">
        <v>20522.405714285713</v>
      </c>
      <c r="AT43" s="14">
        <v>2303.42837626854</v>
      </c>
      <c r="AU43" s="14">
        <v>7023.14</v>
      </c>
      <c r="AW43" s="13">
        <f>AZ43+AP43+AG43+Z43</f>
        <v>132814.02967741934</v>
      </c>
      <c r="AX43" s="13">
        <f>AW43+R43</f>
        <v>1627933.0415063407</v>
      </c>
      <c r="AY43" s="13"/>
      <c r="AZ43" s="14">
        <v>105406.11</v>
      </c>
      <c r="BA43" s="14">
        <v>44367</v>
      </c>
      <c r="BB43" s="14">
        <v>35588</v>
      </c>
      <c r="BD43" s="14">
        <v>25451.11</v>
      </c>
      <c r="BH43" s="14">
        <v>0</v>
      </c>
      <c r="BI43" s="14"/>
      <c r="BK43" s="13">
        <f t="shared" si="1"/>
        <v>565449.73065899999</v>
      </c>
      <c r="BL43" s="14">
        <v>308276.51065900002</v>
      </c>
      <c r="BM43" s="14">
        <v>188739.1</v>
      </c>
      <c r="BN43" s="14">
        <v>13000</v>
      </c>
      <c r="BO43" s="14">
        <v>51609.23</v>
      </c>
      <c r="BP43" s="14">
        <v>2324.89</v>
      </c>
      <c r="BQ43">
        <v>1500</v>
      </c>
      <c r="BR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E43">
        <v>44.540019629101899</v>
      </c>
      <c r="CF43">
        <v>76.381665012939607</v>
      </c>
      <c r="CG43">
        <v>57.944549464563302</v>
      </c>
      <c r="CH43">
        <v>31.3648854141755</v>
      </c>
    </row>
    <row r="44" spans="1:86">
      <c r="A44" s="2">
        <v>45159</v>
      </c>
      <c r="B44" s="3">
        <f t="shared" si="10"/>
        <v>34</v>
      </c>
      <c r="C44" s="4">
        <f t="shared" si="8"/>
        <v>45159</v>
      </c>
      <c r="D44" s="3">
        <f t="shared" si="9"/>
        <v>2023</v>
      </c>
      <c r="E44" s="5" t="s">
        <v>91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17"/>
        <v>15.678437817647085</v>
      </c>
      <c r="N44">
        <v>15.678437817647078</v>
      </c>
      <c r="O44">
        <v>35.783528462870308</v>
      </c>
      <c r="P44">
        <v>36.650024831831949</v>
      </c>
      <c r="R44" s="13">
        <f>T44+U44+AJ44+AS44+AT44+AU44</f>
        <v>1626345.4910948174</v>
      </c>
      <c r="S44" s="14">
        <v>849168.35000000091</v>
      </c>
      <c r="T44" s="13">
        <f t="shared" si="3"/>
        <v>1466206.4330897764</v>
      </c>
      <c r="U44" s="14">
        <v>101968.73886840364</v>
      </c>
      <c r="V44" s="13">
        <f>W44+X44+Y44</f>
        <v>617038.08308977564</v>
      </c>
      <c r="W44" s="14">
        <v>195862.01192559634</v>
      </c>
      <c r="X44" s="14">
        <v>301985.33361512795</v>
      </c>
      <c r="Y44" s="14">
        <v>119190.7375490514</v>
      </c>
      <c r="Z44" s="14">
        <f t="shared" si="4"/>
        <v>0</v>
      </c>
      <c r="AA44" s="14">
        <v>0</v>
      </c>
      <c r="AB44" s="14">
        <v>0</v>
      </c>
      <c r="AC44" s="13">
        <f>AD44+AE44+AF44</f>
        <v>13767.824117647058</v>
      </c>
      <c r="AD44" s="14">
        <v>0</v>
      </c>
      <c r="AE44" s="14">
        <v>1235.1870588235295</v>
      </c>
      <c r="AF44" s="14">
        <v>12532.63705882353</v>
      </c>
      <c r="AG44" s="13">
        <f t="shared" si="5"/>
        <v>25149.855161290321</v>
      </c>
      <c r="AH44" s="14">
        <v>25149.855161290321</v>
      </c>
      <c r="AI44" s="14">
        <v>0</v>
      </c>
      <c r="AJ44" s="13">
        <f t="shared" si="18"/>
        <v>23051.612903225803</v>
      </c>
      <c r="AK44" s="13">
        <f t="shared" si="6"/>
        <v>23051.612903225803</v>
      </c>
      <c r="AL44" s="14">
        <v>23051.612903225803</v>
      </c>
      <c r="AM44" s="13">
        <f t="shared" si="7"/>
        <v>0</v>
      </c>
      <c r="AN44" s="14">
        <v>0</v>
      </c>
      <c r="AO44" s="14">
        <v>0</v>
      </c>
      <c r="AP44" s="13">
        <f>AQ44+AR44</f>
        <v>2258.0645161290322</v>
      </c>
      <c r="AQ44" s="14">
        <v>2258.0645161290322</v>
      </c>
      <c r="AR44" s="14">
        <v>0</v>
      </c>
      <c r="AS44" s="14">
        <v>8701.9357142857152</v>
      </c>
      <c r="AT44" s="14">
        <v>2667.4105191256831</v>
      </c>
      <c r="AU44" s="14">
        <v>23749.360000000001</v>
      </c>
      <c r="AW44" s="13">
        <f>AZ44+AP44+AG44+Z44</f>
        <v>141720.89967741934</v>
      </c>
      <c r="AX44" s="13">
        <f>AW44+R44</f>
        <v>1768066.3907722367</v>
      </c>
      <c r="AY44" s="13"/>
      <c r="AZ44" s="14">
        <v>114312.98</v>
      </c>
      <c r="BA44" s="14">
        <v>39189</v>
      </c>
      <c r="BB44" s="14">
        <v>50005</v>
      </c>
      <c r="BD44" s="14">
        <v>25118.98</v>
      </c>
      <c r="BH44" s="14">
        <v>0</v>
      </c>
      <c r="BI44" s="14"/>
      <c r="BK44" s="13">
        <f t="shared" si="1"/>
        <v>554906.21220912179</v>
      </c>
      <c r="BL44" s="14">
        <v>289952.95905499998</v>
      </c>
      <c r="BM44" s="14">
        <v>188739.08315412179</v>
      </c>
      <c r="BN44" s="14">
        <v>13000</v>
      </c>
      <c r="BO44" s="14">
        <v>58046.66</v>
      </c>
      <c r="BP44" s="14">
        <v>3667.51</v>
      </c>
      <c r="BQ44">
        <v>1500</v>
      </c>
      <c r="BR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E44">
        <v>44.540019629101899</v>
      </c>
      <c r="CF44">
        <v>76.381665012939607</v>
      </c>
      <c r="CG44">
        <v>57.944549464563302</v>
      </c>
      <c r="CH44">
        <v>31.3648854141755</v>
      </c>
    </row>
    <row r="45" spans="1:86">
      <c r="A45" s="2">
        <v>45166</v>
      </c>
      <c r="B45" s="3">
        <f t="shared" si="10"/>
        <v>35</v>
      </c>
      <c r="C45" s="4">
        <f t="shared" si="8"/>
        <v>45166</v>
      </c>
      <c r="D45" s="3">
        <f t="shared" si="9"/>
        <v>2023</v>
      </c>
      <c r="E45" s="5" t="s">
        <v>91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17"/>
        <v>15.678437817647085</v>
      </c>
      <c r="N45">
        <v>15.678437817647078</v>
      </c>
      <c r="O45">
        <v>35.855795762199911</v>
      </c>
      <c r="P45">
        <v>36.683704238078583</v>
      </c>
      <c r="R45" s="13">
        <f>T45+U45+AJ45+AS45+AT45+AU45</f>
        <v>964440.47329287999</v>
      </c>
      <c r="S45" s="14">
        <v>470117.1499999988</v>
      </c>
      <c r="T45" s="13">
        <f t="shared" si="3"/>
        <v>900958.72962272784</v>
      </c>
      <c r="U45" s="14">
        <v>33919.257206325943</v>
      </c>
      <c r="V45" s="13">
        <f>W45+X45+Y45</f>
        <v>430841.57962272904</v>
      </c>
      <c r="W45" s="14">
        <v>149130.79360034078</v>
      </c>
      <c r="X45" s="14">
        <v>205711.28742293027</v>
      </c>
      <c r="Y45" s="14">
        <v>75999.498599457962</v>
      </c>
      <c r="Z45" s="14">
        <f t="shared" si="4"/>
        <v>0</v>
      </c>
      <c r="AA45" s="14">
        <v>0</v>
      </c>
      <c r="AB45" s="14">
        <v>0</v>
      </c>
      <c r="AC45" s="13">
        <f>AD45+AE45+AF45</f>
        <v>20264.057352941174</v>
      </c>
      <c r="AD45" s="14">
        <v>0</v>
      </c>
      <c r="AE45" s="14">
        <v>1303.0311764705884</v>
      </c>
      <c r="AF45" s="14">
        <v>18961.026176470587</v>
      </c>
      <c r="AG45" s="13">
        <f t="shared" si="5"/>
        <v>31582.267806451611</v>
      </c>
      <c r="AH45" s="14">
        <v>31582.267806451611</v>
      </c>
      <c r="AI45" s="14">
        <v>0</v>
      </c>
      <c r="AJ45" s="13">
        <f t="shared" si="18"/>
        <v>19273.064516129034</v>
      </c>
      <c r="AK45" s="13">
        <f t="shared" si="6"/>
        <v>19273.064516129034</v>
      </c>
      <c r="AL45" s="14">
        <v>19273.064516129034</v>
      </c>
      <c r="AM45" s="13">
        <f t="shared" si="7"/>
        <v>0</v>
      </c>
      <c r="AN45" s="14">
        <v>0</v>
      </c>
      <c r="AO45" s="14">
        <v>0</v>
      </c>
      <c r="AP45" s="13">
        <f>AQ45+AR45</f>
        <v>1290.3225806451612</v>
      </c>
      <c r="AQ45" s="14">
        <v>1290.3225806451612</v>
      </c>
      <c r="AR45" s="14">
        <v>0</v>
      </c>
      <c r="AS45" s="14">
        <v>9805.9042857142849</v>
      </c>
      <c r="AT45" s="14">
        <v>483.51766198282587</v>
      </c>
      <c r="AU45" s="14">
        <v>0</v>
      </c>
      <c r="AW45" s="13">
        <f>AZ45+AP45+AG45+Z45</f>
        <v>102940.99038709677</v>
      </c>
      <c r="AX45" s="13">
        <f>AW45+R45</f>
        <v>1067381.4636799768</v>
      </c>
      <c r="AY45" s="13"/>
      <c r="AZ45" s="14">
        <v>70068.399999999994</v>
      </c>
      <c r="BA45" s="14">
        <v>37996</v>
      </c>
      <c r="BB45" s="14">
        <v>18674</v>
      </c>
      <c r="BD45" s="14">
        <v>13398.4</v>
      </c>
      <c r="BH45" s="14">
        <v>0</v>
      </c>
      <c r="BI45" s="14"/>
      <c r="BK45" s="13">
        <f t="shared" si="1"/>
        <v>603531.2826184982</v>
      </c>
      <c r="BL45" s="14">
        <v>323233.850959</v>
      </c>
      <c r="BM45" s="14">
        <v>191817.5916594982</v>
      </c>
      <c r="BN45" s="14">
        <v>13000</v>
      </c>
      <c r="BO45" s="14">
        <v>70247.740000000005</v>
      </c>
      <c r="BP45" s="14">
        <v>3732.1</v>
      </c>
      <c r="BQ45">
        <v>1500</v>
      </c>
      <c r="BR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</v>
      </c>
      <c r="CE45">
        <v>44.540019629101899</v>
      </c>
      <c r="CF45">
        <v>76.381665012939607</v>
      </c>
      <c r="CG45">
        <v>57.944549464563302</v>
      </c>
      <c r="CH45">
        <v>31.3648854141755</v>
      </c>
    </row>
    <row r="46" spans="1:86">
      <c r="A46" s="2">
        <v>45173</v>
      </c>
      <c r="B46" s="3">
        <f t="shared" si="10"/>
        <v>36</v>
      </c>
      <c r="C46" s="4">
        <f t="shared" si="8"/>
        <v>45173</v>
      </c>
      <c r="D46" s="3">
        <f t="shared" si="9"/>
        <v>2023</v>
      </c>
      <c r="E46" s="5" t="s">
        <v>92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>T46+U46+AJ46+AS46+AT46+AU46</f>
        <v>864023.55397799949</v>
      </c>
      <c r="S46" s="14">
        <v>547605.40999999933</v>
      </c>
      <c r="T46" s="13">
        <f t="shared" si="3"/>
        <v>802362.86681818112</v>
      </c>
      <c r="U46" s="14">
        <v>20835.91021212122</v>
      </c>
      <c r="V46" s="13">
        <f>W46+X46+Y46</f>
        <v>254757.45681818182</v>
      </c>
      <c r="W46" s="14">
        <v>87196.316590909089</v>
      </c>
      <c r="X46" s="14">
        <v>135122.12659090909</v>
      </c>
      <c r="Y46" s="14">
        <v>32439.013636363641</v>
      </c>
      <c r="Z46" s="14">
        <f t="shared" si="4"/>
        <v>0</v>
      </c>
      <c r="AA46" s="14">
        <v>0</v>
      </c>
      <c r="AB46" s="14">
        <v>0</v>
      </c>
      <c r="AC46" s="13">
        <f>AD46+AE46+AF46</f>
        <v>13742.01712121212</v>
      </c>
      <c r="AD46" s="14">
        <v>0</v>
      </c>
      <c r="AE46" s="14">
        <v>1393.4900000000002</v>
      </c>
      <c r="AF46" s="14">
        <v>12348.527121212121</v>
      </c>
      <c r="AG46" s="13">
        <f t="shared" si="5"/>
        <v>52669.994666666666</v>
      </c>
      <c r="AH46" s="14">
        <v>52669.994666666666</v>
      </c>
      <c r="AI46" s="14">
        <v>0</v>
      </c>
      <c r="AJ46" s="13">
        <f t="shared" si="18"/>
        <v>19635</v>
      </c>
      <c r="AK46" s="13">
        <f t="shared" si="6"/>
        <v>19635</v>
      </c>
      <c r="AL46" s="14">
        <v>19635</v>
      </c>
      <c r="AM46" s="13">
        <f t="shared" si="7"/>
        <v>0</v>
      </c>
      <c r="AN46" s="14">
        <v>0</v>
      </c>
      <c r="AO46" s="14">
        <v>0</v>
      </c>
      <c r="AP46" s="13">
        <f>AQ46+AR46</f>
        <v>9881.7717391304341</v>
      </c>
      <c r="AQ46" s="14">
        <v>9881.7717391304341</v>
      </c>
      <c r="AR46" s="14">
        <v>0</v>
      </c>
      <c r="AS46" s="14">
        <v>18886.348571428571</v>
      </c>
      <c r="AT46" s="14">
        <v>2303.42837626854</v>
      </c>
      <c r="AU46" s="14">
        <v>0</v>
      </c>
      <c r="AW46" s="13">
        <f>AZ46+AP46+AG46+Z46</f>
        <v>85028.766405797098</v>
      </c>
      <c r="AX46" s="13">
        <f>AW46+R46</f>
        <v>949052.32038379658</v>
      </c>
      <c r="AY46" s="13"/>
      <c r="AZ46" s="14">
        <v>22477</v>
      </c>
      <c r="BA46" s="14">
        <v>22477</v>
      </c>
      <c r="BB46" s="14">
        <v>0</v>
      </c>
      <c r="BD46" s="14">
        <v>0</v>
      </c>
      <c r="BH46" s="14">
        <v>0</v>
      </c>
      <c r="BI46" s="14"/>
      <c r="BK46" s="13">
        <f t="shared" si="1"/>
        <v>620795.13466174365</v>
      </c>
      <c r="BL46" s="14">
        <v>331213.97807200003</v>
      </c>
      <c r="BM46" s="14">
        <v>213718.43658974359</v>
      </c>
      <c r="BN46" s="14">
        <v>13000</v>
      </c>
      <c r="BO46" s="14">
        <v>57792.75</v>
      </c>
      <c r="BP46" s="14">
        <v>3569.97</v>
      </c>
      <c r="BQ46">
        <v>1500</v>
      </c>
      <c r="BR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1</v>
      </c>
      <c r="CE46">
        <v>44.746939274444699</v>
      </c>
      <c r="CF46">
        <v>78.283050707422007</v>
      </c>
      <c r="CG46">
        <v>59.269851774037001</v>
      </c>
      <c r="CH46">
        <v>31.737361780515801</v>
      </c>
    </row>
    <row r="47" spans="1:86">
      <c r="A47" s="2">
        <v>45180</v>
      </c>
      <c r="B47" s="3">
        <f t="shared" si="10"/>
        <v>37</v>
      </c>
      <c r="C47" s="4">
        <f t="shared" si="8"/>
        <v>45180</v>
      </c>
      <c r="D47" s="3">
        <f t="shared" si="9"/>
        <v>2023</v>
      </c>
      <c r="E47" s="5" t="s">
        <v>92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19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>T47+U47+AJ47+AS47+AT47+AU47</f>
        <v>1528787.6326075345</v>
      </c>
      <c r="S47" s="14">
        <v>844981.42999999726</v>
      </c>
      <c r="T47" s="13">
        <f t="shared" si="3"/>
        <v>1159346.5295454517</v>
      </c>
      <c r="U47" s="14">
        <v>271776.68540010002</v>
      </c>
      <c r="V47" s="13">
        <f>W47+X47+Y47</f>
        <v>314365.09954545449</v>
      </c>
      <c r="W47" s="14">
        <v>102256.31058441558</v>
      </c>
      <c r="X47" s="14">
        <v>170762.41415584413</v>
      </c>
      <c r="Y47" s="14">
        <v>41346.374805194813</v>
      </c>
      <c r="Z47" s="14">
        <f t="shared" si="4"/>
        <v>0</v>
      </c>
      <c r="AA47" s="14">
        <v>0</v>
      </c>
      <c r="AB47" s="14">
        <v>0</v>
      </c>
      <c r="AC47" s="13">
        <f>AD47+AE47+AF47</f>
        <v>12193.17696969697</v>
      </c>
      <c r="AD47" s="14">
        <v>0</v>
      </c>
      <c r="AE47" s="14">
        <v>995.35000000000014</v>
      </c>
      <c r="AF47" s="14">
        <v>11197.826969696969</v>
      </c>
      <c r="AG47" s="13">
        <f t="shared" si="5"/>
        <v>83887.033166666661</v>
      </c>
      <c r="AH47" s="14">
        <v>56204.193166666664</v>
      </c>
      <c r="AI47" s="14">
        <v>27682.84</v>
      </c>
      <c r="AJ47" s="13">
        <f t="shared" si="18"/>
        <v>68640</v>
      </c>
      <c r="AK47" s="13">
        <f t="shared" si="6"/>
        <v>68640</v>
      </c>
      <c r="AL47" s="14">
        <v>68640</v>
      </c>
      <c r="AM47" s="13">
        <f t="shared" si="7"/>
        <v>0</v>
      </c>
      <c r="AN47" s="14">
        <v>0</v>
      </c>
      <c r="AO47" s="14">
        <v>0</v>
      </c>
      <c r="AP47" s="13">
        <f>AQ47+AR47</f>
        <v>26009.467391304352</v>
      </c>
      <c r="AQ47" s="14">
        <v>26009.467391304352</v>
      </c>
      <c r="AR47" s="14">
        <v>0</v>
      </c>
      <c r="AS47" s="14">
        <v>26357.007142857135</v>
      </c>
      <c r="AT47" s="14">
        <v>2667.4105191256831</v>
      </c>
      <c r="AU47" s="14">
        <v>0</v>
      </c>
      <c r="AW47" s="13">
        <f>AZ47+AP47+AG47+Z47</f>
        <v>150718.56055797101</v>
      </c>
      <c r="AX47" s="13">
        <f>AW47+R47</f>
        <v>1679506.1931655055</v>
      </c>
      <c r="AY47" s="13"/>
      <c r="AZ47" s="14">
        <v>40822.06</v>
      </c>
      <c r="BA47" s="14">
        <v>40530</v>
      </c>
      <c r="BB47" s="14">
        <v>0</v>
      </c>
      <c r="BD47" s="14">
        <v>292.06</v>
      </c>
      <c r="BH47" s="14">
        <v>0</v>
      </c>
      <c r="BI47" s="14"/>
      <c r="BK47" s="13">
        <f t="shared" si="1"/>
        <v>852205.68789658963</v>
      </c>
      <c r="BL47" s="14">
        <v>520644.799153</v>
      </c>
      <c r="BM47" s="14">
        <v>219221.5187435897</v>
      </c>
      <c r="BN47" s="14">
        <v>13000</v>
      </c>
      <c r="BO47" s="14">
        <v>93326.3</v>
      </c>
      <c r="BP47" s="14">
        <v>4513.07</v>
      </c>
      <c r="BQ47">
        <v>1500</v>
      </c>
      <c r="BR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E47">
        <v>44.746939274444699</v>
      </c>
      <c r="CF47">
        <v>78.283050707422007</v>
      </c>
      <c r="CG47">
        <v>59.269851774037001</v>
      </c>
      <c r="CH47">
        <v>31.737361780515801</v>
      </c>
    </row>
    <row r="48" spans="1:86">
      <c r="A48" s="2">
        <v>45187</v>
      </c>
      <c r="B48" s="3">
        <f t="shared" si="10"/>
        <v>38</v>
      </c>
      <c r="C48" s="4">
        <f t="shared" si="8"/>
        <v>45187</v>
      </c>
      <c r="D48" s="3">
        <f t="shared" si="9"/>
        <v>2023</v>
      </c>
      <c r="E48" s="5" t="s">
        <v>92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19"/>
        <v>13.984027693585501</v>
      </c>
      <c r="N48">
        <v>13.984027693585487</v>
      </c>
      <c r="O48">
        <v>29.227386749247891</v>
      </c>
      <c r="P48">
        <v>29.472488935183691</v>
      </c>
      <c r="R48" s="13">
        <f>T48+U48+AJ48+AS48+AT48+AU48</f>
        <v>1439947.4923354911</v>
      </c>
      <c r="S48" s="14">
        <v>752505.00000000023</v>
      </c>
      <c r="T48" s="13">
        <f t="shared" si="3"/>
        <v>1047100.6395454548</v>
      </c>
      <c r="U48" s="14">
        <v>343932.66512805346</v>
      </c>
      <c r="V48" s="13">
        <f>W48+X48+Y48</f>
        <v>294595.63954545453</v>
      </c>
      <c r="W48" s="14">
        <v>93598.167727272725</v>
      </c>
      <c r="X48" s="14">
        <v>162456.78272727272</v>
      </c>
      <c r="Y48" s="14">
        <v>38540.689090909094</v>
      </c>
      <c r="Z48" s="14">
        <f t="shared" si="4"/>
        <v>0</v>
      </c>
      <c r="AA48" s="14">
        <v>0</v>
      </c>
      <c r="AB48" s="14">
        <v>0</v>
      </c>
      <c r="AC48" s="13">
        <f>AD48+AE48+AF48</f>
        <v>27212.488251748251</v>
      </c>
      <c r="AD48" s="14">
        <v>0</v>
      </c>
      <c r="AE48" s="14">
        <v>8458.0623076923075</v>
      </c>
      <c r="AF48" s="14">
        <v>18754.425944055944</v>
      </c>
      <c r="AG48" s="13">
        <f t="shared" si="5"/>
        <v>90026.203166666673</v>
      </c>
      <c r="AH48" s="14">
        <v>41581.233166666665</v>
      </c>
      <c r="AI48" s="14">
        <v>48444.97</v>
      </c>
      <c r="AJ48" s="13">
        <f t="shared" si="18"/>
        <v>23685</v>
      </c>
      <c r="AK48" s="13">
        <f t="shared" si="6"/>
        <v>23685</v>
      </c>
      <c r="AL48" s="14">
        <v>23685</v>
      </c>
      <c r="AM48" s="13">
        <f t="shared" si="7"/>
        <v>0</v>
      </c>
      <c r="AN48" s="14">
        <v>0</v>
      </c>
      <c r="AO48" s="14">
        <v>0</v>
      </c>
      <c r="AP48" s="13">
        <f>AQ48+AR48</f>
        <v>50340.749209486166</v>
      </c>
      <c r="AQ48" s="14">
        <v>50340.749209486166</v>
      </c>
      <c r="AR48" s="14">
        <v>0</v>
      </c>
      <c r="AS48" s="14">
        <v>24745.670000000002</v>
      </c>
      <c r="AT48" s="14">
        <v>483.51766198282587</v>
      </c>
      <c r="AU48" s="14">
        <v>0</v>
      </c>
      <c r="AW48" s="13">
        <f>AZ48+AP48+AG48+Z48</f>
        <v>189319.04237615282</v>
      </c>
      <c r="AX48" s="13">
        <f>AW48+R48</f>
        <v>1629266.5347116441</v>
      </c>
      <c r="AY48" s="13"/>
      <c r="AZ48" s="14">
        <v>48952.09</v>
      </c>
      <c r="BA48" s="14">
        <v>39721</v>
      </c>
      <c r="BB48" s="14">
        <v>0</v>
      </c>
      <c r="BD48" s="14">
        <v>9231.09</v>
      </c>
      <c r="BH48" s="14">
        <v>0</v>
      </c>
      <c r="BI48" s="14"/>
      <c r="BK48" s="13">
        <f t="shared" si="1"/>
        <v>633885.25791558973</v>
      </c>
      <c r="BL48" s="14">
        <v>321054.72917200002</v>
      </c>
      <c r="BM48" s="14">
        <v>219221.5187435897</v>
      </c>
      <c r="BN48" s="14">
        <v>13000</v>
      </c>
      <c r="BO48" s="14">
        <v>76982.600000000006</v>
      </c>
      <c r="BP48" s="14">
        <v>3626.41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E48">
        <v>44.746939274444699</v>
      </c>
      <c r="CF48">
        <v>78.283050707422007</v>
      </c>
      <c r="CG48">
        <v>59.269851774037001</v>
      </c>
      <c r="CH48">
        <v>31.737361780515801</v>
      </c>
    </row>
    <row r="49" spans="1:86">
      <c r="A49" s="2">
        <v>45194</v>
      </c>
      <c r="B49" s="3">
        <f t="shared" si="10"/>
        <v>39</v>
      </c>
      <c r="C49" s="4">
        <f t="shared" si="8"/>
        <v>45194</v>
      </c>
      <c r="D49" s="3">
        <f t="shared" si="9"/>
        <v>2023</v>
      </c>
      <c r="E49" s="5" t="s">
        <v>92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19"/>
        <v>13.984027693585501</v>
      </c>
      <c r="N49">
        <v>13.984027693585487</v>
      </c>
      <c r="O49">
        <v>29.338100152898154</v>
      </c>
      <c r="P49">
        <v>29.56260700887697</v>
      </c>
      <c r="R49" s="13">
        <f>T49+U49+AJ49+AS49+AT49+AU49</f>
        <v>1442013.9629611054</v>
      </c>
      <c r="S49" s="14">
        <v>937936.36000000022</v>
      </c>
      <c r="T49" s="13">
        <f t="shared" si="3"/>
        <v>1077904.9890909093</v>
      </c>
      <c r="U49" s="14">
        <v>239685.17507918103</v>
      </c>
      <c r="V49" s="13">
        <f>W49+X49+Y49</f>
        <v>139968.62909090906</v>
      </c>
      <c r="W49" s="14">
        <v>44699.285454545447</v>
      </c>
      <c r="X49" s="14">
        <v>76348.160454545432</v>
      </c>
      <c r="Y49" s="14">
        <v>18921.183181818182</v>
      </c>
      <c r="Z49" s="14">
        <f t="shared" si="4"/>
        <v>0</v>
      </c>
      <c r="AA49" s="14">
        <v>0</v>
      </c>
      <c r="AB49" s="14">
        <v>0</v>
      </c>
      <c r="AC49" s="13">
        <f>AD49+AE49+AF49</f>
        <v>22681.5371017871</v>
      </c>
      <c r="AD49" s="14">
        <v>0</v>
      </c>
      <c r="AE49" s="14">
        <v>8453.3660256410258</v>
      </c>
      <c r="AF49" s="14">
        <v>14228.171076146076</v>
      </c>
      <c r="AG49" s="13">
        <f t="shared" si="5"/>
        <v>81006.916354838715</v>
      </c>
      <c r="AH49" s="14">
        <v>36917.65441935484</v>
      </c>
      <c r="AI49" s="14">
        <v>44089.261935483875</v>
      </c>
      <c r="AJ49" s="13">
        <f t="shared" si="18"/>
        <v>68549.516129032258</v>
      </c>
      <c r="AK49" s="13">
        <f t="shared" si="6"/>
        <v>68549.516129032258</v>
      </c>
      <c r="AL49" s="14">
        <v>68549.516129032258</v>
      </c>
      <c r="AM49" s="13">
        <f t="shared" si="7"/>
        <v>0</v>
      </c>
      <c r="AN49" s="14">
        <v>0</v>
      </c>
      <c r="AO49" s="14">
        <v>0</v>
      </c>
      <c r="AP49" s="13">
        <f>AQ49+AR49</f>
        <v>53847.199079433893</v>
      </c>
      <c r="AQ49" s="14">
        <v>53847.199079433893</v>
      </c>
      <c r="AR49" s="14">
        <v>0</v>
      </c>
      <c r="AS49" s="14">
        <v>29359.404285714285</v>
      </c>
      <c r="AT49" s="14">
        <v>2303.42837626854</v>
      </c>
      <c r="AU49" s="14">
        <v>24211.45</v>
      </c>
      <c r="AW49" s="13">
        <f>AZ49+AP49+AG49+Z49</f>
        <v>177626.0254342726</v>
      </c>
      <c r="AX49" s="13">
        <f>AW49+R49</f>
        <v>1619639.988395378</v>
      </c>
      <c r="AY49" s="13"/>
      <c r="AZ49" s="14">
        <v>42771.91</v>
      </c>
      <c r="BA49" s="14">
        <v>27825</v>
      </c>
      <c r="BB49" s="14">
        <v>0</v>
      </c>
      <c r="BD49" s="14">
        <v>14946.91</v>
      </c>
      <c r="BH49" s="14">
        <v>0</v>
      </c>
      <c r="BI49" s="14"/>
      <c r="BK49" s="13">
        <f t="shared" si="1"/>
        <v>531985.97012798011</v>
      </c>
      <c r="BL49" s="14">
        <v>211673.492092</v>
      </c>
      <c r="BM49" s="14">
        <v>206616.8480359801</v>
      </c>
      <c r="BN49" s="14">
        <v>13000</v>
      </c>
      <c r="BO49" s="14">
        <v>96370.03</v>
      </c>
      <c r="BP49" s="14">
        <v>4325.6000000000004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E49">
        <v>44.746939274444699</v>
      </c>
      <c r="CF49">
        <v>78.283050707422007</v>
      </c>
      <c r="CG49">
        <v>59.269851774037001</v>
      </c>
      <c r="CH49">
        <v>31.737361780515801</v>
      </c>
    </row>
    <row r="50" spans="1:86">
      <c r="A50" s="2">
        <v>45201</v>
      </c>
      <c r="B50" s="3">
        <f t="shared" si="10"/>
        <v>40</v>
      </c>
      <c r="C50" s="4">
        <f t="shared" si="8"/>
        <v>45201</v>
      </c>
      <c r="D50" s="3">
        <f t="shared" si="9"/>
        <v>2023</v>
      </c>
      <c r="E50" s="5" t="s">
        <v>93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>T50+U50+AJ50+AS50+AT50+AU50</f>
        <v>2074318.6059013668</v>
      </c>
      <c r="S50" s="14">
        <v>1563577.1600000001</v>
      </c>
      <c r="T50" s="13">
        <f t="shared" si="3"/>
        <v>1924085.3463793104</v>
      </c>
      <c r="U50" s="14">
        <v>71793.401813990888</v>
      </c>
      <c r="V50" s="13">
        <f>W50+X50+Y50</f>
        <v>360508.18637931033</v>
      </c>
      <c r="W50" s="14">
        <v>117890.39293103447</v>
      </c>
      <c r="X50" s="14">
        <v>206063.45120689657</v>
      </c>
      <c r="Y50" s="14">
        <v>36554.342241379309</v>
      </c>
      <c r="Z50" s="14">
        <f t="shared" si="4"/>
        <v>0</v>
      </c>
      <c r="AA50" s="14">
        <v>0</v>
      </c>
      <c r="AB50" s="14">
        <v>0</v>
      </c>
      <c r="AC50" s="13">
        <f>AD50+AE50+AF50</f>
        <v>19089.311111111114</v>
      </c>
      <c r="AD50" s="14">
        <v>0</v>
      </c>
      <c r="AE50" s="14">
        <v>8425.1883333333335</v>
      </c>
      <c r="AF50" s="14">
        <v>10664.122777777779</v>
      </c>
      <c r="AG50" s="13">
        <f t="shared" si="5"/>
        <v>26891.195483870968</v>
      </c>
      <c r="AH50" s="14">
        <v>8936.1819354838699</v>
      </c>
      <c r="AI50" s="14">
        <v>17955.013548387098</v>
      </c>
      <c r="AJ50" s="13">
        <f t="shared" si="18"/>
        <v>23051.612903225803</v>
      </c>
      <c r="AK50" s="13">
        <f t="shared" si="6"/>
        <v>23051.612903225803</v>
      </c>
      <c r="AL50" s="14">
        <v>23051.612903225803</v>
      </c>
      <c r="AM50" s="13">
        <f t="shared" si="7"/>
        <v>0</v>
      </c>
      <c r="AN50" s="14">
        <v>0</v>
      </c>
      <c r="AO50" s="14">
        <v>0</v>
      </c>
      <c r="AP50" s="13">
        <f>AQ50+AR50</f>
        <v>18765.857268817206</v>
      </c>
      <c r="AQ50" s="14">
        <v>18765.857268817206</v>
      </c>
      <c r="AR50" s="14">
        <v>0</v>
      </c>
      <c r="AS50" s="14">
        <v>52720.834285714285</v>
      </c>
      <c r="AT50" s="14">
        <v>2667.4105191256831</v>
      </c>
      <c r="AU50" s="14">
        <v>0</v>
      </c>
      <c r="AW50" s="13">
        <f>AZ50+AP50+AG50+Z50</f>
        <v>79265.88275268818</v>
      </c>
      <c r="AX50" s="13">
        <f>AW50+R50</f>
        <v>2153584.4886540552</v>
      </c>
      <c r="AY50" s="13"/>
      <c r="AZ50" s="14">
        <v>33608.83</v>
      </c>
      <c r="BA50" s="14">
        <v>18848</v>
      </c>
      <c r="BB50" s="14">
        <v>0</v>
      </c>
      <c r="BD50" s="14">
        <v>14760.83</v>
      </c>
      <c r="BH50" s="14">
        <v>0</v>
      </c>
      <c r="BI50" s="14"/>
      <c r="BK50" s="13">
        <f t="shared" si="1"/>
        <v>421471.97225186101</v>
      </c>
      <c r="BL50" s="14">
        <v>224370</v>
      </c>
      <c r="BM50" s="14">
        <v>125772.89225186101</v>
      </c>
      <c r="BN50" s="14">
        <v>13000</v>
      </c>
      <c r="BO50" s="14">
        <v>54036.44</v>
      </c>
      <c r="BP50" s="14">
        <v>4292.6400000000003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E50">
        <v>43.978496764365502</v>
      </c>
      <c r="CF50">
        <v>76.543287072512101</v>
      </c>
      <c r="CG50">
        <v>59.036233816411702</v>
      </c>
      <c r="CH50">
        <v>29.174216933276</v>
      </c>
    </row>
    <row r="51" spans="1:86">
      <c r="A51" s="2">
        <v>45208</v>
      </c>
      <c r="B51" s="3">
        <f t="shared" si="10"/>
        <v>41</v>
      </c>
      <c r="C51" s="4">
        <f t="shared" si="8"/>
        <v>45208</v>
      </c>
      <c r="D51" s="3">
        <f t="shared" si="9"/>
        <v>2023</v>
      </c>
      <c r="E51" s="5" t="s">
        <v>93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20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>T51+U51+AJ51+AS51+AT51+AU51</f>
        <v>2195621.1012650058</v>
      </c>
      <c r="S51" s="14">
        <v>1482262.2300000007</v>
      </c>
      <c r="T51" s="13">
        <f t="shared" si="3"/>
        <v>1834701.691379311</v>
      </c>
      <c r="U51" s="14">
        <v>12121.83646334311</v>
      </c>
      <c r="V51" s="13">
        <f>W51+X51+Y51</f>
        <v>352439.46137931035</v>
      </c>
      <c r="W51" s="14">
        <v>115138.92793103447</v>
      </c>
      <c r="X51" s="14">
        <v>202037.67620689655</v>
      </c>
      <c r="Y51" s="14">
        <v>35262.857241379308</v>
      </c>
      <c r="Z51" s="14">
        <f t="shared" si="4"/>
        <v>0</v>
      </c>
      <c r="AA51" s="14">
        <v>0</v>
      </c>
      <c r="AB51" s="14">
        <v>0</v>
      </c>
      <c r="AC51" s="13">
        <f>AD51+AE51+AF51</f>
        <v>88389.311111111121</v>
      </c>
      <c r="AD51" s="14">
        <v>69300</v>
      </c>
      <c r="AE51" s="14">
        <v>8425.1883333333335</v>
      </c>
      <c r="AF51" s="14">
        <v>10664.122777777779</v>
      </c>
      <c r="AG51" s="13">
        <f t="shared" si="5"/>
        <v>26891.195483870968</v>
      </c>
      <c r="AH51" s="14">
        <v>8936.1819354838699</v>
      </c>
      <c r="AI51" s="14">
        <v>17955.013548387098</v>
      </c>
      <c r="AJ51" s="13">
        <f t="shared" si="18"/>
        <v>68006.612903225803</v>
      </c>
      <c r="AK51" s="13">
        <f t="shared" si="6"/>
        <v>68006.612903225803</v>
      </c>
      <c r="AL51" s="14">
        <v>68006.612903225803</v>
      </c>
      <c r="AM51" s="13">
        <f t="shared" si="7"/>
        <v>0</v>
      </c>
      <c r="AN51" s="14">
        <v>0</v>
      </c>
      <c r="AO51" s="14">
        <v>0</v>
      </c>
      <c r="AP51" s="13">
        <f>AQ51+AR51</f>
        <v>18765.857268817206</v>
      </c>
      <c r="AQ51" s="14">
        <v>18765.857268817206</v>
      </c>
      <c r="AR51" s="14">
        <v>0</v>
      </c>
      <c r="AS51" s="14">
        <v>98346.802857142844</v>
      </c>
      <c r="AT51" s="14">
        <v>483.51766198282587</v>
      </c>
      <c r="AU51" s="14">
        <v>181960.64</v>
      </c>
      <c r="AW51" s="13">
        <f>AZ51+AP51+AG51+Z51</f>
        <v>76089.892752688174</v>
      </c>
      <c r="AX51" s="13">
        <f>AW51+R51</f>
        <v>2271710.9940176941</v>
      </c>
      <c r="AY51" s="13"/>
      <c r="AZ51" s="14">
        <v>30432.84</v>
      </c>
      <c r="BA51" s="14">
        <v>15044</v>
      </c>
      <c r="BB51" s="14">
        <v>0</v>
      </c>
      <c r="BD51" s="14">
        <v>15388.84</v>
      </c>
      <c r="BH51" s="14">
        <v>0</v>
      </c>
      <c r="BI51" s="14"/>
      <c r="BK51" s="13">
        <f t="shared" si="1"/>
        <v>467318.97200824576</v>
      </c>
      <c r="BL51" s="14">
        <v>273001.67764100002</v>
      </c>
      <c r="BM51" s="14">
        <v>123880.17436724569</v>
      </c>
      <c r="BN51" s="14">
        <v>13000</v>
      </c>
      <c r="BO51" s="14">
        <v>52851.97</v>
      </c>
      <c r="BP51" s="14">
        <v>3085.15</v>
      </c>
      <c r="BQ51">
        <v>1500</v>
      </c>
      <c r="BR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E51">
        <v>43.978496764365502</v>
      </c>
      <c r="CF51">
        <v>76.543287072512101</v>
      </c>
      <c r="CG51">
        <v>59.036233816411702</v>
      </c>
      <c r="CH51">
        <v>29.174216933276</v>
      </c>
    </row>
    <row r="52" spans="1:86">
      <c r="A52" s="2">
        <v>45215</v>
      </c>
      <c r="B52" s="3">
        <f t="shared" si="10"/>
        <v>42</v>
      </c>
      <c r="C52" s="4">
        <f t="shared" si="8"/>
        <v>45215</v>
      </c>
      <c r="D52" s="3">
        <f t="shared" si="9"/>
        <v>2023</v>
      </c>
      <c r="E52" s="5" t="s">
        <v>93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20"/>
        <v>11.771536597257542</v>
      </c>
      <c r="N52">
        <v>11.77153659725753</v>
      </c>
      <c r="O52">
        <v>29.121954230367855</v>
      </c>
      <c r="P52">
        <v>29.368936868310609</v>
      </c>
      <c r="R52" s="13">
        <f>T52+U52+AJ52+AS52+AT52+AU52</f>
        <v>1736126.1831274214</v>
      </c>
      <c r="S52" s="14">
        <v>1016997.0400000002</v>
      </c>
      <c r="T52" s="13">
        <f t="shared" si="3"/>
        <v>1461270.3265716182</v>
      </c>
      <c r="U52" s="14">
        <v>162647.30314516134</v>
      </c>
      <c r="V52" s="13">
        <f>W52+X52+Y52</f>
        <v>444273.28657161805</v>
      </c>
      <c r="W52" s="14">
        <v>153160.43562334217</v>
      </c>
      <c r="X52" s="14">
        <v>248974.99620689655</v>
      </c>
      <c r="Y52" s="14">
        <v>42137.854741379306</v>
      </c>
      <c r="Z52" s="14">
        <f t="shared" si="4"/>
        <v>0</v>
      </c>
      <c r="AA52" s="14">
        <v>0</v>
      </c>
      <c r="AB52" s="14">
        <v>0</v>
      </c>
      <c r="AC52" s="13">
        <f>AD52+AE52+AF52</f>
        <v>8181.1333333333332</v>
      </c>
      <c r="AD52" s="14">
        <v>0</v>
      </c>
      <c r="AE52" s="14">
        <v>3610.7950000000001</v>
      </c>
      <c r="AF52" s="14">
        <v>4570.3383333333331</v>
      </c>
      <c r="AG52" s="13">
        <f t="shared" si="5"/>
        <v>26891.195483870968</v>
      </c>
      <c r="AH52" s="14">
        <v>8936.1819354838699</v>
      </c>
      <c r="AI52" s="14">
        <v>17955.013548387098</v>
      </c>
      <c r="AJ52" s="13">
        <f t="shared" si="18"/>
        <v>23051.612903225803</v>
      </c>
      <c r="AK52" s="13">
        <f t="shared" si="6"/>
        <v>23051.612903225803</v>
      </c>
      <c r="AL52" s="14">
        <v>23051.612903225803</v>
      </c>
      <c r="AM52" s="13">
        <f t="shared" si="7"/>
        <v>0</v>
      </c>
      <c r="AN52" s="14">
        <v>0</v>
      </c>
      <c r="AO52" s="14">
        <v>0</v>
      </c>
      <c r="AP52" s="13">
        <f>AQ52+AR52</f>
        <v>18765.857268817206</v>
      </c>
      <c r="AQ52" s="14">
        <v>18765.857268817206</v>
      </c>
      <c r="AR52" s="14">
        <v>0</v>
      </c>
      <c r="AS52" s="14">
        <v>88397.872857142851</v>
      </c>
      <c r="AT52" s="14">
        <v>759.0676502732241</v>
      </c>
      <c r="AU52" s="14">
        <v>0</v>
      </c>
      <c r="AW52" s="13">
        <f>AZ52+AP52+AG52+Z52</f>
        <v>73889.63275268818</v>
      </c>
      <c r="AX52" s="13">
        <f>AW52+R52</f>
        <v>1810015.8158801096</v>
      </c>
      <c r="AY52" s="13"/>
      <c r="AZ52" s="14">
        <v>28232.58</v>
      </c>
      <c r="BA52" s="14">
        <v>14824</v>
      </c>
      <c r="BB52" s="14">
        <v>0</v>
      </c>
      <c r="BD52" s="14">
        <v>13408.58</v>
      </c>
      <c r="BH52" s="14">
        <v>0</v>
      </c>
      <c r="BI52" s="14"/>
      <c r="BK52" s="13">
        <f t="shared" si="1"/>
        <v>474534.4118622457</v>
      </c>
      <c r="BL52" s="14">
        <v>215953.73749500001</v>
      </c>
      <c r="BM52" s="14">
        <v>123880.17436724569</v>
      </c>
      <c r="BN52" s="14">
        <v>13000</v>
      </c>
      <c r="BO52" s="14">
        <v>114983.07</v>
      </c>
      <c r="BP52" s="14">
        <v>5217.43</v>
      </c>
      <c r="BQ52">
        <v>1500</v>
      </c>
      <c r="BR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E52">
        <v>43.978496764365502</v>
      </c>
      <c r="CF52">
        <v>76.543287072512101</v>
      </c>
      <c r="CG52">
        <v>59.036233816411702</v>
      </c>
      <c r="CH52">
        <v>29.174216933276</v>
      </c>
    </row>
    <row r="53" spans="1:86">
      <c r="A53" s="2">
        <v>45222</v>
      </c>
      <c r="B53" s="3">
        <f t="shared" si="10"/>
        <v>43</v>
      </c>
      <c r="C53" s="4">
        <f t="shared" si="8"/>
        <v>45222</v>
      </c>
      <c r="D53" s="3">
        <f t="shared" si="9"/>
        <v>2023</v>
      </c>
      <c r="E53" s="5" t="s">
        <v>93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20"/>
        <v>11.771536597257542</v>
      </c>
      <c r="N53">
        <v>11.77153659725753</v>
      </c>
      <c r="O53">
        <v>29.141378969213541</v>
      </c>
      <c r="P53">
        <v>29.388809201478431</v>
      </c>
      <c r="R53" s="13">
        <f>T53+U53+AJ53+AS53+AT53+AU53</f>
        <v>1932660.8397756501</v>
      </c>
      <c r="S53" s="14">
        <v>550762.60999999952</v>
      </c>
      <c r="T53" s="13">
        <f t="shared" si="3"/>
        <v>1067921.6806741816</v>
      </c>
      <c r="U53" s="14">
        <v>755827.93985944509</v>
      </c>
      <c r="V53" s="13">
        <f>W53+X53+Y53</f>
        <v>517159.07067418209</v>
      </c>
      <c r="W53" s="14">
        <v>181676.56639257292</v>
      </c>
      <c r="X53" s="14">
        <v>284177.98620689654</v>
      </c>
      <c r="Y53" s="14">
        <v>51304.518074712643</v>
      </c>
      <c r="Z53" s="14">
        <f t="shared" si="4"/>
        <v>0</v>
      </c>
      <c r="AA53" s="14">
        <v>0</v>
      </c>
      <c r="AB53" s="14">
        <v>0</v>
      </c>
      <c r="AC53" s="13">
        <f>AD53+AE53+AF53</f>
        <v>0</v>
      </c>
      <c r="AD53" s="14">
        <v>0</v>
      </c>
      <c r="AE53" s="14">
        <v>0</v>
      </c>
      <c r="AF53" s="14">
        <v>0</v>
      </c>
      <c r="AG53" s="13">
        <f t="shared" si="5"/>
        <v>26891.195483870968</v>
      </c>
      <c r="AH53" s="14">
        <v>8936.1819354838699</v>
      </c>
      <c r="AI53" s="14">
        <v>17955.013548387098</v>
      </c>
      <c r="AJ53" s="13">
        <f t="shared" si="18"/>
        <v>68006.612903225803</v>
      </c>
      <c r="AK53" s="13">
        <f t="shared" si="6"/>
        <v>68006.612903225803</v>
      </c>
      <c r="AL53" s="14">
        <v>68006.612903225803</v>
      </c>
      <c r="AM53" s="13">
        <f t="shared" si="7"/>
        <v>0</v>
      </c>
      <c r="AN53" s="14">
        <v>0</v>
      </c>
      <c r="AO53" s="14">
        <v>0</v>
      </c>
      <c r="AP53" s="13">
        <f>AQ53+AR53</f>
        <v>18765.857268817206</v>
      </c>
      <c r="AQ53" s="14">
        <v>18765.857268817206</v>
      </c>
      <c r="AR53" s="14">
        <v>0</v>
      </c>
      <c r="AS53" s="14">
        <v>33219.93</v>
      </c>
      <c r="AT53" s="14">
        <v>865.65633879781421</v>
      </c>
      <c r="AU53" s="14">
        <v>6819.02</v>
      </c>
      <c r="AW53" s="13">
        <f>AZ53+AP53+AG53+Z53</f>
        <v>69725.322752688167</v>
      </c>
      <c r="AX53" s="13">
        <f>AW53+R53</f>
        <v>2002386.1625283381</v>
      </c>
      <c r="AY53" s="13"/>
      <c r="AZ53" s="14">
        <v>24068.27</v>
      </c>
      <c r="BA53" s="14">
        <v>13369</v>
      </c>
      <c r="BB53" s="14">
        <v>0</v>
      </c>
      <c r="BD53" s="14">
        <v>10699.27</v>
      </c>
      <c r="BH53" s="14">
        <v>0</v>
      </c>
      <c r="BI53" s="14"/>
      <c r="BK53" s="13">
        <f t="shared" si="1"/>
        <v>511815.89303324558</v>
      </c>
      <c r="BL53" s="14">
        <v>182209.16866600001</v>
      </c>
      <c r="BM53" s="14">
        <v>123880.17436724567</v>
      </c>
      <c r="BN53" s="14">
        <v>13000</v>
      </c>
      <c r="BO53" s="14">
        <v>167710.07999999999</v>
      </c>
      <c r="BP53" s="14">
        <v>23516.47</v>
      </c>
      <c r="BQ53">
        <v>1500</v>
      </c>
      <c r="BR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E53">
        <v>43.978496764365502</v>
      </c>
      <c r="CF53">
        <v>76.543287072512101</v>
      </c>
      <c r="CG53">
        <v>59.036233816411702</v>
      </c>
      <c r="CH53">
        <v>29.174216933276</v>
      </c>
    </row>
    <row r="54" spans="1:86">
      <c r="A54" s="2">
        <v>45229</v>
      </c>
      <c r="B54" s="3">
        <f t="shared" si="10"/>
        <v>44</v>
      </c>
      <c r="C54" s="4">
        <f t="shared" si="8"/>
        <v>45229</v>
      </c>
      <c r="D54" s="3">
        <f t="shared" si="9"/>
        <v>2023</v>
      </c>
      <c r="E54" s="5" t="s">
        <v>94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20"/>
        <v>11.771536597257542</v>
      </c>
      <c r="N54">
        <v>11.77153659725753</v>
      </c>
      <c r="O54">
        <v>29.445362419960649</v>
      </c>
      <c r="P54">
        <v>29.6757709506164</v>
      </c>
      <c r="R54" s="13">
        <f>T54+U54+AJ54+AS54+AT54+AU54</f>
        <v>948633.45290635899</v>
      </c>
      <c r="S54" s="14">
        <v>366013.62000000034</v>
      </c>
      <c r="T54" s="13">
        <f t="shared" si="3"/>
        <v>727873.49456239422</v>
      </c>
      <c r="U54" s="14">
        <v>192744.66974710251</v>
      </c>
      <c r="V54" s="13">
        <f>W54+X54+Y54</f>
        <v>361859.87456239387</v>
      </c>
      <c r="W54" s="14">
        <v>128160.34532519434</v>
      </c>
      <c r="X54" s="14">
        <v>184503.95400358262</v>
      </c>
      <c r="Y54" s="14">
        <v>49195.575233616953</v>
      </c>
      <c r="Z54" s="14">
        <f t="shared" si="4"/>
        <v>0</v>
      </c>
      <c r="AA54" s="14">
        <v>0</v>
      </c>
      <c r="AB54" s="14">
        <v>0</v>
      </c>
      <c r="AC54" s="13">
        <f>AD54+AE54+AF54</f>
        <v>16065.286904761906</v>
      </c>
      <c r="AD54" s="14">
        <v>825</v>
      </c>
      <c r="AE54" s="14">
        <v>0</v>
      </c>
      <c r="AF54" s="14">
        <v>15240.286904761906</v>
      </c>
      <c r="AG54" s="13">
        <f t="shared" si="5"/>
        <v>27018.205376344085</v>
      </c>
      <c r="AH54" s="14">
        <v>10030.97317204301</v>
      </c>
      <c r="AI54" s="14">
        <v>16987.232204301075</v>
      </c>
      <c r="AJ54" s="13">
        <f t="shared" si="18"/>
        <v>19454.032258064515</v>
      </c>
      <c r="AK54" s="13">
        <f t="shared" si="6"/>
        <v>19454.032258064515</v>
      </c>
      <c r="AL54" s="14">
        <v>19454.032258064515</v>
      </c>
      <c r="AM54" s="13">
        <f t="shared" si="7"/>
        <v>0</v>
      </c>
      <c r="AN54" s="14">
        <v>0</v>
      </c>
      <c r="AO54" s="14">
        <v>0</v>
      </c>
      <c r="AP54" s="13">
        <f>AQ54+AR54</f>
        <v>19344.586838709678</v>
      </c>
      <c r="AQ54" s="14">
        <v>19344.586838709678</v>
      </c>
      <c r="AR54" s="14">
        <v>0</v>
      </c>
      <c r="AS54" s="14">
        <v>7695.5999999999995</v>
      </c>
      <c r="AT54" s="14">
        <v>865.65633879781421</v>
      </c>
      <c r="AU54" s="14">
        <v>0</v>
      </c>
      <c r="AW54" s="13">
        <f>AZ54+AP54+AG54+Z54</f>
        <v>73761.692215053772</v>
      </c>
      <c r="AX54" s="13">
        <f>AW54+R54</f>
        <v>1022395.1451214128</v>
      </c>
      <c r="AY54" s="13"/>
      <c r="AZ54" s="14">
        <v>27398.9</v>
      </c>
      <c r="BA54" s="14">
        <v>16268</v>
      </c>
      <c r="BB54" s="14">
        <v>0</v>
      </c>
      <c r="BD54" s="14">
        <v>11130.9</v>
      </c>
      <c r="BH54" s="14">
        <v>0</v>
      </c>
      <c r="BI54" s="14"/>
      <c r="BK54" s="13">
        <f t="shared" si="1"/>
        <v>376586.33850283211</v>
      </c>
      <c r="BL54" s="14">
        <v>141745.159636</v>
      </c>
      <c r="BM54" s="14">
        <v>106992.11886683211</v>
      </c>
      <c r="BN54" s="14">
        <v>13000</v>
      </c>
      <c r="BO54" s="14">
        <v>83249.259999999995</v>
      </c>
      <c r="BP54" s="14">
        <v>30099.8</v>
      </c>
      <c r="BQ54">
        <v>1500</v>
      </c>
      <c r="BR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E54">
        <v>43.978496764365502</v>
      </c>
      <c r="CF54">
        <v>76.543287072512101</v>
      </c>
      <c r="CG54">
        <v>59.036233816411702</v>
      </c>
      <c r="CH54">
        <v>29.174216933276</v>
      </c>
    </row>
    <row r="55" spans="1:86">
      <c r="A55" s="2">
        <v>45236</v>
      </c>
      <c r="B55" s="3">
        <f t="shared" si="10"/>
        <v>45</v>
      </c>
      <c r="C55" s="4">
        <f t="shared" si="8"/>
        <v>45236</v>
      </c>
      <c r="D55" s="3">
        <f t="shared" si="9"/>
        <v>2023</v>
      </c>
      <c r="E55" s="5" t="s">
        <v>94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>T55+U55+AJ55+AS55+AT55+AU55</f>
        <v>1005449.4968654024</v>
      </c>
      <c r="S55" s="14">
        <v>456520.32000000047</v>
      </c>
      <c r="T55" s="13">
        <f t="shared" si="3"/>
        <v>824683.05839354114</v>
      </c>
      <c r="U55" s="14">
        <v>109111.04228138518</v>
      </c>
      <c r="V55" s="13">
        <f>W55+X55+Y55</f>
        <v>368162.73839354067</v>
      </c>
      <c r="W55" s="14">
        <v>129781.64248444977</v>
      </c>
      <c r="X55" s="14">
        <v>185041.87636363637</v>
      </c>
      <c r="Y55" s="14">
        <v>53339.219545454544</v>
      </c>
      <c r="Z55" s="14">
        <f t="shared" si="4"/>
        <v>0</v>
      </c>
      <c r="AA55" s="14">
        <v>0</v>
      </c>
      <c r="AB55" s="14">
        <v>0</v>
      </c>
      <c r="AC55" s="13">
        <f>AD55+AE55+AF55</f>
        <v>22491.401666666668</v>
      </c>
      <c r="AD55" s="14">
        <v>1155</v>
      </c>
      <c r="AE55" s="14">
        <v>0</v>
      </c>
      <c r="AF55" s="14">
        <v>21336.401666666668</v>
      </c>
      <c r="AG55" s="13">
        <f t="shared" si="5"/>
        <v>27069.009333333332</v>
      </c>
      <c r="AH55" s="14">
        <v>10468.889666666666</v>
      </c>
      <c r="AI55" s="14">
        <v>16600.119666666666</v>
      </c>
      <c r="AJ55" s="13">
        <f t="shared" si="18"/>
        <v>68640</v>
      </c>
      <c r="AK55" s="13">
        <f t="shared" si="6"/>
        <v>68640</v>
      </c>
      <c r="AL55" s="14">
        <v>68640</v>
      </c>
      <c r="AM55" s="13">
        <f t="shared" si="7"/>
        <v>0</v>
      </c>
      <c r="AN55" s="14">
        <v>0</v>
      </c>
      <c r="AO55" s="14">
        <v>0</v>
      </c>
      <c r="AP55" s="13">
        <f>AQ55+AR55</f>
        <v>19576.078666666668</v>
      </c>
      <c r="AQ55" s="14">
        <v>19576.078666666668</v>
      </c>
      <c r="AR55" s="14">
        <v>0</v>
      </c>
      <c r="AS55" s="14">
        <v>0</v>
      </c>
      <c r="AT55" s="14">
        <v>3015.39619047619</v>
      </c>
      <c r="AU55" s="14">
        <v>0</v>
      </c>
      <c r="AW55" s="13">
        <f>AZ55+AP55+AG55+Z55</f>
        <v>68899.888000000006</v>
      </c>
      <c r="AX55" s="13">
        <f>AW55+R55</f>
        <v>1074349.3848654025</v>
      </c>
      <c r="AY55" s="13"/>
      <c r="AZ55" s="14">
        <v>22254.799999999999</v>
      </c>
      <c r="BA55" s="14">
        <v>12209</v>
      </c>
      <c r="BB55" s="14">
        <v>0</v>
      </c>
      <c r="BD55" s="14">
        <v>10045.799999999999</v>
      </c>
      <c r="BH55" s="14">
        <v>0</v>
      </c>
      <c r="BI55" s="14"/>
      <c r="BK55" s="13">
        <f t="shared" si="1"/>
        <v>405983.06666666665</v>
      </c>
      <c r="BL55" s="14">
        <v>168912</v>
      </c>
      <c r="BM55" s="14">
        <v>108636.89666666668</v>
      </c>
      <c r="BN55" s="14">
        <v>13000</v>
      </c>
      <c r="BO55" s="14">
        <v>89081.25</v>
      </c>
      <c r="BP55" s="14">
        <v>26352.92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E55">
        <v>45.606346691488497</v>
      </c>
      <c r="CF55">
        <v>76.255734278876801</v>
      </c>
      <c r="CG55">
        <v>61.638719933463101</v>
      </c>
      <c r="CH55">
        <v>29.4789330290706</v>
      </c>
    </row>
    <row r="56" spans="1:86">
      <c r="A56" s="2">
        <v>45243</v>
      </c>
      <c r="B56" s="3">
        <f t="shared" si="10"/>
        <v>46</v>
      </c>
      <c r="C56" s="4">
        <f t="shared" si="8"/>
        <v>45243</v>
      </c>
      <c r="D56" s="3">
        <f t="shared" si="9"/>
        <v>2023</v>
      </c>
      <c r="E56" s="5" t="s">
        <v>94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21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>T56+U56+AJ56+AS56+AT56+AU56</f>
        <v>1328235.7650396936</v>
      </c>
      <c r="S56" s="14">
        <v>324810.19999999995</v>
      </c>
      <c r="T56" s="13">
        <f t="shared" si="3"/>
        <v>579687.58785782638</v>
      </c>
      <c r="U56" s="14">
        <v>408380.98207648075</v>
      </c>
      <c r="V56" s="13">
        <f>W56+X56+Y56</f>
        <v>254877.3878578264</v>
      </c>
      <c r="W56" s="14">
        <v>93693.541948735481</v>
      </c>
      <c r="X56" s="14">
        <v>121930.31207792208</v>
      </c>
      <c r="Y56" s="14">
        <v>39253.533831168832</v>
      </c>
      <c r="Z56" s="14">
        <f t="shared" si="4"/>
        <v>0</v>
      </c>
      <c r="AA56" s="14">
        <v>0</v>
      </c>
      <c r="AB56" s="14">
        <v>0</v>
      </c>
      <c r="AC56" s="13">
        <f>AD56+AE56+AF56</f>
        <v>16878.760595238095</v>
      </c>
      <c r="AD56" s="14">
        <v>1155</v>
      </c>
      <c r="AE56" s="14">
        <v>0</v>
      </c>
      <c r="AF56" s="14">
        <v>15723.760595238095</v>
      </c>
      <c r="AG56" s="13">
        <f t="shared" si="5"/>
        <v>27069.009333333332</v>
      </c>
      <c r="AH56" s="14">
        <v>10468.889666666666</v>
      </c>
      <c r="AI56" s="14">
        <v>16600.119666666666</v>
      </c>
      <c r="AJ56" s="13">
        <f t="shared" si="18"/>
        <v>272394.53499999997</v>
      </c>
      <c r="AK56" s="13">
        <f t="shared" si="6"/>
        <v>23685</v>
      </c>
      <c r="AL56" s="14">
        <v>23685</v>
      </c>
      <c r="AM56" s="13">
        <f t="shared" si="7"/>
        <v>248709.53499999997</v>
      </c>
      <c r="AN56" s="14">
        <v>194531.53999999998</v>
      </c>
      <c r="AO56" s="14">
        <v>54177.99500000001</v>
      </c>
      <c r="AP56" s="13">
        <f>AQ56+AR56</f>
        <v>19576.078666666668</v>
      </c>
      <c r="AQ56" s="14">
        <v>19576.078666666668</v>
      </c>
      <c r="AR56" s="14">
        <v>0</v>
      </c>
      <c r="AS56" s="14">
        <v>20757.274285714288</v>
      </c>
      <c r="AT56" s="14">
        <v>3293.9958196721309</v>
      </c>
      <c r="AU56" s="14">
        <v>43721.39</v>
      </c>
      <c r="AW56" s="13">
        <f>AZ56+AP56+AG56+Z56</f>
        <v>58221.698000000004</v>
      </c>
      <c r="AX56" s="13">
        <f>AW56+R56</f>
        <v>1386457.4630396937</v>
      </c>
      <c r="AY56" s="13"/>
      <c r="AZ56" s="14">
        <v>11576.61</v>
      </c>
      <c r="BA56" s="14">
        <v>11244</v>
      </c>
      <c r="BB56" s="14">
        <v>0</v>
      </c>
      <c r="BD56" s="14">
        <v>332.61</v>
      </c>
      <c r="BH56" s="14">
        <v>0</v>
      </c>
      <c r="BI56" s="14"/>
      <c r="BK56" s="13">
        <f t="shared" si="1"/>
        <v>634797.31332566671</v>
      </c>
      <c r="BL56" s="14">
        <v>269361.02665900002</v>
      </c>
      <c r="BM56" s="14">
        <v>108636.89666666668</v>
      </c>
      <c r="BN56" s="14">
        <v>13000</v>
      </c>
      <c r="BO56" s="14">
        <v>210911.26</v>
      </c>
      <c r="BP56" s="14">
        <v>31388.13</v>
      </c>
      <c r="BQ56">
        <v>1500</v>
      </c>
      <c r="BR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E56">
        <v>45.606346691488497</v>
      </c>
      <c r="CF56">
        <v>76.255734278876801</v>
      </c>
      <c r="CG56">
        <v>61.638719933463101</v>
      </c>
      <c r="CH56">
        <v>29.4789330290706</v>
      </c>
    </row>
    <row r="57" spans="1:86">
      <c r="A57" s="2">
        <v>45250</v>
      </c>
      <c r="B57" s="3">
        <f t="shared" si="10"/>
        <v>47</v>
      </c>
      <c r="C57" s="4">
        <f t="shared" si="8"/>
        <v>45250</v>
      </c>
      <c r="D57" s="3">
        <f t="shared" si="9"/>
        <v>2023</v>
      </c>
      <c r="E57" s="5" t="s">
        <v>94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21"/>
        <v>12.129506243557584</v>
      </c>
      <c r="N57">
        <v>12.129506243557586</v>
      </c>
      <c r="O57">
        <v>28.239666387019529</v>
      </c>
      <c r="P57">
        <v>28.49499843075548</v>
      </c>
      <c r="R57" s="13">
        <f>T57+U57+AJ57+AS57+AT57+AU57</f>
        <v>1460234.0206840269</v>
      </c>
      <c r="S57" s="14">
        <v>196213.57999999981</v>
      </c>
      <c r="T57" s="13">
        <f t="shared" si="3"/>
        <v>283724.10946753231</v>
      </c>
      <c r="U57" s="14">
        <v>774486.16953967966</v>
      </c>
      <c r="V57" s="13">
        <f>W57+X57+Y57</f>
        <v>87510.529467532484</v>
      </c>
      <c r="W57" s="14">
        <v>28869.092649350652</v>
      </c>
      <c r="X57" s="14">
        <v>41436.722727272732</v>
      </c>
      <c r="Y57" s="14">
        <v>17204.714090909092</v>
      </c>
      <c r="Z57" s="14">
        <f t="shared" si="4"/>
        <v>0</v>
      </c>
      <c r="AA57" s="14">
        <v>0</v>
      </c>
      <c r="AB57" s="14">
        <v>0</v>
      </c>
      <c r="AC57" s="13">
        <f>AD57+AE57+AF57</f>
        <v>20883.70416666667</v>
      </c>
      <c r="AD57" s="14">
        <v>1155</v>
      </c>
      <c r="AE57" s="14">
        <v>0</v>
      </c>
      <c r="AF57" s="14">
        <v>19728.70416666667</v>
      </c>
      <c r="AG57" s="13">
        <f t="shared" si="5"/>
        <v>27069.009333333332</v>
      </c>
      <c r="AH57" s="14">
        <v>10468.889666666666</v>
      </c>
      <c r="AI57" s="14">
        <v>16600.119666666666</v>
      </c>
      <c r="AJ57" s="13">
        <f t="shared" si="18"/>
        <v>367131.62014285708</v>
      </c>
      <c r="AK57" s="13">
        <f t="shared" si="6"/>
        <v>68640</v>
      </c>
      <c r="AL57" s="14">
        <v>68640</v>
      </c>
      <c r="AM57" s="13">
        <f t="shared" si="7"/>
        <v>298491.62014285708</v>
      </c>
      <c r="AN57" s="14">
        <v>230276.78999999992</v>
      </c>
      <c r="AO57" s="14">
        <v>68214.830142857129</v>
      </c>
      <c r="AP57" s="13">
        <f>AQ57+AR57</f>
        <v>19576.078666666668</v>
      </c>
      <c r="AQ57" s="14">
        <v>19576.078666666668</v>
      </c>
      <c r="AR57" s="14">
        <v>0</v>
      </c>
      <c r="AS57" s="14">
        <v>33782.018571428569</v>
      </c>
      <c r="AT57" s="14">
        <v>1110.102962529274</v>
      </c>
      <c r="AU57" s="14">
        <v>0</v>
      </c>
      <c r="AW57" s="13">
        <f>AZ57+AP57+AG57+Z57</f>
        <v>87238.077999999994</v>
      </c>
      <c r="AX57" s="13">
        <f>AW57+R57</f>
        <v>1547472.0986840269</v>
      </c>
      <c r="AY57" s="13"/>
      <c r="AZ57" s="14">
        <v>40592.99</v>
      </c>
      <c r="BA57" s="14">
        <v>32075</v>
      </c>
      <c r="BB57" s="14">
        <v>0</v>
      </c>
      <c r="BD57" s="14">
        <v>8517.99</v>
      </c>
      <c r="BH57" s="14">
        <v>0</v>
      </c>
      <c r="BI57" s="14"/>
      <c r="BK57" s="13">
        <f t="shared" si="1"/>
        <v>699400.76534066664</v>
      </c>
      <c r="BL57" s="14">
        <v>236911.29867399999</v>
      </c>
      <c r="BM57" s="14">
        <v>228590.47666666668</v>
      </c>
      <c r="BN57" s="14">
        <v>13000</v>
      </c>
      <c r="BO57" s="14">
        <v>182831.79</v>
      </c>
      <c r="BP57" s="14">
        <v>36567.199999999997</v>
      </c>
      <c r="BQ57">
        <v>1500</v>
      </c>
      <c r="BR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E57">
        <v>45.606346691488497</v>
      </c>
      <c r="CF57">
        <v>76.255734278876801</v>
      </c>
      <c r="CG57">
        <v>61.638719933463101</v>
      </c>
      <c r="CH57">
        <v>29.4789330290706</v>
      </c>
    </row>
    <row r="58" spans="1:86">
      <c r="A58" s="2">
        <v>45257</v>
      </c>
      <c r="B58" s="3">
        <f t="shared" si="10"/>
        <v>48</v>
      </c>
      <c r="C58" s="4">
        <f t="shared" si="8"/>
        <v>45257</v>
      </c>
      <c r="D58" s="3">
        <f t="shared" si="9"/>
        <v>2023</v>
      </c>
      <c r="E58" s="5" t="s">
        <v>94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21"/>
        <v>12.129506243557584</v>
      </c>
      <c r="N58">
        <v>12.129506243557586</v>
      </c>
      <c r="O58">
        <v>29.632606219707327</v>
      </c>
      <c r="P58">
        <v>29.96386281028369</v>
      </c>
      <c r="R58" s="13">
        <f>T58+U58+AJ58+AS58+AT58+AU58</f>
        <v>726571.70148933807</v>
      </c>
      <c r="S58" s="14">
        <v>0</v>
      </c>
      <c r="T58" s="13">
        <f t="shared" si="3"/>
        <v>5741.813585253456</v>
      </c>
      <c r="U58" s="14">
        <v>380203.95669731573</v>
      </c>
      <c r="V58" s="13">
        <f>W58+X58+Y58</f>
        <v>5741.813585253456</v>
      </c>
      <c r="W58" s="14">
        <v>5741.813585253456</v>
      </c>
      <c r="X58" s="14">
        <v>0</v>
      </c>
      <c r="Y58" s="14">
        <v>0</v>
      </c>
      <c r="Z58" s="14">
        <f t="shared" si="4"/>
        <v>0</v>
      </c>
      <c r="AA58" s="14">
        <v>0</v>
      </c>
      <c r="AB58" s="14">
        <v>0</v>
      </c>
      <c r="AC58" s="13">
        <f>AD58+AE58+AF58</f>
        <v>23687.204747311825</v>
      </c>
      <c r="AD58" s="14">
        <v>1445.6974999999998</v>
      </c>
      <c r="AE58" s="14">
        <v>0</v>
      </c>
      <c r="AF58" s="14">
        <v>22241.507247311827</v>
      </c>
      <c r="AG58" s="13">
        <f t="shared" si="5"/>
        <v>25730.505333333334</v>
      </c>
      <c r="AH58" s="14">
        <v>10319.722666666667</v>
      </c>
      <c r="AI58" s="14">
        <v>15410.782666666666</v>
      </c>
      <c r="AJ58" s="13">
        <f t="shared" si="18"/>
        <v>280460.4232442397</v>
      </c>
      <c r="AK58" s="13">
        <f t="shared" si="6"/>
        <v>23413.548387096776</v>
      </c>
      <c r="AL58" s="14">
        <v>23413.548387096776</v>
      </c>
      <c r="AM58" s="13">
        <f t="shared" si="7"/>
        <v>257046.87485714292</v>
      </c>
      <c r="AN58" s="14">
        <v>230265.85000000006</v>
      </c>
      <c r="AO58" s="14">
        <v>26781.024857142853</v>
      </c>
      <c r="AP58" s="13">
        <f>AQ58+AR58</f>
        <v>19423.343166666669</v>
      </c>
      <c r="AQ58" s="14">
        <v>19423.343166666669</v>
      </c>
      <c r="AR58" s="14">
        <v>0</v>
      </c>
      <c r="AS58" s="14">
        <v>28662.524285714284</v>
      </c>
      <c r="AT58" s="14">
        <v>2930.0136768149878</v>
      </c>
      <c r="AU58" s="14">
        <v>28572.97</v>
      </c>
      <c r="AW58" s="13">
        <f>AZ58+AP58+AG58+Z58</f>
        <v>70703.588499999998</v>
      </c>
      <c r="AX58" s="13">
        <f>AW58+R58</f>
        <v>797275.28998933802</v>
      </c>
      <c r="AY58" s="13"/>
      <c r="AZ58" s="14">
        <v>25549.739999999998</v>
      </c>
      <c r="BA58" s="14">
        <v>14448</v>
      </c>
      <c r="BB58" s="14">
        <v>0</v>
      </c>
      <c r="BD58" s="14">
        <v>11101.74</v>
      </c>
      <c r="BH58" s="14">
        <v>0</v>
      </c>
      <c r="BI58" s="14"/>
      <c r="BK58" s="13">
        <f t="shared" si="1"/>
        <v>567206.19714011834</v>
      </c>
      <c r="BL58" s="14">
        <v>209884.57466700001</v>
      </c>
      <c r="BM58" s="14">
        <v>194558.2424731183</v>
      </c>
      <c r="BN58" s="14">
        <v>13000</v>
      </c>
      <c r="BO58" s="14">
        <v>135093.4</v>
      </c>
      <c r="BP58" s="14">
        <v>13169.98</v>
      </c>
      <c r="BQ58">
        <v>1500</v>
      </c>
      <c r="BR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E58">
        <v>45.606346691488497</v>
      </c>
      <c r="CF58">
        <v>76.255734278876801</v>
      </c>
      <c r="CG58">
        <v>61.638719933463101</v>
      </c>
      <c r="CH58">
        <v>29.4789330290706</v>
      </c>
    </row>
    <row r="59" spans="1:86">
      <c r="A59" s="2">
        <v>45264</v>
      </c>
      <c r="B59" s="3">
        <f t="shared" si="10"/>
        <v>49</v>
      </c>
      <c r="C59" s="4">
        <f t="shared" si="8"/>
        <v>45264</v>
      </c>
      <c r="D59" s="3">
        <f t="shared" si="9"/>
        <v>2023</v>
      </c>
      <c r="E59" s="5" t="s">
        <v>95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>T59+U59+AJ59+AS59+AT59+AU59</f>
        <v>854891.1436554403</v>
      </c>
      <c r="S59" s="14">
        <v>342595.32000000018</v>
      </c>
      <c r="T59" s="13">
        <f t="shared" si="3"/>
        <v>622114.66236559162</v>
      </c>
      <c r="U59" s="14">
        <v>136776.63542409355</v>
      </c>
      <c r="V59" s="13">
        <f>W59+X59+Y59</f>
        <v>279519.34236559138</v>
      </c>
      <c r="W59" s="14">
        <v>204258.48236559139</v>
      </c>
      <c r="X59" s="14">
        <v>48727.54</v>
      </c>
      <c r="Y59" s="14">
        <v>26533.32</v>
      </c>
      <c r="Z59" s="14">
        <f t="shared" si="4"/>
        <v>0</v>
      </c>
      <c r="AA59" s="14">
        <v>0</v>
      </c>
      <c r="AB59" s="14">
        <v>0</v>
      </c>
      <c r="AC59" s="13">
        <f>AD59+AE59+AF59</f>
        <v>28613.468738896678</v>
      </c>
      <c r="AD59" s="14">
        <v>637.76416666666671</v>
      </c>
      <c r="AE59" s="14">
        <v>4018.848</v>
      </c>
      <c r="AF59" s="14">
        <v>23956.856572230012</v>
      </c>
      <c r="AG59" s="13">
        <f t="shared" si="5"/>
        <v>23945.833333333332</v>
      </c>
      <c r="AH59" s="14">
        <v>10120.833333333332</v>
      </c>
      <c r="AI59" s="14">
        <v>13825</v>
      </c>
      <c r="AJ59" s="13">
        <f t="shared" si="18"/>
        <v>68006.612903225803</v>
      </c>
      <c r="AK59" s="13">
        <f t="shared" si="6"/>
        <v>68006.612903225803</v>
      </c>
      <c r="AL59" s="14">
        <v>68006.612903225803</v>
      </c>
      <c r="AM59" s="13">
        <f t="shared" si="7"/>
        <v>0</v>
      </c>
      <c r="AN59" s="14">
        <v>0</v>
      </c>
      <c r="AO59" s="14">
        <v>0</v>
      </c>
      <c r="AP59" s="13">
        <f>AQ59+AR59</f>
        <v>19219.695833333331</v>
      </c>
      <c r="AQ59" s="14">
        <v>19219.695833333331</v>
      </c>
      <c r="AR59" s="14">
        <v>0</v>
      </c>
      <c r="AS59" s="14">
        <v>24699.237142857142</v>
      </c>
      <c r="AT59" s="14">
        <v>3293.9958196721309</v>
      </c>
      <c r="AU59" s="14">
        <v>0</v>
      </c>
      <c r="AW59" s="13">
        <f>AZ59+AP59+AG59+Z59</f>
        <v>73211.02916666666</v>
      </c>
      <c r="AX59" s="13">
        <f>AW59+R59</f>
        <v>928102.17282210698</v>
      </c>
      <c r="AY59" s="13"/>
      <c r="AZ59" s="14">
        <v>30045.5</v>
      </c>
      <c r="BA59" s="14">
        <v>19209</v>
      </c>
      <c r="BB59" s="14">
        <v>0</v>
      </c>
      <c r="BD59" s="14">
        <v>10836.5</v>
      </c>
      <c r="BH59" s="14">
        <v>0</v>
      </c>
      <c r="BI59" s="14"/>
      <c r="BK59" s="13">
        <f t="shared" si="1"/>
        <v>629104.52910394256</v>
      </c>
      <c r="BL59" s="14">
        <v>292060</v>
      </c>
      <c r="BM59" s="14">
        <v>174729.74910394262</v>
      </c>
      <c r="BN59" s="14">
        <v>13000</v>
      </c>
      <c r="BO59" s="14">
        <v>139565.32999999999</v>
      </c>
      <c r="BP59" s="14">
        <v>9749.4500000000007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E59">
        <v>42.601735460490097</v>
      </c>
      <c r="CF59">
        <v>74.501626662301902</v>
      </c>
      <c r="CG59">
        <v>61.279746318184301</v>
      </c>
      <c r="CH59">
        <v>28.701498603419001</v>
      </c>
    </row>
    <row r="60" spans="1:86">
      <c r="A60" s="2">
        <v>45271</v>
      </c>
      <c r="B60" s="3">
        <f t="shared" si="10"/>
        <v>50</v>
      </c>
      <c r="C60" s="4">
        <f t="shared" si="8"/>
        <v>45271</v>
      </c>
      <c r="D60" s="3">
        <f t="shared" si="9"/>
        <v>2023</v>
      </c>
      <c r="E60" s="5" t="s">
        <v>95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22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>T60+U60+AJ60+AS60+AT60+AU60</f>
        <v>911727.9115759898</v>
      </c>
      <c r="S60" s="14">
        <v>399935.61000000004</v>
      </c>
      <c r="T60" s="13">
        <f t="shared" si="3"/>
        <v>684748.90413029725</v>
      </c>
      <c r="U60" s="14">
        <v>191789.47015136597</v>
      </c>
      <c r="V60" s="13">
        <f>W60+X60+Y60</f>
        <v>284813.29413029726</v>
      </c>
      <c r="W60" s="14">
        <v>209552.43413029728</v>
      </c>
      <c r="X60" s="14">
        <v>48727.54</v>
      </c>
      <c r="Y60" s="14">
        <v>26533.32</v>
      </c>
      <c r="Z60" s="14">
        <f t="shared" si="4"/>
        <v>0</v>
      </c>
      <c r="AA60" s="14">
        <v>0</v>
      </c>
      <c r="AB60" s="14">
        <v>0</v>
      </c>
      <c r="AC60" s="13">
        <f>AD60+AE60+AF60</f>
        <v>81857.699985273503</v>
      </c>
      <c r="AD60" s="14">
        <v>25409.577500000003</v>
      </c>
      <c r="AE60" s="14">
        <v>32180.037333333334</v>
      </c>
      <c r="AF60" s="14">
        <v>24268.085151940155</v>
      </c>
      <c r="AG60" s="13">
        <f t="shared" si="5"/>
        <v>23945.833333333332</v>
      </c>
      <c r="AH60" s="14">
        <v>10120.833333333332</v>
      </c>
      <c r="AI60" s="14">
        <v>13825</v>
      </c>
      <c r="AJ60" s="13">
        <f t="shared" si="18"/>
        <v>23051.612903225803</v>
      </c>
      <c r="AK60" s="13">
        <f t="shared" si="6"/>
        <v>23051.612903225803</v>
      </c>
      <c r="AL60" s="14">
        <v>23051.612903225803</v>
      </c>
      <c r="AM60" s="13">
        <f t="shared" si="7"/>
        <v>0</v>
      </c>
      <c r="AN60" s="14">
        <v>0</v>
      </c>
      <c r="AO60" s="14">
        <v>0</v>
      </c>
      <c r="AP60" s="13">
        <f>AQ60+AR60</f>
        <v>19219.695833333331</v>
      </c>
      <c r="AQ60" s="14">
        <v>19219.695833333331</v>
      </c>
      <c r="AR60" s="14">
        <v>0</v>
      </c>
      <c r="AS60" s="14">
        <v>11027.821428571428</v>
      </c>
      <c r="AT60" s="14">
        <v>1110.102962529274</v>
      </c>
      <c r="AU60" s="14">
        <v>0</v>
      </c>
      <c r="AW60" s="13">
        <f>AZ60+AP60+AG60+Z60</f>
        <v>67930.749166666661</v>
      </c>
      <c r="AX60" s="13">
        <f>AW60+R60</f>
        <v>979658.66074265644</v>
      </c>
      <c r="AY60" s="13"/>
      <c r="AZ60" s="14">
        <v>24765.22</v>
      </c>
      <c r="BA60" s="14">
        <v>13933</v>
      </c>
      <c r="BB60" s="14">
        <v>0</v>
      </c>
      <c r="BD60" s="14">
        <v>10832.22</v>
      </c>
      <c r="BH60" s="14">
        <v>0</v>
      </c>
      <c r="BI60" s="14"/>
      <c r="BK60" s="13">
        <f t="shared" si="1"/>
        <v>629737.37922486849</v>
      </c>
      <c r="BL60" s="14">
        <v>285629.90419500001</v>
      </c>
      <c r="BM60" s="14">
        <v>175655.67502986855</v>
      </c>
      <c r="BN60" s="14">
        <v>13000</v>
      </c>
      <c r="BO60" s="14">
        <v>144449.31</v>
      </c>
      <c r="BP60" s="14">
        <v>9502.49</v>
      </c>
      <c r="BQ60">
        <v>1500</v>
      </c>
      <c r="BR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E60">
        <v>42.601735460490097</v>
      </c>
      <c r="CF60">
        <v>74.501626662301902</v>
      </c>
      <c r="CG60">
        <v>61.279746318184301</v>
      </c>
      <c r="CH60">
        <v>28.701498603419001</v>
      </c>
    </row>
    <row r="61" spans="1:86">
      <c r="A61" s="2">
        <v>45278</v>
      </c>
      <c r="B61" s="3">
        <f t="shared" si="10"/>
        <v>51</v>
      </c>
      <c r="C61" s="4">
        <f t="shared" si="8"/>
        <v>45278</v>
      </c>
      <c r="D61" s="3">
        <f t="shared" si="9"/>
        <v>2023</v>
      </c>
      <c r="E61" s="5" t="s">
        <v>95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22"/>
        <v>13.703270741928542</v>
      </c>
      <c r="N61">
        <v>13.70327074192854</v>
      </c>
      <c r="P61">
        <v>37.075617646400943</v>
      </c>
      <c r="R61" s="13">
        <f>T61+U61+AJ61+AS61+AT61+AU61</f>
        <v>1099151.487413612</v>
      </c>
      <c r="S61" s="14">
        <v>424827.42999999935</v>
      </c>
      <c r="T61" s="13">
        <f t="shared" si="3"/>
        <v>768032.92231657112</v>
      </c>
      <c r="U61" s="14">
        <v>275047.61137414299</v>
      </c>
      <c r="V61" s="13">
        <f>W61+X61+Y61</f>
        <v>343205.49231657176</v>
      </c>
      <c r="W61" s="14">
        <v>236902.57814990514</v>
      </c>
      <c r="X61" s="14">
        <v>48727.54</v>
      </c>
      <c r="Y61" s="14">
        <v>57575.374166666661</v>
      </c>
      <c r="Z61" s="14">
        <f t="shared" si="4"/>
        <v>0</v>
      </c>
      <c r="AA61" s="14">
        <v>0</v>
      </c>
      <c r="AB61" s="14">
        <v>0</v>
      </c>
      <c r="AC61" s="13">
        <f>AD61+AE61+AF61</f>
        <v>83411.594818606827</v>
      </c>
      <c r="AD61" s="14">
        <v>16409.577500000003</v>
      </c>
      <c r="AE61" s="14">
        <v>33357.076888888885</v>
      </c>
      <c r="AF61" s="14">
        <v>33644.940429717935</v>
      </c>
      <c r="AG61" s="13">
        <f t="shared" si="5"/>
        <v>23945.833333333332</v>
      </c>
      <c r="AH61" s="14">
        <v>10120.833333333332</v>
      </c>
      <c r="AI61" s="14">
        <v>13825</v>
      </c>
      <c r="AJ61" s="13">
        <f t="shared" si="18"/>
        <v>19001.612903225803</v>
      </c>
      <c r="AK61" s="13">
        <f t="shared" si="6"/>
        <v>19001.612903225803</v>
      </c>
      <c r="AL61" s="14">
        <v>19001.612903225803</v>
      </c>
      <c r="AM61" s="13">
        <f t="shared" si="7"/>
        <v>0</v>
      </c>
      <c r="AN61" s="14">
        <v>0</v>
      </c>
      <c r="AO61" s="14">
        <v>0</v>
      </c>
      <c r="AP61" s="13">
        <f>AQ61+AR61</f>
        <v>19219.695833333331</v>
      </c>
      <c r="AQ61" s="14">
        <v>19219.695833333331</v>
      </c>
      <c r="AR61" s="14">
        <v>0</v>
      </c>
      <c r="AS61" s="14">
        <v>706.50428571428574</v>
      </c>
      <c r="AT61" s="14">
        <v>2729.6565339578456</v>
      </c>
      <c r="AU61" s="14">
        <v>33633.18</v>
      </c>
      <c r="AW61" s="13">
        <f>AZ61+AP61+AG61+Z61</f>
        <v>66042.199166666658</v>
      </c>
      <c r="AX61" s="13">
        <f>AW61+R61</f>
        <v>1165193.6865802787</v>
      </c>
      <c r="AY61" s="13"/>
      <c r="AZ61" s="14">
        <v>22876.67</v>
      </c>
      <c r="BA61" s="14">
        <v>12803</v>
      </c>
      <c r="BB61" s="14">
        <v>0</v>
      </c>
      <c r="BD61" s="14">
        <v>10073.67</v>
      </c>
      <c r="BH61" s="14">
        <v>0</v>
      </c>
      <c r="BI61" s="14"/>
      <c r="BK61" s="13">
        <f t="shared" si="1"/>
        <v>676022.93226686853</v>
      </c>
      <c r="BL61" s="14">
        <v>365157.957237</v>
      </c>
      <c r="BM61" s="14">
        <v>175655.67502986855</v>
      </c>
      <c r="BN61" s="14">
        <v>13000</v>
      </c>
      <c r="BO61" s="14">
        <v>117275.43</v>
      </c>
      <c r="BP61" s="14">
        <v>4933.87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E61">
        <v>42.601735460490097</v>
      </c>
      <c r="CF61">
        <v>74.501626662301902</v>
      </c>
      <c r="CG61">
        <v>61.279746318184301</v>
      </c>
      <c r="CH61">
        <v>28.701498603419001</v>
      </c>
    </row>
    <row r="62" spans="1:86">
      <c r="A62" s="2">
        <v>45285</v>
      </c>
      <c r="B62" s="3">
        <f t="shared" si="10"/>
        <v>52</v>
      </c>
      <c r="C62" s="4">
        <f t="shared" si="8"/>
        <v>45285</v>
      </c>
      <c r="D62" s="3">
        <f>YEAR(A62)</f>
        <v>2023</v>
      </c>
      <c r="E62" s="5" t="s">
        <v>95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22"/>
        <v>13.703270741928542</v>
      </c>
      <c r="N62">
        <v>13.70327074192854</v>
      </c>
      <c r="P62">
        <v>37.144236237944178</v>
      </c>
      <c r="R62" s="13">
        <f>T62+U62+AJ62+AS62+AT62+AU62</f>
        <v>1182157.4686465187</v>
      </c>
      <c r="S62" s="14">
        <v>629548.16999999993</v>
      </c>
      <c r="T62" s="14">
        <f t="shared" si="3"/>
        <v>919748.4073165718</v>
      </c>
      <c r="U62" s="14">
        <v>231346.51260704885</v>
      </c>
      <c r="V62" s="13">
        <f>W62+X62+Y62</f>
        <v>290200.23731657182</v>
      </c>
      <c r="W62" s="14">
        <v>198013.82148323845</v>
      </c>
      <c r="X62" s="14">
        <v>48727.54</v>
      </c>
      <c r="Y62" s="14">
        <v>43458.875833333332</v>
      </c>
      <c r="Z62" s="14">
        <f t="shared" si="4"/>
        <v>0</v>
      </c>
      <c r="AA62" s="14">
        <v>0</v>
      </c>
      <c r="AB62" s="14">
        <v>0</v>
      </c>
      <c r="AC62" s="13">
        <f>AD62+AE62+AF62</f>
        <v>71447.50837657784</v>
      </c>
      <c r="AD62" s="14">
        <v>15771.813333333335</v>
      </c>
      <c r="AE62" s="14">
        <v>20955.87777777778</v>
      </c>
      <c r="AF62" s="14">
        <v>34719.817265466729</v>
      </c>
      <c r="AG62" s="14">
        <f t="shared" si="5"/>
        <v>0</v>
      </c>
      <c r="AH62" s="14">
        <v>0</v>
      </c>
      <c r="AI62" s="14">
        <v>0</v>
      </c>
      <c r="AJ62" s="14">
        <f t="shared" si="18"/>
        <v>19001.612903225803</v>
      </c>
      <c r="AK62" s="14">
        <f t="shared" si="6"/>
        <v>19001.612903225803</v>
      </c>
      <c r="AL62" s="14">
        <v>19001.612903225803</v>
      </c>
      <c r="AM62" s="14">
        <f t="shared" si="7"/>
        <v>0</v>
      </c>
      <c r="AN62" s="14">
        <v>0</v>
      </c>
      <c r="AO62" s="14">
        <v>0</v>
      </c>
      <c r="AP62" s="14">
        <f>AQ62+AR62</f>
        <v>0</v>
      </c>
      <c r="AQ62" s="14">
        <v>0</v>
      </c>
      <c r="AR62" s="14">
        <v>0</v>
      </c>
      <c r="AS62" s="14">
        <v>0</v>
      </c>
      <c r="AT62" s="14">
        <v>3060.2458196721309</v>
      </c>
      <c r="AU62" s="14">
        <v>9000.69</v>
      </c>
      <c r="AV62" s="14"/>
      <c r="AW62" s="14">
        <f>AZ62+AP62+AG62+Z62</f>
        <v>22279.059999999998</v>
      </c>
      <c r="AX62" s="14">
        <f>AW62+R62</f>
        <v>1204436.5286465187</v>
      </c>
      <c r="AY62" s="14"/>
      <c r="AZ62" s="14">
        <v>22279.059999999998</v>
      </c>
      <c r="BA62" s="14">
        <v>12633</v>
      </c>
      <c r="BB62" s="14">
        <v>0</v>
      </c>
      <c r="BD62" s="14">
        <v>9646.06</v>
      </c>
      <c r="BH62" s="14">
        <v>0</v>
      </c>
      <c r="BI62" s="14"/>
      <c r="BK62" s="13">
        <f t="shared" si="1"/>
        <v>403648.813196</v>
      </c>
      <c r="BL62" s="14">
        <v>143071.97319600001</v>
      </c>
      <c r="BM62" s="14">
        <v>175656</v>
      </c>
      <c r="BN62" s="14">
        <v>13000</v>
      </c>
      <c r="BO62" s="14">
        <v>67419.58</v>
      </c>
      <c r="BP62" s="14">
        <v>4501.26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E62">
        <v>42.601735460490097</v>
      </c>
      <c r="CF62">
        <v>74.501626662301902</v>
      </c>
      <c r="CG62">
        <v>61.279746318184301</v>
      </c>
      <c r="CH62">
        <v>28.701498603419001</v>
      </c>
    </row>
    <row r="63" spans="1:86">
      <c r="A63" s="2">
        <v>45292</v>
      </c>
      <c r="B63" s="3">
        <f t="shared" ref="B63:B84" si="23">WEEKNUM(A63)</f>
        <v>1</v>
      </c>
      <c r="C63" s="4">
        <f t="shared" ref="C63:C84" si="24">A63</f>
        <v>45292</v>
      </c>
      <c r="D63" s="3">
        <f t="shared" ref="D63:D84" si="25">YEAR(A63)</f>
        <v>2024</v>
      </c>
      <c r="E63" s="5" t="s">
        <v>96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>T63+U63+AJ63+AS63+AT63+AU63</f>
        <v>84528.870425219997</v>
      </c>
      <c r="S63" s="14">
        <v>0</v>
      </c>
      <c r="T63" s="14">
        <f t="shared" si="3"/>
        <v>3916.33</v>
      </c>
      <c r="U63" s="14">
        <v>80612.540425219995</v>
      </c>
      <c r="V63" s="13">
        <f>W63+X63+Y63</f>
        <v>3916.33</v>
      </c>
      <c r="W63" s="14">
        <v>941.63400000000001</v>
      </c>
      <c r="X63" s="14">
        <v>0</v>
      </c>
      <c r="Y63" s="14">
        <v>2974.6959999999999</v>
      </c>
      <c r="Z63" s="14">
        <f t="shared" si="4"/>
        <v>0</v>
      </c>
      <c r="AA63" s="14"/>
      <c r="AB63" s="14"/>
      <c r="AC63" s="13">
        <f>AD63+AE63+AF63</f>
        <v>6647.62</v>
      </c>
      <c r="AD63" s="14">
        <v>0</v>
      </c>
      <c r="AE63" s="14">
        <v>0</v>
      </c>
      <c r="AF63" s="14">
        <v>6647.62</v>
      </c>
      <c r="AG63" s="14">
        <f t="shared" si="5"/>
        <v>23690.352903225808</v>
      </c>
      <c r="AH63" s="14">
        <v>23690.352903225808</v>
      </c>
      <c r="AI63" s="14">
        <v>0</v>
      </c>
      <c r="AJ63" s="14">
        <f t="shared" si="18"/>
        <v>0</v>
      </c>
      <c r="AK63" s="14">
        <f t="shared" si="6"/>
        <v>0</v>
      </c>
      <c r="AL63" s="14">
        <v>0</v>
      </c>
      <c r="AM63" s="14">
        <f t="shared" si="7"/>
        <v>0</v>
      </c>
      <c r="AN63" s="14">
        <v>0</v>
      </c>
      <c r="AO63" s="14">
        <v>0</v>
      </c>
      <c r="AP63" s="14">
        <f>AQ63+AR63</f>
        <v>0</v>
      </c>
      <c r="AQ63" s="14"/>
      <c r="AR63" s="14"/>
      <c r="AS63" s="14">
        <v>0</v>
      </c>
      <c r="AT63" s="14">
        <v>0</v>
      </c>
      <c r="AU63" s="14">
        <v>0</v>
      </c>
      <c r="AV63" s="14"/>
      <c r="AW63" s="14">
        <f>AZ63+AP63+AG63+Z63</f>
        <v>23690.352903225808</v>
      </c>
      <c r="AX63" s="14">
        <f>AW63+R63</f>
        <v>108219.22332844581</v>
      </c>
      <c r="AY63" s="14"/>
      <c r="AZ63" s="14"/>
      <c r="BA63" s="14"/>
      <c r="BK63" s="13">
        <f t="shared" si="1"/>
        <v>439597.5144086022</v>
      </c>
      <c r="BL63" s="15">
        <v>217512</v>
      </c>
      <c r="BM63" s="14">
        <v>147369.71440860219</v>
      </c>
      <c r="BN63" s="14">
        <v>13000</v>
      </c>
      <c r="BO63" s="14">
        <v>55344.57</v>
      </c>
      <c r="BP63" s="14">
        <v>6371.23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E63">
        <v>42.800151340600699</v>
      </c>
      <c r="CF63">
        <v>74.679443937140505</v>
      </c>
      <c r="CG63">
        <v>58.328585099237799</v>
      </c>
      <c r="CH63">
        <v>31.216219418067801</v>
      </c>
    </row>
    <row r="64" spans="1:86">
      <c r="A64" s="2">
        <v>45299</v>
      </c>
      <c r="B64" s="3">
        <f t="shared" si="23"/>
        <v>2</v>
      </c>
      <c r="C64" s="4">
        <f t="shared" si="24"/>
        <v>45299</v>
      </c>
      <c r="D64" s="3">
        <f t="shared" si="25"/>
        <v>2024</v>
      </c>
      <c r="E64" s="5" t="s">
        <v>96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>T64+U64+AJ64+AS64+AT64+AU64</f>
        <v>19067.081312665825</v>
      </c>
      <c r="S64" s="14">
        <v>0</v>
      </c>
      <c r="T64" s="14">
        <f t="shared" si="3"/>
        <v>4569.0516666666663</v>
      </c>
      <c r="U64" s="14">
        <v>13600.446788856303</v>
      </c>
      <c r="V64" s="13">
        <f>W64+X64+Y64</f>
        <v>4569.0516666666663</v>
      </c>
      <c r="W64" s="14">
        <v>1098.5729999999999</v>
      </c>
      <c r="X64" s="14">
        <v>0</v>
      </c>
      <c r="Y64" s="14">
        <v>3470.4786666666664</v>
      </c>
      <c r="Z64" s="14">
        <f t="shared" si="4"/>
        <v>0</v>
      </c>
      <c r="AA64" s="14"/>
      <c r="AB64" s="14"/>
      <c r="AC64" s="13">
        <f>AD64+AE64+AF64</f>
        <v>6647.62</v>
      </c>
      <c r="AD64" s="14">
        <v>0</v>
      </c>
      <c r="AE64" s="14">
        <v>0</v>
      </c>
      <c r="AF64" s="14">
        <v>6647.62</v>
      </c>
      <c r="AG64" s="14">
        <f t="shared" si="5"/>
        <v>23690.352903225808</v>
      </c>
      <c r="AH64" s="14">
        <v>23690.352903225808</v>
      </c>
      <c r="AI64" s="14">
        <v>0</v>
      </c>
      <c r="AJ64" s="14">
        <f t="shared" si="18"/>
        <v>0</v>
      </c>
      <c r="AK64" s="14">
        <f t="shared" si="6"/>
        <v>0</v>
      </c>
      <c r="AL64" s="14">
        <v>0</v>
      </c>
      <c r="AM64" s="14">
        <f t="shared" si="7"/>
        <v>0</v>
      </c>
      <c r="AN64" s="14">
        <v>0</v>
      </c>
      <c r="AO64" s="14">
        <v>0</v>
      </c>
      <c r="AP64" s="14">
        <f>AQ64+AR64</f>
        <v>0</v>
      </c>
      <c r="AQ64" s="14"/>
      <c r="AR64" s="14"/>
      <c r="AS64" s="14">
        <v>0</v>
      </c>
      <c r="AT64" s="14">
        <v>897.58285714285716</v>
      </c>
      <c r="AU64" s="14">
        <v>0</v>
      </c>
      <c r="AV64" s="14"/>
      <c r="AW64" s="14">
        <f>AZ64+AP64+AG64+Z64</f>
        <v>23690.352903225808</v>
      </c>
      <c r="AX64" s="14">
        <f>AW64+R64</f>
        <v>42757.434215891633</v>
      </c>
      <c r="AY64" s="14"/>
      <c r="AZ64" s="14"/>
      <c r="BA64" s="14"/>
      <c r="BK64" s="13">
        <f t="shared" si="1"/>
        <v>487970.53976560215</v>
      </c>
      <c r="BL64" s="15">
        <v>271548.99535699998</v>
      </c>
      <c r="BM64" s="14">
        <v>147369.71440860219</v>
      </c>
      <c r="BN64" s="14">
        <v>13000</v>
      </c>
      <c r="BO64" s="14">
        <v>50595.53</v>
      </c>
      <c r="BP64" s="14">
        <v>5456.3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E64">
        <v>42.800151340600699</v>
      </c>
      <c r="CF64">
        <v>74.679443937140505</v>
      </c>
      <c r="CG64">
        <v>58.328585099237799</v>
      </c>
      <c r="CH64">
        <v>31.216219418067801</v>
      </c>
    </row>
    <row r="65" spans="1:86">
      <c r="A65" s="2">
        <v>45306</v>
      </c>
      <c r="B65" s="3">
        <f t="shared" si="23"/>
        <v>3</v>
      </c>
      <c r="C65" s="4">
        <f t="shared" si="24"/>
        <v>45306</v>
      </c>
      <c r="D65" s="3">
        <f t="shared" si="25"/>
        <v>2024</v>
      </c>
      <c r="E65" s="5" t="s">
        <v>96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>T65+U65+AJ65+AS65+AT65+AU65</f>
        <v>565549.52568579267</v>
      </c>
      <c r="S65" s="14">
        <v>262962.05</v>
      </c>
      <c r="T65" s="14">
        <f t="shared" si="3"/>
        <v>533936.82166666666</v>
      </c>
      <c r="U65" s="14">
        <v>16232.636107038124</v>
      </c>
      <c r="V65" s="13">
        <f>W65+X65+Y65</f>
        <v>270974.77166666667</v>
      </c>
      <c r="W65" s="14">
        <v>109135.40629670331</v>
      </c>
      <c r="X65" s="14">
        <v>115452.81340659341</v>
      </c>
      <c r="Y65" s="14">
        <v>46386.551963369959</v>
      </c>
      <c r="Z65" s="14">
        <f t="shared" si="4"/>
        <v>0</v>
      </c>
      <c r="AA65" s="14"/>
      <c r="AB65" s="14"/>
      <c r="AC65" s="13">
        <f>AD65+AE65+AF65</f>
        <v>6647.62</v>
      </c>
      <c r="AD65" s="14">
        <v>0</v>
      </c>
      <c r="AE65" s="14">
        <v>0</v>
      </c>
      <c r="AF65" s="14">
        <v>6647.62</v>
      </c>
      <c r="AG65" s="14">
        <f t="shared" si="5"/>
        <v>23690.352903225808</v>
      </c>
      <c r="AH65" s="14">
        <v>23690.352903225808</v>
      </c>
      <c r="AI65" s="14">
        <v>0</v>
      </c>
      <c r="AJ65" s="14">
        <f t="shared" si="18"/>
        <v>13136.110769230767</v>
      </c>
      <c r="AK65" s="14">
        <f t="shared" si="6"/>
        <v>3866.28923076923</v>
      </c>
      <c r="AL65" s="14">
        <v>3866.28923076923</v>
      </c>
      <c r="AM65" s="14">
        <f t="shared" si="7"/>
        <v>9269.8215384615378</v>
      </c>
      <c r="AN65" s="14">
        <v>0</v>
      </c>
      <c r="AO65" s="14">
        <v>9269.8215384615378</v>
      </c>
      <c r="AP65" s="14">
        <f>AQ65+AR65</f>
        <v>0</v>
      </c>
      <c r="AQ65" s="14"/>
      <c r="AR65" s="14"/>
      <c r="AS65" s="14">
        <v>0</v>
      </c>
      <c r="AT65" s="14">
        <v>2243.957142857143</v>
      </c>
      <c r="AU65" s="14">
        <v>0</v>
      </c>
      <c r="AV65" s="14"/>
      <c r="AW65" s="14">
        <f>AZ65+AP65+AG65+Z65</f>
        <v>23690.352903225808</v>
      </c>
      <c r="AX65" s="14">
        <f>AW65+R65</f>
        <v>589239.87858901848</v>
      </c>
      <c r="AY65" s="14"/>
      <c r="AZ65" s="14"/>
      <c r="BA65" s="14"/>
      <c r="BK65" s="13">
        <f t="shared" si="1"/>
        <v>527733.97585260216</v>
      </c>
      <c r="BL65" s="15">
        <v>290235.761444</v>
      </c>
      <c r="BM65" s="14">
        <v>145049.71440860219</v>
      </c>
      <c r="BN65" s="14">
        <v>13000</v>
      </c>
      <c r="BO65" s="14">
        <v>72690.59</v>
      </c>
      <c r="BP65" s="14">
        <v>6757.91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E65">
        <v>42.800151340600699</v>
      </c>
      <c r="CF65">
        <v>74.679443937140505</v>
      </c>
      <c r="CG65">
        <v>58.328585099237799</v>
      </c>
      <c r="CH65">
        <v>31.216219418067801</v>
      </c>
    </row>
    <row r="66" spans="1:86">
      <c r="A66" s="2">
        <v>45313</v>
      </c>
      <c r="B66" s="3">
        <f t="shared" si="23"/>
        <v>4</v>
      </c>
      <c r="C66" s="4">
        <f t="shared" si="24"/>
        <v>45313</v>
      </c>
      <c r="D66" s="3">
        <f t="shared" si="25"/>
        <v>2024</v>
      </c>
      <c r="E66" s="5" t="s">
        <v>96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>T66+U66+AJ66+AS66+AT66+AU66</f>
        <v>1867687.3730279971</v>
      </c>
      <c r="S66" s="14">
        <v>399529.7199999998</v>
      </c>
      <c r="T66" s="14">
        <f t="shared" si="3"/>
        <v>952303.92666666652</v>
      </c>
      <c r="U66" s="14">
        <v>846892.4436140781</v>
      </c>
      <c r="V66" s="13">
        <f>W66+X66+Y66</f>
        <v>552774.20666666678</v>
      </c>
      <c r="W66" s="14">
        <v>221930.87569230772</v>
      </c>
      <c r="X66" s="14">
        <v>238943.74461538467</v>
      </c>
      <c r="Y66" s="14">
        <v>91899.586358974339</v>
      </c>
      <c r="Z66" s="14">
        <f t="shared" si="4"/>
        <v>0</v>
      </c>
      <c r="AA66" s="14"/>
      <c r="AB66" s="14"/>
      <c r="AC66" s="13">
        <f>AD66+AE66+AF66</f>
        <v>6647.62</v>
      </c>
      <c r="AD66" s="14">
        <v>0</v>
      </c>
      <c r="AE66" s="14">
        <v>0</v>
      </c>
      <c r="AF66" s="14">
        <v>6647.62</v>
      </c>
      <c r="AG66" s="14">
        <f t="shared" si="5"/>
        <v>23690.352903225808</v>
      </c>
      <c r="AH66" s="14">
        <v>23690.352903225808</v>
      </c>
      <c r="AI66" s="14">
        <v>0</v>
      </c>
      <c r="AJ66" s="14">
        <f t="shared" si="18"/>
        <v>25988.808461538458</v>
      </c>
      <c r="AK66" s="14">
        <f t="shared" si="6"/>
        <v>9021.3415384615382</v>
      </c>
      <c r="AL66" s="14">
        <v>9021.3415384615382</v>
      </c>
      <c r="AM66" s="14">
        <f t="shared" si="7"/>
        <v>16967.466923076921</v>
      </c>
      <c r="AN66" s="14">
        <v>0</v>
      </c>
      <c r="AO66" s="14">
        <v>16967.466923076921</v>
      </c>
      <c r="AP66" s="14">
        <f>AQ66+AR66</f>
        <v>0</v>
      </c>
      <c r="AQ66" s="14"/>
      <c r="AR66" s="14"/>
      <c r="AS66" s="14">
        <v>24818.314285714288</v>
      </c>
      <c r="AT66" s="14">
        <v>9683.880000000001</v>
      </c>
      <c r="AU66" s="14">
        <v>8000</v>
      </c>
      <c r="AV66" s="14"/>
      <c r="AW66" s="14">
        <f>AZ66+AP66+AG66+Z66</f>
        <v>23690.352903225808</v>
      </c>
      <c r="AX66" s="14">
        <f>AW66+R66</f>
        <v>1891377.725931223</v>
      </c>
      <c r="AY66" s="14"/>
      <c r="AZ66" s="14"/>
      <c r="BA66" s="14"/>
      <c r="BK66" s="13">
        <f t="shared" si="1"/>
        <v>485137.80314593553</v>
      </c>
      <c r="BL66" s="15">
        <v>239216.77540400001</v>
      </c>
      <c r="BM66" s="14">
        <v>144663.0477419355</v>
      </c>
      <c r="BN66" s="14">
        <v>13000</v>
      </c>
      <c r="BO66" s="14">
        <v>82462.19</v>
      </c>
      <c r="BP66" s="14">
        <v>5795.79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E66">
        <v>42.800151340600699</v>
      </c>
      <c r="CF66">
        <v>74.679443937140505</v>
      </c>
      <c r="CG66">
        <v>58.328585099237799</v>
      </c>
      <c r="CH66">
        <v>31.216219418067801</v>
      </c>
    </row>
    <row r="67" spans="1:86">
      <c r="A67" s="2">
        <v>45320</v>
      </c>
      <c r="B67" s="3">
        <f t="shared" si="23"/>
        <v>5</v>
      </c>
      <c r="C67" s="4">
        <f t="shared" si="24"/>
        <v>45320</v>
      </c>
      <c r="D67" s="3">
        <f t="shared" si="25"/>
        <v>2024</v>
      </c>
      <c r="E67" s="5" t="s">
        <v>96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>T67+U67+AJ67+AS67+AT67+AU67</f>
        <v>2088680.5076844264</v>
      </c>
      <c r="S67" s="14">
        <v>687664.12000000046</v>
      </c>
      <c r="T67" s="14">
        <f t="shared" si="3"/>
        <v>1258598.5993103455</v>
      </c>
      <c r="U67" s="14">
        <v>661929.10627480084</v>
      </c>
      <c r="V67" s="13">
        <f>W67+X67+Y67</f>
        <v>570934.4793103449</v>
      </c>
      <c r="W67" s="14">
        <v>229189.74101098906</v>
      </c>
      <c r="X67" s="14">
        <v>249874.53232284961</v>
      </c>
      <c r="Y67" s="14">
        <v>91870.205976506259</v>
      </c>
      <c r="Z67" s="14">
        <f t="shared" si="4"/>
        <v>0</v>
      </c>
      <c r="AA67" s="14"/>
      <c r="AB67" s="14"/>
      <c r="AC67" s="13">
        <f>AD67+AE67+AF67</f>
        <v>19288.57448275862</v>
      </c>
      <c r="AD67" s="14">
        <v>0</v>
      </c>
      <c r="AE67" s="14">
        <v>3892.6172413793101</v>
      </c>
      <c r="AF67" s="14">
        <v>15395.95724137931</v>
      </c>
      <c r="AG67" s="14">
        <f t="shared" si="5"/>
        <v>34943.430456062291</v>
      </c>
      <c r="AH67" s="14">
        <v>34943.430456062291</v>
      </c>
      <c r="AI67" s="14">
        <v>0</v>
      </c>
      <c r="AJ67" s="14">
        <f t="shared" si="18"/>
        <v>36308.94352785145</v>
      </c>
      <c r="AK67" s="14">
        <f t="shared" si="6"/>
        <v>3866.28923076923</v>
      </c>
      <c r="AL67" s="14">
        <v>3866.28923076923</v>
      </c>
      <c r="AM67" s="14">
        <f t="shared" si="7"/>
        <v>32442.654297082223</v>
      </c>
      <c r="AN67" s="14">
        <v>0</v>
      </c>
      <c r="AO67" s="14">
        <v>32442.654297082223</v>
      </c>
      <c r="AP67" s="14">
        <f>AQ67+AR67</f>
        <v>0</v>
      </c>
      <c r="AQ67" s="14"/>
      <c r="AR67" s="14"/>
      <c r="AS67" s="14">
        <v>35670.118571428568</v>
      </c>
      <c r="AT67" s="14">
        <v>2876.3999999999996</v>
      </c>
      <c r="AU67" s="14">
        <v>93297.34</v>
      </c>
      <c r="AV67" s="14"/>
      <c r="AW67" s="14">
        <f>AZ67+AP67+AG67+Z67</f>
        <v>34943.430456062291</v>
      </c>
      <c r="AX67" s="14">
        <f>AW67+R67</f>
        <v>2123623.9381404887</v>
      </c>
      <c r="AY67" s="14"/>
      <c r="AZ67" s="14"/>
      <c r="BA67" s="14"/>
      <c r="BK67" s="13">
        <f t="shared" si="1"/>
        <v>521469.61350400001</v>
      </c>
      <c r="BL67" s="15">
        <v>283168.86350400001</v>
      </c>
      <c r="BM67" s="14">
        <v>156162.29999999999</v>
      </c>
      <c r="BN67" s="14">
        <v>13000</v>
      </c>
      <c r="BO67" s="14">
        <v>64180.25</v>
      </c>
      <c r="BP67" s="14">
        <v>4958.2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E67">
        <v>42.800151340600699</v>
      </c>
      <c r="CF67">
        <v>74.679443937140505</v>
      </c>
      <c r="CG67">
        <v>58.328585099237799</v>
      </c>
      <c r="CH67">
        <v>31.216219418067801</v>
      </c>
    </row>
    <row r="68" spans="1:86">
      <c r="A68" s="2">
        <v>45327</v>
      </c>
      <c r="B68" s="3">
        <f t="shared" si="23"/>
        <v>6</v>
      </c>
      <c r="C68" s="4">
        <f t="shared" si="24"/>
        <v>45327</v>
      </c>
      <c r="D68" s="3">
        <f t="shared" si="25"/>
        <v>2024</v>
      </c>
      <c r="E68" s="5" t="s">
        <v>97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>T68+U68+AJ68+AS68+AT68+AU68</f>
        <v>1870993.4109904789</v>
      </c>
      <c r="S68" s="14">
        <v>541496.54999999993</v>
      </c>
      <c r="T68" s="14">
        <f t="shared" si="3"/>
        <v>1162945.7777148425</v>
      </c>
      <c r="U68" s="14">
        <v>430993.03201947879</v>
      </c>
      <c r="V68" s="13">
        <f>W68+X68+Y68</f>
        <v>621449.22771484253</v>
      </c>
      <c r="W68" s="14">
        <v>265941.47739999997</v>
      </c>
      <c r="X68" s="14">
        <v>258072.62310344825</v>
      </c>
      <c r="Y68" s="14">
        <v>97435.127211394298</v>
      </c>
      <c r="Z68" s="14">
        <f t="shared" si="4"/>
        <v>0</v>
      </c>
      <c r="AA68" s="14"/>
      <c r="AB68" s="14"/>
      <c r="AC68" s="13">
        <f>AD68+AE68+AF68</f>
        <v>20510.270344827586</v>
      </c>
      <c r="AD68" s="14">
        <v>0</v>
      </c>
      <c r="AE68" s="14">
        <v>3944.0751724137936</v>
      </c>
      <c r="AF68" s="14">
        <v>16566.195172413794</v>
      </c>
      <c r="AG68" s="14">
        <f t="shared" si="5"/>
        <v>43383.238620689655</v>
      </c>
      <c r="AH68" s="14">
        <v>43383.238620689655</v>
      </c>
      <c r="AI68" s="14">
        <v>0</v>
      </c>
      <c r="AJ68" s="14">
        <f t="shared" si="18"/>
        <v>243478.64125615766</v>
      </c>
      <c r="AK68" s="14">
        <f t="shared" si="6"/>
        <v>0</v>
      </c>
      <c r="AL68" s="14">
        <v>0</v>
      </c>
      <c r="AM68" s="14">
        <f t="shared" si="7"/>
        <v>243478.64125615766</v>
      </c>
      <c r="AN68" s="14">
        <v>174429.6</v>
      </c>
      <c r="AO68" s="14">
        <v>69049.041256157638</v>
      </c>
      <c r="AP68" s="14">
        <f>AQ68+AR68</f>
        <v>0</v>
      </c>
      <c r="AQ68" s="14"/>
      <c r="AR68" s="14"/>
      <c r="AS68" s="14">
        <v>33575.96</v>
      </c>
      <c r="AT68" s="14">
        <v>0</v>
      </c>
      <c r="AU68" s="14">
        <v>0</v>
      </c>
      <c r="AV68" s="14"/>
      <c r="AW68" s="14">
        <f>AZ68+AP68+AG68+Z68</f>
        <v>43383.238620689655</v>
      </c>
      <c r="AX68" s="14">
        <f>AW68+R68</f>
        <v>1914376.6496111685</v>
      </c>
      <c r="AY68" s="14"/>
      <c r="AZ68" s="14"/>
      <c r="BA68" s="14"/>
      <c r="BK68" s="13">
        <f t="shared" si="1"/>
        <v>614448.35761412804</v>
      </c>
      <c r="BL68" s="15">
        <v>269035.39315600001</v>
      </c>
      <c r="BM68" s="14">
        <v>246157.42445812811</v>
      </c>
      <c r="BN68" s="14">
        <v>13000</v>
      </c>
      <c r="BO68" s="14">
        <v>81996.95</v>
      </c>
      <c r="BP68" s="14">
        <v>4258.59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E68">
        <v>45.179739479094202</v>
      </c>
      <c r="CF68">
        <v>75.234300753672699</v>
      </c>
      <c r="CG68">
        <v>60.484897299675502</v>
      </c>
      <c r="CH68">
        <v>29.628421405030799</v>
      </c>
    </row>
    <row r="69" spans="1:86">
      <c r="A69" s="2">
        <v>45334</v>
      </c>
      <c r="B69" s="3">
        <f t="shared" si="23"/>
        <v>7</v>
      </c>
      <c r="C69" s="4">
        <f t="shared" si="24"/>
        <v>45334</v>
      </c>
      <c r="D69" s="3">
        <f t="shared" si="25"/>
        <v>2024</v>
      </c>
      <c r="E69" s="5" t="s">
        <v>97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>T69+U69+AJ69+AS69+AT69+AU69</f>
        <v>2288443.5530040208</v>
      </c>
      <c r="S69" s="14">
        <v>412356.09999999992</v>
      </c>
      <c r="T69" s="14">
        <f t="shared" si="3"/>
        <v>1131569.3041568713</v>
      </c>
      <c r="U69" s="14">
        <v>716281.46616242058</v>
      </c>
      <c r="V69" s="13">
        <f>W69+X69+Y69</f>
        <v>719213.20415687142</v>
      </c>
      <c r="W69" s="14">
        <v>357104.43656666658</v>
      </c>
      <c r="X69" s="14">
        <v>262438.8577701149</v>
      </c>
      <c r="Y69" s="14">
        <v>99669.909820089946</v>
      </c>
      <c r="Z69" s="14">
        <f t="shared" si="4"/>
        <v>0</v>
      </c>
      <c r="AA69" s="14"/>
      <c r="AB69" s="14"/>
      <c r="AC69" s="13">
        <f>AD69+AE69+AF69</f>
        <v>20510.270344827586</v>
      </c>
      <c r="AD69" s="14">
        <v>0</v>
      </c>
      <c r="AE69" s="14">
        <v>3944.0751724137936</v>
      </c>
      <c r="AF69" s="14">
        <v>16566.195172413794</v>
      </c>
      <c r="AG69" s="14">
        <f t="shared" si="5"/>
        <v>43383.238620689655</v>
      </c>
      <c r="AH69" s="14">
        <v>43383.238620689655</v>
      </c>
      <c r="AI69" s="14">
        <v>0</v>
      </c>
      <c r="AJ69" s="14">
        <f t="shared" si="18"/>
        <v>406570.99982758629</v>
      </c>
      <c r="AK69" s="14">
        <f t="shared" si="6"/>
        <v>0</v>
      </c>
      <c r="AL69" s="14">
        <v>0</v>
      </c>
      <c r="AM69" s="14">
        <f t="shared" si="7"/>
        <v>406570.99982758629</v>
      </c>
      <c r="AN69" s="14">
        <v>327521.96000000008</v>
      </c>
      <c r="AO69" s="14">
        <v>79049.03982758621</v>
      </c>
      <c r="AP69" s="14">
        <f>AQ69+AR69</f>
        <v>0</v>
      </c>
      <c r="AQ69" s="14"/>
      <c r="AR69" s="14"/>
      <c r="AS69" s="14">
        <v>22526.232857142859</v>
      </c>
      <c r="AT69" s="14">
        <v>3540.25</v>
      </c>
      <c r="AU69" s="14">
        <v>7955.3</v>
      </c>
      <c r="AV69" s="14"/>
      <c r="AW69" s="14">
        <f>AZ69+AP69+AG69+Z69</f>
        <v>43383.238620689655</v>
      </c>
      <c r="AX69" s="14">
        <f>AW69+R69</f>
        <v>2331826.7916247104</v>
      </c>
      <c r="AY69" s="14"/>
      <c r="AZ69" s="14"/>
      <c r="BA69" s="14"/>
      <c r="BK69" s="13">
        <f t="shared" si="1"/>
        <v>663752.59671474714</v>
      </c>
      <c r="BL69" s="15">
        <v>284828.64820900001</v>
      </c>
      <c r="BM69" s="14">
        <v>294153.42850574717</v>
      </c>
      <c r="BN69" s="14">
        <v>13000</v>
      </c>
      <c r="BO69" s="14">
        <v>66734.5</v>
      </c>
      <c r="BP69" s="14">
        <v>5036.0200000000004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E69">
        <v>45.179739479094202</v>
      </c>
      <c r="CF69">
        <v>75.234300753672699</v>
      </c>
      <c r="CG69">
        <v>60.484897299675502</v>
      </c>
      <c r="CH69">
        <v>29.628421405030799</v>
      </c>
    </row>
    <row r="70" spans="1:86">
      <c r="A70" s="2">
        <v>45341</v>
      </c>
      <c r="B70" s="3">
        <f t="shared" si="23"/>
        <v>8</v>
      </c>
      <c r="C70" s="4">
        <f t="shared" si="24"/>
        <v>45341</v>
      </c>
      <c r="D70" s="3">
        <f t="shared" si="25"/>
        <v>2024</v>
      </c>
      <c r="E70" s="5" t="s">
        <v>97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>T70+U70+AJ70+AS70+AT70+AU70</f>
        <v>1767368.7736823466</v>
      </c>
      <c r="S70" s="14">
        <v>709506.32000000065</v>
      </c>
      <c r="T70" s="14">
        <f t="shared" si="3"/>
        <v>1447624.9161568722</v>
      </c>
      <c r="U70" s="14">
        <v>161450.8769836023</v>
      </c>
      <c r="V70" s="13">
        <f>W70+X70+Y70</f>
        <v>738118.59615687153</v>
      </c>
      <c r="W70" s="14">
        <v>361735.1525666666</v>
      </c>
      <c r="X70" s="14">
        <v>265713.53377011494</v>
      </c>
      <c r="Y70" s="14">
        <v>110669.90982008995</v>
      </c>
      <c r="Z70" s="14">
        <f t="shared" si="4"/>
        <v>0</v>
      </c>
      <c r="AA70" s="14"/>
      <c r="AB70" s="14"/>
      <c r="AC70" s="13">
        <f>AD70+AE70+AF70</f>
        <v>20510.270344827586</v>
      </c>
      <c r="AD70" s="14">
        <v>0</v>
      </c>
      <c r="AE70" s="14">
        <v>3944.0751724137936</v>
      </c>
      <c r="AF70" s="14">
        <v>16566.195172413794</v>
      </c>
      <c r="AG70" s="14">
        <f t="shared" si="5"/>
        <v>43383.238620689655</v>
      </c>
      <c r="AH70" s="14">
        <v>43383.238620689655</v>
      </c>
      <c r="AI70" s="14">
        <v>0</v>
      </c>
      <c r="AJ70" s="14">
        <f t="shared" si="18"/>
        <v>141873.90339901479</v>
      </c>
      <c r="AK70" s="14">
        <f t="shared" si="6"/>
        <v>0</v>
      </c>
      <c r="AL70" s="14">
        <v>0</v>
      </c>
      <c r="AM70" s="14">
        <f t="shared" si="7"/>
        <v>141873.90339901479</v>
      </c>
      <c r="AN70" s="14">
        <v>87824.86</v>
      </c>
      <c r="AO70" s="14">
        <v>54049.043399014772</v>
      </c>
      <c r="AP70" s="14">
        <f>AQ70+AR70</f>
        <v>0</v>
      </c>
      <c r="AQ70" s="14"/>
      <c r="AR70" s="14"/>
      <c r="AS70" s="14">
        <v>12878.827142857144</v>
      </c>
      <c r="AT70" s="14">
        <v>3540.25</v>
      </c>
      <c r="AU70" s="14">
        <v>0</v>
      </c>
      <c r="AV70" s="14"/>
      <c r="AW70" s="14">
        <f>AZ70+AP70+AG70+Z70</f>
        <v>43383.238620689655</v>
      </c>
      <c r="AX70" s="14">
        <f>AW70+R70</f>
        <v>1810752.0123030362</v>
      </c>
      <c r="AY70" s="14"/>
      <c r="AZ70" s="14"/>
      <c r="BA70" s="14"/>
      <c r="BK70" s="13">
        <f t="shared" si="1"/>
        <v>571581.94128103298</v>
      </c>
      <c r="BL70" s="15">
        <v>274062.74206100003</v>
      </c>
      <c r="BM70" s="14">
        <v>225602.00922003289</v>
      </c>
      <c r="BN70" s="14">
        <v>13000</v>
      </c>
      <c r="BO70" s="14">
        <v>55899.93</v>
      </c>
      <c r="BP70" s="14">
        <v>3017.26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E70">
        <v>45.179739479094202</v>
      </c>
      <c r="CF70">
        <v>75.234300753672699</v>
      </c>
      <c r="CG70">
        <v>60.484897299675502</v>
      </c>
      <c r="CH70">
        <v>29.628421405030799</v>
      </c>
    </row>
    <row r="71" spans="1:86">
      <c r="A71" s="2">
        <v>45348</v>
      </c>
      <c r="B71" s="3">
        <f t="shared" si="23"/>
        <v>9</v>
      </c>
      <c r="C71" s="4">
        <f t="shared" si="24"/>
        <v>45348</v>
      </c>
      <c r="D71" s="3">
        <f t="shared" si="25"/>
        <v>2024</v>
      </c>
      <c r="E71" s="5" t="s">
        <v>97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>T71+U71+AJ71+AS71+AT71+AU71</f>
        <v>1365132.1288923712</v>
      </c>
      <c r="S71" s="14">
        <v>496504.68000000028</v>
      </c>
      <c r="T71" s="14">
        <f t="shared" si="3"/>
        <v>1091063.488848753</v>
      </c>
      <c r="U71" s="14">
        <v>218806.78880573474</v>
      </c>
      <c r="V71" s="13">
        <f>W71+X71+Y71</f>
        <v>594558.80884875276</v>
      </c>
      <c r="W71" s="14">
        <v>253474.16900918866</v>
      </c>
      <c r="X71" s="14">
        <v>250759.82726955882</v>
      </c>
      <c r="Y71" s="14">
        <v>90324.812570005321</v>
      </c>
      <c r="Z71" s="14">
        <f t="shared" si="4"/>
        <v>0</v>
      </c>
      <c r="AA71" s="14"/>
      <c r="AB71" s="14"/>
      <c r="AC71" s="13">
        <f>AD71+AE71+AF71</f>
        <v>43583.543773081197</v>
      </c>
      <c r="AD71" s="14">
        <v>0</v>
      </c>
      <c r="AE71" s="14">
        <v>2253.7572413793105</v>
      </c>
      <c r="AF71" s="14">
        <v>41329.786531701888</v>
      </c>
      <c r="AG71" s="14">
        <f t="shared" si="5"/>
        <v>46080.747552836481</v>
      </c>
      <c r="AH71" s="14">
        <v>46080.747552836481</v>
      </c>
      <c r="AI71" s="14">
        <v>0</v>
      </c>
      <c r="AJ71" s="14">
        <f t="shared" si="18"/>
        <v>45883.044371523909</v>
      </c>
      <c r="AK71" s="14">
        <f t="shared" si="6"/>
        <v>0</v>
      </c>
      <c r="AL71" s="14">
        <v>0</v>
      </c>
      <c r="AM71" s="14">
        <f t="shared" si="7"/>
        <v>45883.044371523909</v>
      </c>
      <c r="AN71" s="14">
        <v>0</v>
      </c>
      <c r="AO71" s="14">
        <v>45883.044371523909</v>
      </c>
      <c r="AP71" s="14">
        <f>AQ71+AR71</f>
        <v>0</v>
      </c>
      <c r="AQ71" s="14"/>
      <c r="AR71" s="14"/>
      <c r="AS71" s="14">
        <v>9378.8068663594458</v>
      </c>
      <c r="AT71" s="14">
        <v>0</v>
      </c>
      <c r="AU71" s="14">
        <v>0</v>
      </c>
      <c r="AV71" s="14"/>
      <c r="AW71" s="14">
        <f>AZ71+AP71+AG71+Z71</f>
        <v>46080.747552836481</v>
      </c>
      <c r="AX71" s="14">
        <f>AW71+R71</f>
        <v>1411212.8764452077</v>
      </c>
      <c r="AY71" s="14"/>
      <c r="AZ71" s="14"/>
      <c r="BA71" s="14"/>
      <c r="BK71" s="13">
        <f t="shared" si="1"/>
        <v>594421.59404158359</v>
      </c>
      <c r="BL71" s="15">
        <v>364420.08798299998</v>
      </c>
      <c r="BM71" s="14">
        <v>159272.87605858361</v>
      </c>
      <c r="BN71" s="14">
        <v>13000</v>
      </c>
      <c r="BO71" s="14">
        <v>54608.27</v>
      </c>
      <c r="BP71" s="14">
        <v>3120.36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E71">
        <v>45.179739479094202</v>
      </c>
      <c r="CF71">
        <v>75.234300753672699</v>
      </c>
      <c r="CG71">
        <v>60.484897299675502</v>
      </c>
      <c r="CH71">
        <v>29.628421405030799</v>
      </c>
    </row>
    <row r="72" spans="1:86">
      <c r="A72" s="2">
        <v>45355</v>
      </c>
      <c r="B72" s="3">
        <f t="shared" si="23"/>
        <v>10</v>
      </c>
      <c r="C72" s="4">
        <f t="shared" si="24"/>
        <v>45355</v>
      </c>
      <c r="D72" s="3">
        <f t="shared" si="25"/>
        <v>2024</v>
      </c>
      <c r="E72" s="5" t="s">
        <v>98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>T72+U72+AJ72+AS72+AT72+AU72</f>
        <v>1805841.8626830622</v>
      </c>
      <c r="S72" s="14">
        <v>400927.49000000022</v>
      </c>
      <c r="T72" s="14">
        <f t="shared" si="3"/>
        <v>1029776.2712327996</v>
      </c>
      <c r="U72" s="14">
        <v>670677.48071293521</v>
      </c>
      <c r="V72" s="13">
        <f>W72+X72+Y72</f>
        <v>628848.7812327994</v>
      </c>
      <c r="W72" s="14">
        <v>317277.93293255131</v>
      </c>
      <c r="X72" s="14">
        <v>230821.55193548388</v>
      </c>
      <c r="Y72" s="14">
        <v>80749.296364764261</v>
      </c>
      <c r="Z72" s="14">
        <f t="shared" si="4"/>
        <v>0</v>
      </c>
      <c r="AA72" s="14"/>
      <c r="AB72" s="14"/>
      <c r="AC72" s="13">
        <f>AD72+AE72+AF72</f>
        <v>37220.258344086025</v>
      </c>
      <c r="AD72" s="14">
        <v>0</v>
      </c>
      <c r="AE72" s="14">
        <v>0</v>
      </c>
      <c r="AF72" s="14">
        <v>37220.258344086025</v>
      </c>
      <c r="AG72" s="14">
        <f t="shared" si="5"/>
        <v>49677.426129032254</v>
      </c>
      <c r="AH72" s="14">
        <v>49677.426129032254</v>
      </c>
      <c r="AI72" s="14">
        <v>0</v>
      </c>
      <c r="AJ72" s="14">
        <f t="shared" si="18"/>
        <v>48328.377096774195</v>
      </c>
      <c r="AK72" s="14">
        <f t="shared" si="6"/>
        <v>0</v>
      </c>
      <c r="AL72" s="14">
        <v>0</v>
      </c>
      <c r="AM72" s="14">
        <f t="shared" si="7"/>
        <v>48328.377096774195</v>
      </c>
      <c r="AN72" s="14">
        <v>0</v>
      </c>
      <c r="AO72" s="14">
        <v>48328.377096774195</v>
      </c>
      <c r="AP72" s="14">
        <f>AQ72+AR72</f>
        <v>0</v>
      </c>
      <c r="AQ72" s="14"/>
      <c r="AR72" s="14"/>
      <c r="AS72" s="14">
        <v>30073.843640553001</v>
      </c>
      <c r="AT72" s="14">
        <v>11975.43</v>
      </c>
      <c r="AU72" s="14">
        <v>15010.46</v>
      </c>
      <c r="AV72" s="14"/>
      <c r="AW72" s="14">
        <f>AZ72+AP72+AG72+Z72</f>
        <v>49677.426129032254</v>
      </c>
      <c r="AX72" s="14">
        <f>AW72+R72</f>
        <v>1855519.2888120944</v>
      </c>
      <c r="AY72" s="14"/>
      <c r="AZ72" s="14"/>
      <c r="BA72" s="14"/>
      <c r="BK72" s="13">
        <f t="shared" si="1"/>
        <v>523083.96597803233</v>
      </c>
      <c r="BL72" s="15">
        <v>285509.63984900003</v>
      </c>
      <c r="BM72" s="14">
        <v>114231.7061290323</v>
      </c>
      <c r="BN72" s="14">
        <v>13000</v>
      </c>
      <c r="BO72" s="14">
        <v>106010.08</v>
      </c>
      <c r="BP72" s="14">
        <v>4332.54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E72">
        <v>47.5396820011172</v>
      </c>
      <c r="CF72">
        <v>76.151239213325695</v>
      </c>
      <c r="CG72">
        <v>64.942099346753693</v>
      </c>
      <c r="CH72">
        <v>28.113990930550901</v>
      </c>
    </row>
    <row r="73" spans="1:86">
      <c r="A73" s="2">
        <v>45362</v>
      </c>
      <c r="B73" s="3">
        <f t="shared" si="23"/>
        <v>11</v>
      </c>
      <c r="C73" s="4">
        <f t="shared" si="24"/>
        <v>45362</v>
      </c>
      <c r="D73" s="3">
        <f t="shared" si="25"/>
        <v>2024</v>
      </c>
      <c r="E73" s="5" t="s">
        <v>98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>T73+U73+AJ73+AS73+AT73+AU73</f>
        <v>1374936.7294542913</v>
      </c>
      <c r="S73" s="14">
        <v>393713.69000000018</v>
      </c>
      <c r="T73" s="14">
        <f t="shared" si="3"/>
        <v>1019901.5384355969</v>
      </c>
      <c r="U73" s="14">
        <v>257195.49170993871</v>
      </c>
      <c r="V73" s="13">
        <f>W73+X73+Y73</f>
        <v>626187.84843559668</v>
      </c>
      <c r="W73" s="14">
        <v>313463.15475073311</v>
      </c>
      <c r="X73" s="14">
        <v>230821.55193548388</v>
      </c>
      <c r="Y73" s="14">
        <v>81903.141749379647</v>
      </c>
      <c r="Z73" s="14">
        <f t="shared" si="4"/>
        <v>0</v>
      </c>
      <c r="AA73" s="14"/>
      <c r="AB73" s="14"/>
      <c r="AC73" s="13">
        <f>AD73+AE73+AF73</f>
        <v>35261.693010752693</v>
      </c>
      <c r="AD73" s="14">
        <v>0</v>
      </c>
      <c r="AE73" s="14">
        <v>0</v>
      </c>
      <c r="AF73" s="14">
        <v>35261.693010752693</v>
      </c>
      <c r="AG73" s="14">
        <f t="shared" si="5"/>
        <v>49677.426129032254</v>
      </c>
      <c r="AH73" s="14">
        <v>49677.426129032254</v>
      </c>
      <c r="AI73" s="14">
        <v>0</v>
      </c>
      <c r="AJ73" s="14">
        <f t="shared" si="18"/>
        <v>48328.377096774195</v>
      </c>
      <c r="AK73" s="14">
        <f t="shared" si="6"/>
        <v>0</v>
      </c>
      <c r="AL73" s="14">
        <v>0</v>
      </c>
      <c r="AM73" s="14">
        <f t="shared" si="7"/>
        <v>48328.377096774195</v>
      </c>
      <c r="AN73" s="14">
        <v>0</v>
      </c>
      <c r="AO73" s="14">
        <v>48328.377096774195</v>
      </c>
      <c r="AP73" s="14">
        <f>AQ73+AR73</f>
        <v>0</v>
      </c>
      <c r="AQ73" s="14"/>
      <c r="AR73" s="14"/>
      <c r="AS73" s="14">
        <v>37535.892211981569</v>
      </c>
      <c r="AT73" s="14">
        <v>11975.43</v>
      </c>
      <c r="AU73" s="14">
        <v>0</v>
      </c>
      <c r="AV73" s="14"/>
      <c r="AW73" s="14">
        <f>AZ73+AP73+AG73+Z73</f>
        <v>49677.426129032254</v>
      </c>
      <c r="AX73" s="14">
        <f>AW73+R73</f>
        <v>1424614.1555833234</v>
      </c>
      <c r="AY73" s="14"/>
      <c r="AZ73" s="14"/>
      <c r="BA73" s="14"/>
      <c r="BK73" s="13">
        <f t="shared" si="1"/>
        <v>495598.7532790323</v>
      </c>
      <c r="BL73" s="15">
        <v>286302.65714999998</v>
      </c>
      <c r="BM73" s="14">
        <v>114231.7061290323</v>
      </c>
      <c r="BN73" s="14">
        <v>13000</v>
      </c>
      <c r="BO73" s="14">
        <v>78032.899999999994</v>
      </c>
      <c r="BP73" s="14">
        <v>4031.49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E73">
        <v>47.5396820011172</v>
      </c>
      <c r="CF73">
        <v>76.151239213325695</v>
      </c>
      <c r="CG73">
        <v>64.942099346753693</v>
      </c>
      <c r="CH73">
        <v>28.113990930550901</v>
      </c>
    </row>
    <row r="74" spans="1:86">
      <c r="A74" s="2">
        <v>45369</v>
      </c>
      <c r="B74" s="3">
        <f t="shared" si="23"/>
        <v>12</v>
      </c>
      <c r="C74" s="4">
        <f t="shared" si="24"/>
        <v>45369</v>
      </c>
      <c r="D74" s="3">
        <f t="shared" si="25"/>
        <v>2024</v>
      </c>
      <c r="E74" s="5" t="s">
        <v>98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>T74+U74+AJ74+AS74+AT74+AU74</f>
        <v>1059148.6065332089</v>
      </c>
      <c r="S74" s="14">
        <v>423331.71000000025</v>
      </c>
      <c r="T74" s="14">
        <f t="shared" si="3"/>
        <v>959234.85207196046</v>
      </c>
      <c r="U74" s="14">
        <v>22816.226581064104</v>
      </c>
      <c r="V74" s="13">
        <f>W74+X74+Y74</f>
        <v>535903.14207196026</v>
      </c>
      <c r="W74" s="14">
        <v>223178.44838709675</v>
      </c>
      <c r="X74" s="14">
        <v>230821.55193548388</v>
      </c>
      <c r="Y74" s="14">
        <v>81903.141749379647</v>
      </c>
      <c r="Z74" s="14">
        <f t="shared" si="4"/>
        <v>0</v>
      </c>
      <c r="AA74" s="14"/>
      <c r="AB74" s="14"/>
      <c r="AC74" s="13">
        <f>AD74+AE74+AF74</f>
        <v>48687.559677419355</v>
      </c>
      <c r="AD74" s="14">
        <v>0</v>
      </c>
      <c r="AE74" s="14">
        <v>6807.8499999999995</v>
      </c>
      <c r="AF74" s="14">
        <v>41879.709677419356</v>
      </c>
      <c r="AG74" s="14">
        <f t="shared" si="5"/>
        <v>49677.426129032254</v>
      </c>
      <c r="AH74" s="14">
        <v>49677.426129032254</v>
      </c>
      <c r="AI74" s="14">
        <v>0</v>
      </c>
      <c r="AJ74" s="14">
        <f t="shared" si="18"/>
        <v>48328.377096774195</v>
      </c>
      <c r="AK74" s="14">
        <f t="shared" si="6"/>
        <v>0</v>
      </c>
      <c r="AL74" s="14">
        <v>0</v>
      </c>
      <c r="AM74" s="14">
        <f t="shared" si="7"/>
        <v>48328.377096774195</v>
      </c>
      <c r="AN74" s="14">
        <v>0</v>
      </c>
      <c r="AO74" s="14">
        <v>48328.377096774195</v>
      </c>
      <c r="AP74" s="14">
        <f>AQ74+AR74</f>
        <v>0</v>
      </c>
      <c r="AQ74" s="14"/>
      <c r="AR74" s="14"/>
      <c r="AS74" s="14">
        <v>26369.150783410136</v>
      </c>
      <c r="AT74" s="14">
        <v>0</v>
      </c>
      <c r="AU74" s="14">
        <v>2400</v>
      </c>
      <c r="AV74" s="14"/>
      <c r="AW74" s="14">
        <f>AZ74+AP74+AG74+Z74</f>
        <v>49677.426129032254</v>
      </c>
      <c r="AX74" s="14">
        <f>AW74+R74</f>
        <v>1108826.032662241</v>
      </c>
      <c r="AY74" s="14"/>
      <c r="AZ74" s="14"/>
      <c r="BA74" s="14"/>
      <c r="BK74" s="13">
        <f t="shared" si="1"/>
        <v>458041.52860303229</v>
      </c>
      <c r="BL74" s="15">
        <v>258336.63247400001</v>
      </c>
      <c r="BM74" s="14">
        <v>114231.7061290323</v>
      </c>
      <c r="BN74" s="14">
        <v>13000</v>
      </c>
      <c r="BO74" s="14">
        <v>69064.19</v>
      </c>
      <c r="BP74" s="14">
        <v>3409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E74">
        <v>47.5396820011172</v>
      </c>
      <c r="CF74">
        <v>76.151239213325695</v>
      </c>
      <c r="CG74">
        <v>64.942099346753693</v>
      </c>
      <c r="CH74">
        <v>28.113990930550901</v>
      </c>
    </row>
    <row r="75" spans="1:86">
      <c r="A75" s="2">
        <v>45376</v>
      </c>
      <c r="B75" s="3">
        <f t="shared" si="23"/>
        <v>13</v>
      </c>
      <c r="C75" s="4">
        <f t="shared" si="24"/>
        <v>45376</v>
      </c>
      <c r="D75" s="3">
        <f t="shared" si="25"/>
        <v>2024</v>
      </c>
      <c r="E75" s="5" t="s">
        <v>98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>T75+U75+AJ75+AS75+AT75+AU75</f>
        <v>847052.69306567614</v>
      </c>
      <c r="S75" s="14">
        <v>207387.33000000002</v>
      </c>
      <c r="T75" s="14">
        <f t="shared" si="3"/>
        <v>743290.47207196034</v>
      </c>
      <c r="U75" s="14">
        <v>21408.145970674475</v>
      </c>
      <c r="V75" s="13">
        <f>W75+X75+Y75</f>
        <v>535903.14207196026</v>
      </c>
      <c r="W75" s="14">
        <v>223178.44838709675</v>
      </c>
      <c r="X75" s="14">
        <v>230821.55193548388</v>
      </c>
      <c r="Y75" s="14">
        <v>81903.141749379647</v>
      </c>
      <c r="Z75" s="14">
        <f t="shared" si="4"/>
        <v>0</v>
      </c>
      <c r="AA75" s="14"/>
      <c r="AB75" s="14"/>
      <c r="AC75" s="13">
        <f>AD75+AE75+AF75</f>
        <v>48687.559677419355</v>
      </c>
      <c r="AD75" s="14">
        <v>0</v>
      </c>
      <c r="AE75" s="14">
        <v>6807.8499999999995</v>
      </c>
      <c r="AF75" s="14">
        <v>41879.709677419356</v>
      </c>
      <c r="AG75" s="14">
        <f t="shared" si="5"/>
        <v>49677.426129032254</v>
      </c>
      <c r="AH75" s="14">
        <v>49677.426129032254</v>
      </c>
      <c r="AI75" s="14">
        <v>0</v>
      </c>
      <c r="AJ75" s="14">
        <f t="shared" ref="AJ75:AJ84" si="26">AK75+AM75</f>
        <v>48328.377096774195</v>
      </c>
      <c r="AK75" s="14">
        <f t="shared" si="6"/>
        <v>0</v>
      </c>
      <c r="AL75" s="14">
        <v>0</v>
      </c>
      <c r="AM75" s="14">
        <f t="shared" si="7"/>
        <v>48328.377096774195</v>
      </c>
      <c r="AN75" s="14">
        <v>0</v>
      </c>
      <c r="AO75" s="14">
        <v>48328.377096774195</v>
      </c>
      <c r="AP75" s="14">
        <f>AQ75+AR75</f>
        <v>0</v>
      </c>
      <c r="AQ75" s="14"/>
      <c r="AR75" s="14"/>
      <c r="AS75" s="14">
        <v>13148.257926267281</v>
      </c>
      <c r="AT75" s="14">
        <v>3540.25</v>
      </c>
      <c r="AU75" s="14">
        <v>17337.189999999999</v>
      </c>
      <c r="AV75" s="14"/>
      <c r="AW75" s="14">
        <f>AZ75+AP75+AG75+Z75</f>
        <v>49677.426129032254</v>
      </c>
      <c r="AX75" s="14">
        <f>AW75+R75</f>
        <v>896730.11919470842</v>
      </c>
      <c r="AY75" s="14"/>
      <c r="AZ75" s="14"/>
      <c r="BA75" s="14"/>
      <c r="BK75" s="13">
        <f t="shared" ref="BK75:BK79" si="27">SUM(BL75:BR75)</f>
        <v>453845.84000703233</v>
      </c>
      <c r="BL75" s="15">
        <v>241744.173878</v>
      </c>
      <c r="BM75" s="14">
        <v>114231.7061290323</v>
      </c>
      <c r="BN75" s="14">
        <v>13000</v>
      </c>
      <c r="BO75" s="14">
        <v>81849.320000000007</v>
      </c>
      <c r="BP75" s="14">
        <v>3020.64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E75">
        <v>47.5396820011172</v>
      </c>
      <c r="CF75">
        <v>76.151239213325695</v>
      </c>
      <c r="CG75">
        <v>64.942099346753693</v>
      </c>
      <c r="CH75">
        <v>28.113990930550901</v>
      </c>
    </row>
    <row r="76" spans="1:86">
      <c r="A76" s="2">
        <v>45383</v>
      </c>
      <c r="B76" s="3">
        <f t="shared" si="23"/>
        <v>14</v>
      </c>
      <c r="C76" s="4">
        <f t="shared" si="24"/>
        <v>45383</v>
      </c>
      <c r="D76" s="3">
        <f t="shared" si="25"/>
        <v>2024</v>
      </c>
      <c r="E76" s="5" t="s">
        <v>99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>T76+U76+AJ76+AS76+AT76+AU76</f>
        <v>575647.27723138628</v>
      </c>
      <c r="S76" s="14">
        <v>225022.84</v>
      </c>
      <c r="T76" s="14">
        <f t="shared" ref="T76:T84" si="28">S76+V76</f>
        <v>426683.55171345029</v>
      </c>
      <c r="U76" s="14">
        <v>102586.62351793608</v>
      </c>
      <c r="V76" s="13">
        <f>W76+X76+Y76</f>
        <v>201660.71171345029</v>
      </c>
      <c r="W76" s="14">
        <v>92662.48853801169</v>
      </c>
      <c r="X76" s="14">
        <v>81577.182105263157</v>
      </c>
      <c r="Y76" s="14">
        <v>27421.041070175437</v>
      </c>
      <c r="Z76" s="14">
        <f t="shared" ref="Z76:Z84" si="29">SUM(AA76:AB76)</f>
        <v>0</v>
      </c>
      <c r="AA76" s="14"/>
      <c r="AB76" s="14"/>
      <c r="AC76" s="13">
        <f>AD76+AE76+AF76</f>
        <v>49593.629851851852</v>
      </c>
      <c r="AD76" s="14">
        <v>0</v>
      </c>
      <c r="AE76" s="14">
        <v>33316.305925925924</v>
      </c>
      <c r="AF76" s="14">
        <v>16277.323925925926</v>
      </c>
      <c r="AG76" s="14">
        <f t="shared" ref="AG76:AG84" si="30">AH76+AI76</f>
        <v>34557.246333333336</v>
      </c>
      <c r="AH76" s="14">
        <v>34557.246333333336</v>
      </c>
      <c r="AI76" s="14">
        <v>0</v>
      </c>
      <c r="AJ76" s="14">
        <f t="shared" si="26"/>
        <v>12363.493333333332</v>
      </c>
      <c r="AK76" s="14">
        <f t="shared" ref="AK76:AK84" si="31">AL76</f>
        <v>0</v>
      </c>
      <c r="AL76" s="14">
        <v>0</v>
      </c>
      <c r="AM76" s="14">
        <f t="shared" ref="AM76:AM84" si="32">AN76+AO76</f>
        <v>12363.493333333332</v>
      </c>
      <c r="AN76" s="14">
        <v>0</v>
      </c>
      <c r="AO76" s="14">
        <v>12363.493333333332</v>
      </c>
      <c r="AP76" s="14">
        <f>AQ76+AR76</f>
        <v>0</v>
      </c>
      <c r="AQ76" s="14"/>
      <c r="AR76" s="14"/>
      <c r="AS76" s="14">
        <v>22997.818666666666</v>
      </c>
      <c r="AT76" s="14">
        <v>3540.25</v>
      </c>
      <c r="AU76" s="14">
        <v>7475.54</v>
      </c>
      <c r="AV76" s="14"/>
      <c r="AW76" s="14">
        <f>AZ76+AP76+AG76+Z76</f>
        <v>34557.246333333336</v>
      </c>
      <c r="AX76" s="14">
        <f>AW76+R76</f>
        <v>610204.5235647196</v>
      </c>
      <c r="AY76" s="14"/>
      <c r="AZ76" s="14"/>
      <c r="BA76" s="14"/>
      <c r="BK76" s="13">
        <f t="shared" si="27"/>
        <v>437113.09741904761</v>
      </c>
      <c r="BL76" s="15">
        <v>247255.76980000001</v>
      </c>
      <c r="BM76" s="14">
        <v>123244.0476190476</v>
      </c>
      <c r="BN76" s="14">
        <v>13000</v>
      </c>
      <c r="BO76" s="14">
        <v>49907.38</v>
      </c>
      <c r="BP76" s="14">
        <v>3705.9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E76">
        <v>52.043381088265001</v>
      </c>
      <c r="CF76">
        <v>76.462242455067198</v>
      </c>
      <c r="CG76">
        <v>67.380273589321305</v>
      </c>
      <c r="CH76">
        <v>30.316391039625699</v>
      </c>
    </row>
    <row r="77" spans="1:86">
      <c r="A77" s="2">
        <v>45390</v>
      </c>
      <c r="B77" s="3">
        <f t="shared" si="23"/>
        <v>15</v>
      </c>
      <c r="C77" s="4">
        <f t="shared" si="24"/>
        <v>45390</v>
      </c>
      <c r="D77" s="3">
        <f t="shared" si="25"/>
        <v>2024</v>
      </c>
      <c r="E77" s="5" t="s">
        <v>99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>T77+U77+AJ77+AS77+AT77+AU77</f>
        <v>1324757.9407016698</v>
      </c>
      <c r="S77" s="14">
        <v>257463.83999999982</v>
      </c>
      <c r="T77" s="14">
        <f t="shared" si="28"/>
        <v>566481.25364327466</v>
      </c>
      <c r="U77" s="14">
        <v>714631.63362982369</v>
      </c>
      <c r="V77" s="13">
        <f>W77+X77+Y77</f>
        <v>309017.41364327486</v>
      </c>
      <c r="W77" s="14">
        <v>190468.07573099414</v>
      </c>
      <c r="X77" s="14">
        <v>88901.878947368416</v>
      </c>
      <c r="Y77" s="14">
        <v>29647.458964912286</v>
      </c>
      <c r="Z77" s="14">
        <f t="shared" si="29"/>
        <v>0</v>
      </c>
      <c r="AA77" s="14"/>
      <c r="AB77" s="14"/>
      <c r="AC77" s="13">
        <f>AD77+AE77+AF77</f>
        <v>80524.128740740736</v>
      </c>
      <c r="AD77" s="14">
        <v>0</v>
      </c>
      <c r="AE77" s="14">
        <v>55920.700370370367</v>
      </c>
      <c r="AF77" s="14">
        <v>24603.42837037037</v>
      </c>
      <c r="AG77" s="14">
        <f t="shared" si="30"/>
        <v>37204.246333333336</v>
      </c>
      <c r="AH77" s="14">
        <v>37204.246333333336</v>
      </c>
      <c r="AI77" s="14">
        <v>0</v>
      </c>
      <c r="AJ77" s="14">
        <f t="shared" si="26"/>
        <v>12363.493333333332</v>
      </c>
      <c r="AK77" s="14">
        <f t="shared" si="31"/>
        <v>0</v>
      </c>
      <c r="AL77" s="14">
        <v>0</v>
      </c>
      <c r="AM77" s="14">
        <f t="shared" si="32"/>
        <v>12363.493333333332</v>
      </c>
      <c r="AN77" s="14">
        <v>0</v>
      </c>
      <c r="AO77" s="14">
        <v>12363.493333333332</v>
      </c>
      <c r="AP77" s="14">
        <f>AQ77+AR77</f>
        <v>0</v>
      </c>
      <c r="AQ77" s="14"/>
      <c r="AR77" s="14"/>
      <c r="AS77" s="14">
        <v>31281.560095238096</v>
      </c>
      <c r="AT77" s="14">
        <v>0</v>
      </c>
      <c r="AU77" s="14">
        <v>0</v>
      </c>
      <c r="AV77" s="14"/>
      <c r="AW77" s="14">
        <f>AZ77+AP77+AG77+Z77</f>
        <v>37204.246333333336</v>
      </c>
      <c r="AX77" s="14">
        <f>AW77+R77</f>
        <v>1361962.1870350032</v>
      </c>
      <c r="AY77" s="14"/>
      <c r="AZ77" s="14"/>
      <c r="BA77" s="14"/>
      <c r="BK77" s="13">
        <f t="shared" si="27"/>
        <v>477238.9800953333</v>
      </c>
      <c r="BL77" s="15">
        <v>285579.75676199998</v>
      </c>
      <c r="BM77" s="14">
        <v>128208.3333333333</v>
      </c>
      <c r="BN77" s="14">
        <v>13000</v>
      </c>
      <c r="BO77" s="14">
        <v>47249.27</v>
      </c>
      <c r="BP77" s="14">
        <v>3201.62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E77">
        <v>52.043381088265001</v>
      </c>
      <c r="CF77">
        <v>76.462242455067198</v>
      </c>
      <c r="CG77">
        <v>67.380273589321305</v>
      </c>
      <c r="CH77">
        <v>30.316391039625699</v>
      </c>
    </row>
    <row r="78" spans="1:86">
      <c r="A78" s="2">
        <v>45397</v>
      </c>
      <c r="B78" s="3">
        <f t="shared" si="23"/>
        <v>16</v>
      </c>
      <c r="C78" s="4">
        <f t="shared" si="24"/>
        <v>45397</v>
      </c>
      <c r="D78" s="3">
        <f t="shared" si="25"/>
        <v>2024</v>
      </c>
      <c r="E78" s="5" t="s">
        <v>99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>T78+U78+AJ78+AS78+AT78+AU78</f>
        <v>755990.87141445803</v>
      </c>
      <c r="S78" s="14">
        <v>250867.12999999998</v>
      </c>
      <c r="T78" s="14">
        <f t="shared" si="28"/>
        <v>580956.80614327488</v>
      </c>
      <c r="U78" s="14">
        <v>137178.8375568974</v>
      </c>
      <c r="V78" s="13">
        <f>W78+X78+Y78</f>
        <v>330089.67614327488</v>
      </c>
      <c r="W78" s="14">
        <v>200911.12573099416</v>
      </c>
      <c r="X78" s="14">
        <v>88901.878947368416</v>
      </c>
      <c r="Y78" s="14">
        <v>40276.671464912288</v>
      </c>
      <c r="Z78" s="14">
        <f t="shared" si="29"/>
        <v>0</v>
      </c>
      <c r="AA78" s="14"/>
      <c r="AB78" s="14"/>
      <c r="AC78" s="13">
        <f>AD78+AE78+AF78</f>
        <v>80524.128740740736</v>
      </c>
      <c r="AD78" s="14">
        <v>0</v>
      </c>
      <c r="AE78" s="14">
        <v>55920.700370370367</v>
      </c>
      <c r="AF78" s="14">
        <v>24603.42837037037</v>
      </c>
      <c r="AG78" s="14">
        <f t="shared" si="30"/>
        <v>41557.88320833334</v>
      </c>
      <c r="AH78" s="14">
        <v>37204.246333333336</v>
      </c>
      <c r="AI78" s="14">
        <v>4353.6368750000001</v>
      </c>
      <c r="AJ78" s="14">
        <f t="shared" si="26"/>
        <v>12363.493333333332</v>
      </c>
      <c r="AK78" s="14">
        <f t="shared" si="31"/>
        <v>0</v>
      </c>
      <c r="AL78" s="14">
        <v>0</v>
      </c>
      <c r="AM78" s="14">
        <f t="shared" si="32"/>
        <v>12363.493333333332</v>
      </c>
      <c r="AN78" s="14">
        <v>0</v>
      </c>
      <c r="AO78" s="14">
        <v>12363.493333333332</v>
      </c>
      <c r="AP78" s="14">
        <f>AQ78+AR78</f>
        <v>0</v>
      </c>
      <c r="AQ78" s="14"/>
      <c r="AR78" s="14"/>
      <c r="AS78" s="14">
        <v>25491.734380952381</v>
      </c>
      <c r="AT78" s="14">
        <v>0</v>
      </c>
      <c r="AU78" s="14">
        <v>0</v>
      </c>
      <c r="AV78" s="14"/>
      <c r="AW78" s="14">
        <f>AZ78+AP78+AG78+Z78</f>
        <v>41557.88320833334</v>
      </c>
      <c r="AX78" s="14">
        <f>AW78+R78</f>
        <v>797548.75462279143</v>
      </c>
      <c r="AY78" s="14"/>
      <c r="AZ78" s="14"/>
      <c r="BA78" s="14"/>
      <c r="BK78" s="13">
        <f t="shared" si="27"/>
        <v>439513.78333333333</v>
      </c>
      <c r="BL78" s="15">
        <v>247293</v>
      </c>
      <c r="BM78" s="14">
        <v>128208.3333333333</v>
      </c>
      <c r="BN78" s="14">
        <v>13000</v>
      </c>
      <c r="BO78" s="14">
        <v>47682.14</v>
      </c>
      <c r="BP78" s="14">
        <v>3330.31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E78">
        <v>52.043381088265001</v>
      </c>
      <c r="CF78">
        <v>76.462242455067198</v>
      </c>
      <c r="CG78">
        <v>67.380273589321305</v>
      </c>
      <c r="CH78">
        <v>30.316391039625699</v>
      </c>
    </row>
    <row r="79" spans="1:86">
      <c r="A79" s="2">
        <v>45404</v>
      </c>
      <c r="B79" s="3">
        <f t="shared" si="23"/>
        <v>17</v>
      </c>
      <c r="C79" s="4">
        <f t="shared" si="24"/>
        <v>45404</v>
      </c>
      <c r="D79" s="3">
        <f t="shared" si="25"/>
        <v>2024</v>
      </c>
      <c r="E79" s="5" t="s">
        <v>99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>T79+U79+AJ79+AS79+AT79+AU79</f>
        <v>522643.40529044124</v>
      </c>
      <c r="S79" s="14">
        <v>194697.84999999989</v>
      </c>
      <c r="T79" s="14">
        <f t="shared" si="28"/>
        <v>471715.9843888887</v>
      </c>
      <c r="U79" s="14">
        <v>16476.316044409617</v>
      </c>
      <c r="V79" s="13">
        <f>W79+X79+Y79</f>
        <v>277018.13438888884</v>
      </c>
      <c r="W79" s="14">
        <v>124256.41999999997</v>
      </c>
      <c r="X79" s="14">
        <v>95710.152222222212</v>
      </c>
      <c r="Y79" s="14">
        <v>57051.56216666667</v>
      </c>
      <c r="Z79" s="14">
        <f t="shared" si="29"/>
        <v>0</v>
      </c>
      <c r="AA79" s="14"/>
      <c r="AB79" s="14"/>
      <c r="AC79" s="13">
        <f>AD79+AE79+AF79</f>
        <v>80524.128740740736</v>
      </c>
      <c r="AD79" s="14">
        <v>0</v>
      </c>
      <c r="AE79" s="14">
        <v>55920.700370370367</v>
      </c>
      <c r="AF79" s="14">
        <v>24603.42837037037</v>
      </c>
      <c r="AG79" s="14">
        <f t="shared" si="30"/>
        <v>41557.88320833334</v>
      </c>
      <c r="AH79" s="14">
        <v>37204.246333333336</v>
      </c>
      <c r="AI79" s="14">
        <v>4353.6368750000001</v>
      </c>
      <c r="AJ79" s="14">
        <f t="shared" si="26"/>
        <v>12363.493333333332</v>
      </c>
      <c r="AK79" s="14">
        <f t="shared" si="31"/>
        <v>0</v>
      </c>
      <c r="AL79" s="14">
        <v>0</v>
      </c>
      <c r="AM79" s="14">
        <f t="shared" si="32"/>
        <v>12363.493333333332</v>
      </c>
      <c r="AN79" s="14">
        <v>0</v>
      </c>
      <c r="AO79" s="14">
        <v>12363.493333333332</v>
      </c>
      <c r="AP79" s="14">
        <f>AQ79+AR79</f>
        <v>0</v>
      </c>
      <c r="AQ79" s="14"/>
      <c r="AR79" s="14"/>
      <c r="AS79" s="14">
        <v>22087.611523809523</v>
      </c>
      <c r="AT79" s="14">
        <v>0</v>
      </c>
      <c r="AU79" s="14">
        <v>0</v>
      </c>
      <c r="AV79" s="14"/>
      <c r="AW79" s="14">
        <f>AZ79+AP79+AG79+Z79</f>
        <v>41557.88320833334</v>
      </c>
      <c r="AX79" s="14">
        <f>AW79+R79</f>
        <v>564201.28849877464</v>
      </c>
      <c r="AY79" s="14"/>
      <c r="AZ79" s="14"/>
      <c r="BA79" s="14"/>
      <c r="BK79" s="13">
        <f t="shared" si="27"/>
        <v>469282.23861633334</v>
      </c>
      <c r="BL79" s="15">
        <v>251674.32528300001</v>
      </c>
      <c r="BM79" s="14">
        <v>128208.3333333333</v>
      </c>
      <c r="BN79" s="14">
        <v>13000</v>
      </c>
      <c r="BO79" s="14">
        <v>72337.02</v>
      </c>
      <c r="BP79" s="14">
        <v>4062.56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E79">
        <v>52.043381088265001</v>
      </c>
      <c r="CF79">
        <v>76.462242455067198</v>
      </c>
      <c r="CG79">
        <v>67.380273589321305</v>
      </c>
      <c r="CH79">
        <v>30.316391039625699</v>
      </c>
    </row>
    <row r="80" spans="1:86">
      <c r="A80" s="2">
        <v>45411</v>
      </c>
      <c r="B80" s="3">
        <f t="shared" si="23"/>
        <v>18</v>
      </c>
      <c r="C80" s="4">
        <f t="shared" si="24"/>
        <v>45411</v>
      </c>
      <c r="D80" s="3">
        <f t="shared" si="25"/>
        <v>2024</v>
      </c>
      <c r="E80" s="5" t="s">
        <v>99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>T80+U80+AJ80+AS80+AT80+AU80</f>
        <v>990916.21320177859</v>
      </c>
      <c r="S80" s="14">
        <v>563088.76000000071</v>
      </c>
      <c r="T80" s="14">
        <f t="shared" si="28"/>
        <v>940936.48536559218</v>
      </c>
      <c r="U80" s="14">
        <v>12798.228048167995</v>
      </c>
      <c r="V80" s="13">
        <f>W80+X80+Y80</f>
        <v>377847.72536559147</v>
      </c>
      <c r="W80" s="14">
        <v>220733.43783154129</v>
      </c>
      <c r="X80" s="14">
        <v>98072.396756272385</v>
      </c>
      <c r="Y80" s="14">
        <v>59041.890777777779</v>
      </c>
      <c r="Z80" s="14">
        <f t="shared" si="29"/>
        <v>0</v>
      </c>
      <c r="AA80" s="14"/>
      <c r="AB80" s="14"/>
      <c r="AC80" s="13">
        <f>AD80+AE80+AF80</f>
        <v>31559.719732377536</v>
      </c>
      <c r="AD80" s="14">
        <v>2577.9564516129035</v>
      </c>
      <c r="AE80" s="14">
        <v>18309.738124253283</v>
      </c>
      <c r="AF80" s="14">
        <v>10672.02515651135</v>
      </c>
      <c r="AG80" s="14">
        <f t="shared" si="30"/>
        <v>40105.491131720424</v>
      </c>
      <c r="AH80" s="14">
        <v>38861.594881720426</v>
      </c>
      <c r="AI80" s="14">
        <v>1243.89625</v>
      </c>
      <c r="AJ80" s="14">
        <f t="shared" si="26"/>
        <v>12138.544408602151</v>
      </c>
      <c r="AK80" s="14">
        <f t="shared" si="31"/>
        <v>0</v>
      </c>
      <c r="AL80" s="14">
        <v>0</v>
      </c>
      <c r="AM80" s="14">
        <f t="shared" si="32"/>
        <v>12138.544408602151</v>
      </c>
      <c r="AN80" s="14">
        <v>0</v>
      </c>
      <c r="AO80" s="14">
        <v>12138.544408602151</v>
      </c>
      <c r="AP80" s="14">
        <f>AQ80+AR80</f>
        <v>0</v>
      </c>
      <c r="AQ80" s="14"/>
      <c r="AR80" s="14"/>
      <c r="AS80" s="14">
        <v>25042.955379416282</v>
      </c>
      <c r="AT80" s="14">
        <v>0</v>
      </c>
      <c r="AU80" s="14">
        <v>0</v>
      </c>
      <c r="AV80" s="14"/>
      <c r="AW80" s="14">
        <f>AZ80+AP80+AG80+Z80</f>
        <v>40105.491131720424</v>
      </c>
      <c r="AX80" s="14">
        <f>AW80+R80</f>
        <v>1031021.7043334991</v>
      </c>
      <c r="AY80" s="14"/>
      <c r="AZ80" s="14"/>
      <c r="BA80" s="14"/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E80">
        <v>52.043381088265001</v>
      </c>
      <c r="CF80">
        <v>76.462242455067198</v>
      </c>
      <c r="CG80">
        <v>67.380273589321305</v>
      </c>
      <c r="CH80">
        <v>30.316391039625699</v>
      </c>
    </row>
    <row r="81" spans="1:86">
      <c r="A81" s="2">
        <v>45418</v>
      </c>
      <c r="B81" s="3">
        <f t="shared" si="23"/>
        <v>19</v>
      </c>
      <c r="C81" s="4">
        <f t="shared" si="24"/>
        <v>45418</v>
      </c>
      <c r="D81" s="3">
        <f t="shared" si="25"/>
        <v>2024</v>
      </c>
      <c r="E81" s="5" t="s">
        <v>100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>T81+U81+AJ81+AS81+AT81+AU81</f>
        <v>1828773.9698408414</v>
      </c>
      <c r="S81" s="14">
        <v>504965.77000000014</v>
      </c>
      <c r="T81" s="14">
        <f t="shared" si="28"/>
        <v>998864.775379461</v>
      </c>
      <c r="U81" s="14">
        <v>784681.94450897409</v>
      </c>
      <c r="V81" s="13">
        <f>W81+X81+Y81</f>
        <v>493899.00537946081</v>
      </c>
      <c r="W81" s="14">
        <v>282683.27264531713</v>
      </c>
      <c r="X81" s="14">
        <v>139387.57500467508</v>
      </c>
      <c r="Y81" s="14">
        <v>71828.157729468599</v>
      </c>
      <c r="Z81" s="14">
        <f t="shared" si="29"/>
        <v>0</v>
      </c>
      <c r="AA81" s="14"/>
      <c r="AB81" s="14"/>
      <c r="AC81" s="13">
        <f>AD81+AE81+AF81</f>
        <v>11973.956129032258</v>
      </c>
      <c r="AD81" s="14">
        <v>3609.1390322580646</v>
      </c>
      <c r="AE81" s="14">
        <v>3265.3532258064515</v>
      </c>
      <c r="AF81" s="14">
        <v>5099.463870967742</v>
      </c>
      <c r="AG81" s="14">
        <f t="shared" si="30"/>
        <v>33035.57430107527</v>
      </c>
      <c r="AH81" s="14">
        <v>33035.57430107527</v>
      </c>
      <c r="AI81" s="14">
        <v>0</v>
      </c>
      <c r="AJ81" s="14">
        <f t="shared" si="26"/>
        <v>12048.564838709677</v>
      </c>
      <c r="AK81" s="14">
        <f t="shared" si="31"/>
        <v>0</v>
      </c>
      <c r="AL81" s="14">
        <v>0</v>
      </c>
      <c r="AM81" s="14">
        <f t="shared" si="32"/>
        <v>12048.564838709677</v>
      </c>
      <c r="AN81" s="14">
        <v>0</v>
      </c>
      <c r="AO81" s="14">
        <v>12048.564838709677</v>
      </c>
      <c r="AP81" s="14">
        <f>AQ81+AR81</f>
        <v>0</v>
      </c>
      <c r="AQ81" s="14"/>
      <c r="AR81" s="14"/>
      <c r="AS81" s="14">
        <v>33121.308064516124</v>
      </c>
      <c r="AT81" s="14">
        <v>57.377049180327866</v>
      </c>
      <c r="AU81" s="14">
        <v>0</v>
      </c>
      <c r="AV81" s="14"/>
      <c r="AW81" s="14">
        <f>AZ81+AP81+AG81+Z81</f>
        <v>33035.57430107527</v>
      </c>
      <c r="AX81" s="14">
        <f>AW81+R81</f>
        <v>1861809.5441419166</v>
      </c>
      <c r="AY81" s="14"/>
      <c r="AZ81" s="14"/>
      <c r="BA81" s="14"/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E81">
        <v>55.7682427245105</v>
      </c>
      <c r="CF81">
        <v>79.683165678333395</v>
      </c>
      <c r="CG81">
        <v>69.047541354739906</v>
      </c>
      <c r="CH81">
        <v>31.956208112569701</v>
      </c>
    </row>
    <row r="82" spans="1:86">
      <c r="A82" s="2">
        <v>45425</v>
      </c>
      <c r="B82" s="3">
        <f t="shared" si="23"/>
        <v>20</v>
      </c>
      <c r="C82" s="4">
        <f t="shared" si="24"/>
        <v>45425</v>
      </c>
      <c r="D82" s="3">
        <f t="shared" si="25"/>
        <v>2024</v>
      </c>
      <c r="E82" s="5" t="s">
        <v>100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>T82+U82+AJ82+AS82+AT82+AU82</f>
        <v>1663212.0118520239</v>
      </c>
      <c r="S82" s="14">
        <v>551549.17000000016</v>
      </c>
      <c r="T82" s="14">
        <f t="shared" si="28"/>
        <v>1062400.4728190745</v>
      </c>
      <c r="U82" s="14">
        <v>524498.21725055855</v>
      </c>
      <c r="V82" s="13">
        <f>W82+X82+Y82</f>
        <v>510851.30281907425</v>
      </c>
      <c r="W82" s="14">
        <v>243926.0303506311</v>
      </c>
      <c r="X82" s="14">
        <v>185898.43116409535</v>
      </c>
      <c r="Y82" s="14">
        <v>81026.841304347821</v>
      </c>
      <c r="Z82" s="14">
        <f t="shared" si="29"/>
        <v>0</v>
      </c>
      <c r="AA82" s="14"/>
      <c r="AB82" s="14"/>
      <c r="AC82" s="13">
        <f>AD82+AE82+AF82</f>
        <v>11973.956129032258</v>
      </c>
      <c r="AD82" s="14">
        <v>3609.1390322580646</v>
      </c>
      <c r="AE82" s="14">
        <v>3265.3532258064515</v>
      </c>
      <c r="AF82" s="14">
        <v>5099.463870967742</v>
      </c>
      <c r="AG82" s="14">
        <f t="shared" si="30"/>
        <v>35478.578967741938</v>
      </c>
      <c r="AH82" s="14">
        <v>35478.578967741938</v>
      </c>
      <c r="AI82" s="14">
        <v>0</v>
      </c>
      <c r="AJ82" s="14">
        <f t="shared" si="26"/>
        <v>25797.935365025463</v>
      </c>
      <c r="AK82" s="14">
        <f t="shared" si="31"/>
        <v>13749.370526315786</v>
      </c>
      <c r="AL82" s="14">
        <v>13749.370526315786</v>
      </c>
      <c r="AM82" s="14">
        <f t="shared" si="32"/>
        <v>12048.564838709677</v>
      </c>
      <c r="AN82" s="14">
        <v>0</v>
      </c>
      <c r="AO82" s="14">
        <v>12048.564838709677</v>
      </c>
      <c r="AP82" s="14">
        <f>AQ82+AR82</f>
        <v>0</v>
      </c>
      <c r="AQ82" s="14"/>
      <c r="AR82" s="14"/>
      <c r="AS82" s="14">
        <v>34005.3566359447</v>
      </c>
      <c r="AT82" s="14">
        <v>10280.849781420766</v>
      </c>
      <c r="AU82" s="14">
        <v>6229.18</v>
      </c>
      <c r="AV82" s="14"/>
      <c r="AW82" s="14">
        <f>AZ82+AP82+AG82+Z82</f>
        <v>35478.578967741938</v>
      </c>
      <c r="AX82" s="14">
        <f>AW82+R82</f>
        <v>1698690.5908197658</v>
      </c>
      <c r="AY82" s="14"/>
      <c r="AZ82" s="14"/>
      <c r="BA82" s="14"/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E82">
        <v>55.7682427245105</v>
      </c>
      <c r="CF82">
        <v>79.683165678333395</v>
      </c>
      <c r="CG82">
        <v>69.047541354739906</v>
      </c>
      <c r="CH82">
        <v>31.956208112569701</v>
      </c>
    </row>
    <row r="83" spans="1:86">
      <c r="A83" s="2">
        <v>45432</v>
      </c>
      <c r="B83" s="3">
        <f t="shared" si="23"/>
        <v>21</v>
      </c>
      <c r="C83" s="4">
        <f t="shared" si="24"/>
        <v>45432</v>
      </c>
      <c r="D83" s="3">
        <f t="shared" si="25"/>
        <v>2024</v>
      </c>
      <c r="E83" s="5" t="s">
        <v>100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>T83+U83+AJ83+AS83+AT83+AU83</f>
        <v>1267997.2664190636</v>
      </c>
      <c r="S83" s="14">
        <v>664128.6600000005</v>
      </c>
      <c r="T83" s="14">
        <f t="shared" si="28"/>
        <v>1177340.9628190747</v>
      </c>
      <c r="U83" s="14">
        <v>30927.953152492737</v>
      </c>
      <c r="V83" s="13">
        <f>W83+X83+Y83</f>
        <v>513212.30281907425</v>
      </c>
      <c r="W83" s="14">
        <v>245142.42749348824</v>
      </c>
      <c r="X83" s="14">
        <v>185898.43116409535</v>
      </c>
      <c r="Y83" s="14">
        <v>82171.444161490683</v>
      </c>
      <c r="Z83" s="14">
        <f t="shared" si="29"/>
        <v>0</v>
      </c>
      <c r="AA83" s="14"/>
      <c r="AB83" s="14"/>
      <c r="AC83" s="13">
        <f>AD83+AE83+AF83</f>
        <v>11973.956129032258</v>
      </c>
      <c r="AD83" s="14">
        <v>3609.1390322580646</v>
      </c>
      <c r="AE83" s="14">
        <v>3265.3532258064515</v>
      </c>
      <c r="AF83" s="14">
        <v>5099.463870967742</v>
      </c>
      <c r="AG83" s="14">
        <f t="shared" si="30"/>
        <v>50899.887816226779</v>
      </c>
      <c r="AH83" s="14">
        <v>40177.909634408599</v>
      </c>
      <c r="AI83" s="14">
        <v>10721.978181818182</v>
      </c>
      <c r="AJ83" s="14">
        <f t="shared" si="26"/>
        <v>25797.935365025463</v>
      </c>
      <c r="AK83" s="14">
        <f t="shared" si="31"/>
        <v>13749.370526315786</v>
      </c>
      <c r="AL83" s="14">
        <v>13749.370526315786</v>
      </c>
      <c r="AM83" s="14">
        <f t="shared" si="32"/>
        <v>12048.564838709677</v>
      </c>
      <c r="AN83" s="14">
        <v>0</v>
      </c>
      <c r="AO83" s="14">
        <v>12048.564838709677</v>
      </c>
      <c r="AP83" s="14">
        <f>AQ83+AR83</f>
        <v>0</v>
      </c>
      <c r="AQ83" s="14"/>
      <c r="AR83" s="14"/>
      <c r="AS83" s="14">
        <v>29899.912350230417</v>
      </c>
      <c r="AT83" s="14">
        <v>4030.5027322404371</v>
      </c>
      <c r="AU83" s="14">
        <v>0</v>
      </c>
      <c r="AV83" s="14"/>
      <c r="AW83" s="14">
        <f>AZ83+AP83+AG83+Z83</f>
        <v>50899.887816226779</v>
      </c>
      <c r="AX83" s="14">
        <f>AW83+R83</f>
        <v>1318897.1542352904</v>
      </c>
      <c r="AY83" s="14"/>
      <c r="AZ83" s="14"/>
      <c r="BA83" s="14"/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E83">
        <v>55.7682427245105</v>
      </c>
      <c r="CF83">
        <v>79.683165678333395</v>
      </c>
      <c r="CG83">
        <v>69.047541354739906</v>
      </c>
      <c r="CH83">
        <v>31.956208112569701</v>
      </c>
    </row>
    <row r="84" spans="1:86">
      <c r="A84" s="2">
        <v>45439</v>
      </c>
      <c r="B84" s="3">
        <f t="shared" si="23"/>
        <v>22</v>
      </c>
      <c r="C84" s="4">
        <f t="shared" si="24"/>
        <v>45439</v>
      </c>
      <c r="D84" s="3">
        <f t="shared" si="25"/>
        <v>2024</v>
      </c>
      <c r="E84" s="5" t="s">
        <v>100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>T84+U84+AJ84+AS84+AT84+AU84</f>
        <v>857465.0111209685</v>
      </c>
      <c r="S84" s="14">
        <v>432898.95000000007</v>
      </c>
      <c r="T84" s="14">
        <f t="shared" si="28"/>
        <v>798186.23772791028</v>
      </c>
      <c r="U84" s="14">
        <v>16734.212264468941</v>
      </c>
      <c r="V84" s="13">
        <f>W84+X84+Y84</f>
        <v>365287.28772791021</v>
      </c>
      <c r="W84" s="14">
        <v>174435.61167902226</v>
      </c>
      <c r="X84" s="14">
        <v>132784.59368863955</v>
      </c>
      <c r="Y84" s="14">
        <v>58067.082360248452</v>
      </c>
      <c r="Z84" s="14">
        <f t="shared" si="29"/>
        <v>0</v>
      </c>
      <c r="AA84" s="14"/>
      <c r="AB84" s="14"/>
      <c r="AC84" s="13">
        <f>AD84+AE84+AF84</f>
        <v>14777.215806451613</v>
      </c>
      <c r="AD84" s="14">
        <v>2666.8451182795702</v>
      </c>
      <c r="AE84" s="14">
        <v>3222.4724946236556</v>
      </c>
      <c r="AF84" s="14">
        <v>8887.898193548388</v>
      </c>
      <c r="AG84" s="14">
        <f t="shared" si="30"/>
        <v>58074.875366568915</v>
      </c>
      <c r="AH84" s="14">
        <v>33951.840215053766</v>
      </c>
      <c r="AI84" s="14">
        <v>24123.035151515152</v>
      </c>
      <c r="AJ84" s="14">
        <f t="shared" si="26"/>
        <v>22650.052073919287</v>
      </c>
      <c r="AK84" s="14">
        <f t="shared" si="31"/>
        <v>14043.934331983804</v>
      </c>
      <c r="AL84" s="14">
        <v>14043.934331983804</v>
      </c>
      <c r="AM84" s="14">
        <f t="shared" si="32"/>
        <v>8606.1177419354844</v>
      </c>
      <c r="AN84" s="14">
        <v>0</v>
      </c>
      <c r="AO84" s="14">
        <v>8606.1177419354844</v>
      </c>
      <c r="AP84" s="14">
        <f>AQ84+AR84</f>
        <v>0</v>
      </c>
      <c r="AQ84" s="14"/>
      <c r="AR84" s="14"/>
      <c r="AS84" s="14">
        <v>12248.278617511518</v>
      </c>
      <c r="AT84" s="14">
        <v>2628.4904371584703</v>
      </c>
      <c r="AU84" s="14">
        <v>5017.74</v>
      </c>
      <c r="AV84" s="14"/>
      <c r="AW84" s="14">
        <f>AZ84+AP84+AG84+Z84</f>
        <v>58074.875366568915</v>
      </c>
      <c r="AX84" s="14">
        <f>AW84+R84</f>
        <v>915539.88648753741</v>
      </c>
      <c r="AY84" s="14"/>
      <c r="AZ84" s="14"/>
      <c r="BA84" s="14"/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E84">
        <v>55.7682427245105</v>
      </c>
      <c r="CF84">
        <v>79.683165678333395</v>
      </c>
      <c r="CG84">
        <v>69.047541354739906</v>
      </c>
      <c r="CH84">
        <v>31.956208112569701</v>
      </c>
    </row>
    <row r="85" spans="1:86">
      <c r="A85" s="6"/>
    </row>
    <row r="86" spans="1:86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</sheetData>
  <autoFilter ref="A10:CB10" xr:uid="{798D9574-2070-4356-8A7E-15C7B5FEC169}"/>
  <phoneticPr fontId="4" type="noConversion"/>
  <conditionalFormatting sqref="R10:BR10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dimension ref="A1:J75"/>
  <sheetViews>
    <sheetView showGridLines="0" workbookViewId="0">
      <selection activeCell="F2" sqref="F2"/>
    </sheetView>
  </sheetViews>
  <sheetFormatPr defaultRowHeight="14.45"/>
  <cols>
    <col min="1" max="1" width="10.140625" bestFit="1" customWidth="1"/>
  </cols>
  <sheetData>
    <row r="1" spans="1:10" ht="87">
      <c r="A1" s="1" t="s">
        <v>5</v>
      </c>
      <c r="B1" s="17" t="s">
        <v>101</v>
      </c>
      <c r="C1" s="17" t="s">
        <v>102</v>
      </c>
      <c r="D1" s="17" t="s">
        <v>103</v>
      </c>
      <c r="E1" s="17" t="s">
        <v>104</v>
      </c>
      <c r="F1" s="17"/>
      <c r="G1" s="17" t="s">
        <v>105</v>
      </c>
      <c r="H1" s="17" t="s">
        <v>106</v>
      </c>
      <c r="I1" s="17" t="s">
        <v>107</v>
      </c>
      <c r="J1" s="17" t="s">
        <v>108</v>
      </c>
    </row>
    <row r="2" spans="1:10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>
      <c r="A54" s="2">
        <v>45292</v>
      </c>
    </row>
    <row r="55" spans="1:10">
      <c r="A55" s="2">
        <v>45299</v>
      </c>
    </row>
    <row r="56" spans="1:10">
      <c r="A56" s="2">
        <v>45306</v>
      </c>
    </row>
    <row r="57" spans="1:10">
      <c r="A57" s="2">
        <v>45313</v>
      </c>
    </row>
    <row r="58" spans="1:10">
      <c r="A58" s="2">
        <v>45320</v>
      </c>
    </row>
    <row r="59" spans="1:10">
      <c r="A59" s="2">
        <v>45327</v>
      </c>
    </row>
    <row r="60" spans="1:10">
      <c r="A60" s="2">
        <v>45334</v>
      </c>
    </row>
    <row r="61" spans="1:10">
      <c r="A61" s="2">
        <v>45341</v>
      </c>
    </row>
    <row r="62" spans="1:10">
      <c r="A62" s="2">
        <v>45348</v>
      </c>
    </row>
    <row r="63" spans="1:10">
      <c r="A63" s="2">
        <v>45355</v>
      </c>
    </row>
    <row r="64" spans="1:10">
      <c r="A64" s="2">
        <v>45362</v>
      </c>
    </row>
    <row r="65" spans="1:1">
      <c r="A65" s="2">
        <v>45369</v>
      </c>
    </row>
    <row r="66" spans="1:1">
      <c r="A66" s="2">
        <v>45376</v>
      </c>
    </row>
    <row r="67" spans="1:1">
      <c r="A67" s="2">
        <v>45383</v>
      </c>
    </row>
    <row r="68" spans="1:1">
      <c r="A68" s="2">
        <v>45390</v>
      </c>
    </row>
    <row r="69" spans="1:1">
      <c r="A69" s="2">
        <v>45397</v>
      </c>
    </row>
    <row r="70" spans="1:1">
      <c r="A70" s="2">
        <v>45404</v>
      </c>
    </row>
    <row r="71" spans="1:1">
      <c r="A71" s="2">
        <v>45411</v>
      </c>
    </row>
    <row r="72" spans="1:1">
      <c r="A72" s="2">
        <v>45418</v>
      </c>
    </row>
    <row r="73" spans="1:1">
      <c r="A73" s="2">
        <v>45425</v>
      </c>
    </row>
    <row r="74" spans="1:1">
      <c r="A74" s="2">
        <v>45432</v>
      </c>
    </row>
    <row r="75" spans="1:1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Props1.xml><?xml version="1.0" encoding="utf-8"?>
<ds:datastoreItem xmlns:ds="http://schemas.openxmlformats.org/officeDocument/2006/customXml" ds:itemID="{53851C7A-0D97-4BC4-A3F0-4585CAB49309}"/>
</file>

<file path=customXml/itemProps2.xml><?xml version="1.0" encoding="utf-8"?>
<ds:datastoreItem xmlns:ds="http://schemas.openxmlformats.org/officeDocument/2006/customXml" ds:itemID="{BAC425F2-F83E-43AA-A0A9-06240E09E182}"/>
</file>

<file path=customXml/itemProps3.xml><?xml version="1.0" encoding="utf-8"?>
<ds:datastoreItem xmlns:ds="http://schemas.openxmlformats.org/officeDocument/2006/customXml" ds:itemID="{F087DD4A-D40D-4C29-8FD8-A7C8342AA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Shahar Bano Hashmi</dc:creator>
  <cp:keywords/>
  <dc:description/>
  <cp:lastModifiedBy>Roheet Rajendran</cp:lastModifiedBy>
  <cp:revision/>
  <dcterms:created xsi:type="dcterms:W3CDTF">2024-06-20T08:06:03Z</dcterms:created>
  <dcterms:modified xsi:type="dcterms:W3CDTF">2024-07-04T08:54:35Z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