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EDD44B51-E29E-2F46-816D-D5204A34EFEB}" xr6:coauthVersionLast="47" xr6:coauthVersionMax="47" xr10:uidLastSave="{00000000-0000-0000-0000-000000000000}"/>
  <bookViews>
    <workbookView xWindow="1160" yWindow="4700" windowWidth="27640" windowHeight="11080" xr2:uid="{149888F5-7413-5F40-90A5-79783707C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J18" i="1"/>
  <c r="J17" i="1"/>
  <c r="I18" i="1"/>
  <c r="I17" i="1"/>
  <c r="K16" i="1"/>
  <c r="J16" i="1"/>
  <c r="I16" i="1"/>
  <c r="D15" i="1"/>
  <c r="F15" i="1"/>
  <c r="D14" i="1"/>
  <c r="F14" i="1"/>
  <c r="D13" i="1"/>
  <c r="F13" i="1"/>
  <c r="D12" i="1"/>
  <c r="F12" i="1"/>
  <c r="F5" i="1"/>
  <c r="K5" i="1" s="1"/>
  <c r="D5" i="1"/>
  <c r="D11" i="1"/>
  <c r="F11" i="1"/>
  <c r="D9" i="1"/>
  <c r="J5" i="1" s="1"/>
  <c r="H4" i="1"/>
  <c r="H5" i="1"/>
  <c r="I5" i="1" s="1"/>
  <c r="H6" i="1"/>
  <c r="H7" i="1"/>
  <c r="H8" i="1"/>
  <c r="H9" i="1"/>
  <c r="H10" i="1"/>
  <c r="H11" i="1"/>
  <c r="H12" i="1"/>
  <c r="H13" i="1"/>
  <c r="H14" i="1"/>
  <c r="H15" i="1"/>
  <c r="H3" i="1"/>
  <c r="F7" i="1"/>
  <c r="F8" i="1"/>
  <c r="F9" i="1"/>
  <c r="F10" i="1"/>
  <c r="F6" i="1"/>
  <c r="D7" i="1"/>
  <c r="D8" i="1"/>
  <c r="D10" i="1"/>
  <c r="D6" i="1"/>
</calcChain>
</file>

<file path=xl/sharedStrings.xml><?xml version="1.0" encoding="utf-8"?>
<sst xmlns="http://schemas.openxmlformats.org/spreadsheetml/2006/main" count="14" uniqueCount="14">
  <si>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</si>
  <si>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</si>
  <si>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</si>
  <si>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</si>
  <si>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</si>
  <si>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</si>
  <si>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</si>
  <si>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</si>
  <si>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Equirty</t>
  </si>
  <si>
    <t xml:space="preserve">Avg. Oper. Inc. Margin </t>
  </si>
  <si>
    <t>Avg. Net Income %</t>
  </si>
  <si>
    <t>Std. Deviation</t>
  </si>
  <si>
    <t>Avg. 2016-2020</t>
  </si>
  <si>
    <t>Std. Deviation 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</si>
</sst>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0" fontId="2" fillId="2" borderId="2" xfId="2" applyNumberFormat="1" applyFont="1" applyFill="1" applyBorder="1"/>
    <xf numFmtId="10" fontId="2" fillId="2" borderId="3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8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7D3E8-A9E0-AB4C-8F89-3DC818C473F8}" name="Table1" displayName="Table1" ref="A1:K15" totalsRowShown="0" headerRowDxfId="7" headerRowBorderDxfId="6" tableBorderDxfId="5" headerRowCellStyle="Percent">
  <autoFilter ref="A1:K15" xr:uid="{8817D3E8-A9E0-AB4C-8F89-3DC818C473F8}"/>
  <tableColumns count="11">
    <tableColumn id="1" xr3:uid="{CE79C7E9-0210-7841-9DAE-C2849D389DA8}" name="Fiscal Year"/>
    <tableColumn id="2" xr3:uid="{44613C57-E5D6-2047-8E0C-F5D7D4E0E018}" name="Revenue" dataDxfId="4" dataCellStyle="Currency"/>
    <tableColumn id="3" xr3:uid="{04E3463B-C828-9F44-8071-EA4230D95A0B}" name="Operating Income"/>
    <tableColumn id="4" xr3:uid="{0E130D82-09FE-8A4D-A093-7C166D683446}" name="Oper. Income Margin (%)" dataDxfId="3">
      <calculatedColumnFormula>C2/B2</calculatedColumnFormula>
    </tableColumn>
    <tableColumn id="5" xr3:uid="{BF943B1C-0D6C-C148-B42C-B9A0F874AB18}" name="Net Income"/>
    <tableColumn id="6" xr3:uid="{8D77CA54-8E12-DD4F-95C0-444A114CD3DD}" name="Net Income Margin (%)" dataDxfId="2">
      <calculatedColumnFormula>E2/B2</calculatedColumnFormula>
    </tableColumn>
    <tableColumn id="7" xr3:uid="{5FD00CF7-8DF1-6A42-8B93-E297A82AAAF2}" name="Shareholders Equity"/>
    <tableColumn id="8" xr3:uid="{6E9675E2-9CD8-0A47-9C69-CA89C010873E}" name="Return on Equity">
      <calculatedColumnFormula>E2/G2</calculatedColumnFormula>
    </tableColumn>
    <tableColumn id="9" xr3:uid="{B9F51CB2-55E5-2E47-BCBC-FFCFBB33B753}" name="Avg. Return on Equirty"/>
    <tableColumn id="10" xr3:uid="{9523CC5A-99C9-974C-B9A3-D962114F2CBA}" name="Avg. Oper. Inc. Margin " dataDxfId="1"/>
    <tableColumn id="11" xr3:uid="{AFF7E3C3-0B69-CB4B-9593-EE470BA4EB97}" name="Avg. Net Income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092D-FA15-CE4F-AA37-8F6E29DA4572}">
  <dimension ref="A1:K18"/>
  <sheetViews>
    <sheetView tabSelected="1" workbookViewId="0">
      <selection activeCell="K17" sqref="K17"/>
    </sheetView>
  </sheetViews>
  <sheetFormatPr baseColWidth="10" defaultRowHeight="16" x14ac:dyDescent="0.2"/>
  <cols>
    <col min="1" max="1" width="12.33203125" customWidth="1"/>
    <col min="2" max="2" width="17.6640625" style="1" bestFit="1" customWidth="1"/>
    <col min="3" max="3" width="19.5" customWidth="1"/>
    <col min="4" max="4" width="24.1640625" customWidth="1"/>
    <col min="5" max="5" width="14.33203125" customWidth="1"/>
    <col min="6" max="6" width="22.6640625" style="2" customWidth="1"/>
    <col min="7" max="7" width="21.1640625" customWidth="1"/>
    <col min="8" max="8" width="17.1640625" customWidth="1"/>
    <col min="9" max="9" width="22" customWidth="1"/>
    <col min="10" max="10" width="22.33203125" customWidth="1"/>
    <col min="11" max="11" width="19.1640625" customWidth="1"/>
  </cols>
  <sheetData>
    <row r="1" spans="1:11" x14ac:dyDescent="0.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8" t="s">
        <v>10</v>
      </c>
    </row>
    <row r="2" spans="1:11" hidden="1" x14ac:dyDescent="0.2">
      <c r="A2">
        <v>2007</v>
      </c>
      <c r="E2">
        <v>930600000</v>
      </c>
    </row>
    <row r="3" spans="1:11" hidden="1" x14ac:dyDescent="0.2">
      <c r="A3">
        <v>2008</v>
      </c>
      <c r="C3">
        <v>1487900000</v>
      </c>
      <c r="E3">
        <v>978400000</v>
      </c>
      <c r="G3">
        <v>4720900000</v>
      </c>
      <c r="H3">
        <f>E3/G3</f>
        <v>0.20724861784829163</v>
      </c>
    </row>
    <row r="4" spans="1:11" hidden="1" x14ac:dyDescent="0.2">
      <c r="A4">
        <v>2009</v>
      </c>
      <c r="C4">
        <v>1605100000</v>
      </c>
      <c r="E4">
        <v>613500000</v>
      </c>
      <c r="G4">
        <v>4923900000</v>
      </c>
      <c r="H4">
        <f t="shared" ref="H4:H15" si="0">E4/G4</f>
        <v>0.12459635654663986</v>
      </c>
    </row>
    <row r="5" spans="1:11" x14ac:dyDescent="0.2">
      <c r="A5">
        <v>2010</v>
      </c>
      <c r="B5" s="1">
        <v>12096800000</v>
      </c>
      <c r="C5">
        <v>624800000</v>
      </c>
      <c r="D5" s="3">
        <f>C5/B5</f>
        <v>5.1650023146617284E-2</v>
      </c>
      <c r="E5">
        <v>608000000</v>
      </c>
      <c r="F5" s="3">
        <f>E5/B5</f>
        <v>5.0261226109384299E-2</v>
      </c>
      <c r="G5">
        <v>4669700000</v>
      </c>
      <c r="H5">
        <f t="shared" si="0"/>
        <v>0.13020108358138638</v>
      </c>
      <c r="I5">
        <f>AVERAGE(H5:H15)</f>
        <v>9.6710923617079642E-2</v>
      </c>
      <c r="J5" s="3">
        <f>AVERAGE(D5:D15)</f>
        <v>6.1916174335581671E-2</v>
      </c>
      <c r="K5" s="3">
        <f>AVERAGE(F5:F15)</f>
        <v>5.0592089859201224E-2</v>
      </c>
    </row>
    <row r="6" spans="1:11" x14ac:dyDescent="0.2">
      <c r="A6">
        <v>2011</v>
      </c>
      <c r="B6" s="1">
        <v>12386100000</v>
      </c>
      <c r="C6">
        <v>824000000</v>
      </c>
      <c r="D6" s="3">
        <f>C6/B6</f>
        <v>6.6526186612412302E-2</v>
      </c>
      <c r="E6">
        <v>810700000</v>
      </c>
      <c r="F6" s="3">
        <f>E6/B6</f>
        <v>6.5452402289663411E-2</v>
      </c>
      <c r="G6">
        <v>4439500000</v>
      </c>
      <c r="H6">
        <f t="shared" si="0"/>
        <v>0.18261065435296767</v>
      </c>
      <c r="I6">
        <v>9.6710923617079642E-2</v>
      </c>
      <c r="J6" s="3">
        <v>6.1916174335581671E-2</v>
      </c>
      <c r="K6" s="3">
        <v>5.0592089859201224E-2</v>
      </c>
    </row>
    <row r="7" spans="1:11" x14ac:dyDescent="0.2">
      <c r="A7">
        <v>2012</v>
      </c>
      <c r="B7" s="1">
        <v>13331100000</v>
      </c>
      <c r="C7">
        <v>467900000</v>
      </c>
      <c r="D7" s="3">
        <f t="shared" ref="D7:D15" si="1">C7/B7</f>
        <v>3.5098378978478895E-2</v>
      </c>
      <c r="E7">
        <v>467900000</v>
      </c>
      <c r="F7" s="3">
        <f t="shared" ref="F7:F15" si="2">E7/B7</f>
        <v>3.5098378978478895E-2</v>
      </c>
      <c r="G7">
        <v>5264400000</v>
      </c>
      <c r="H7">
        <f t="shared" si="0"/>
        <v>8.8880024314261841E-2</v>
      </c>
      <c r="I7">
        <v>9.6710923617079642E-2</v>
      </c>
      <c r="J7" s="3">
        <v>6.1916174335581671E-2</v>
      </c>
      <c r="K7" s="3">
        <v>5.0592089859201224E-2</v>
      </c>
    </row>
    <row r="8" spans="1:11" x14ac:dyDescent="0.2">
      <c r="A8">
        <v>2013</v>
      </c>
      <c r="B8" s="1">
        <v>15426600000</v>
      </c>
      <c r="C8">
        <v>786800000</v>
      </c>
      <c r="D8" s="3">
        <f t="shared" si="1"/>
        <v>5.1002813322443052E-2</v>
      </c>
      <c r="E8">
        <v>773900000</v>
      </c>
      <c r="F8" s="3">
        <f t="shared" si="2"/>
        <v>5.0166595361259121E-2</v>
      </c>
      <c r="G8">
        <v>5258500000</v>
      </c>
      <c r="H8">
        <f t="shared" si="0"/>
        <v>0.14717124655319958</v>
      </c>
      <c r="I8">
        <v>9.6710923617079642E-2</v>
      </c>
      <c r="J8" s="3">
        <v>6.1916174335581671E-2</v>
      </c>
      <c r="K8" s="3">
        <v>5.0592089859201224E-2</v>
      </c>
    </row>
    <row r="9" spans="1:11" x14ac:dyDescent="0.2">
      <c r="A9">
        <v>2014</v>
      </c>
      <c r="B9" s="1">
        <v>11838200000</v>
      </c>
      <c r="C9">
        <v>625200000</v>
      </c>
      <c r="D9" s="3">
        <f t="shared" si="1"/>
        <v>5.2812082918011184E-2</v>
      </c>
      <c r="E9">
        <v>303100000</v>
      </c>
      <c r="F9" s="3">
        <f t="shared" si="2"/>
        <v>2.5603554594448481E-2</v>
      </c>
      <c r="G9">
        <v>4526000000</v>
      </c>
      <c r="H9">
        <f t="shared" si="0"/>
        <v>6.6968625718073355E-2</v>
      </c>
      <c r="I9">
        <v>9.6710923617079642E-2</v>
      </c>
      <c r="J9" s="3">
        <v>6.1916174335581671E-2</v>
      </c>
      <c r="K9" s="3">
        <v>5.0592089859201224E-2</v>
      </c>
    </row>
    <row r="10" spans="1:11" x14ac:dyDescent="0.2">
      <c r="A10">
        <v>2015</v>
      </c>
      <c r="B10" s="1">
        <v>11937000000</v>
      </c>
      <c r="C10">
        <v>760300000</v>
      </c>
      <c r="D10" s="3">
        <f t="shared" si="1"/>
        <v>6.369272011393147E-2</v>
      </c>
      <c r="E10">
        <v>-677000000</v>
      </c>
      <c r="F10" s="3">
        <f t="shared" si="2"/>
        <v>-5.6714417357795088E-2</v>
      </c>
      <c r="G10">
        <v>3713600000</v>
      </c>
      <c r="H10">
        <f t="shared" si="0"/>
        <v>-0.18230288668677294</v>
      </c>
      <c r="I10">
        <v>9.6710923617079642E-2</v>
      </c>
      <c r="J10" s="3">
        <v>6.1916174335581671E-2</v>
      </c>
      <c r="K10" s="3">
        <v>5.0592089859201224E-2</v>
      </c>
    </row>
    <row r="11" spans="1:11" x14ac:dyDescent="0.2">
      <c r="A11">
        <v>2016</v>
      </c>
      <c r="B11" s="1">
        <v>11642900000</v>
      </c>
      <c r="C11">
        <v>496000000</v>
      </c>
      <c r="D11" s="3">
        <f t="shared" si="1"/>
        <v>4.2601070180109765E-2</v>
      </c>
      <c r="E11">
        <v>639300000</v>
      </c>
      <c r="F11" s="3">
        <f t="shared" si="2"/>
        <v>5.4909000334968094E-2</v>
      </c>
      <c r="G11">
        <v>3990800000</v>
      </c>
      <c r="H11">
        <f t="shared" si="0"/>
        <v>0.16019344492332366</v>
      </c>
      <c r="I11">
        <v>9.6710923617079642E-2</v>
      </c>
      <c r="J11" s="3">
        <v>6.1916174335581671E-2</v>
      </c>
      <c r="K11" s="3">
        <v>5.0592089859201224E-2</v>
      </c>
    </row>
    <row r="12" spans="1:11" x14ac:dyDescent="0.2">
      <c r="A12">
        <v>2017</v>
      </c>
      <c r="B12" s="1">
        <v>7826900000</v>
      </c>
      <c r="C12">
        <v>546000000</v>
      </c>
      <c r="D12" s="3">
        <f t="shared" si="1"/>
        <v>6.9759419438091705E-2</v>
      </c>
      <c r="E12">
        <v>648000000</v>
      </c>
      <c r="F12" s="3">
        <f t="shared" si="2"/>
        <v>8.2791398893559395E-2</v>
      </c>
      <c r="G12">
        <v>3676200000</v>
      </c>
      <c r="H12">
        <f t="shared" si="0"/>
        <v>0.17626897339644199</v>
      </c>
      <c r="I12">
        <v>9.6710923617079642E-2</v>
      </c>
      <c r="J12" s="3">
        <v>6.1916174335581671E-2</v>
      </c>
      <c r="K12" s="3">
        <v>5.0592089859201224E-2</v>
      </c>
    </row>
    <row r="13" spans="1:11" x14ac:dyDescent="0.2">
      <c r="A13">
        <v>2018</v>
      </c>
      <c r="B13" s="1">
        <v>7938300000</v>
      </c>
      <c r="C13">
        <v>797500000</v>
      </c>
      <c r="D13" s="3">
        <f t="shared" si="1"/>
        <v>0.10046231560913546</v>
      </c>
      <c r="E13">
        <v>808400000</v>
      </c>
      <c r="F13" s="3">
        <f t="shared" si="2"/>
        <v>0.10183540556542332</v>
      </c>
      <c r="G13">
        <v>7384600000</v>
      </c>
      <c r="H13">
        <f t="shared" si="0"/>
        <v>0.10947106139804458</v>
      </c>
      <c r="I13">
        <v>9.6710923617079642E-2</v>
      </c>
      <c r="J13" s="3">
        <v>6.1916174335581671E-2</v>
      </c>
      <c r="K13" s="3">
        <v>5.0592089859201224E-2</v>
      </c>
    </row>
    <row r="14" spans="1:11" x14ac:dyDescent="0.2">
      <c r="A14">
        <v>2019</v>
      </c>
      <c r="B14" s="1">
        <v>9538400000</v>
      </c>
      <c r="C14">
        <v>680300000</v>
      </c>
      <c r="D14" s="3">
        <f t="shared" si="1"/>
        <v>7.1322234336995721E-2</v>
      </c>
      <c r="E14">
        <v>678300000</v>
      </c>
      <c r="F14" s="3">
        <f t="shared" si="2"/>
        <v>7.1112555564874613E-2</v>
      </c>
      <c r="G14">
        <v>7876100000</v>
      </c>
      <c r="H14">
        <f t="shared" si="0"/>
        <v>8.6121303690913018E-2</v>
      </c>
      <c r="I14">
        <v>9.6710923617079642E-2</v>
      </c>
      <c r="J14" s="3">
        <v>6.1916174335581671E-2</v>
      </c>
      <c r="K14" s="3">
        <v>5.0592089859201224E-2</v>
      </c>
    </row>
    <row r="15" spans="1:11" x14ac:dyDescent="0.2">
      <c r="A15">
        <v>2020</v>
      </c>
      <c r="B15" s="1">
        <v>11054400000</v>
      </c>
      <c r="C15">
        <v>841800000</v>
      </c>
      <c r="D15" s="3">
        <f t="shared" si="1"/>
        <v>7.6150673035171521E-2</v>
      </c>
      <c r="E15">
        <v>840100000</v>
      </c>
      <c r="F15" s="3">
        <f t="shared" si="2"/>
        <v>7.5996888116948907E-2</v>
      </c>
      <c r="G15">
        <v>8551800000</v>
      </c>
      <c r="H15">
        <f t="shared" si="0"/>
        <v>9.8236628546037097E-2</v>
      </c>
      <c r="I15">
        <v>9.6710923617079642E-2</v>
      </c>
      <c r="J15" s="3">
        <v>6.1916174335581671E-2</v>
      </c>
      <c r="K15" s="3">
        <v>5.0592089859201224E-2</v>
      </c>
    </row>
    <row r="16" spans="1:11" x14ac:dyDescent="0.2">
      <c r="H16" t="s">
        <v>11</v>
      </c>
      <c r="I16">
        <f>STDEV(H5:H15)</f>
        <v>0.10023873257988759</v>
      </c>
      <c r="J16">
        <f>STDEV(D5:D15)</f>
        <v>1.8062314172392648E-2</v>
      </c>
      <c r="K16">
        <f>STDEV(F5:F15)</f>
        <v>4.1651038132046805E-2</v>
      </c>
    </row>
    <row r="17" spans="8:11" x14ac:dyDescent="0.2">
      <c r="H17" t="s">
        <v>12</v>
      </c>
      <c r="I17">
        <f>AVERAGE(H11:H15)</f>
        <v>0.12605828239095207</v>
      </c>
      <c r="J17" s="3">
        <f>AVERAGE(D11:D15)</f>
        <v>7.2059142519900837E-2</v>
      </c>
      <c r="K17" s="3">
        <f>AVERAGE(F11:F15)</f>
        <v>7.7329049695154861E-2</v>
      </c>
    </row>
    <row r="18" spans="8:11" x14ac:dyDescent="0.2">
      <c r="H18" t="s">
        <v>13</v>
      </c>
      <c r="I18">
        <f>STDEV(H11:H15)</f>
        <v>3.9782110938779397E-2</v>
      </c>
      <c r="J18">
        <f>STDEV(D11:D15)</f>
        <v>2.0597880045005873E-2</v>
      </c>
      <c r="K18">
        <f>STDEV(F11:F15)</f>
        <v>1.7128023848805692E-2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2021-11-25T22:43:20Z</dcterms:created>
  <dcterms:modified xsi:type="dcterms:W3CDTF">2021-12-04T21:33:27Z</dcterms:modified>
</cp:coreProperties>
</file>