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rajagopal/Documents/GitHub/etf/companyfacts/csv/"/>
    </mc:Choice>
  </mc:AlternateContent>
  <xr:revisionPtr revIDLastSave="0" documentId="13_ncr:1_{57011BBF-22C3-EC47-A8DD-2436A5EFBE12}" xr6:coauthVersionLast="47" xr6:coauthVersionMax="47" xr10:uidLastSave="{00000000-0000-0000-0000-000000000000}"/>
  <bookViews>
    <workbookView xWindow="300" yWindow="860" windowWidth="27640" windowHeight="16180" xr2:uid="{66DCB969-06B7-C84C-A6D7-0F1AFEE94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I15" i="1"/>
  <c r="F11" i="1"/>
  <c r="K15" i="1" s="1"/>
  <c r="F12" i="1"/>
  <c r="F13" i="1"/>
  <c r="F14" i="1"/>
  <c r="F10" i="1"/>
  <c r="K10" i="1" s="1"/>
  <c r="D11" i="1"/>
  <c r="D12" i="1"/>
  <c r="D13" i="1"/>
  <c r="D14" i="1"/>
  <c r="D10" i="1"/>
  <c r="J15" i="1" s="1"/>
  <c r="I10" i="1" l="1"/>
  <c r="J10" i="1"/>
</calcChain>
</file>

<file path=xl/sharedStrings.xml><?xml version="1.0" encoding="utf-8"?>
<sst xmlns="http://schemas.openxmlformats.org/spreadsheetml/2006/main" count="12" uniqueCount="12">
  <si>
    <t>Fiscal Year</t>
  </si>
  <si>
    <t>Revenue</t>
  </si>
  <si>
    <t>Operating Income</t>
  </si>
  <si>
    <t>Oper. Income Margin (%)</t>
  </si>
  <si>
    <t>Net Income</t>
  </si>
  <si>
    <t>Net Income Margin (%)</t>
  </si>
  <si>
    <t>Shareholders Equity</t>
  </si>
  <si>
    <t>Return on Equity (%)</t>
  </si>
  <si>
    <t>Avg. Return on Equity (%)</t>
  </si>
  <si>
    <t>Avg. Oper. Inc. Margin (%)</t>
  </si>
  <si>
    <t>Avg. Net Income (%)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</si>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</sst>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0" fontId="2" fillId="2" borderId="1" xfId="0" applyFont="1" applyFill="1" applyBorder="1"/>
    <xf numFmtId="164" fontId="2" fillId="2" borderId="2" xfId="1" applyNumberFormat="1" applyFont="1" applyFill="1" applyBorder="1"/>
    <xf numFmtId="165" fontId="2" fillId="2" borderId="2" xfId="2" applyNumberFormat="1" applyFont="1" applyFill="1" applyBorder="1"/>
    <xf numFmtId="10" fontId="2" fillId="2" borderId="2" xfId="2" applyNumberFormat="1" applyFont="1" applyFill="1" applyBorder="1"/>
    <xf numFmtId="10" fontId="2" fillId="2" borderId="3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%"/>
    </dxf>
    <dxf>
      <numFmt numFmtId="165" formatCode="0.000%"/>
    </dxf>
    <dxf>
      <numFmt numFmtId="165" formatCode="0.000%"/>
    </dxf>
    <dxf>
      <numFmt numFmtId="165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4" formatCode="0.00%"/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A7862-3812-9D40-80F8-ED62F3B49B82}" name="Table1" displayName="Table1" ref="A1:K14" totalsRowShown="0" headerRowDxfId="12" headerRowBorderDxfId="11" tableBorderDxfId="10" headerRowCellStyle="Percent">
  <autoFilter ref="A1:K14" xr:uid="{454A7862-3812-9D40-80F8-ED62F3B49B82}"/>
  <tableColumns count="11">
    <tableColumn id="1" xr3:uid="{91EA20F2-69C8-774E-B77F-E3B61E36BCBA}" name="Fiscal Year"/>
    <tableColumn id="2" xr3:uid="{D3C48C56-0372-FE49-85C7-1BC6025C65AE}" name="Revenue" dataDxfId="9" dataCellStyle="Currency"/>
    <tableColumn id="3" xr3:uid="{89D222E6-7B7B-194F-8DE3-3DEF630D9701}" name="Operating Income" dataDxfId="8" dataCellStyle="Currency"/>
    <tableColumn id="4" xr3:uid="{FD5AE0C9-7018-4945-9DD1-EC706818B95E}" name="Oper. Income Margin (%)" dataDxfId="7" dataCellStyle="Percent">
      <calculatedColumnFormula>C2/B2</calculatedColumnFormula>
    </tableColumn>
    <tableColumn id="5" xr3:uid="{0179711D-5ECB-7441-88EE-CC255DA905BA}" name="Net Income" dataDxfId="6" dataCellStyle="Currency"/>
    <tableColumn id="6" xr3:uid="{86FE3A1D-FD94-FF4F-80A3-69711BF19768}" name="Net Income Margin (%)" dataDxfId="5" dataCellStyle="Percent">
      <calculatedColumnFormula>E2/B2</calculatedColumnFormula>
    </tableColumn>
    <tableColumn id="7" xr3:uid="{435BA27D-1C7F-D240-9292-6DF5C9E78AEC}" name="Shareholders Equity" dataDxfId="4" dataCellStyle="Currency"/>
    <tableColumn id="8" xr3:uid="{A17EA192-BCE5-984C-ACB7-F1499AEDCD1A}" name="Return on Equity (%)" dataDxfId="0" dataCellStyle="Percent">
      <calculatedColumnFormula>Table1[[#This Row],[Net Income]]/Table1[[#This Row],[Shareholders Equity]]</calculatedColumnFormula>
    </tableColumn>
    <tableColumn id="9" xr3:uid="{BF0FC8CF-8103-794D-9E81-850B4791F304}" name="Avg. Return on Equity (%)" dataDxfId="3"/>
    <tableColumn id="10" xr3:uid="{BAE50962-76E8-B144-929C-0A720D547BB3}" name="Avg. Oper. Inc. Margin (%)" dataDxfId="2"/>
    <tableColumn id="11" xr3:uid="{48222381-76E4-BC41-8A20-61662D0F3C95}" name="Avg. Net Income (%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86DA-881A-6046-9BAE-6D8C24F8CF3E}">
  <dimension ref="A1:K15"/>
  <sheetViews>
    <sheetView tabSelected="1" workbookViewId="0">
      <selection activeCell="H14" sqref="H14"/>
    </sheetView>
  </sheetViews>
  <sheetFormatPr baseColWidth="10" defaultRowHeight="16" x14ac:dyDescent="0.2"/>
  <cols>
    <col min="1" max="1" width="12.33203125" customWidth="1"/>
    <col min="2" max="2" width="18.6640625" style="1" bestFit="1" customWidth="1"/>
    <col min="3" max="3" width="19.5" style="1" customWidth="1"/>
    <col min="4" max="4" width="24.1640625" style="2" customWidth="1"/>
    <col min="5" max="5" width="16.83203125" style="1" bestFit="1" customWidth="1"/>
    <col min="6" max="6" width="22.6640625" style="2" customWidth="1"/>
    <col min="7" max="7" width="21.1640625" style="1" customWidth="1"/>
    <col min="8" max="8" width="20.5" style="2" customWidth="1"/>
    <col min="9" max="9" width="24.6640625" customWidth="1"/>
    <col min="10" max="10" width="25.1640625" customWidth="1"/>
    <col min="11" max="11" width="20.5" customWidth="1"/>
  </cols>
  <sheetData>
    <row r="1" spans="1:11" x14ac:dyDescent="0.2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</row>
    <row r="2" spans="1:11" x14ac:dyDescent="0.2">
      <c r="A2">
        <v>2008</v>
      </c>
      <c r="H2" s="2" t="e">
        <f>Table1[[#This Row],[Net Income]]/Table1[[#This Row],[Shareholders Equity]]</f>
        <v>#DIV/0!</v>
      </c>
    </row>
    <row r="3" spans="1:11" x14ac:dyDescent="0.2">
      <c r="A3">
        <v>2009</v>
      </c>
      <c r="H3" s="2" t="e">
        <f>Table1[[#This Row],[Net Income]]/Table1[[#This Row],[Shareholders Equity]]</f>
        <v>#DIV/0!</v>
      </c>
    </row>
    <row r="4" spans="1:11" x14ac:dyDescent="0.2">
      <c r="A4">
        <v>2010</v>
      </c>
      <c r="C4" s="1">
        <v>185427000</v>
      </c>
      <c r="E4" s="1">
        <v>87141000</v>
      </c>
      <c r="G4" s="1">
        <v>1072663000</v>
      </c>
      <c r="H4" s="2">
        <f>Table1[[#This Row],[Net Income]]/Table1[[#This Row],[Shareholders Equity]]</f>
        <v>8.1238002988823138E-2</v>
      </c>
    </row>
    <row r="5" spans="1:11" x14ac:dyDescent="0.2">
      <c r="A5">
        <v>2011</v>
      </c>
      <c r="C5" s="1">
        <v>-373591000</v>
      </c>
      <c r="E5" s="1">
        <v>-496772000</v>
      </c>
      <c r="G5" s="1">
        <v>555612000</v>
      </c>
      <c r="H5" s="2">
        <f>Table1[[#This Row],[Net Income]]/Table1[[#This Row],[Shareholders Equity]]</f>
        <v>-0.89409875956602813</v>
      </c>
    </row>
    <row r="6" spans="1:11" x14ac:dyDescent="0.2">
      <c r="A6">
        <v>2012</v>
      </c>
      <c r="C6" s="1">
        <v>250342000</v>
      </c>
      <c r="E6" s="1">
        <v>174234000</v>
      </c>
      <c r="G6" s="1">
        <v>906371000</v>
      </c>
      <c r="H6" s="2">
        <f>Table1[[#This Row],[Net Income]]/Table1[[#This Row],[Shareholders Equity]]</f>
        <v>0.19223254053803576</v>
      </c>
    </row>
    <row r="7" spans="1:11" x14ac:dyDescent="0.2">
      <c r="A7">
        <v>2013</v>
      </c>
      <c r="C7" s="1">
        <v>658863000</v>
      </c>
      <c r="E7" s="1">
        <v>549555000</v>
      </c>
      <c r="G7" s="1">
        <v>1489818000</v>
      </c>
      <c r="H7" s="2">
        <f>Table1[[#This Row],[Net Income]]/Table1[[#This Row],[Shareholders Equity]]</f>
        <v>0.36887391614277715</v>
      </c>
    </row>
    <row r="8" spans="1:11" x14ac:dyDescent="0.2">
      <c r="A8">
        <v>2014</v>
      </c>
      <c r="C8" s="1">
        <v>1203115000</v>
      </c>
      <c r="E8" s="1">
        <v>711648000</v>
      </c>
      <c r="G8" s="1">
        <v>2193895000</v>
      </c>
      <c r="H8" s="2">
        <f>Table1[[#This Row],[Net Income]]/Table1[[#This Row],[Shareholders Equity]]</f>
        <v>0.32437650844730492</v>
      </c>
    </row>
    <row r="9" spans="1:11" x14ac:dyDescent="0.2">
      <c r="A9">
        <v>2015</v>
      </c>
      <c r="C9" s="1">
        <v>1061132000</v>
      </c>
      <c r="E9" s="1">
        <v>645914000</v>
      </c>
      <c r="G9" s="1">
        <v>1258856000</v>
      </c>
      <c r="H9" s="2">
        <f>Table1[[#This Row],[Net Income]]/Table1[[#This Row],[Shareholders Equity]]</f>
        <v>0.51309601733637522</v>
      </c>
    </row>
    <row r="10" spans="1:11" x14ac:dyDescent="0.2">
      <c r="A10">
        <v>2016</v>
      </c>
      <c r="B10" s="1">
        <v>9878564000</v>
      </c>
      <c r="C10" s="1">
        <v>792082000</v>
      </c>
      <c r="D10" s="2">
        <f>C10/B10</f>
        <v>8.0181896882988254E-2</v>
      </c>
      <c r="E10" s="1">
        <v>440532000</v>
      </c>
      <c r="F10" s="2">
        <f>E10/B10</f>
        <v>4.459474069308049E-2</v>
      </c>
      <c r="G10" s="1">
        <v>2077860000</v>
      </c>
      <c r="H10" s="2">
        <f>Table1[[#This Row],[Net Income]]/Table1[[#This Row],[Shareholders Equity]]</f>
        <v>0.21201235886922121</v>
      </c>
      <c r="I10" s="3">
        <f>AVERAGE(H10:H14)</f>
        <v>0.18513115062343266</v>
      </c>
      <c r="J10" s="3">
        <f>AVERAGE(D10:D14)</f>
        <v>6.1182593391314266E-2</v>
      </c>
      <c r="K10" s="3">
        <f>AVERAGE(F10:F14)</f>
        <v>3.5913128590223144E-2</v>
      </c>
    </row>
    <row r="11" spans="1:11" x14ac:dyDescent="0.2">
      <c r="A11">
        <v>2017</v>
      </c>
      <c r="B11" s="1">
        <v>10767863000</v>
      </c>
      <c r="C11" s="1">
        <v>1072322000</v>
      </c>
      <c r="D11" s="2">
        <f t="shared" ref="D11:D14" si="0">C11/B11</f>
        <v>9.9585405200641949E-2</v>
      </c>
      <c r="E11" s="1">
        <v>694579000</v>
      </c>
      <c r="F11" s="2">
        <f t="shared" ref="F11:F14" si="1">E11/B11</f>
        <v>6.4504814000698185E-2</v>
      </c>
      <c r="G11" s="1">
        <v>1855661000</v>
      </c>
      <c r="H11" s="2">
        <f>Table1[[#This Row],[Net Income]]/Table1[[#This Row],[Shareholders Equity]]</f>
        <v>0.37430274171844963</v>
      </c>
      <c r="I11" s="3">
        <v>0.20051586618860912</v>
      </c>
      <c r="J11" s="3">
        <v>6.1182593391314266E-2</v>
      </c>
      <c r="K11" s="3">
        <v>3.5913128590223144E-2</v>
      </c>
    </row>
    <row r="12" spans="1:11" x14ac:dyDescent="0.2">
      <c r="A12">
        <v>2018</v>
      </c>
      <c r="B12" s="1">
        <v>10937784000</v>
      </c>
      <c r="C12" s="1">
        <v>495686000</v>
      </c>
      <c r="D12" s="2">
        <f t="shared" si="0"/>
        <v>4.5318686125087132E-2</v>
      </c>
      <c r="E12" s="1">
        <v>247945000</v>
      </c>
      <c r="F12" s="2">
        <f t="shared" si="1"/>
        <v>2.2668668534686735E-2</v>
      </c>
      <c r="G12" s="1">
        <v>2019585000</v>
      </c>
      <c r="H12" s="2">
        <f>Table1[[#This Row],[Net Income]]/Table1[[#This Row],[Shareholders Equity]]</f>
        <v>0.1227702721103593</v>
      </c>
      <c r="I12" s="3">
        <v>0.20051586618860912</v>
      </c>
      <c r="J12" s="3">
        <v>6.1182593391314266E-2</v>
      </c>
      <c r="K12" s="3">
        <v>3.5913128590223144E-2</v>
      </c>
    </row>
    <row r="13" spans="1:11" x14ac:dyDescent="0.2">
      <c r="A13">
        <v>2019</v>
      </c>
      <c r="B13" s="1">
        <v>11409219000</v>
      </c>
      <c r="C13" s="1">
        <v>690568000</v>
      </c>
      <c r="D13" s="2">
        <f t="shared" si="0"/>
        <v>6.0527192965618419E-2</v>
      </c>
      <c r="E13" s="1">
        <v>455924000</v>
      </c>
      <c r="F13" s="2">
        <f t="shared" si="1"/>
        <v>3.9961017489453049E-2</v>
      </c>
      <c r="G13" s="1">
        <v>2536060000</v>
      </c>
      <c r="H13" s="2">
        <f>Table1[[#This Row],[Net Income]]/Table1[[#This Row],[Shareholders Equity]]</f>
        <v>0.17977650371048004</v>
      </c>
      <c r="I13" s="3">
        <v>0.20051586618860912</v>
      </c>
      <c r="J13" s="3">
        <v>6.1182593391314266E-2</v>
      </c>
      <c r="K13" s="3">
        <v>3.5913128590223144E-2</v>
      </c>
    </row>
    <row r="14" spans="1:11" x14ac:dyDescent="0.2">
      <c r="A14">
        <v>2020</v>
      </c>
      <c r="B14" s="1">
        <v>12091901000</v>
      </c>
      <c r="C14" s="1">
        <v>245463000</v>
      </c>
      <c r="D14" s="2">
        <f t="shared" si="0"/>
        <v>2.0299785782235565E-2</v>
      </c>
      <c r="E14" s="1">
        <v>94757000</v>
      </c>
      <c r="F14" s="2">
        <f t="shared" si="1"/>
        <v>7.8364022331972455E-3</v>
      </c>
      <c r="G14" s="1">
        <v>2575347000</v>
      </c>
      <c r="H14" s="2">
        <f>Table1[[#This Row],[Net Income]]/Table1[[#This Row],[Shareholders Equity]]</f>
        <v>3.6793876708653243E-2</v>
      </c>
      <c r="I14" s="3">
        <v>0.20051586618860912</v>
      </c>
      <c r="J14" s="3">
        <v>6.1182593391314266E-2</v>
      </c>
      <c r="K14" s="3">
        <v>3.5913128590223144E-2</v>
      </c>
    </row>
    <row r="15" spans="1:11" x14ac:dyDescent="0.2">
      <c r="H15" s="2" t="s">
        <v>11</v>
      </c>
      <c r="I15" s="2">
        <f>STDEV(H10:H14)</f>
        <v>0.12492996886168545</v>
      </c>
      <c r="J15" s="2">
        <f>STDEV(D10:D14)</f>
        <v>3.0656347423909516E-2</v>
      </c>
      <c r="K15" s="2">
        <f>STDEV(F10:F14)</f>
        <v>2.1638845584657302E-2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Rajagopal</dc:creator>
  <cp:lastModifiedBy>Prasanna Rajagopal</cp:lastModifiedBy>
  <dcterms:created xsi:type="dcterms:W3CDTF">2021-11-28T02:16:13Z</dcterms:created>
  <dcterms:modified xsi:type="dcterms:W3CDTF">2021-12-04T21:55:33Z</dcterms:modified>
</cp:coreProperties>
</file>