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8A3FA31A-EF32-5E47-91F7-6ED508185ECB}" xr6:coauthVersionLast="47" xr6:coauthVersionMax="47" xr10:uidLastSave="{00000000-0000-0000-0000-000000000000}"/>
  <bookViews>
    <workbookView xWindow="1320" yWindow="460" windowWidth="26840" windowHeight="16080" xr2:uid="{07203D5D-9FCF-9A4B-A0D3-0BC673E821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K3" i="1"/>
  <c r="J3" i="1"/>
  <c r="H4" i="1"/>
  <c r="H5" i="1"/>
  <c r="H6" i="1"/>
  <c r="H3" i="1"/>
  <c r="I3" i="1" s="1"/>
  <c r="D2" i="1"/>
  <c r="D3" i="1"/>
  <c r="J8" i="1" s="1"/>
  <c r="D4" i="1"/>
  <c r="D5" i="1"/>
  <c r="D6" i="1"/>
  <c r="F2" i="1"/>
  <c r="F3" i="1"/>
  <c r="K8" i="1" s="1"/>
  <c r="F4" i="1"/>
  <c r="F5" i="1"/>
  <c r="F6" i="1"/>
  <c r="J7" i="1" l="1"/>
  <c r="K7" i="1"/>
  <c r="I8" i="1"/>
</calcChain>
</file>

<file path=xl/sharedStrings.xml><?xml version="1.0" encoding="utf-8"?>
<sst xmlns="http://schemas.openxmlformats.org/spreadsheetml/2006/main" count="13" uniqueCount="13">
  <si>
    <t>Fiscal Year</t>
  </si>
  <si>
    <t>Revenue</t>
  </si>
  <si>
    <t>Operating Income</t>
  </si>
  <si>
    <t>Oper. Income Margin (%)</t>
  </si>
  <si>
    <t>Net Income</t>
  </si>
  <si>
    <t>Net Income Margin (%)</t>
  </si>
  <si>
    <t>Shareholders Equity</t>
  </si>
  <si>
    <t>Return on Equity</t>
  </si>
  <si>
    <t>Avg. Return on Equity (%)</t>
  </si>
  <si>
    <t>Avg. Oper. Inc. Margin (%)</t>
  </si>
  <si>
    <t>Avg. Net Income Margin (%)</t>
  </si>
  <si>
    <t>Standard 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</si>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</sst>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/>
    <xf numFmtId="164" fontId="2" fillId="2" borderId="2" xfId="1" applyNumberFormat="1" applyFont="1" applyFill="1" applyBorder="1"/>
    <xf numFmtId="10" fontId="2" fillId="2" borderId="2" xfId="2" applyNumberFormat="1" applyFont="1" applyFill="1" applyBorder="1"/>
    <xf numFmtId="10" fontId="2" fillId="2" borderId="3" xfId="2" applyNumberFormat="1" applyFont="1" applyFill="1" applyBorder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0"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36EE5-5C88-4C44-9136-83D2E6585648}" name="Table1" displayName="Table1" ref="A1:K6" totalsRowShown="0" headerRowDxfId="3" headerRowBorderDxfId="8" tableBorderDxfId="9" headerRowCellStyle="Percent">
  <autoFilter ref="A1:K6" xr:uid="{3DD36EE5-5C88-4C44-9136-83D2E6585648}"/>
  <tableColumns count="11">
    <tableColumn id="1" xr3:uid="{E68D4C49-2323-C24A-8C5D-3EA334B65D7F}" name="Fiscal Year"/>
    <tableColumn id="2" xr3:uid="{90F29749-C513-D248-8113-12F0B9BD034A}" name="Revenue" dataDxfId="7" dataCellStyle="Currency"/>
    <tableColumn id="3" xr3:uid="{C56B9927-77A9-7245-8F39-F654A1F4B282}" name="Operating Income" dataDxfId="6" dataCellStyle="Currency"/>
    <tableColumn id="4" xr3:uid="{1A22A78F-8D77-FA4F-A78D-B3DE8E728281}" name="Oper. Income Margin (%)">
      <calculatedColumnFormula>C2/B2</calculatedColumnFormula>
    </tableColumn>
    <tableColumn id="5" xr3:uid="{F054606A-EC39-2043-B77A-5C0625775EDC}" name="Net Income" dataDxfId="5" dataCellStyle="Currency"/>
    <tableColumn id="6" xr3:uid="{B434E4F0-9425-FA4C-8D88-45D05783FF2A}" name="Net Income Margin (%)">
      <calculatedColumnFormula>E2/B2</calculatedColumnFormula>
    </tableColumn>
    <tableColumn id="7" xr3:uid="{137B9C67-9905-6C4D-9F53-C911D43C95B9}" name="Shareholders Equity" dataDxfId="4" dataCellStyle="Currency"/>
    <tableColumn id="8" xr3:uid="{9FB9EADE-7186-B44E-AC6F-9CDA5E6F8FD2}" name="Return on Equity">
      <calculatedColumnFormula>E2/G2</calculatedColumnFormula>
    </tableColumn>
    <tableColumn id="9" xr3:uid="{C9C2305D-DCB1-2545-A8D5-35165F828B49}" name="Avg. Return on Equity (%)" dataDxfId="2" dataCellStyle="Percent"/>
    <tableColumn id="10" xr3:uid="{E24801F4-DFF2-9547-A87D-6BF314FE2098}" name="Avg. Oper. Inc. Margin (%)" dataDxfId="1" dataCellStyle="Percent"/>
    <tableColumn id="11" xr3:uid="{E70F41C2-4FEC-7844-A3E2-EDF48ADEA77F}" name="Avg. Net Income Margin (%)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3B96-F097-4647-8AD1-A9947FE43C00}">
  <dimension ref="A1:K8"/>
  <sheetViews>
    <sheetView tabSelected="1" topLeftCell="G1" workbookViewId="0">
      <selection activeCell="J15" sqref="J15"/>
    </sheetView>
  </sheetViews>
  <sheetFormatPr baseColWidth="10" defaultRowHeight="16" x14ac:dyDescent="0.2"/>
  <cols>
    <col min="1" max="1" width="12.33203125" customWidth="1"/>
    <col min="2" max="2" width="17.6640625" style="1" bestFit="1" customWidth="1"/>
    <col min="3" max="3" width="19.5" style="1" customWidth="1"/>
    <col min="4" max="4" width="24.1640625" customWidth="1"/>
    <col min="5" max="5" width="16" style="1" bestFit="1" customWidth="1"/>
    <col min="6" max="6" width="22.6640625" customWidth="1"/>
    <col min="7" max="7" width="21.1640625" style="1" customWidth="1"/>
    <col min="8" max="8" width="17.1640625" customWidth="1"/>
    <col min="9" max="9" width="24.6640625" style="6" customWidth="1"/>
    <col min="10" max="10" width="25.1640625" style="6" customWidth="1"/>
    <col min="11" max="11" width="26.83203125" style="6" customWidth="1"/>
  </cols>
  <sheetData>
    <row r="1" spans="1:11" x14ac:dyDescent="0.2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x14ac:dyDescent="0.2">
      <c r="A2">
        <v>2016</v>
      </c>
      <c r="B2" s="1">
        <v>2747000000</v>
      </c>
      <c r="C2" s="1">
        <v>298900000</v>
      </c>
      <c r="D2">
        <f t="shared" ref="D2:D6" si="0">C2/B2</f>
        <v>0.10880961048416454</v>
      </c>
      <c r="E2" s="1">
        <v>57700000</v>
      </c>
      <c r="F2">
        <f t="shared" ref="F2:F6" si="1">E2/B2</f>
        <v>2.1004732435384057E-2</v>
      </c>
    </row>
    <row r="3" spans="1:11" x14ac:dyDescent="0.2">
      <c r="A3">
        <v>2017</v>
      </c>
      <c r="B3" s="1">
        <v>3041700000</v>
      </c>
      <c r="C3" s="1">
        <v>402900000</v>
      </c>
      <c r="D3">
        <f t="shared" si="0"/>
        <v>0.13245882236906992</v>
      </c>
      <c r="E3" s="1">
        <v>182000000</v>
      </c>
      <c r="F3">
        <f t="shared" si="1"/>
        <v>5.9834960712759309E-2</v>
      </c>
      <c r="G3" s="1">
        <v>1014600000</v>
      </c>
      <c r="H3">
        <f>E3/G3</f>
        <v>0.17938103686181747</v>
      </c>
      <c r="I3" s="6">
        <f>AVERAGE(H3:H6)</f>
        <v>0.17580532176119965</v>
      </c>
      <c r="J3" s="6">
        <f>AVERAGE(D3:D6)</f>
        <v>0.11719597549694658</v>
      </c>
      <c r="K3" s="6">
        <f>AVERAGE(F3:F6)</f>
        <v>9.8242232291674142E-2</v>
      </c>
    </row>
    <row r="4" spans="1:11" x14ac:dyDescent="0.2">
      <c r="A4">
        <v>2018</v>
      </c>
      <c r="B4" s="1">
        <v>3347600000</v>
      </c>
      <c r="C4" s="1">
        <v>496800000</v>
      </c>
      <c r="D4">
        <f t="shared" si="0"/>
        <v>0.14840482733898913</v>
      </c>
      <c r="E4" s="1">
        <v>271700000</v>
      </c>
      <c r="F4">
        <f t="shared" si="1"/>
        <v>8.1162623969410916E-2</v>
      </c>
      <c r="G4" s="1">
        <v>1947400000</v>
      </c>
      <c r="H4">
        <f t="shared" ref="H4:H6" si="2">E4/G4</f>
        <v>0.13951935914552738</v>
      </c>
      <c r="I4" s="6">
        <v>0.17580532176119965</v>
      </c>
      <c r="J4" s="6">
        <v>0.11719597549694658</v>
      </c>
      <c r="K4" s="6">
        <v>9.8242232291674142E-2</v>
      </c>
    </row>
    <row r="5" spans="1:11" x14ac:dyDescent="0.2">
      <c r="A5">
        <v>2019</v>
      </c>
      <c r="B5" s="1">
        <v>3087100000</v>
      </c>
      <c r="C5" s="1">
        <v>346800000</v>
      </c>
      <c r="D5">
        <f t="shared" si="0"/>
        <v>0.11233844060769006</v>
      </c>
      <c r="E5" s="1">
        <v>690100000</v>
      </c>
      <c r="F5">
        <f t="shared" si="1"/>
        <v>0.22354313109390692</v>
      </c>
      <c r="G5" s="1">
        <v>1947400000</v>
      </c>
      <c r="H5">
        <f t="shared" si="2"/>
        <v>0.35436992913628429</v>
      </c>
      <c r="I5" s="6">
        <v>0.17580532176119965</v>
      </c>
      <c r="J5" s="6">
        <v>0.11719597549694658</v>
      </c>
      <c r="K5" s="6">
        <v>9.8242232291674142E-2</v>
      </c>
    </row>
    <row r="6" spans="1:11" x14ac:dyDescent="0.2">
      <c r="A6">
        <v>2020</v>
      </c>
      <c r="B6" s="1">
        <v>2793000000</v>
      </c>
      <c r="C6" s="1">
        <v>211100000</v>
      </c>
      <c r="D6">
        <f t="shared" si="0"/>
        <v>7.558181167203723E-2</v>
      </c>
      <c r="E6" s="1">
        <v>79400000</v>
      </c>
      <c r="F6">
        <f t="shared" si="1"/>
        <v>2.8428213390619406E-2</v>
      </c>
      <c r="G6" s="1">
        <v>2651000000</v>
      </c>
      <c r="H6">
        <f t="shared" si="2"/>
        <v>2.995096190116937E-2</v>
      </c>
      <c r="I6" s="6">
        <v>0.17580532176119965</v>
      </c>
      <c r="J6" s="6">
        <v>0.11719597549694658</v>
      </c>
      <c r="K6" s="6">
        <v>9.8242232291674142E-2</v>
      </c>
    </row>
    <row r="7" spans="1:11" x14ac:dyDescent="0.2">
      <c r="H7" t="s">
        <v>11</v>
      </c>
      <c r="I7" s="6">
        <f xml:space="preserve"> STDEV(H3:H6)</f>
        <v>0.1347692721142621</v>
      </c>
      <c r="J7" s="6">
        <f>STDEV(D3:D6)</f>
        <v>3.142335227176965E-2</v>
      </c>
      <c r="K7" s="6">
        <f>STDEV(F3:F6)</f>
        <v>8.6296280349237614E-2</v>
      </c>
    </row>
    <row r="8" spans="1:11" x14ac:dyDescent="0.2">
      <c r="H8" t="s">
        <v>12</v>
      </c>
      <c r="I8" s="6">
        <f>MEDIAN(H3:H6)</f>
        <v>0.15945019800367244</v>
      </c>
      <c r="J8" s="6">
        <f>MEDIAN(D3:D6)</f>
        <v>0.12239863148837998</v>
      </c>
      <c r="K8" s="6">
        <f>MEDIAN(F3:F6)</f>
        <v>7.0498792341085109E-2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2021-11-21T17:35:04Z</dcterms:created>
  <dcterms:modified xsi:type="dcterms:W3CDTF">2021-11-21T23:15:45Z</dcterms:modified>
</cp:coreProperties>
</file>