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rajagopal/Documents/GitHub/etf/companyfacts/csv/"/>
    </mc:Choice>
  </mc:AlternateContent>
  <xr:revisionPtr revIDLastSave="0" documentId="13_ncr:1_{75764818-B117-5343-86EA-259C1C065DFC}" xr6:coauthVersionLast="47" xr6:coauthVersionMax="47" xr10:uidLastSave="{00000000-0000-0000-0000-000000000000}"/>
  <bookViews>
    <workbookView xWindow="2360" yWindow="460" windowWidth="26440" windowHeight="14560" xr2:uid="{911E9851-56E8-4044-A90C-BE42B02EC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J17" i="1"/>
  <c r="I17" i="1"/>
  <c r="K16" i="1"/>
  <c r="J16" i="1"/>
  <c r="I16" i="1"/>
  <c r="K2" i="1"/>
  <c r="J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H2" i="1"/>
  <c r="H3" i="1"/>
  <c r="H5" i="1"/>
  <c r="H6" i="1"/>
  <c r="H7" i="1"/>
  <c r="H8" i="1"/>
  <c r="H9" i="1"/>
  <c r="H10" i="1"/>
  <c r="H11" i="1"/>
  <c r="H12" i="1"/>
  <c r="H13" i="1"/>
  <c r="H14" i="1"/>
  <c r="H15" i="1"/>
  <c r="H4" i="1"/>
</calcChain>
</file>

<file path=xl/sharedStrings.xml><?xml version="1.0" encoding="utf-8"?>
<sst xmlns="http://schemas.openxmlformats.org/spreadsheetml/2006/main" count="13" uniqueCount="13">
  <si>
    <t>Fiscal Year</t>
  </si>
  <si>
    <t>Revenue</t>
  </si>
  <si>
    <t>Operating Income</t>
  </si>
  <si>
    <t>Oper. Income Margin (%)</t>
  </si>
  <si>
    <t>Net Income</t>
  </si>
  <si>
    <t>Net Income Margin (%)</t>
  </si>
  <si>
    <t>Shareholders Equity</t>
  </si>
  <si>
    <t>Return on Equity</t>
  </si>
  <si>
    <t>Avg. Return on Equity (%)</t>
  </si>
  <si>
    <t>Avg. Oper. Inc. Margin (%)</t>
  </si>
  <si>
    <t>Avg. Net Income Margin (%)</t>
  </si>
  <si>
    <t>Standard Deviation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</si>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</sst>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68" fontId="0" fillId="0" borderId="0" xfId="1" applyNumberFormat="1" applyFont="1"/>
    <xf numFmtId="10" fontId="0" fillId="0" borderId="0" xfId="2" applyNumberFormat="1" applyFont="1"/>
    <xf numFmtId="10" fontId="0" fillId="0" borderId="0" xfId="0" applyNumberFormat="1"/>
    <xf numFmtId="168" fontId="2" fillId="2" borderId="2" xfId="1" applyNumberFormat="1" applyFont="1" applyFill="1" applyBorder="1"/>
    <xf numFmtId="10" fontId="2" fillId="2" borderId="2" xfId="2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77645-DEF8-5F4A-B751-12F69BB6BAD4}" name="Table1" displayName="Table1" ref="B1:K15" totalsRowShown="0" headerRowDxfId="0" headerRowBorderDxfId="11" tableBorderDxfId="12">
  <autoFilter ref="B1:K15" xr:uid="{0E677645-DEF8-5F4A-B751-12F69BB6BAD4}"/>
  <tableColumns count="10">
    <tableColumn id="1" xr3:uid="{C7CDFC5F-F888-5443-81C2-597D111F513C}" name="Revenue" dataDxfId="10" dataCellStyle="Currency"/>
    <tableColumn id="2" xr3:uid="{BCFC19E4-FF8E-124E-8219-8FDBBE02C3F6}" name="Operating Income" dataDxfId="9" dataCellStyle="Currency"/>
    <tableColumn id="3" xr3:uid="{3450FCC5-82DD-9D48-A68C-01B9ED2AD5E3}" name="Oper. Income Margin (%)" dataDxfId="8" dataCellStyle="Percent">
      <calculatedColumnFormula>C2/B2</calculatedColumnFormula>
    </tableColumn>
    <tableColumn id="4" xr3:uid="{B038532E-FA92-0441-B3FD-95C931406BF1}" name="Net Income" dataDxfId="7" dataCellStyle="Currency"/>
    <tableColumn id="5" xr3:uid="{33B7E4C0-47B7-E444-9F72-2F04E0818C96}" name="Net Income Margin (%)" dataDxfId="6" dataCellStyle="Percent">
      <calculatedColumnFormula>E2/B2</calculatedColumnFormula>
    </tableColumn>
    <tableColumn id="6" xr3:uid="{44C8DA62-25D1-944C-9FBC-A7A4707C3BFA}" name="Shareholders Equity" dataDxfId="5" dataCellStyle="Currency"/>
    <tableColumn id="7" xr3:uid="{8D89E8B7-C619-2643-A6DF-E72F6DC8567A}" name="Return on Equity" dataDxfId="4" dataCellStyle="Percent">
      <calculatedColumnFormula>E2/G2</calculatedColumnFormula>
    </tableColumn>
    <tableColumn id="8" xr3:uid="{C64D7253-AC40-7643-84EB-FFD36F61285F}" name="Avg. Return on Equity (%)" dataDxfId="3" dataCellStyle="Percent"/>
    <tableColumn id="9" xr3:uid="{52358762-2B47-1841-AEE3-32568DC35E6A}" name="Avg. Oper. Inc. Margin (%)" dataDxfId="2"/>
    <tableColumn id="10" xr3:uid="{3DC63952-F7D5-B941-9E94-38670E441F75}" name="Avg. Net Income Margin (%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3305-C063-4D44-8326-B86EC0A07A93}">
  <dimension ref="A1:K17"/>
  <sheetViews>
    <sheetView tabSelected="1" topLeftCell="B1" workbookViewId="0">
      <selection activeCell="E21" sqref="E21"/>
    </sheetView>
  </sheetViews>
  <sheetFormatPr baseColWidth="10" defaultRowHeight="16" x14ac:dyDescent="0.2"/>
  <cols>
    <col min="2" max="2" width="17.6640625" style="4" bestFit="1" customWidth="1"/>
    <col min="3" max="3" width="19.5" style="4" customWidth="1"/>
    <col min="4" max="4" width="24.1640625" style="5" customWidth="1"/>
    <col min="5" max="5" width="16.83203125" style="4" bestFit="1" customWidth="1"/>
    <col min="6" max="6" width="22.6640625" style="5" customWidth="1"/>
    <col min="7" max="7" width="19.83203125" customWidth="1"/>
    <col min="8" max="8" width="17.1640625" style="5" customWidth="1"/>
    <col min="9" max="9" width="24.6640625" style="5" customWidth="1"/>
    <col min="10" max="10" width="25.1640625" customWidth="1"/>
    <col min="11" max="11" width="26.83203125" customWidth="1"/>
  </cols>
  <sheetData>
    <row r="1" spans="1:11" x14ac:dyDescent="0.2">
      <c r="A1" s="1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9" t="s">
        <v>9</v>
      </c>
      <c r="K1" s="10" t="s">
        <v>10</v>
      </c>
    </row>
    <row r="2" spans="1:11" x14ac:dyDescent="0.2">
      <c r="A2" s="2">
        <v>2007</v>
      </c>
      <c r="B2" s="4">
        <v>4532066000</v>
      </c>
      <c r="C2" s="4">
        <v>294900000</v>
      </c>
      <c r="D2" s="5">
        <f>C2/B2</f>
        <v>6.5069661386219876E-2</v>
      </c>
      <c r="E2" s="4">
        <v>220100000</v>
      </c>
      <c r="F2" s="5">
        <f>E2/B2</f>
        <v>4.8565047375744311E-2</v>
      </c>
      <c r="G2" s="4">
        <v>1933900000</v>
      </c>
      <c r="H2" s="5">
        <f t="shared" ref="H2:H3" si="0">E2/G2</f>
        <v>0.11381146905217436</v>
      </c>
      <c r="I2" s="5">
        <f>AVERAGE(H2:H15)</f>
        <v>0.13554468869016909</v>
      </c>
      <c r="J2" s="6">
        <f>AVERAGE(D2:D15)</f>
        <v>9.2023520762849351E-2</v>
      </c>
      <c r="K2" s="6">
        <f>AVERAGE(F2:F15)</f>
        <v>6.2660126444098171E-2</v>
      </c>
    </row>
    <row r="3" spans="1:11" x14ac:dyDescent="0.2">
      <c r="A3" s="3">
        <v>2008</v>
      </c>
      <c r="B3" s="4">
        <v>5040800000</v>
      </c>
      <c r="C3" s="4">
        <v>462000000</v>
      </c>
      <c r="D3" s="5">
        <f t="shared" ref="D3:D15" si="1">C3/B3</f>
        <v>9.1652118711315664E-2</v>
      </c>
      <c r="E3" s="4">
        <v>267700000</v>
      </c>
      <c r="F3" s="5">
        <f t="shared" ref="F3:F15" si="2">E3/B3</f>
        <v>5.3106649738136801E-2</v>
      </c>
      <c r="G3" s="4">
        <v>1663000000</v>
      </c>
      <c r="H3" s="5">
        <f t="shared" si="0"/>
        <v>0.16097414311485267</v>
      </c>
      <c r="I3" s="5">
        <v>0.13554468869016909</v>
      </c>
      <c r="J3" s="6">
        <v>9.2023520762849351E-2</v>
      </c>
      <c r="K3" s="6">
        <v>6.2660126444098171E-2</v>
      </c>
    </row>
    <row r="4" spans="1:11" x14ac:dyDescent="0.2">
      <c r="A4" s="2">
        <v>2009</v>
      </c>
      <c r="B4" s="4">
        <v>3141627000</v>
      </c>
      <c r="C4" s="4">
        <v>-54100000</v>
      </c>
      <c r="D4" s="5">
        <f t="shared" si="1"/>
        <v>-1.7220376575576922E-2</v>
      </c>
      <c r="E4" s="4">
        <v>-134000000</v>
      </c>
      <c r="F4" s="5">
        <f t="shared" si="2"/>
        <v>-4.2653058431188683E-2</v>
      </c>
      <c r="G4" s="4">
        <v>1577600000</v>
      </c>
      <c r="H4" s="5">
        <f>E4/G4</f>
        <v>-8.4939148073022316E-2</v>
      </c>
      <c r="I4" s="5">
        <v>0.13554468869016909</v>
      </c>
      <c r="J4" s="6">
        <v>9.2023520762849351E-2</v>
      </c>
      <c r="K4" s="6">
        <v>6.2660126444098171E-2</v>
      </c>
    </row>
    <row r="5" spans="1:11" x14ac:dyDescent="0.2">
      <c r="A5" s="3">
        <v>2010</v>
      </c>
      <c r="B5" s="4">
        <v>4055500000</v>
      </c>
      <c r="C5" s="4">
        <v>436200000</v>
      </c>
      <c r="D5" s="5">
        <f t="shared" si="1"/>
        <v>0.10755763777585994</v>
      </c>
      <c r="E5" s="4">
        <v>274800000</v>
      </c>
      <c r="F5" s="5">
        <f t="shared" si="2"/>
        <v>6.7759832326470232E-2</v>
      </c>
      <c r="G5" s="4">
        <v>1925000000</v>
      </c>
      <c r="H5" s="5">
        <f t="shared" ref="H5:H15" si="3">E5/G5</f>
        <v>0.14275324675324674</v>
      </c>
      <c r="I5" s="5">
        <v>0.13554468869016909</v>
      </c>
      <c r="J5" s="6">
        <v>9.2023520762849351E-2</v>
      </c>
      <c r="K5" s="6">
        <v>6.2660126444098171E-2</v>
      </c>
    </row>
    <row r="6" spans="1:11" x14ac:dyDescent="0.2">
      <c r="A6" s="2">
        <v>2011</v>
      </c>
      <c r="B6" s="4">
        <v>5170200000</v>
      </c>
      <c r="C6" s="4">
        <v>729100000</v>
      </c>
      <c r="D6" s="5">
        <f t="shared" si="1"/>
        <v>0.14101968976055085</v>
      </c>
      <c r="E6" s="4">
        <v>454300000</v>
      </c>
      <c r="F6" s="5">
        <f t="shared" si="2"/>
        <v>8.7868941240184129E-2</v>
      </c>
      <c r="G6" s="4">
        <v>2028300000</v>
      </c>
      <c r="H6" s="5">
        <f t="shared" si="3"/>
        <v>0.22398067347039394</v>
      </c>
      <c r="I6" s="5">
        <v>0.13554468869016909</v>
      </c>
      <c r="J6" s="6">
        <v>9.2023520762849351E-2</v>
      </c>
      <c r="K6" s="6">
        <v>6.2660126444098171E-2</v>
      </c>
    </row>
    <row r="7" spans="1:11" x14ac:dyDescent="0.2">
      <c r="A7" s="3">
        <v>2012</v>
      </c>
      <c r="B7" s="4">
        <v>4987000000</v>
      </c>
      <c r="C7" s="4">
        <v>444000000</v>
      </c>
      <c r="D7" s="5">
        <f t="shared" si="1"/>
        <v>8.9031481852817326E-2</v>
      </c>
      <c r="E7" s="4">
        <v>495500000</v>
      </c>
      <c r="F7" s="5">
        <f t="shared" si="2"/>
        <v>9.9358331662322039E-2</v>
      </c>
      <c r="G7" s="4">
        <v>2232200000</v>
      </c>
      <c r="H7" s="5">
        <f t="shared" si="3"/>
        <v>0.2219783173550757</v>
      </c>
      <c r="I7" s="5">
        <v>0.13554468869016909</v>
      </c>
      <c r="J7" s="6">
        <v>9.2023520762849351E-2</v>
      </c>
      <c r="K7" s="6">
        <v>6.2660126444098171E-2</v>
      </c>
    </row>
    <row r="8" spans="1:11" x14ac:dyDescent="0.2">
      <c r="A8" s="2">
        <v>2013</v>
      </c>
      <c r="B8" s="4">
        <v>4341200000</v>
      </c>
      <c r="C8" s="4">
        <v>305900000</v>
      </c>
      <c r="D8" s="5">
        <f t="shared" si="1"/>
        <v>7.0464387726895783E-2</v>
      </c>
      <c r="E8" s="4">
        <v>262700000</v>
      </c>
      <c r="F8" s="5">
        <f t="shared" si="2"/>
        <v>6.0513222150557447E-2</v>
      </c>
      <c r="G8" s="4">
        <v>2636600000</v>
      </c>
      <c r="H8" s="5">
        <f t="shared" si="3"/>
        <v>9.9635894712887807E-2</v>
      </c>
      <c r="I8" s="5">
        <v>0.13554468869016909</v>
      </c>
      <c r="J8" s="6">
        <v>9.2023520762849351E-2</v>
      </c>
      <c r="K8" s="6">
        <v>6.2660126444098171E-2</v>
      </c>
    </row>
    <row r="9" spans="1:11" x14ac:dyDescent="0.2">
      <c r="A9" s="3">
        <v>2014</v>
      </c>
      <c r="B9" s="4">
        <v>3076200000</v>
      </c>
      <c r="C9" s="4">
        <v>208400000</v>
      </c>
      <c r="D9" s="5">
        <f t="shared" si="1"/>
        <v>6.7745920291268455E-2</v>
      </c>
      <c r="E9" s="4">
        <v>170800000</v>
      </c>
      <c r="F9" s="5">
        <f t="shared" si="2"/>
        <v>5.5523047916260324E-2</v>
      </c>
      <c r="G9" s="4">
        <v>1576200000</v>
      </c>
      <c r="H9" s="5">
        <f t="shared" si="3"/>
        <v>0.10836188300977033</v>
      </c>
      <c r="I9" s="5">
        <v>0.13554468869016909</v>
      </c>
      <c r="J9" s="6">
        <v>9.2023520762849351E-2</v>
      </c>
      <c r="K9" s="6">
        <v>6.2660126444098171E-2</v>
      </c>
    </row>
    <row r="10" spans="1:11" x14ac:dyDescent="0.2">
      <c r="A10" s="2">
        <v>2015</v>
      </c>
      <c r="B10" s="4">
        <v>2872300000</v>
      </c>
      <c r="C10" s="4">
        <v>255900000</v>
      </c>
      <c r="D10" s="5">
        <f t="shared" si="1"/>
        <v>8.909236500365561E-2</v>
      </c>
      <c r="E10" s="4">
        <v>188600000</v>
      </c>
      <c r="F10" s="5">
        <f t="shared" si="2"/>
        <v>6.5661664867875918E-2</v>
      </c>
      <c r="G10" s="4">
        <v>1324500000</v>
      </c>
      <c r="H10" s="5">
        <f t="shared" si="3"/>
        <v>0.14239335598338995</v>
      </c>
      <c r="I10" s="5">
        <v>0.13554468869016909</v>
      </c>
      <c r="J10" s="6">
        <v>9.2023520762849351E-2</v>
      </c>
      <c r="K10" s="6">
        <v>6.2660126444098171E-2</v>
      </c>
    </row>
    <row r="11" spans="1:11" x14ac:dyDescent="0.2">
      <c r="A11" s="3">
        <v>2016</v>
      </c>
      <c r="B11" s="4">
        <v>2669800000</v>
      </c>
      <c r="C11" s="4">
        <v>244400000</v>
      </c>
      <c r="D11" s="5">
        <f t="shared" si="1"/>
        <v>9.1542437635777962E-2</v>
      </c>
      <c r="E11" s="4">
        <v>140800000</v>
      </c>
      <c r="F11" s="5">
        <f t="shared" si="2"/>
        <v>5.2738032811446553E-2</v>
      </c>
      <c r="G11" s="4">
        <v>1279700000</v>
      </c>
      <c r="H11" s="5">
        <f t="shared" si="3"/>
        <v>0.110025787293897</v>
      </c>
      <c r="I11" s="5">
        <v>0.13554468869016909</v>
      </c>
      <c r="J11" s="6">
        <v>9.2023520762849351E-2</v>
      </c>
      <c r="K11" s="6">
        <v>6.2660126444098171E-2</v>
      </c>
    </row>
    <row r="12" spans="1:11" x14ac:dyDescent="0.2">
      <c r="A12" s="2">
        <v>2017</v>
      </c>
      <c r="B12" s="4">
        <v>3003800000</v>
      </c>
      <c r="C12" s="4">
        <v>299500000</v>
      </c>
      <c r="D12" s="5">
        <f t="shared" si="1"/>
        <v>9.9707037752180566E-2</v>
      </c>
      <c r="E12" s="4">
        <v>203400000</v>
      </c>
      <c r="F12" s="5">
        <f t="shared" si="2"/>
        <v>6.7714228643717955E-2</v>
      </c>
      <c r="G12" s="4">
        <v>1442700000</v>
      </c>
      <c r="H12" s="5">
        <f t="shared" si="3"/>
        <v>0.14098565190268247</v>
      </c>
      <c r="I12" s="5">
        <v>0.13554468869016909</v>
      </c>
      <c r="J12" s="6">
        <v>9.2023520762849351E-2</v>
      </c>
      <c r="K12" s="6">
        <v>6.2660126444098171E-2</v>
      </c>
    </row>
    <row r="13" spans="1:11" x14ac:dyDescent="0.2">
      <c r="A13" s="3">
        <v>2018</v>
      </c>
      <c r="B13" s="4">
        <v>3580800000</v>
      </c>
      <c r="C13" s="4">
        <v>454500000</v>
      </c>
      <c r="D13" s="5">
        <f t="shared" si="1"/>
        <v>0.1269269436997319</v>
      </c>
      <c r="E13" s="4">
        <v>302800000</v>
      </c>
      <c r="F13" s="5">
        <f t="shared" si="2"/>
        <v>8.4562109025916002E-2</v>
      </c>
      <c r="G13" s="4">
        <v>1579600000</v>
      </c>
      <c r="H13" s="5">
        <f t="shared" si="3"/>
        <v>0.1916940997720942</v>
      </c>
      <c r="I13" s="5">
        <v>0.13554468869016909</v>
      </c>
      <c r="J13" s="6">
        <v>9.2023520762849351E-2</v>
      </c>
      <c r="K13" s="6">
        <v>6.2660126444098171E-2</v>
      </c>
    </row>
    <row r="14" spans="1:11" x14ac:dyDescent="0.2">
      <c r="A14" s="2">
        <v>2019</v>
      </c>
      <c r="B14" s="4">
        <v>3789900000</v>
      </c>
      <c r="C14" s="4">
        <v>516400000</v>
      </c>
      <c r="D14" s="5">
        <f t="shared" si="1"/>
        <v>0.13625689332172353</v>
      </c>
      <c r="E14" s="4">
        <v>362100000</v>
      </c>
      <c r="F14" s="5">
        <f t="shared" si="2"/>
        <v>9.5543418032138047E-2</v>
      </c>
      <c r="G14" s="4">
        <v>1868200000</v>
      </c>
      <c r="H14" s="5">
        <f t="shared" si="3"/>
        <v>0.19382293116368698</v>
      </c>
      <c r="I14" s="5">
        <v>0.13554468869016909</v>
      </c>
      <c r="J14" s="6">
        <v>9.2023520762849351E-2</v>
      </c>
      <c r="K14" s="6">
        <v>6.2660126444098171E-2</v>
      </c>
    </row>
    <row r="15" spans="1:11" x14ac:dyDescent="0.2">
      <c r="A15" s="3">
        <v>2020</v>
      </c>
      <c r="B15" s="4">
        <v>3513200000</v>
      </c>
      <c r="C15" s="4">
        <v>454900000</v>
      </c>
      <c r="D15" s="5">
        <f t="shared" si="1"/>
        <v>0.1294830923374701</v>
      </c>
      <c r="E15" s="4">
        <v>284500000</v>
      </c>
      <c r="F15" s="5">
        <f t="shared" si="2"/>
        <v>8.0980302857793465E-2</v>
      </c>
      <c r="G15" s="4">
        <v>2152900000</v>
      </c>
      <c r="H15" s="5">
        <f t="shared" si="3"/>
        <v>0.13214733615123786</v>
      </c>
      <c r="I15" s="5">
        <v>0.13554468869016909</v>
      </c>
      <c r="J15" s="6">
        <v>9.2023520762849351E-2</v>
      </c>
      <c r="K15" s="6">
        <v>6.2660126444098171E-2</v>
      </c>
    </row>
    <row r="16" spans="1:11" x14ac:dyDescent="0.2">
      <c r="H16" s="5" t="s">
        <v>11</v>
      </c>
      <c r="I16" s="5">
        <f xml:space="preserve"> STDEV(H2:H15)</f>
        <v>7.5647203475128696E-2</v>
      </c>
      <c r="J16" s="5">
        <f>STDEV(D2:D15)</f>
        <v>4.0203215120793077E-2</v>
      </c>
      <c r="K16" s="5">
        <f>STDEV(F2:F15)</f>
        <v>3.4501105302153716E-2</v>
      </c>
    </row>
    <row r="17" spans="8:11" x14ac:dyDescent="0.2">
      <c r="H17" s="5" t="s">
        <v>12</v>
      </c>
      <c r="I17" s="5">
        <f>MEDIAN(H2:H15)</f>
        <v>0.1416895039430362</v>
      </c>
      <c r="J17" s="6">
        <f>MEDIAN(D2:D15)</f>
        <v>9.159727817354682E-2</v>
      </c>
      <c r="K17" s="6">
        <f>MEDIAN(F2:F15)</f>
        <v>6.6687946755796937E-2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Rajagopal</dc:creator>
  <cp:lastModifiedBy>Prasanna Rajagopal</cp:lastModifiedBy>
  <dcterms:created xsi:type="dcterms:W3CDTF">2021-11-13T17:45:42Z</dcterms:created>
  <dcterms:modified xsi:type="dcterms:W3CDTF">2021-11-13T18:12:57Z</dcterms:modified>
</cp:coreProperties>
</file>