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qiu\Desktop\Computer_Network\lab4\"/>
    </mc:Choice>
  </mc:AlternateContent>
  <xr:revisionPtr revIDLastSave="0" documentId="13_ncr:1_{67D9B97A-A8B9-43DD-9A76-C337166A408F}" xr6:coauthVersionLast="47" xr6:coauthVersionMax="47" xr10:uidLastSave="{00000000-0000-0000-0000-000000000000}"/>
  <bookViews>
    <workbookView xWindow="-120" yWindow="-120" windowWidth="38640" windowHeight="15720" activeTab="2" xr2:uid="{A4AB983F-3E68-5B43-8084-C0D36DBFAC5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6" i="1" l="1"/>
  <c r="AL107" i="1"/>
  <c r="AL108" i="1"/>
  <c r="AL109" i="1"/>
  <c r="AL110" i="1"/>
  <c r="AG99" i="1"/>
  <c r="AG96" i="1"/>
  <c r="AG97" i="1"/>
  <c r="AE108" i="1"/>
  <c r="AE109" i="1"/>
  <c r="AE110" i="1"/>
  <c r="AE111" i="1"/>
  <c r="AE112" i="1"/>
  <c r="AE113" i="1"/>
  <c r="AE114" i="1"/>
  <c r="AA91" i="1"/>
  <c r="AA92" i="1"/>
  <c r="AA93" i="1"/>
  <c r="AA94" i="1"/>
  <c r="AA95" i="1"/>
  <c r="AA96" i="1"/>
  <c r="AA97" i="1"/>
  <c r="AA98" i="1"/>
  <c r="AA99" i="1"/>
  <c r="X70" i="1"/>
  <c r="X72" i="1"/>
  <c r="X73" i="1"/>
  <c r="X74" i="1"/>
  <c r="T31" i="1"/>
  <c r="T40" i="1"/>
  <c r="T39" i="1"/>
  <c r="T38" i="1"/>
  <c r="T37" i="1"/>
  <c r="T36" i="1"/>
  <c r="T35" i="1"/>
  <c r="T34" i="1"/>
  <c r="T33" i="1"/>
  <c r="T32" i="1"/>
  <c r="W32" i="1"/>
  <c r="W33" i="1"/>
  <c r="W34" i="1"/>
  <c r="W35" i="1"/>
  <c r="W36" i="1"/>
  <c r="W37" i="1"/>
  <c r="W38" i="1"/>
  <c r="W39" i="1"/>
  <c r="W40" i="1"/>
  <c r="W31" i="1"/>
  <c r="U33" i="1"/>
  <c r="U34" i="1" s="1"/>
  <c r="U35" i="1" s="1"/>
  <c r="U36" i="1" s="1"/>
  <c r="U37" i="1" s="1"/>
  <c r="U38" i="1" s="1"/>
  <c r="U39" i="1" s="1"/>
  <c r="U40" i="1" s="1"/>
  <c r="B54" i="1"/>
  <c r="B55" i="1" s="1"/>
  <c r="B56" i="1" s="1"/>
  <c r="B57" i="1" s="1"/>
  <c r="B58" i="1" s="1"/>
  <c r="B59" i="1" s="1"/>
  <c r="B60" i="1" s="1"/>
  <c r="B61" i="1" s="1"/>
  <c r="R33" i="1"/>
  <c r="R34" i="1" s="1"/>
  <c r="R35" i="1" s="1"/>
  <c r="R36" i="1" s="1"/>
  <c r="R37" i="1" s="1"/>
  <c r="R38" i="1" s="1"/>
  <c r="R39" i="1" s="1"/>
  <c r="R40" i="1" s="1"/>
  <c r="O33" i="1"/>
  <c r="O34" i="1" s="1"/>
  <c r="O35" i="1" s="1"/>
  <c r="O36" i="1" s="1"/>
  <c r="O37" i="1" s="1"/>
  <c r="O38" i="1" s="1"/>
  <c r="O39" i="1" s="1"/>
  <c r="O40" i="1" s="1"/>
  <c r="L33" i="1"/>
  <c r="L34" i="1" s="1"/>
  <c r="L35" i="1" s="1"/>
  <c r="L36" i="1" s="1"/>
  <c r="L37" i="1" s="1"/>
  <c r="L38" i="1" s="1"/>
  <c r="L39" i="1" s="1"/>
  <c r="L40" i="1" s="1"/>
  <c r="H19" i="1"/>
  <c r="H20" i="1" s="1"/>
  <c r="H21" i="1" s="1"/>
  <c r="H22" i="1" s="1"/>
  <c r="H23" i="1" s="1"/>
  <c r="E19" i="1"/>
  <c r="E20" i="1" s="1"/>
  <c r="E21" i="1" s="1"/>
  <c r="E22" i="1" s="1"/>
  <c r="E23" i="1" s="1"/>
  <c r="B20" i="1"/>
  <c r="B21" i="1"/>
  <c r="B22" i="1" s="1"/>
  <c r="B23" i="1" s="1"/>
  <c r="B19" i="1"/>
  <c r="E13" i="1"/>
  <c r="F13" i="1"/>
  <c r="G13" i="1"/>
  <c r="D13" i="1"/>
  <c r="C13" i="1"/>
  <c r="B13" i="1"/>
</calcChain>
</file>

<file path=xl/sharedStrings.xml><?xml version="1.0" encoding="utf-8"?>
<sst xmlns="http://schemas.openxmlformats.org/spreadsheetml/2006/main" count="53" uniqueCount="27">
  <si>
    <t>Station  0 Mean Delay</t>
  </si>
  <si>
    <t>Station  1 Mean Delay</t>
  </si>
  <si>
    <t>Station  2 Mean Delay</t>
  </si>
  <si>
    <t>Station  3 Mean Delay</t>
  </si>
  <si>
    <t>Station  4 Mean Delay</t>
  </si>
  <si>
    <t>Station  5 Mean Delay</t>
  </si>
  <si>
    <t>Station  6 Mean Delay</t>
  </si>
  <si>
    <t>Station  7 Mean Delay</t>
  </si>
  <si>
    <t>Station  8 Mean Delay</t>
  </si>
  <si>
    <t>Station  9 Mean Delay</t>
  </si>
  <si>
    <t>Average</t>
  </si>
  <si>
    <t>Mean Back off Duration</t>
  </si>
  <si>
    <t>num_station</t>
  </si>
  <si>
    <t>Arrival Rate</t>
  </si>
  <si>
    <t>Mean Delay</t>
  </si>
  <si>
    <t>Throughput(S)</t>
  </si>
  <si>
    <t>Station #</t>
  </si>
  <si>
    <t>10 Stations</t>
  </si>
  <si>
    <t>5 Stations</t>
  </si>
  <si>
    <t>(3,5)</t>
  </si>
  <si>
    <t>(5,5)</t>
  </si>
  <si>
    <t>(7,5)</t>
  </si>
  <si>
    <t xml:space="preserve">Slotted </t>
  </si>
  <si>
    <t>Slotted 5 Stations</t>
  </si>
  <si>
    <t>(5,10)</t>
  </si>
  <si>
    <t>(10,10)</t>
  </si>
  <si>
    <t>(15,10)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</si>
</sst>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 - 10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(5,10)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Sheet1!$C$17:$C$23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2.2000000000000002</c:v>
                </c:pt>
                <c:pt idx="6">
                  <c:v>201094664.30000001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C-D541-B984-8FF06F66EAB9}"/>
            </c:ext>
          </c:extLst>
        </c:ser>
        <c:ser>
          <c:idx val="1"/>
          <c:order val="1"/>
          <c:tx>
            <c:v>(10,10)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Sheet1!$E$17:$E$23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Sheet1!$F$17:$F$23</c:f>
              <c:numCache>
                <c:formatCode>General</c:formatCode>
                <c:ptCount val="7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  <c:pt idx="3">
                  <c:v>2.1</c:v>
                </c:pt>
                <c:pt idx="4">
                  <c:v>2.4</c:v>
                </c:pt>
                <c:pt idx="5">
                  <c:v>2.8</c:v>
                </c:pt>
                <c:pt idx="6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C-D541-B984-8FF06F66EAB9}"/>
            </c:ext>
          </c:extLst>
        </c:ser>
        <c:ser>
          <c:idx val="2"/>
          <c:order val="2"/>
          <c:tx>
            <c:v>(20,10)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Sheet1!$H$17:$H$23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Sheet1!$I$17:$I$23</c:f>
              <c:numCache>
                <c:formatCode>General</c:formatCode>
                <c:ptCount val="7"/>
                <c:pt idx="0">
                  <c:v>1.4</c:v>
                </c:pt>
                <c:pt idx="1">
                  <c:v>1.9</c:v>
                </c:pt>
                <c:pt idx="2">
                  <c:v>2.4</c:v>
                </c:pt>
                <c:pt idx="3">
                  <c:v>2.9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C-D541-B984-8FF06F66EAB9}"/>
            </c:ext>
          </c:extLst>
        </c:ser>
        <c:ser>
          <c:idx val="3"/>
          <c:order val="3"/>
          <c:tx>
            <c:v>Binary Exp Backoff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Sheet1!$B$52:$B$61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Sheet1!$C$52:$C$61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2.6</c:v>
                </c:pt>
                <c:pt idx="2">
                  <c:v>3</c:v>
                </c:pt>
                <c:pt idx="3">
                  <c:v>3.5</c:v>
                </c:pt>
                <c:pt idx="4">
                  <c:v>4.0999999999999996</c:v>
                </c:pt>
                <c:pt idx="5">
                  <c:v>4.8</c:v>
                </c:pt>
                <c:pt idx="6">
                  <c:v>5.7</c:v>
                </c:pt>
                <c:pt idx="7">
                  <c:v>7.1</c:v>
                </c:pt>
                <c:pt idx="8">
                  <c:v>9</c:v>
                </c:pt>
                <c:pt idx="9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C-D541-B984-8FF06F66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57984"/>
        <c:axId val="1234156928"/>
      </c:scatterChart>
      <c:valAx>
        <c:axId val="123385798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56928"/>
        <c:crosses val="autoZero"/>
        <c:crossBetween val="midCat"/>
      </c:valAx>
      <c:valAx>
        <c:axId val="1234156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 - 5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(3,5)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Sheet1!$L$31:$L$40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Sheet1!$M$31:$M$40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1.4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3.1</c:v>
                </c:pt>
                <c:pt idx="9">
                  <c:v>13698833.4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4-934D-AC64-89ACCE7BBB3D}"/>
            </c:ext>
          </c:extLst>
        </c:ser>
        <c:ser>
          <c:idx val="1"/>
          <c:order val="1"/>
          <c:tx>
            <c:v>(5,5)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Sheet1!$O$31:$O$40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Sheet1!$P$31:$P$40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4-934D-AC64-89ACCE7BBB3D}"/>
            </c:ext>
          </c:extLst>
        </c:ser>
        <c:ser>
          <c:idx val="2"/>
          <c:order val="2"/>
          <c:tx>
            <c:v>(7,5)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Sheet1!$R$31:$R$40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Sheet1!$S$31:$S$40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2.2000000000000002</c:v>
                </c:pt>
                <c:pt idx="6">
                  <c:v>2.5</c:v>
                </c:pt>
                <c:pt idx="7">
                  <c:v>2.8</c:v>
                </c:pt>
                <c:pt idx="8">
                  <c:v>3.2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4-934D-AC64-89ACCE7BBB3D}"/>
            </c:ext>
          </c:extLst>
        </c:ser>
        <c:ser>
          <c:idx val="3"/>
          <c:order val="3"/>
          <c:tx>
            <c:v>Binary Exp Backoff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Sheet1!$U$31:$U$40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</c:numCache>
            </c:numRef>
          </c:xVal>
          <c:yVal>
            <c:numRef>
              <c:f>Sheet1!$V$31:$V$40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F4-934D-AC64-89ACCE7B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57984"/>
        <c:axId val="1234156928"/>
      </c:scatterChart>
      <c:valAx>
        <c:axId val="123385798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56928"/>
        <c:crosses val="autoZero"/>
        <c:crossBetween val="midCat"/>
      </c:valAx>
      <c:valAx>
        <c:axId val="12341569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Delay VS Arrival Rate - 5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(3,5)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Sheet1!$N$31:$N$40</c:f>
              <c:numCache>
                <c:formatCode>General</c:formatCode>
                <c:ptCount val="10"/>
                <c:pt idx="0">
                  <c:v>9.8019869999999999E-3</c:v>
                </c:pt>
                <c:pt idx="1">
                  <c:v>1.9215789E-2</c:v>
                </c:pt>
                <c:pt idx="2">
                  <c:v>2.8252935999999999E-2</c:v>
                </c:pt>
                <c:pt idx="3">
                  <c:v>3.6924654000000001E-2</c:v>
                </c:pt>
                <c:pt idx="4">
                  <c:v>4.5241871000000003E-2</c:v>
                </c:pt>
                <c:pt idx="5">
                  <c:v>5.3215225999999997E-2</c:v>
                </c:pt>
                <c:pt idx="6">
                  <c:v>6.0855076000000001E-2</c:v>
                </c:pt>
                <c:pt idx="7">
                  <c:v>6.8171502999999994E-2</c:v>
                </c:pt>
                <c:pt idx="8">
                  <c:v>7.5174319000000003E-2</c:v>
                </c:pt>
                <c:pt idx="9">
                  <c:v>8.1873075000000003E-2</c:v>
                </c:pt>
              </c:numCache>
            </c:numRef>
          </c:xVal>
          <c:yVal>
            <c:numRef>
              <c:f>Sheet1!$M$31:$M$40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1.4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2.2000000000000002</c:v>
                </c:pt>
                <c:pt idx="7">
                  <c:v>2.6</c:v>
                </c:pt>
                <c:pt idx="8">
                  <c:v>3.1</c:v>
                </c:pt>
                <c:pt idx="9">
                  <c:v>13698833.4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8-C047-B7DE-782D0F24CC68}"/>
            </c:ext>
          </c:extLst>
        </c:ser>
        <c:ser>
          <c:idx val="1"/>
          <c:order val="1"/>
          <c:tx>
            <c:v>(5,5)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Sheet1!$Q$31:$Q$40</c:f>
              <c:numCache>
                <c:formatCode>General</c:formatCode>
                <c:ptCount val="10"/>
                <c:pt idx="0">
                  <c:v>9.8019869999999999E-3</c:v>
                </c:pt>
                <c:pt idx="1">
                  <c:v>1.9215789E-2</c:v>
                </c:pt>
                <c:pt idx="2">
                  <c:v>2.8252935999999999E-2</c:v>
                </c:pt>
                <c:pt idx="3">
                  <c:v>3.6924654000000001E-2</c:v>
                </c:pt>
                <c:pt idx="4">
                  <c:v>4.5241871000000003E-2</c:v>
                </c:pt>
                <c:pt idx="5">
                  <c:v>5.3215225999999997E-2</c:v>
                </c:pt>
                <c:pt idx="6">
                  <c:v>6.0855076000000001E-2</c:v>
                </c:pt>
                <c:pt idx="7">
                  <c:v>6.8171502999999994E-2</c:v>
                </c:pt>
                <c:pt idx="8">
                  <c:v>7.5174319000000003E-2</c:v>
                </c:pt>
                <c:pt idx="9">
                  <c:v>8.1873075000000003E-2</c:v>
                </c:pt>
              </c:numCache>
            </c:numRef>
          </c:xVal>
          <c:yVal>
            <c:numRef>
              <c:f>Sheet1!$P$31:$P$40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2.5</c:v>
                </c:pt>
                <c:pt idx="8">
                  <c:v>2.8</c:v>
                </c:pt>
                <c:pt idx="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8-C047-B7DE-782D0F24CC68}"/>
            </c:ext>
          </c:extLst>
        </c:ser>
        <c:ser>
          <c:idx val="2"/>
          <c:order val="2"/>
          <c:tx>
            <c:v>(7,5)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Sheet1!$T$31:$T$40</c:f>
              <c:numCache>
                <c:formatCode>General</c:formatCode>
                <c:ptCount val="10"/>
                <c:pt idx="0">
                  <c:v>9.8019867330675532E-3</c:v>
                </c:pt>
                <c:pt idx="1">
                  <c:v>1.9215788783046465E-2</c:v>
                </c:pt>
                <c:pt idx="2">
                  <c:v>2.8252936007527461E-2</c:v>
                </c:pt>
                <c:pt idx="3">
                  <c:v>3.6924653855465429E-2</c:v>
                </c:pt>
                <c:pt idx="4">
                  <c:v>4.524187090179798E-2</c:v>
                </c:pt>
                <c:pt idx="5">
                  <c:v>5.3215226203029452E-2</c:v>
                </c:pt>
                <c:pt idx="6">
                  <c:v>6.0855076477916416E-2</c:v>
                </c:pt>
                <c:pt idx="7">
                  <c:v>6.8171503117296903E-2</c:v>
                </c:pt>
                <c:pt idx="8">
                  <c:v>7.5174319027014477E-2</c:v>
                </c:pt>
                <c:pt idx="9">
                  <c:v>8.1873075307798179E-2</c:v>
                </c:pt>
              </c:numCache>
            </c:numRef>
          </c:xVal>
          <c:yVal>
            <c:numRef>
              <c:f>Sheet1!$S$31:$S$40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2.2000000000000002</c:v>
                </c:pt>
                <c:pt idx="6">
                  <c:v>2.5</c:v>
                </c:pt>
                <c:pt idx="7">
                  <c:v>2.8</c:v>
                </c:pt>
                <c:pt idx="8">
                  <c:v>3.2</c:v>
                </c:pt>
                <c:pt idx="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8-C047-B7DE-782D0F24CC68}"/>
            </c:ext>
          </c:extLst>
        </c:ser>
        <c:ser>
          <c:idx val="3"/>
          <c:order val="3"/>
          <c:tx>
            <c:v>Binary Exp Backoff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Sheet1!$W$31:$W$40</c:f>
              <c:numCache>
                <c:formatCode>General</c:formatCode>
                <c:ptCount val="10"/>
                <c:pt idx="0">
                  <c:v>9.8019867330675532E-3</c:v>
                </c:pt>
                <c:pt idx="1">
                  <c:v>1.9215788783046465E-2</c:v>
                </c:pt>
                <c:pt idx="2">
                  <c:v>2.8252936007527461E-2</c:v>
                </c:pt>
                <c:pt idx="3">
                  <c:v>3.6924653855465429E-2</c:v>
                </c:pt>
                <c:pt idx="4">
                  <c:v>4.524187090179798E-2</c:v>
                </c:pt>
                <c:pt idx="5">
                  <c:v>5.3215226203029452E-2</c:v>
                </c:pt>
                <c:pt idx="6">
                  <c:v>6.0855076477916416E-2</c:v>
                </c:pt>
                <c:pt idx="7">
                  <c:v>6.8171503117296903E-2</c:v>
                </c:pt>
                <c:pt idx="8">
                  <c:v>7.5174319027014477E-2</c:v>
                </c:pt>
                <c:pt idx="9">
                  <c:v>8.1873075307798179E-2</c:v>
                </c:pt>
              </c:numCache>
            </c:numRef>
          </c:xVal>
          <c:yVal>
            <c:numRef>
              <c:f>Sheet1!$V$31:$V$40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1.3</c:v>
                </c:pt>
                <c:pt idx="2">
                  <c:v>1.4</c:v>
                </c:pt>
                <c:pt idx="3">
                  <c:v>1.6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8-C047-B7DE-782D0F24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57984"/>
        <c:axId val="1234156928"/>
      </c:scatterChart>
      <c:valAx>
        <c:axId val="123385798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56928"/>
        <c:crosses val="autoZero"/>
        <c:crossBetween val="midCat"/>
      </c:valAx>
      <c:valAx>
        <c:axId val="12341569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Rate VS Mean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(BNE,5)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Sheet1!$X$80:$X$103</c:f>
              <c:numCache>
                <c:formatCode>General</c:formatCode>
                <c:ptCount val="2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</c:numCache>
            </c:numRef>
          </c:xVal>
          <c:yVal>
            <c:numRef>
              <c:f>Sheet1!$T$106:$T$129</c:f>
              <c:numCache>
                <c:formatCode>General</c:formatCode>
                <c:ptCount val="24"/>
                <c:pt idx="0">
                  <c:v>1.3</c:v>
                </c:pt>
                <c:pt idx="1">
                  <c:v>1.7</c:v>
                </c:pt>
                <c:pt idx="2">
                  <c:v>2.4</c:v>
                </c:pt>
                <c:pt idx="3">
                  <c:v>3.5</c:v>
                </c:pt>
                <c:pt idx="4">
                  <c:v>5.9</c:v>
                </c:pt>
                <c:pt idx="5">
                  <c:v>18.100000000000001</c:v>
                </c:pt>
                <c:pt idx="6">
                  <c:v>130.1</c:v>
                </c:pt>
                <c:pt idx="7">
                  <c:v>1185.2</c:v>
                </c:pt>
                <c:pt idx="8">
                  <c:v>47386.400000000001</c:v>
                </c:pt>
                <c:pt idx="9">
                  <c:v>17057.8</c:v>
                </c:pt>
                <c:pt idx="10">
                  <c:v>51317.3</c:v>
                </c:pt>
                <c:pt idx="11">
                  <c:v>252150.8</c:v>
                </c:pt>
                <c:pt idx="12">
                  <c:v>176360.1</c:v>
                </c:pt>
                <c:pt idx="13">
                  <c:v>89325.3</c:v>
                </c:pt>
                <c:pt idx="14">
                  <c:v>332794.59999999998</c:v>
                </c:pt>
                <c:pt idx="15">
                  <c:v>393507.1</c:v>
                </c:pt>
                <c:pt idx="16">
                  <c:v>466259.7</c:v>
                </c:pt>
                <c:pt idx="17">
                  <c:v>540149.30000000005</c:v>
                </c:pt>
                <c:pt idx="18">
                  <c:v>398869.7</c:v>
                </c:pt>
                <c:pt idx="19">
                  <c:v>396096.7</c:v>
                </c:pt>
                <c:pt idx="20">
                  <c:v>234004.1</c:v>
                </c:pt>
                <c:pt idx="21">
                  <c:v>513277.3</c:v>
                </c:pt>
                <c:pt idx="22">
                  <c:v>334455.40000000002</c:v>
                </c:pt>
                <c:pt idx="23">
                  <c:v>456782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E-6E49-843C-B268F629D6D7}"/>
            </c:ext>
          </c:extLst>
        </c:ser>
        <c:ser>
          <c:idx val="1"/>
          <c:order val="1"/>
          <c:tx>
            <c:v>(BNE,10)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Sheet1!$X$80:$X$103</c:f>
              <c:numCache>
                <c:formatCode>General</c:formatCode>
                <c:ptCount val="2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</c:numCache>
            </c:numRef>
          </c:xVal>
          <c:yVal>
            <c:numRef>
              <c:f>Sheet1!$T$65:$T$88</c:f>
              <c:numCache>
                <c:formatCode>General</c:formatCode>
                <c:ptCount val="24"/>
                <c:pt idx="0">
                  <c:v>1.3</c:v>
                </c:pt>
                <c:pt idx="1">
                  <c:v>1.6</c:v>
                </c:pt>
                <c:pt idx="2">
                  <c:v>2.1</c:v>
                </c:pt>
                <c:pt idx="3">
                  <c:v>2.9</c:v>
                </c:pt>
                <c:pt idx="4">
                  <c:v>4.2</c:v>
                </c:pt>
                <c:pt idx="5">
                  <c:v>6.8</c:v>
                </c:pt>
                <c:pt idx="6">
                  <c:v>14.6</c:v>
                </c:pt>
                <c:pt idx="7">
                  <c:v>45</c:v>
                </c:pt>
                <c:pt idx="8">
                  <c:v>188.6</c:v>
                </c:pt>
                <c:pt idx="9">
                  <c:v>3131</c:v>
                </c:pt>
                <c:pt idx="10">
                  <c:v>220613.3</c:v>
                </c:pt>
                <c:pt idx="11">
                  <c:v>104889.7</c:v>
                </c:pt>
                <c:pt idx="12">
                  <c:v>119683.9</c:v>
                </c:pt>
                <c:pt idx="13">
                  <c:v>4681.6000000000004</c:v>
                </c:pt>
                <c:pt idx="14">
                  <c:v>163755.9</c:v>
                </c:pt>
                <c:pt idx="15">
                  <c:v>108165</c:v>
                </c:pt>
                <c:pt idx="16">
                  <c:v>225481.60000000001</c:v>
                </c:pt>
                <c:pt idx="17">
                  <c:v>483385.1</c:v>
                </c:pt>
                <c:pt idx="18">
                  <c:v>229267.1</c:v>
                </c:pt>
                <c:pt idx="19">
                  <c:v>209872.2</c:v>
                </c:pt>
                <c:pt idx="20">
                  <c:v>403582.8</c:v>
                </c:pt>
                <c:pt idx="21">
                  <c:v>534790.19999999995</c:v>
                </c:pt>
                <c:pt idx="22">
                  <c:v>40415.699999999997</c:v>
                </c:pt>
                <c:pt idx="23">
                  <c:v>725877.3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2E-6E49-843C-B268F629D6D7}"/>
            </c:ext>
          </c:extLst>
        </c:ser>
        <c:ser>
          <c:idx val="2"/>
          <c:order val="2"/>
          <c:tx>
            <c:v>(5,10)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Sheet1!$B$17:$B$23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</c:numCache>
            </c:numRef>
          </c:xVal>
          <c:yVal>
            <c:numRef>
              <c:f>Sheet1!$C$17:$C$23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  <c:pt idx="4">
                  <c:v>1.9</c:v>
                </c:pt>
                <c:pt idx="5">
                  <c:v>2.2000000000000002</c:v>
                </c:pt>
                <c:pt idx="6">
                  <c:v>201094664.30000001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E-6E49-843C-B268F629D6D7}"/>
            </c:ext>
          </c:extLst>
        </c:ser>
        <c:ser>
          <c:idx val="3"/>
          <c:order val="3"/>
          <c:tx>
            <c:v>(10,10)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Sheet1!$AA$91:$AA$103</c:f>
              <c:numCache>
                <c:formatCode>General</c:formatCode>
                <c:ptCount val="1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</c:numCache>
            </c:numRef>
          </c:xVal>
          <c:yVal>
            <c:numRef>
              <c:f>Sheet1!$AB$91:$AB$103</c:f>
              <c:numCache>
                <c:formatCode>General</c:formatCode>
                <c:ptCount val="13"/>
                <c:pt idx="0">
                  <c:v>1.5</c:v>
                </c:pt>
                <c:pt idx="1">
                  <c:v>2.1</c:v>
                </c:pt>
                <c:pt idx="2">
                  <c:v>2.8</c:v>
                </c:pt>
                <c:pt idx="3">
                  <c:v>3.6</c:v>
                </c:pt>
                <c:pt idx="4">
                  <c:v>4.7</c:v>
                </c:pt>
                <c:pt idx="5">
                  <c:v>6.2</c:v>
                </c:pt>
                <c:pt idx="6">
                  <c:v>8.3000000000000007</c:v>
                </c:pt>
                <c:pt idx="7">
                  <c:v>11.6</c:v>
                </c:pt>
                <c:pt idx="8">
                  <c:v>18.899999999999999</c:v>
                </c:pt>
                <c:pt idx="9">
                  <c:v>1596341.2</c:v>
                </c:pt>
                <c:pt idx="10">
                  <c:v>2739258.8</c:v>
                </c:pt>
                <c:pt idx="11">
                  <c:v>3675749.3</c:v>
                </c:pt>
                <c:pt idx="12">
                  <c:v>4500126.5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E-6E49-843C-B268F629D6D7}"/>
            </c:ext>
          </c:extLst>
        </c:ser>
        <c:ser>
          <c:idx val="4"/>
          <c:order val="4"/>
          <c:tx>
            <c:v>(20,10)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Sheet1!$AE$91:$AE$114</c:f>
              <c:numCache>
                <c:formatCode>General</c:formatCode>
                <c:ptCount val="2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</c:numCache>
            </c:numRef>
          </c:xVal>
          <c:yVal>
            <c:numRef>
              <c:f>Sheet1!$AD$91:$AD$114</c:f>
              <c:numCache>
                <c:formatCode>General</c:formatCode>
                <c:ptCount val="24"/>
                <c:pt idx="0">
                  <c:v>1.9</c:v>
                </c:pt>
                <c:pt idx="1">
                  <c:v>2.9</c:v>
                </c:pt>
                <c:pt idx="2">
                  <c:v>4.2</c:v>
                </c:pt>
                <c:pt idx="3">
                  <c:v>5.8</c:v>
                </c:pt>
                <c:pt idx="4">
                  <c:v>7.6</c:v>
                </c:pt>
                <c:pt idx="5">
                  <c:v>10</c:v>
                </c:pt>
                <c:pt idx="6">
                  <c:v>13</c:v>
                </c:pt>
                <c:pt idx="7">
                  <c:v>16.899999999999999</c:v>
                </c:pt>
                <c:pt idx="8">
                  <c:v>22</c:v>
                </c:pt>
                <c:pt idx="9">
                  <c:v>29</c:v>
                </c:pt>
                <c:pt idx="10">
                  <c:v>39.1</c:v>
                </c:pt>
                <c:pt idx="11">
                  <c:v>54.6</c:v>
                </c:pt>
                <c:pt idx="12">
                  <c:v>82.5</c:v>
                </c:pt>
                <c:pt idx="13">
                  <c:v>145.1</c:v>
                </c:pt>
                <c:pt idx="14">
                  <c:v>437</c:v>
                </c:pt>
                <c:pt idx="15">
                  <c:v>233059</c:v>
                </c:pt>
                <c:pt idx="16">
                  <c:v>692594.2</c:v>
                </c:pt>
                <c:pt idx="17">
                  <c:v>1104679.1000000001</c:v>
                </c:pt>
                <c:pt idx="18">
                  <c:v>1464101.4</c:v>
                </c:pt>
                <c:pt idx="19">
                  <c:v>1789949.8</c:v>
                </c:pt>
                <c:pt idx="20">
                  <c:v>2078468.8</c:v>
                </c:pt>
                <c:pt idx="21">
                  <c:v>2352083.5</c:v>
                </c:pt>
                <c:pt idx="22">
                  <c:v>2612932.2000000002</c:v>
                </c:pt>
                <c:pt idx="23">
                  <c:v>2826352.6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E-6E49-843C-B268F629D6D7}"/>
            </c:ext>
          </c:extLst>
        </c:ser>
        <c:ser>
          <c:idx val="5"/>
          <c:order val="5"/>
          <c:tx>
            <c:v>(3,5)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Sheet1!$AG$91:$AG$102</c:f>
              <c:numCache>
                <c:formatCode>0.00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 formatCode="General">
                  <c:v>0.18</c:v>
                </c:pt>
                <c:pt idx="9" formatCode="General">
                  <c:v>0.2</c:v>
                </c:pt>
                <c:pt idx="10" formatCode="General">
                  <c:v>0.22</c:v>
                </c:pt>
                <c:pt idx="11" formatCode="General">
                  <c:v>0.24</c:v>
                </c:pt>
              </c:numCache>
            </c:numRef>
          </c:xVal>
          <c:yVal>
            <c:numRef>
              <c:f>Sheet1!$AH$91:$AH$102</c:f>
              <c:numCache>
                <c:formatCode>General</c:formatCode>
                <c:ptCount val="12"/>
                <c:pt idx="0">
                  <c:v>1.2</c:v>
                </c:pt>
                <c:pt idx="1">
                  <c:v>1.5</c:v>
                </c:pt>
                <c:pt idx="2">
                  <c:v>1.9</c:v>
                </c:pt>
                <c:pt idx="3">
                  <c:v>2.6</c:v>
                </c:pt>
                <c:pt idx="4">
                  <c:v>6</c:v>
                </c:pt>
                <c:pt idx="5">
                  <c:v>5589273</c:v>
                </c:pt>
                <c:pt idx="6">
                  <c:v>8567362.6999999993</c:v>
                </c:pt>
                <c:pt idx="7">
                  <c:v>10792984.199999999</c:v>
                </c:pt>
                <c:pt idx="8">
                  <c:v>12554758.5</c:v>
                </c:pt>
                <c:pt idx="9">
                  <c:v>13935653.5</c:v>
                </c:pt>
                <c:pt idx="10">
                  <c:v>15066617.699999999</c:v>
                </c:pt>
                <c:pt idx="11">
                  <c:v>16011968.4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E-6E49-843C-B268F629D6D7}"/>
            </c:ext>
          </c:extLst>
        </c:ser>
        <c:ser>
          <c:idx val="6"/>
          <c:order val="6"/>
          <c:tx>
            <c:v>(5,5)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Sheet1!$AE$91:$AE$103</c:f>
              <c:numCache>
                <c:formatCode>General</c:formatCode>
                <c:ptCount val="1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</c:numCache>
            </c:numRef>
          </c:xVal>
          <c:yVal>
            <c:numRef>
              <c:f>Sheet1!$AJ$91:$AJ$103</c:f>
              <c:numCache>
                <c:formatCode>General</c:formatCode>
                <c:ptCount val="13"/>
                <c:pt idx="0">
                  <c:v>1.3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3.2</c:v>
                </c:pt>
                <c:pt idx="5">
                  <c:v>4.0999999999999996</c:v>
                </c:pt>
                <c:pt idx="6">
                  <c:v>5.4</c:v>
                </c:pt>
                <c:pt idx="7">
                  <c:v>7.6</c:v>
                </c:pt>
                <c:pt idx="8">
                  <c:v>12</c:v>
                </c:pt>
                <c:pt idx="9">
                  <c:v>43.2</c:v>
                </c:pt>
                <c:pt idx="10">
                  <c:v>1138810.6000000001</c:v>
                </c:pt>
                <c:pt idx="11">
                  <c:v>2099890.7999999998</c:v>
                </c:pt>
                <c:pt idx="12">
                  <c:v>2902823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E-6E49-843C-B268F629D6D7}"/>
            </c:ext>
          </c:extLst>
        </c:ser>
        <c:ser>
          <c:idx val="7"/>
          <c:order val="7"/>
          <c:tx>
            <c:v>(7,5)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Sheet1!$AL$91:$AL$110</c:f>
              <c:numCache>
                <c:formatCode>General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</c:numCache>
            </c:numRef>
          </c:xVal>
          <c:yVal>
            <c:numRef>
              <c:f>Sheet1!$AM$91:$AM$110</c:f>
              <c:numCache>
                <c:formatCode>General</c:formatCode>
                <c:ptCount val="20"/>
                <c:pt idx="0">
                  <c:v>1.3</c:v>
                </c:pt>
                <c:pt idx="1">
                  <c:v>1.7</c:v>
                </c:pt>
                <c:pt idx="2">
                  <c:v>2.2000000000000002</c:v>
                </c:pt>
                <c:pt idx="3">
                  <c:v>2.8</c:v>
                </c:pt>
                <c:pt idx="4">
                  <c:v>3.5</c:v>
                </c:pt>
                <c:pt idx="5">
                  <c:v>4.5</c:v>
                </c:pt>
                <c:pt idx="6">
                  <c:v>5.7</c:v>
                </c:pt>
                <c:pt idx="7">
                  <c:v>7.3</c:v>
                </c:pt>
                <c:pt idx="8">
                  <c:v>9.6</c:v>
                </c:pt>
                <c:pt idx="9">
                  <c:v>13.1</c:v>
                </c:pt>
                <c:pt idx="10">
                  <c:v>19</c:v>
                </c:pt>
                <c:pt idx="11">
                  <c:v>31.5</c:v>
                </c:pt>
                <c:pt idx="12">
                  <c:v>82.4</c:v>
                </c:pt>
                <c:pt idx="13">
                  <c:v>368004.3</c:v>
                </c:pt>
                <c:pt idx="14">
                  <c:v>960818.7</c:v>
                </c:pt>
                <c:pt idx="15">
                  <c:v>1484994.4</c:v>
                </c:pt>
                <c:pt idx="16">
                  <c:v>1943768.1</c:v>
                </c:pt>
                <c:pt idx="17">
                  <c:v>2352121.7000000002</c:v>
                </c:pt>
                <c:pt idx="18">
                  <c:v>2711071.8</c:v>
                </c:pt>
                <c:pt idx="19">
                  <c:v>3046040.6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2E-6E49-843C-B268F629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46031"/>
        <c:axId val="2045122863"/>
      </c:scatterChart>
      <c:valAx>
        <c:axId val="204474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22863"/>
        <c:crosses val="autoZero"/>
        <c:crossBetween val="midCat"/>
      </c:valAx>
      <c:valAx>
        <c:axId val="2045122863"/>
        <c:scaling>
          <c:orientation val="minMax"/>
          <c:max val="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4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 VS Mean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10 Stations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Sheet3!$A$2:$A$26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0.19900000000000001</c:v>
                </c:pt>
                <c:pt idx="10">
                  <c:v>0.22</c:v>
                </c:pt>
                <c:pt idx="11">
                  <c:v>0.23100000000000001</c:v>
                </c:pt>
                <c:pt idx="12">
                  <c:v>0.253</c:v>
                </c:pt>
                <c:pt idx="13">
                  <c:v>0.26600000000000001</c:v>
                </c:pt>
                <c:pt idx="14">
                  <c:v>0.28699999999999998</c:v>
                </c:pt>
                <c:pt idx="15">
                  <c:v>0.28299999999999997</c:v>
                </c:pt>
                <c:pt idx="16">
                  <c:v>0.308</c:v>
                </c:pt>
                <c:pt idx="17">
                  <c:v>0.31900000000000001</c:v>
                </c:pt>
                <c:pt idx="18">
                  <c:v>0.33700000000000002</c:v>
                </c:pt>
                <c:pt idx="19">
                  <c:v>0.33600000000000002</c:v>
                </c:pt>
                <c:pt idx="20">
                  <c:v>0.35199999999999998</c:v>
                </c:pt>
                <c:pt idx="21">
                  <c:v>0.35299999999999998</c:v>
                </c:pt>
                <c:pt idx="22">
                  <c:v>0.38600000000000001</c:v>
                </c:pt>
                <c:pt idx="23">
                  <c:v>0.40899999999999997</c:v>
                </c:pt>
                <c:pt idx="24">
                  <c:v>0.38100000000000001</c:v>
                </c:pt>
              </c:numCache>
            </c:numRef>
          </c:xVal>
          <c:yVal>
            <c:numRef>
              <c:f>Sheet3!$B$2:$B$26</c:f>
              <c:numCache>
                <c:formatCode>General</c:formatCode>
                <c:ptCount val="25"/>
                <c:pt idx="0">
                  <c:v>1.306</c:v>
                </c:pt>
                <c:pt idx="1">
                  <c:v>1.74</c:v>
                </c:pt>
                <c:pt idx="2">
                  <c:v>2.399</c:v>
                </c:pt>
                <c:pt idx="3">
                  <c:v>3.4860000000000002</c:v>
                </c:pt>
                <c:pt idx="4">
                  <c:v>8.27</c:v>
                </c:pt>
                <c:pt idx="5">
                  <c:v>16.283999999999999</c:v>
                </c:pt>
                <c:pt idx="6">
                  <c:v>52.389000000000003</c:v>
                </c:pt>
                <c:pt idx="7">
                  <c:v>17413.107</c:v>
                </c:pt>
                <c:pt idx="8">
                  <c:v>7477.37</c:v>
                </c:pt>
                <c:pt idx="9">
                  <c:v>20673.990000000002</c:v>
                </c:pt>
                <c:pt idx="10">
                  <c:v>85665.975000000006</c:v>
                </c:pt>
                <c:pt idx="11">
                  <c:v>197363.11300000001</c:v>
                </c:pt>
                <c:pt idx="12">
                  <c:v>186610.674</c:v>
                </c:pt>
                <c:pt idx="13">
                  <c:v>388902.51</c:v>
                </c:pt>
                <c:pt idx="14">
                  <c:v>368913.41100000002</c:v>
                </c:pt>
                <c:pt idx="15">
                  <c:v>413507.71899999998</c:v>
                </c:pt>
                <c:pt idx="16">
                  <c:v>442749.29499999998</c:v>
                </c:pt>
                <c:pt idx="17">
                  <c:v>449443.88299999997</c:v>
                </c:pt>
                <c:pt idx="18">
                  <c:v>338882.99300000002</c:v>
                </c:pt>
                <c:pt idx="19">
                  <c:v>239599.08100000001</c:v>
                </c:pt>
                <c:pt idx="20">
                  <c:v>403557.25199999998</c:v>
                </c:pt>
                <c:pt idx="21">
                  <c:v>425449.28399999999</c:v>
                </c:pt>
                <c:pt idx="22">
                  <c:v>461623.79300000001</c:v>
                </c:pt>
                <c:pt idx="23">
                  <c:v>910329.51300000004</c:v>
                </c:pt>
                <c:pt idx="24">
                  <c:v>470919.07299999997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431D-8D2C-4D2CCF3FECD5}"/>
            </c:ext>
          </c:extLst>
        </c:ser>
        <c:ser>
          <c:idx val="3"/>
          <c:order val="2"/>
          <c:tx>
            <c:strRef>
              <c:f>Sheet3!$C$1</c:f>
              <c:strCache>
                <c:ptCount val="1"/>
                <c:pt idx="0">
                  <c:v>5 Stations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Sheet3!$C$2:$C$26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0.23699999999999999</c:v>
                </c:pt>
                <c:pt idx="12">
                  <c:v>0.25800000000000001</c:v>
                </c:pt>
                <c:pt idx="13">
                  <c:v>0.27700000000000002</c:v>
                </c:pt>
                <c:pt idx="14">
                  <c:v>0.29199999999999998</c:v>
                </c:pt>
                <c:pt idx="15">
                  <c:v>0.30399999999999999</c:v>
                </c:pt>
                <c:pt idx="16">
                  <c:v>0.32800000000000001</c:v>
                </c:pt>
                <c:pt idx="17">
                  <c:v>0.33100000000000002</c:v>
                </c:pt>
                <c:pt idx="18">
                  <c:v>0.36</c:v>
                </c:pt>
                <c:pt idx="19">
                  <c:v>0.35099999999999998</c:v>
                </c:pt>
                <c:pt idx="20">
                  <c:v>0.38800000000000001</c:v>
                </c:pt>
                <c:pt idx="21">
                  <c:v>0.35199999999999998</c:v>
                </c:pt>
                <c:pt idx="22">
                  <c:v>0.39200000000000002</c:v>
                </c:pt>
                <c:pt idx="23">
                  <c:v>0.39100000000000001</c:v>
                </c:pt>
                <c:pt idx="24">
                  <c:v>0.44900000000000001</c:v>
                </c:pt>
              </c:numCache>
            </c:numRef>
          </c:xVal>
          <c:yVal>
            <c:numRef>
              <c:f>Sheet3!$D$2:$D$26</c:f>
              <c:numCache>
                <c:formatCode>General</c:formatCode>
                <c:ptCount val="25"/>
                <c:pt idx="0">
                  <c:v>1.268</c:v>
                </c:pt>
                <c:pt idx="1">
                  <c:v>1.6319999999999999</c:v>
                </c:pt>
                <c:pt idx="2">
                  <c:v>2.1469999999999998</c:v>
                </c:pt>
                <c:pt idx="3">
                  <c:v>2.944</c:v>
                </c:pt>
                <c:pt idx="4">
                  <c:v>4.2709999999999999</c:v>
                </c:pt>
                <c:pt idx="5">
                  <c:v>7.3330000000000002</c:v>
                </c:pt>
                <c:pt idx="6">
                  <c:v>18.757999999999999</c:v>
                </c:pt>
                <c:pt idx="7">
                  <c:v>85.379000000000005</c:v>
                </c:pt>
                <c:pt idx="8">
                  <c:v>681.79300000000001</c:v>
                </c:pt>
                <c:pt idx="9">
                  <c:v>1342.6969999999999</c:v>
                </c:pt>
                <c:pt idx="10">
                  <c:v>22763.86</c:v>
                </c:pt>
                <c:pt idx="11">
                  <c:v>111483.69100000001</c:v>
                </c:pt>
                <c:pt idx="12">
                  <c:v>66400.267000000007</c:v>
                </c:pt>
                <c:pt idx="13">
                  <c:v>266229.07</c:v>
                </c:pt>
                <c:pt idx="14">
                  <c:v>233918.818</c:v>
                </c:pt>
                <c:pt idx="15">
                  <c:v>236374.44899999999</c:v>
                </c:pt>
                <c:pt idx="16">
                  <c:v>198235.44899999999</c:v>
                </c:pt>
                <c:pt idx="17">
                  <c:v>371872.005</c:v>
                </c:pt>
                <c:pt idx="18">
                  <c:v>378533.25599999999</c:v>
                </c:pt>
                <c:pt idx="19">
                  <c:v>286527.47100000002</c:v>
                </c:pt>
                <c:pt idx="20">
                  <c:v>342044.08399999997</c:v>
                </c:pt>
                <c:pt idx="21">
                  <c:v>466852.94900000002</c:v>
                </c:pt>
                <c:pt idx="22">
                  <c:v>492681.22600000002</c:v>
                </c:pt>
                <c:pt idx="23">
                  <c:v>359822.25099999999</c:v>
                </c:pt>
                <c:pt idx="24">
                  <c:v>695437.978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C-431D-8D2C-4D2CCF3FECD5}"/>
            </c:ext>
          </c:extLst>
        </c:ser>
        <c:ser>
          <c:idx val="2"/>
          <c:order val="3"/>
          <c:tx>
            <c:strRef>
              <c:f>Sheet3!$E$1</c:f>
              <c:strCache>
                <c:ptCount val="1"/>
                <c:pt idx="0">
                  <c:v>(3,5)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Sheet3!$E$2:$E$22</c:f>
              <c:numCache>
                <c:formatCode>General</c:formatCode>
                <c:ptCount val="2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9.5000000000000001E-2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9.5000000000000001E-2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9.5000000000000001E-2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9.5000000000000001E-2</c:v>
                </c:pt>
              </c:numCache>
            </c:numRef>
          </c:xVal>
          <c:yVal>
            <c:numRef>
              <c:f>Sheet3!$F$2:$F$22</c:f>
              <c:numCache>
                <c:formatCode>General</c:formatCode>
                <c:ptCount val="21"/>
                <c:pt idx="0">
                  <c:v>1.222</c:v>
                </c:pt>
                <c:pt idx="1">
                  <c:v>1.514</c:v>
                </c:pt>
                <c:pt idx="2">
                  <c:v>1.9119999999999999</c:v>
                </c:pt>
                <c:pt idx="3">
                  <c:v>2.5680000000000001</c:v>
                </c:pt>
                <c:pt idx="4">
                  <c:v>1359661.8489999999</c:v>
                </c:pt>
                <c:pt idx="5">
                  <c:v>5617861.8370000003</c:v>
                </c:pt>
                <c:pt idx="6">
                  <c:v>8565071.3239999991</c:v>
                </c:pt>
                <c:pt idx="7">
                  <c:v>10824707.172</c:v>
                </c:pt>
                <c:pt idx="8">
                  <c:v>12550100.755999999</c:v>
                </c:pt>
                <c:pt idx="9">
                  <c:v>13950561.688999999</c:v>
                </c:pt>
                <c:pt idx="10">
                  <c:v>15079380.412</c:v>
                </c:pt>
                <c:pt idx="11">
                  <c:v>16024046.192</c:v>
                </c:pt>
                <c:pt idx="12">
                  <c:v>16832799.745000001</c:v>
                </c:pt>
                <c:pt idx="13">
                  <c:v>17515983.495999999</c:v>
                </c:pt>
                <c:pt idx="14">
                  <c:v>18121021.587000001</c:v>
                </c:pt>
                <c:pt idx="15">
                  <c:v>18639235.046999998</c:v>
                </c:pt>
                <c:pt idx="16">
                  <c:v>19069751.245000001</c:v>
                </c:pt>
                <c:pt idx="17">
                  <c:v>19472924.289999999</c:v>
                </c:pt>
                <c:pt idx="18">
                  <c:v>19869039.186000001</c:v>
                </c:pt>
                <c:pt idx="19">
                  <c:v>20199812.092</c:v>
                </c:pt>
                <c:pt idx="20">
                  <c:v>20472492.59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C-431D-8D2C-4D2CCF3FECD5}"/>
            </c:ext>
          </c:extLst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(5,5)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Sheet3!$G$2:$G$20</c:f>
              <c:numCache>
                <c:formatCode>General</c:formatCode>
                <c:ptCount val="1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</c:numCache>
            </c:numRef>
          </c:xVal>
          <c:yVal>
            <c:numRef>
              <c:f>Sheet3!$H$2:$H$20</c:f>
              <c:numCache>
                <c:formatCode>General</c:formatCode>
                <c:ptCount val="19"/>
                <c:pt idx="0">
                  <c:v>1.27</c:v>
                </c:pt>
                <c:pt idx="1">
                  <c:v>1.597</c:v>
                </c:pt>
                <c:pt idx="2">
                  <c:v>2.0030000000000001</c:v>
                </c:pt>
                <c:pt idx="3">
                  <c:v>2.5150000000000001</c:v>
                </c:pt>
                <c:pt idx="4">
                  <c:v>3.1920000000000002</c:v>
                </c:pt>
                <c:pt idx="5">
                  <c:v>4.1120000000000001</c:v>
                </c:pt>
                <c:pt idx="6">
                  <c:v>5.4470000000000001</c:v>
                </c:pt>
                <c:pt idx="7">
                  <c:v>7.6050000000000004</c:v>
                </c:pt>
                <c:pt idx="8">
                  <c:v>11.901999999999999</c:v>
                </c:pt>
                <c:pt idx="9">
                  <c:v>38.762</c:v>
                </c:pt>
                <c:pt idx="10">
                  <c:v>1150031.3160000001</c:v>
                </c:pt>
                <c:pt idx="11">
                  <c:v>2099738.5120000001</c:v>
                </c:pt>
                <c:pt idx="12">
                  <c:v>2886551.0610000002</c:v>
                </c:pt>
                <c:pt idx="13">
                  <c:v>3569942.8739999998</c:v>
                </c:pt>
                <c:pt idx="14">
                  <c:v>4197593.2949999999</c:v>
                </c:pt>
                <c:pt idx="15">
                  <c:v>4705301.2750000004</c:v>
                </c:pt>
                <c:pt idx="16">
                  <c:v>5159829.0939999996</c:v>
                </c:pt>
                <c:pt idx="17">
                  <c:v>5571168.8729999997</c:v>
                </c:pt>
                <c:pt idx="18">
                  <c:v>5926327.8250000002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BC-431D-8D2C-4D2CCF3FECD5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(7,5)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Sheet3!$I$2:$I$26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0.26900000000000002</c:v>
                </c:pt>
                <c:pt idx="14">
                  <c:v>0.26900000000000002</c:v>
                </c:pt>
                <c:pt idx="15">
                  <c:v>0.26900000000000002</c:v>
                </c:pt>
                <c:pt idx="16">
                  <c:v>0.26900000000000002</c:v>
                </c:pt>
                <c:pt idx="17">
                  <c:v>0.26900000000000002</c:v>
                </c:pt>
                <c:pt idx="18">
                  <c:v>0.26900000000000002</c:v>
                </c:pt>
                <c:pt idx="19">
                  <c:v>0.26900000000000002</c:v>
                </c:pt>
                <c:pt idx="20">
                  <c:v>0.26900000000000002</c:v>
                </c:pt>
                <c:pt idx="21">
                  <c:v>0.26900000000000002</c:v>
                </c:pt>
                <c:pt idx="22">
                  <c:v>0.26900000000000002</c:v>
                </c:pt>
                <c:pt idx="23">
                  <c:v>0.26900000000000002</c:v>
                </c:pt>
                <c:pt idx="24">
                  <c:v>0.26900000000000002</c:v>
                </c:pt>
              </c:numCache>
            </c:numRef>
          </c:xVal>
          <c:yVal>
            <c:numRef>
              <c:f>Sheet3!$J$2:$J$26</c:f>
              <c:numCache>
                <c:formatCode>General</c:formatCode>
                <c:ptCount val="25"/>
                <c:pt idx="0">
                  <c:v>1.333</c:v>
                </c:pt>
                <c:pt idx="1">
                  <c:v>1.736</c:v>
                </c:pt>
                <c:pt idx="2">
                  <c:v>2.2189999999999999</c:v>
                </c:pt>
                <c:pt idx="3">
                  <c:v>2.8159999999999998</c:v>
                </c:pt>
                <c:pt idx="4">
                  <c:v>3.544</c:v>
                </c:pt>
                <c:pt idx="5">
                  <c:v>4.4850000000000003</c:v>
                </c:pt>
                <c:pt idx="6">
                  <c:v>5.7110000000000003</c:v>
                </c:pt>
                <c:pt idx="7">
                  <c:v>7.3310000000000004</c:v>
                </c:pt>
                <c:pt idx="8">
                  <c:v>9.6760000000000002</c:v>
                </c:pt>
                <c:pt idx="9">
                  <c:v>13.144</c:v>
                </c:pt>
                <c:pt idx="10">
                  <c:v>19.126999999999999</c:v>
                </c:pt>
                <c:pt idx="11">
                  <c:v>31.141999999999999</c:v>
                </c:pt>
                <c:pt idx="12">
                  <c:v>88.433000000000007</c:v>
                </c:pt>
                <c:pt idx="13">
                  <c:v>374030.185</c:v>
                </c:pt>
                <c:pt idx="14">
                  <c:v>971502.70200000005</c:v>
                </c:pt>
                <c:pt idx="15">
                  <c:v>1483798.2819999999</c:v>
                </c:pt>
                <c:pt idx="16">
                  <c:v>1954831.8389999999</c:v>
                </c:pt>
                <c:pt idx="17">
                  <c:v>2349295.5460000001</c:v>
                </c:pt>
                <c:pt idx="18">
                  <c:v>2717282.9470000002</c:v>
                </c:pt>
                <c:pt idx="19">
                  <c:v>3052027.5660000001</c:v>
                </c:pt>
                <c:pt idx="20">
                  <c:v>3354530.64</c:v>
                </c:pt>
                <c:pt idx="21">
                  <c:v>3608292.659</c:v>
                </c:pt>
                <c:pt idx="22">
                  <c:v>3872202.9810000001</c:v>
                </c:pt>
                <c:pt idx="23">
                  <c:v>4085876.4410000001</c:v>
                </c:pt>
                <c:pt idx="24">
                  <c:v>4302013.9179999996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C-431D-8D2C-4D2CCF3FECD5}"/>
            </c:ext>
          </c:extLst>
        </c:ser>
        <c:ser>
          <c:idx val="6"/>
          <c:order val="6"/>
          <c:tx>
            <c:strRef>
              <c:f>Sheet3!$AB$1</c:f>
              <c:strCache>
                <c:ptCount val="1"/>
                <c:pt idx="0">
                  <c:v>(5,10)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Sheet3!$AB$2:$AB$10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6.3E-2</c:v>
                </c:pt>
                <c:pt idx="4">
                  <c:v>4.9000000000000002E-2</c:v>
                </c:pt>
                <c:pt idx="5">
                  <c:v>4.9000000000000002E-2</c:v>
                </c:pt>
                <c:pt idx="6">
                  <c:v>4.9000000000000002E-2</c:v>
                </c:pt>
                <c:pt idx="7">
                  <c:v>4.9000000000000002E-2</c:v>
                </c:pt>
                <c:pt idx="8">
                  <c:v>4.9000000000000002E-2</c:v>
                </c:pt>
              </c:numCache>
            </c:numRef>
          </c:xVal>
          <c:yVal>
            <c:numRef>
              <c:f>Sheet3!$AC$2:$AC$10</c:f>
              <c:numCache>
                <c:formatCode>General</c:formatCode>
                <c:ptCount val="9"/>
                <c:pt idx="0">
                  <c:v>1.3029999999999999</c:v>
                </c:pt>
                <c:pt idx="1">
                  <c:v>1.6819999999999999</c:v>
                </c:pt>
                <c:pt idx="2">
                  <c:v>2.1659999999999999</c:v>
                </c:pt>
                <c:pt idx="3">
                  <c:v>3702617.9879999999</c:v>
                </c:pt>
                <c:pt idx="4">
                  <c:v>25615260.179000001</c:v>
                </c:pt>
                <c:pt idx="5">
                  <c:v>29915256.267000001</c:v>
                </c:pt>
                <c:pt idx="6">
                  <c:v>32872821.409000002</c:v>
                </c:pt>
                <c:pt idx="7">
                  <c:v>35132482.369999997</c:v>
                </c:pt>
                <c:pt idx="8">
                  <c:v>36859142.906999998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C-431D-8D2C-4D2CCF3FECD5}"/>
            </c:ext>
          </c:extLst>
        </c:ser>
        <c:ser>
          <c:idx val="7"/>
          <c:order val="7"/>
          <c:tx>
            <c:strRef>
              <c:f>Sheet3!$AD$1</c:f>
              <c:strCache>
                <c:ptCount val="1"/>
                <c:pt idx="0">
                  <c:v>(10,10)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Sheet3!$AD$2:$AD$26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0.17699999999999999</c:v>
                </c:pt>
                <c:pt idx="10">
                  <c:v>0.17699999999999999</c:v>
                </c:pt>
                <c:pt idx="11">
                  <c:v>0.17699999999999999</c:v>
                </c:pt>
                <c:pt idx="12">
                  <c:v>0.17699999999999999</c:v>
                </c:pt>
                <c:pt idx="13">
                  <c:v>0.17699999999999999</c:v>
                </c:pt>
                <c:pt idx="14">
                  <c:v>0.17699999999999999</c:v>
                </c:pt>
                <c:pt idx="15">
                  <c:v>0.17699999999999999</c:v>
                </c:pt>
                <c:pt idx="16">
                  <c:v>0.17699999999999999</c:v>
                </c:pt>
                <c:pt idx="17">
                  <c:v>0.17699999999999999</c:v>
                </c:pt>
                <c:pt idx="18">
                  <c:v>0.17699999999999999</c:v>
                </c:pt>
                <c:pt idx="19">
                  <c:v>0.17699999999999999</c:v>
                </c:pt>
                <c:pt idx="20">
                  <c:v>0.17699999999999999</c:v>
                </c:pt>
                <c:pt idx="21">
                  <c:v>0.17699999999999999</c:v>
                </c:pt>
                <c:pt idx="22">
                  <c:v>0.17699999999999999</c:v>
                </c:pt>
                <c:pt idx="23">
                  <c:v>0.17699999999999999</c:v>
                </c:pt>
                <c:pt idx="24">
                  <c:v>0.17699999999999999</c:v>
                </c:pt>
              </c:numCache>
            </c:numRef>
          </c:xVal>
          <c:yVal>
            <c:numRef>
              <c:f>Sheet3!$AE$2:$AE$26</c:f>
              <c:numCache>
                <c:formatCode>General</c:formatCode>
                <c:ptCount val="25"/>
                <c:pt idx="0">
                  <c:v>1.486</c:v>
                </c:pt>
                <c:pt idx="1">
                  <c:v>2.0630000000000002</c:v>
                </c:pt>
                <c:pt idx="2">
                  <c:v>2.7709999999999999</c:v>
                </c:pt>
                <c:pt idx="3">
                  <c:v>3.645</c:v>
                </c:pt>
                <c:pt idx="4">
                  <c:v>4.7389999999999999</c:v>
                </c:pt>
                <c:pt idx="5">
                  <c:v>6.2069999999999999</c:v>
                </c:pt>
                <c:pt idx="6">
                  <c:v>8.3130000000000006</c:v>
                </c:pt>
                <c:pt idx="7">
                  <c:v>11.615</c:v>
                </c:pt>
                <c:pt idx="8">
                  <c:v>20.457999999999998</c:v>
                </c:pt>
                <c:pt idx="9">
                  <c:v>1577357.588</c:v>
                </c:pt>
                <c:pt idx="10">
                  <c:v>2736349.676</c:v>
                </c:pt>
                <c:pt idx="11">
                  <c:v>3696386.486</c:v>
                </c:pt>
                <c:pt idx="12">
                  <c:v>4501217.3260000004</c:v>
                </c:pt>
                <c:pt idx="13">
                  <c:v>5179019.8</c:v>
                </c:pt>
                <c:pt idx="14">
                  <c:v>5766963.2070000004</c:v>
                </c:pt>
                <c:pt idx="15">
                  <c:v>6305497.0429999996</c:v>
                </c:pt>
                <c:pt idx="16">
                  <c:v>6749208.2439999999</c:v>
                </c:pt>
                <c:pt idx="17">
                  <c:v>7164834.5520000001</c:v>
                </c:pt>
                <c:pt idx="18">
                  <c:v>7529415.1150000002</c:v>
                </c:pt>
                <c:pt idx="19">
                  <c:v>7858396.8099999996</c:v>
                </c:pt>
                <c:pt idx="20">
                  <c:v>8157485.4199999999</c:v>
                </c:pt>
                <c:pt idx="21">
                  <c:v>8431122.3809999991</c:v>
                </c:pt>
                <c:pt idx="22">
                  <c:v>8672513.4079999998</c:v>
                </c:pt>
                <c:pt idx="23">
                  <c:v>8884638.9340000004</c:v>
                </c:pt>
                <c:pt idx="24">
                  <c:v>9108327.7530000005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BC-431D-8D2C-4D2CCF3FECD5}"/>
            </c:ext>
          </c:extLst>
        </c:ser>
        <c:ser>
          <c:idx val="8"/>
          <c:order val="8"/>
          <c:tx>
            <c:strRef>
              <c:f>Sheet3!$AF$1</c:f>
              <c:strCache>
                <c:ptCount val="1"/>
                <c:pt idx="0">
                  <c:v>(15,10)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Sheet3!$AF$2:$AF$26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0.25900000000000001</c:v>
                </c:pt>
                <c:pt idx="13">
                  <c:v>0.25900000000000001</c:v>
                </c:pt>
                <c:pt idx="14">
                  <c:v>0.25900000000000001</c:v>
                </c:pt>
                <c:pt idx="15">
                  <c:v>0.25900000000000001</c:v>
                </c:pt>
                <c:pt idx="16">
                  <c:v>0.25900000000000001</c:v>
                </c:pt>
                <c:pt idx="17">
                  <c:v>0.26</c:v>
                </c:pt>
                <c:pt idx="18">
                  <c:v>0.25900000000000001</c:v>
                </c:pt>
                <c:pt idx="19">
                  <c:v>0.25900000000000001</c:v>
                </c:pt>
                <c:pt idx="20">
                  <c:v>0.25900000000000001</c:v>
                </c:pt>
                <c:pt idx="21">
                  <c:v>0.25900000000000001</c:v>
                </c:pt>
                <c:pt idx="22">
                  <c:v>0.25900000000000001</c:v>
                </c:pt>
                <c:pt idx="23">
                  <c:v>0.25900000000000001</c:v>
                </c:pt>
                <c:pt idx="24">
                  <c:v>0.25900000000000001</c:v>
                </c:pt>
              </c:numCache>
            </c:numRef>
          </c:xVal>
          <c:yVal>
            <c:numRef>
              <c:f>Sheet3!$AG$2:$AG$26</c:f>
              <c:numCache>
                <c:formatCode>General</c:formatCode>
                <c:ptCount val="25"/>
                <c:pt idx="0">
                  <c:v>1.6779999999999999</c:v>
                </c:pt>
                <c:pt idx="1">
                  <c:v>2.4870000000000001</c:v>
                </c:pt>
                <c:pt idx="2">
                  <c:v>3.4689999999999999</c:v>
                </c:pt>
                <c:pt idx="3">
                  <c:v>4.6660000000000004</c:v>
                </c:pt>
                <c:pt idx="4">
                  <c:v>6.1189999999999998</c:v>
                </c:pt>
                <c:pt idx="5">
                  <c:v>8.0129999999999999</c:v>
                </c:pt>
                <c:pt idx="6">
                  <c:v>10.436</c:v>
                </c:pt>
                <c:pt idx="7">
                  <c:v>13.699</c:v>
                </c:pt>
                <c:pt idx="8">
                  <c:v>18.41</c:v>
                </c:pt>
                <c:pt idx="9">
                  <c:v>25.654</c:v>
                </c:pt>
                <c:pt idx="10">
                  <c:v>38.280999999999999</c:v>
                </c:pt>
                <c:pt idx="11">
                  <c:v>70.022000000000006</c:v>
                </c:pt>
                <c:pt idx="12">
                  <c:v>28821.893</c:v>
                </c:pt>
                <c:pt idx="13">
                  <c:v>704817.16599999997</c:v>
                </c:pt>
                <c:pt idx="14">
                  <c:v>1310798.9110000001</c:v>
                </c:pt>
                <c:pt idx="15">
                  <c:v>1833225.973</c:v>
                </c:pt>
                <c:pt idx="16">
                  <c:v>2289153.8990000002</c:v>
                </c:pt>
                <c:pt idx="17">
                  <c:v>2693357.27</c:v>
                </c:pt>
                <c:pt idx="18">
                  <c:v>3063308.551</c:v>
                </c:pt>
                <c:pt idx="19">
                  <c:v>3379143.1919999998</c:v>
                </c:pt>
                <c:pt idx="20">
                  <c:v>3692825.9789999998</c:v>
                </c:pt>
                <c:pt idx="21">
                  <c:v>3958556.4589999998</c:v>
                </c:pt>
                <c:pt idx="22">
                  <c:v>4207670.9469999997</c:v>
                </c:pt>
                <c:pt idx="23">
                  <c:v>4433427.05</c:v>
                </c:pt>
                <c:pt idx="24">
                  <c:v>4638564.6040000003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BC-431D-8D2C-4D2CCF3F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49712"/>
        <c:axId val="2411174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Slotted 10 Stations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Sheet3!$A$32:$A$56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0.02</c:v>
                      </c:pt>
                      <c:pt idx="1">
                        <c:v>0.04</c:v>
                      </c:pt>
                      <c:pt idx="2">
                        <c:v>0.06</c:v>
                      </c:pt>
                      <c:pt idx="3">
                        <c:v>0.08</c:v>
                      </c:pt>
                      <c:pt idx="4">
                        <c:v>0.1</c:v>
                      </c:pt>
                      <c:pt idx="5">
                        <c:v>0.12</c:v>
                      </c:pt>
                      <c:pt idx="6">
                        <c:v>0.14000000000000001</c:v>
                      </c:pt>
                      <c:pt idx="7">
                        <c:v>0.16</c:v>
                      </c:pt>
                      <c:pt idx="8">
                        <c:v>0.18</c:v>
                      </c:pt>
                      <c:pt idx="9">
                        <c:v>0.2</c:v>
                      </c:pt>
                      <c:pt idx="10">
                        <c:v>0.22</c:v>
                      </c:pt>
                      <c:pt idx="11">
                        <c:v>0.24</c:v>
                      </c:pt>
                      <c:pt idx="12">
                        <c:v>0.26</c:v>
                      </c:pt>
                      <c:pt idx="13">
                        <c:v>0.28000000000000003</c:v>
                      </c:pt>
                      <c:pt idx="14">
                        <c:v>0.3</c:v>
                      </c:pt>
                      <c:pt idx="15">
                        <c:v>0.31900000000000001</c:v>
                      </c:pt>
                      <c:pt idx="16">
                        <c:v>0.33300000000000002</c:v>
                      </c:pt>
                      <c:pt idx="17">
                        <c:v>0.35499999999999998</c:v>
                      </c:pt>
                      <c:pt idx="18">
                        <c:v>0.376</c:v>
                      </c:pt>
                      <c:pt idx="19">
                        <c:v>0.38900000000000001</c:v>
                      </c:pt>
                      <c:pt idx="20">
                        <c:v>0.39800000000000002</c:v>
                      </c:pt>
                      <c:pt idx="21">
                        <c:v>0.42399999999999999</c:v>
                      </c:pt>
                      <c:pt idx="22">
                        <c:v>0.41299999999999998</c:v>
                      </c:pt>
                      <c:pt idx="23">
                        <c:v>0.432</c:v>
                      </c:pt>
                      <c:pt idx="24">
                        <c:v>0.45100000000000001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Sheet3!$B$32:$B$56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1.62</c:v>
                      </c:pt>
                      <c:pt idx="1">
                        <c:v>1.734</c:v>
                      </c:pt>
                      <c:pt idx="2">
                        <c:v>1.863</c:v>
                      </c:pt>
                      <c:pt idx="3">
                        <c:v>2.0139999999999998</c:v>
                      </c:pt>
                      <c:pt idx="4">
                        <c:v>2.1930000000000001</c:v>
                      </c:pt>
                      <c:pt idx="5">
                        <c:v>2.4060000000000001</c:v>
                      </c:pt>
                      <c:pt idx="6">
                        <c:v>2.6779999999999999</c:v>
                      </c:pt>
                      <c:pt idx="7">
                        <c:v>3.0430000000000001</c:v>
                      </c:pt>
                      <c:pt idx="8">
                        <c:v>3.5859999999999999</c:v>
                      </c:pt>
                      <c:pt idx="9">
                        <c:v>4.4409999999999998</c:v>
                      </c:pt>
                      <c:pt idx="10">
                        <c:v>6.1769999999999996</c:v>
                      </c:pt>
                      <c:pt idx="11">
                        <c:v>10.01</c:v>
                      </c:pt>
                      <c:pt idx="12">
                        <c:v>24.379000000000001</c:v>
                      </c:pt>
                      <c:pt idx="13">
                        <c:v>102.819</c:v>
                      </c:pt>
                      <c:pt idx="14">
                        <c:v>741.61500000000001</c:v>
                      </c:pt>
                      <c:pt idx="15">
                        <c:v>74870.604000000007</c:v>
                      </c:pt>
                      <c:pt idx="16">
                        <c:v>44905.366000000002</c:v>
                      </c:pt>
                      <c:pt idx="17">
                        <c:v>91306.034</c:v>
                      </c:pt>
                      <c:pt idx="18">
                        <c:v>183528.83499999999</c:v>
                      </c:pt>
                      <c:pt idx="19">
                        <c:v>145392.666</c:v>
                      </c:pt>
                      <c:pt idx="20">
                        <c:v>239172.601</c:v>
                      </c:pt>
                      <c:pt idx="21">
                        <c:v>243643.272</c:v>
                      </c:pt>
                      <c:pt idx="22">
                        <c:v>334494.43199999997</c:v>
                      </c:pt>
                      <c:pt idx="23">
                        <c:v>219659.375</c:v>
                      </c:pt>
                      <c:pt idx="24">
                        <c:v>360739.03399999999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BC-431D-8D2C-4D2CCF3FECD5}"/>
                  </c:ext>
                </c:extLst>
              </c15:ser>
            </c15:filteredScatterSeries>
          </c:ext>
        </c:extLst>
      </c:scatterChart>
      <c:valAx>
        <c:axId val="3190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17408"/>
        <c:crosses val="autoZero"/>
        <c:crossBetween val="midCat"/>
      </c:valAx>
      <c:valAx>
        <c:axId val="24111740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Throughput VS Mean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Slotted 10 Stations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Sheet3!$A$32:$A$57</c:f>
              <c:numCache>
                <c:formatCode>General</c:formatCode>
                <c:ptCount val="2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0.31900000000000001</c:v>
                </c:pt>
                <c:pt idx="16">
                  <c:v>0.33300000000000002</c:v>
                </c:pt>
                <c:pt idx="17">
                  <c:v>0.35499999999999998</c:v>
                </c:pt>
                <c:pt idx="18">
                  <c:v>0.376</c:v>
                </c:pt>
                <c:pt idx="19">
                  <c:v>0.38900000000000001</c:v>
                </c:pt>
                <c:pt idx="20">
                  <c:v>0.39800000000000002</c:v>
                </c:pt>
                <c:pt idx="21">
                  <c:v>0.42399999999999999</c:v>
                </c:pt>
                <c:pt idx="22">
                  <c:v>0.41299999999999998</c:v>
                </c:pt>
                <c:pt idx="23">
                  <c:v>0.432</c:v>
                </c:pt>
                <c:pt idx="24">
                  <c:v>0.45100000000000001</c:v>
                </c:pt>
              </c:numCache>
            </c:numRef>
          </c:xVal>
          <c:yVal>
            <c:numRef>
              <c:f>Sheet3!$B$32:$B$56</c:f>
              <c:numCache>
                <c:formatCode>General</c:formatCode>
                <c:ptCount val="25"/>
                <c:pt idx="0">
                  <c:v>1.62</c:v>
                </c:pt>
                <c:pt idx="1">
                  <c:v>1.734</c:v>
                </c:pt>
                <c:pt idx="2">
                  <c:v>1.863</c:v>
                </c:pt>
                <c:pt idx="3">
                  <c:v>2.0139999999999998</c:v>
                </c:pt>
                <c:pt idx="4">
                  <c:v>2.1930000000000001</c:v>
                </c:pt>
                <c:pt idx="5">
                  <c:v>2.4060000000000001</c:v>
                </c:pt>
                <c:pt idx="6">
                  <c:v>2.6779999999999999</c:v>
                </c:pt>
                <c:pt idx="7">
                  <c:v>3.0430000000000001</c:v>
                </c:pt>
                <c:pt idx="8">
                  <c:v>3.5859999999999999</c:v>
                </c:pt>
                <c:pt idx="9">
                  <c:v>4.4409999999999998</c:v>
                </c:pt>
                <c:pt idx="10">
                  <c:v>6.1769999999999996</c:v>
                </c:pt>
                <c:pt idx="11">
                  <c:v>10.01</c:v>
                </c:pt>
                <c:pt idx="12">
                  <c:v>24.379000000000001</c:v>
                </c:pt>
                <c:pt idx="13">
                  <c:v>102.819</c:v>
                </c:pt>
                <c:pt idx="14">
                  <c:v>741.61500000000001</c:v>
                </c:pt>
                <c:pt idx="15">
                  <c:v>74870.604000000007</c:v>
                </c:pt>
                <c:pt idx="16">
                  <c:v>44905.366000000002</c:v>
                </c:pt>
                <c:pt idx="17">
                  <c:v>91306.034</c:v>
                </c:pt>
                <c:pt idx="18">
                  <c:v>183528.83499999999</c:v>
                </c:pt>
                <c:pt idx="19">
                  <c:v>145392.666</c:v>
                </c:pt>
                <c:pt idx="20">
                  <c:v>239172.601</c:v>
                </c:pt>
                <c:pt idx="21">
                  <c:v>243643.272</c:v>
                </c:pt>
                <c:pt idx="22">
                  <c:v>334494.43199999997</c:v>
                </c:pt>
                <c:pt idx="23">
                  <c:v>219659.375</c:v>
                </c:pt>
                <c:pt idx="24">
                  <c:v>360739.03399999999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5E-4980-9239-3CF85CCEE155}"/>
            </c:ext>
          </c:extLst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Slotted 5 Stations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Sheet3!$C$32:$C$56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0.35799999999999998</c:v>
                </c:pt>
                <c:pt idx="18">
                  <c:v>0.378</c:v>
                </c:pt>
                <c:pt idx="19">
                  <c:v>0.39200000000000002</c:v>
                </c:pt>
                <c:pt idx="20">
                  <c:v>0.40100000000000002</c:v>
                </c:pt>
                <c:pt idx="21">
                  <c:v>0.42399999999999999</c:v>
                </c:pt>
                <c:pt idx="22">
                  <c:v>0.44</c:v>
                </c:pt>
                <c:pt idx="23">
                  <c:v>0.45600000000000002</c:v>
                </c:pt>
                <c:pt idx="24">
                  <c:v>0.48899999999999999</c:v>
                </c:pt>
              </c:numCache>
            </c:numRef>
          </c:xVal>
          <c:yVal>
            <c:numRef>
              <c:f>Sheet3!$D$32:$D$56</c:f>
              <c:numCache>
                <c:formatCode>General</c:formatCode>
                <c:ptCount val="25"/>
                <c:pt idx="0">
                  <c:v>1.611</c:v>
                </c:pt>
                <c:pt idx="1">
                  <c:v>1.7150000000000001</c:v>
                </c:pt>
                <c:pt idx="2">
                  <c:v>1.835</c:v>
                </c:pt>
                <c:pt idx="3">
                  <c:v>1.976</c:v>
                </c:pt>
                <c:pt idx="4">
                  <c:v>2.1440000000000001</c:v>
                </c:pt>
                <c:pt idx="5">
                  <c:v>2.343</c:v>
                </c:pt>
                <c:pt idx="6">
                  <c:v>2.609</c:v>
                </c:pt>
                <c:pt idx="7">
                  <c:v>2.9260000000000002</c:v>
                </c:pt>
                <c:pt idx="8">
                  <c:v>3.4049999999999998</c:v>
                </c:pt>
                <c:pt idx="9">
                  <c:v>4.0629999999999997</c:v>
                </c:pt>
                <c:pt idx="10">
                  <c:v>5.0510000000000002</c:v>
                </c:pt>
                <c:pt idx="11">
                  <c:v>7.7590000000000003</c:v>
                </c:pt>
                <c:pt idx="12">
                  <c:v>15.484999999999999</c:v>
                </c:pt>
                <c:pt idx="13">
                  <c:v>27.323</c:v>
                </c:pt>
                <c:pt idx="14">
                  <c:v>64.003</c:v>
                </c:pt>
                <c:pt idx="15">
                  <c:v>554.64800000000002</c:v>
                </c:pt>
                <c:pt idx="16">
                  <c:v>3003.819</c:v>
                </c:pt>
                <c:pt idx="17">
                  <c:v>53405.631999999998</c:v>
                </c:pt>
                <c:pt idx="18">
                  <c:v>49579.491999999998</c:v>
                </c:pt>
                <c:pt idx="19">
                  <c:v>78258.267000000007</c:v>
                </c:pt>
                <c:pt idx="20">
                  <c:v>414412.299</c:v>
                </c:pt>
                <c:pt idx="21">
                  <c:v>101022.948</c:v>
                </c:pt>
                <c:pt idx="22">
                  <c:v>268474.06400000001</c:v>
                </c:pt>
                <c:pt idx="23">
                  <c:v>236107.617</c:v>
                </c:pt>
                <c:pt idx="24">
                  <c:v>354764.17200000002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5E-4980-9239-3CF85CCEE155}"/>
            </c:ext>
          </c:extLst>
        </c:ser>
        <c:ser>
          <c:idx val="2"/>
          <c:order val="2"/>
          <c:tx>
            <c:strRef>
              <c:f>Sheet3!$A$1</c:f>
              <c:strCache>
                <c:ptCount val="1"/>
                <c:pt idx="0">
                  <c:v>10 Stations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Sheet3!$A$2:$A$26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0.19900000000000001</c:v>
                </c:pt>
                <c:pt idx="10">
                  <c:v>0.22</c:v>
                </c:pt>
                <c:pt idx="11">
                  <c:v>0.23100000000000001</c:v>
                </c:pt>
                <c:pt idx="12">
                  <c:v>0.253</c:v>
                </c:pt>
                <c:pt idx="13">
                  <c:v>0.26600000000000001</c:v>
                </c:pt>
                <c:pt idx="14">
                  <c:v>0.28699999999999998</c:v>
                </c:pt>
                <c:pt idx="15">
                  <c:v>0.28299999999999997</c:v>
                </c:pt>
                <c:pt idx="16">
                  <c:v>0.308</c:v>
                </c:pt>
                <c:pt idx="17">
                  <c:v>0.31900000000000001</c:v>
                </c:pt>
                <c:pt idx="18">
                  <c:v>0.33700000000000002</c:v>
                </c:pt>
                <c:pt idx="19">
                  <c:v>0.33600000000000002</c:v>
                </c:pt>
                <c:pt idx="20">
                  <c:v>0.35199999999999998</c:v>
                </c:pt>
                <c:pt idx="21">
                  <c:v>0.35299999999999998</c:v>
                </c:pt>
                <c:pt idx="22">
                  <c:v>0.38600000000000001</c:v>
                </c:pt>
                <c:pt idx="23">
                  <c:v>0.40899999999999997</c:v>
                </c:pt>
                <c:pt idx="24">
                  <c:v>0.38100000000000001</c:v>
                </c:pt>
              </c:numCache>
            </c:numRef>
          </c:xVal>
          <c:yVal>
            <c:numRef>
              <c:f>Sheet3!$B$2:$B$26</c:f>
              <c:numCache>
                <c:formatCode>General</c:formatCode>
                <c:ptCount val="25"/>
                <c:pt idx="0">
                  <c:v>1.306</c:v>
                </c:pt>
                <c:pt idx="1">
                  <c:v>1.74</c:v>
                </c:pt>
                <c:pt idx="2">
                  <c:v>2.399</c:v>
                </c:pt>
                <c:pt idx="3">
                  <c:v>3.4860000000000002</c:v>
                </c:pt>
                <c:pt idx="4">
                  <c:v>8.27</c:v>
                </c:pt>
                <c:pt idx="5">
                  <c:v>16.283999999999999</c:v>
                </c:pt>
                <c:pt idx="6">
                  <c:v>52.389000000000003</c:v>
                </c:pt>
                <c:pt idx="7">
                  <c:v>17413.107</c:v>
                </c:pt>
                <c:pt idx="8">
                  <c:v>7477.37</c:v>
                </c:pt>
                <c:pt idx="9">
                  <c:v>20673.990000000002</c:v>
                </c:pt>
                <c:pt idx="10">
                  <c:v>85665.975000000006</c:v>
                </c:pt>
                <c:pt idx="11">
                  <c:v>197363.11300000001</c:v>
                </c:pt>
                <c:pt idx="12">
                  <c:v>186610.674</c:v>
                </c:pt>
                <c:pt idx="13">
                  <c:v>388902.51</c:v>
                </c:pt>
                <c:pt idx="14">
                  <c:v>368913.41100000002</c:v>
                </c:pt>
                <c:pt idx="15">
                  <c:v>413507.71899999998</c:v>
                </c:pt>
                <c:pt idx="16">
                  <c:v>442749.29499999998</c:v>
                </c:pt>
                <c:pt idx="17">
                  <c:v>449443.88299999997</c:v>
                </c:pt>
                <c:pt idx="18">
                  <c:v>338882.99300000002</c:v>
                </c:pt>
                <c:pt idx="19">
                  <c:v>239599.08100000001</c:v>
                </c:pt>
                <c:pt idx="20">
                  <c:v>403557.25199999998</c:v>
                </c:pt>
                <c:pt idx="21">
                  <c:v>425449.28399999999</c:v>
                </c:pt>
                <c:pt idx="22">
                  <c:v>461623.79300000001</c:v>
                </c:pt>
                <c:pt idx="23">
                  <c:v>910329.51300000004</c:v>
                </c:pt>
                <c:pt idx="24">
                  <c:v>470919.07299999997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5E-4980-9239-3CF85CCEE155}"/>
            </c:ext>
          </c:extLst>
        </c:ser>
        <c:ser>
          <c:idx val="3"/>
          <c:order val="3"/>
          <c:tx>
            <c:strRef>
              <c:f>Sheet3!$C$1</c:f>
              <c:strCache>
                <c:ptCount val="1"/>
                <c:pt idx="0">
                  <c:v>5 Stations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Sheet3!$C$2:$C$26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0.23699999999999999</c:v>
                </c:pt>
                <c:pt idx="12">
                  <c:v>0.25800000000000001</c:v>
                </c:pt>
                <c:pt idx="13">
                  <c:v>0.27700000000000002</c:v>
                </c:pt>
                <c:pt idx="14">
                  <c:v>0.29199999999999998</c:v>
                </c:pt>
                <c:pt idx="15">
                  <c:v>0.30399999999999999</c:v>
                </c:pt>
                <c:pt idx="16">
                  <c:v>0.32800000000000001</c:v>
                </c:pt>
                <c:pt idx="17">
                  <c:v>0.33100000000000002</c:v>
                </c:pt>
                <c:pt idx="18">
                  <c:v>0.36</c:v>
                </c:pt>
                <c:pt idx="19">
                  <c:v>0.35099999999999998</c:v>
                </c:pt>
                <c:pt idx="20">
                  <c:v>0.38800000000000001</c:v>
                </c:pt>
                <c:pt idx="21">
                  <c:v>0.35199999999999998</c:v>
                </c:pt>
                <c:pt idx="22">
                  <c:v>0.39200000000000002</c:v>
                </c:pt>
                <c:pt idx="23">
                  <c:v>0.39100000000000001</c:v>
                </c:pt>
                <c:pt idx="24">
                  <c:v>0.44900000000000001</c:v>
                </c:pt>
              </c:numCache>
            </c:numRef>
          </c:xVal>
          <c:yVal>
            <c:numRef>
              <c:f>Sheet3!$D$2:$D$26</c:f>
              <c:numCache>
                <c:formatCode>General</c:formatCode>
                <c:ptCount val="25"/>
                <c:pt idx="0">
                  <c:v>1.268</c:v>
                </c:pt>
                <c:pt idx="1">
                  <c:v>1.6319999999999999</c:v>
                </c:pt>
                <c:pt idx="2">
                  <c:v>2.1469999999999998</c:v>
                </c:pt>
                <c:pt idx="3">
                  <c:v>2.944</c:v>
                </c:pt>
                <c:pt idx="4">
                  <c:v>4.2709999999999999</c:v>
                </c:pt>
                <c:pt idx="5">
                  <c:v>7.3330000000000002</c:v>
                </c:pt>
                <c:pt idx="6">
                  <c:v>18.757999999999999</c:v>
                </c:pt>
                <c:pt idx="7">
                  <c:v>85.379000000000005</c:v>
                </c:pt>
                <c:pt idx="8">
                  <c:v>681.79300000000001</c:v>
                </c:pt>
                <c:pt idx="9">
                  <c:v>1342.6969999999999</c:v>
                </c:pt>
                <c:pt idx="10">
                  <c:v>22763.86</c:v>
                </c:pt>
                <c:pt idx="11">
                  <c:v>111483.69100000001</c:v>
                </c:pt>
                <c:pt idx="12">
                  <c:v>66400.267000000007</c:v>
                </c:pt>
                <c:pt idx="13">
                  <c:v>266229.07</c:v>
                </c:pt>
                <c:pt idx="14">
                  <c:v>233918.818</c:v>
                </c:pt>
                <c:pt idx="15">
                  <c:v>236374.44899999999</c:v>
                </c:pt>
                <c:pt idx="16">
                  <c:v>198235.44899999999</c:v>
                </c:pt>
                <c:pt idx="17">
                  <c:v>371872.005</c:v>
                </c:pt>
                <c:pt idx="18">
                  <c:v>378533.25599999999</c:v>
                </c:pt>
                <c:pt idx="19">
                  <c:v>286527.47100000002</c:v>
                </c:pt>
                <c:pt idx="20">
                  <c:v>342044.08399999997</c:v>
                </c:pt>
                <c:pt idx="21">
                  <c:v>466852.94900000002</c:v>
                </c:pt>
                <c:pt idx="22">
                  <c:v>492681.22600000002</c:v>
                </c:pt>
                <c:pt idx="23">
                  <c:v>359822.25099999999</c:v>
                </c:pt>
                <c:pt idx="24">
                  <c:v>695437.978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55E-4980-9239-3CF85CCEE155}"/>
            </c:ext>
          </c:extLst>
        </c:ser>
        <c:ser>
          <c:idx val="4"/>
          <c:order val="4"/>
          <c:tx>
            <c:strRef>
              <c:f>Sheet3!$E$58</c:f>
              <c:strCache>
                <c:ptCount val="1"/>
                <c:pt idx="0">
                  <c:v>(3,5)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Sheet3!$E$59:$E$83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</c:numCache>
            </c:numRef>
          </c:xVal>
          <c:yVal>
            <c:numRef>
              <c:f>Sheet3!$F$59:$F$83</c:f>
              <c:numCache>
                <c:formatCode>General</c:formatCode>
                <c:ptCount val="25"/>
                <c:pt idx="0">
                  <c:v>1.617</c:v>
                </c:pt>
                <c:pt idx="1">
                  <c:v>1.7230000000000001</c:v>
                </c:pt>
                <c:pt idx="2">
                  <c:v>1.8440000000000001</c:v>
                </c:pt>
                <c:pt idx="3">
                  <c:v>1.98</c:v>
                </c:pt>
                <c:pt idx="4">
                  <c:v>2.1349999999999998</c:v>
                </c:pt>
                <c:pt idx="5">
                  <c:v>2.3130000000000002</c:v>
                </c:pt>
                <c:pt idx="6">
                  <c:v>2.5230000000000001</c:v>
                </c:pt>
                <c:pt idx="7">
                  <c:v>2.7650000000000001</c:v>
                </c:pt>
                <c:pt idx="8">
                  <c:v>3.0609999999999999</c:v>
                </c:pt>
                <c:pt idx="9">
                  <c:v>3.4169999999999998</c:v>
                </c:pt>
                <c:pt idx="10">
                  <c:v>3.8559999999999999</c:v>
                </c:pt>
                <c:pt idx="11">
                  <c:v>4.4240000000000004</c:v>
                </c:pt>
                <c:pt idx="12">
                  <c:v>5.2039999999999997</c:v>
                </c:pt>
                <c:pt idx="13">
                  <c:v>6.2640000000000002</c:v>
                </c:pt>
                <c:pt idx="14">
                  <c:v>7.98</c:v>
                </c:pt>
                <c:pt idx="15">
                  <c:v>11.259</c:v>
                </c:pt>
                <c:pt idx="16">
                  <c:v>21.988</c:v>
                </c:pt>
                <c:pt idx="17">
                  <c:v>191984.73499999999</c:v>
                </c:pt>
                <c:pt idx="18">
                  <c:v>563206.61600000004</c:v>
                </c:pt>
                <c:pt idx="19">
                  <c:v>890967.34</c:v>
                </c:pt>
                <c:pt idx="20">
                  <c:v>1186053.0109999999</c:v>
                </c:pt>
                <c:pt idx="21">
                  <c:v>1460522.906</c:v>
                </c:pt>
                <c:pt idx="22">
                  <c:v>1710418.8529999999</c:v>
                </c:pt>
                <c:pt idx="23">
                  <c:v>1925653.402</c:v>
                </c:pt>
                <c:pt idx="24">
                  <c:v>2136673.9789999998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5E-4980-9239-3CF85CCEE155}"/>
            </c:ext>
          </c:extLst>
        </c:ser>
        <c:ser>
          <c:idx val="5"/>
          <c:order val="5"/>
          <c:tx>
            <c:strRef>
              <c:f>Sheet3!$G$58</c:f>
              <c:strCache>
                <c:ptCount val="1"/>
                <c:pt idx="0">
                  <c:v>(5,5)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Sheet3!$G$59:$G$79</c:f>
              <c:numCache>
                <c:formatCode>General</c:formatCode>
                <c:ptCount val="2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0.39700000000000002</c:v>
                </c:pt>
                <c:pt idx="20">
                  <c:v>0.39700000000000002</c:v>
                </c:pt>
              </c:numCache>
            </c:numRef>
          </c:xVal>
          <c:yVal>
            <c:numRef>
              <c:f>Sheet3!$H$59:$H$79</c:f>
              <c:numCache>
                <c:formatCode>General</c:formatCode>
                <c:ptCount val="21"/>
                <c:pt idx="0">
                  <c:v>1.6479999999999999</c:v>
                </c:pt>
                <c:pt idx="1">
                  <c:v>1.7909999999999999</c:v>
                </c:pt>
                <c:pt idx="2">
                  <c:v>1.952</c:v>
                </c:pt>
                <c:pt idx="3">
                  <c:v>2.1309999999999998</c:v>
                </c:pt>
                <c:pt idx="4">
                  <c:v>2.3370000000000002</c:v>
                </c:pt>
                <c:pt idx="5">
                  <c:v>2.5739999999999998</c:v>
                </c:pt>
                <c:pt idx="6">
                  <c:v>2.847</c:v>
                </c:pt>
                <c:pt idx="7">
                  <c:v>3.161</c:v>
                </c:pt>
                <c:pt idx="8">
                  <c:v>3.5419999999999998</c:v>
                </c:pt>
                <c:pt idx="9">
                  <c:v>3.9870000000000001</c:v>
                </c:pt>
                <c:pt idx="10">
                  <c:v>4.5330000000000004</c:v>
                </c:pt>
                <c:pt idx="11">
                  <c:v>5.2149999999999999</c:v>
                </c:pt>
                <c:pt idx="12">
                  <c:v>6.0629999999999997</c:v>
                </c:pt>
                <c:pt idx="13">
                  <c:v>7.1849999999999996</c:v>
                </c:pt>
                <c:pt idx="14">
                  <c:v>8.7080000000000002</c:v>
                </c:pt>
                <c:pt idx="15">
                  <c:v>10.956</c:v>
                </c:pt>
                <c:pt idx="16">
                  <c:v>14.462999999999999</c:v>
                </c:pt>
                <c:pt idx="17">
                  <c:v>21.369</c:v>
                </c:pt>
                <c:pt idx="18">
                  <c:v>43.326000000000001</c:v>
                </c:pt>
                <c:pt idx="19">
                  <c:v>42227.64</c:v>
                </c:pt>
                <c:pt idx="20">
                  <c:v>341630.11200000002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55E-4980-9239-3CF85CCEE155}"/>
            </c:ext>
          </c:extLst>
        </c:ser>
        <c:ser>
          <c:idx val="6"/>
          <c:order val="6"/>
          <c:tx>
            <c:strRef>
              <c:f>Sheet3!$I$58</c:f>
              <c:strCache>
                <c:ptCount val="1"/>
                <c:pt idx="0">
                  <c:v>(7,5)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Sheet3!$I$59:$I$83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0.42399999999999999</c:v>
                </c:pt>
                <c:pt idx="22">
                  <c:v>0.42399999999999999</c:v>
                </c:pt>
                <c:pt idx="23">
                  <c:v>0.42399999999999999</c:v>
                </c:pt>
                <c:pt idx="24">
                  <c:v>0.42399999999999999</c:v>
                </c:pt>
              </c:numCache>
            </c:numRef>
          </c:xVal>
          <c:yVal>
            <c:numRef>
              <c:f>Sheet3!$J$59:$J$83</c:f>
              <c:numCache>
                <c:formatCode>General</c:formatCode>
                <c:ptCount val="25"/>
                <c:pt idx="0">
                  <c:v>1.6819999999999999</c:v>
                </c:pt>
                <c:pt idx="1">
                  <c:v>1.863</c:v>
                </c:pt>
                <c:pt idx="2">
                  <c:v>2.0659999999999998</c:v>
                </c:pt>
                <c:pt idx="3">
                  <c:v>2.3029999999999999</c:v>
                </c:pt>
                <c:pt idx="4">
                  <c:v>2.569</c:v>
                </c:pt>
                <c:pt idx="5">
                  <c:v>2.8740000000000001</c:v>
                </c:pt>
                <c:pt idx="6">
                  <c:v>3.2229999999999999</c:v>
                </c:pt>
                <c:pt idx="7">
                  <c:v>3.6440000000000001</c:v>
                </c:pt>
                <c:pt idx="8">
                  <c:v>4.1369999999999996</c:v>
                </c:pt>
                <c:pt idx="9">
                  <c:v>4.718</c:v>
                </c:pt>
                <c:pt idx="10">
                  <c:v>5.4080000000000004</c:v>
                </c:pt>
                <c:pt idx="11">
                  <c:v>6.28</c:v>
                </c:pt>
                <c:pt idx="12">
                  <c:v>7.3579999999999997</c:v>
                </c:pt>
                <c:pt idx="13">
                  <c:v>8.7539999999999996</c:v>
                </c:pt>
                <c:pt idx="14">
                  <c:v>10.597</c:v>
                </c:pt>
                <c:pt idx="15">
                  <c:v>13.097</c:v>
                </c:pt>
                <c:pt idx="16">
                  <c:v>16.763999999999999</c:v>
                </c:pt>
                <c:pt idx="17">
                  <c:v>22.859000000000002</c:v>
                </c:pt>
                <c:pt idx="18">
                  <c:v>34.302</c:v>
                </c:pt>
                <c:pt idx="19">
                  <c:v>63.35</c:v>
                </c:pt>
                <c:pt idx="20">
                  <c:v>458.11599999999999</c:v>
                </c:pt>
                <c:pt idx="21">
                  <c:v>221497.62400000001</c:v>
                </c:pt>
                <c:pt idx="22">
                  <c:v>467146.33299999998</c:v>
                </c:pt>
                <c:pt idx="23">
                  <c:v>692689.17700000003</c:v>
                </c:pt>
                <c:pt idx="24">
                  <c:v>903320.71100000001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55E-4980-9239-3CF85CCEE155}"/>
            </c:ext>
          </c:extLst>
        </c:ser>
        <c:ser>
          <c:idx val="7"/>
          <c:order val="7"/>
          <c:tx>
            <c:strRef>
              <c:f>Sheet3!$AB$58</c:f>
              <c:strCache>
                <c:ptCount val="1"/>
                <c:pt idx="0">
                  <c:v>(5,10)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Sheet3!$AB$59:$AB$81</c:f>
              <c:numCache>
                <c:formatCode>General</c:formatCode>
                <c:ptCount val="2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0.29099999999999998</c:v>
                </c:pt>
                <c:pt idx="16">
                  <c:v>0.29099999999999998</c:v>
                </c:pt>
                <c:pt idx="17">
                  <c:v>0.29099999999999998</c:v>
                </c:pt>
                <c:pt idx="18">
                  <c:v>0.29099999999999998</c:v>
                </c:pt>
                <c:pt idx="19">
                  <c:v>0.29099999999999998</c:v>
                </c:pt>
                <c:pt idx="20">
                  <c:v>0.29099999999999998</c:v>
                </c:pt>
                <c:pt idx="21">
                  <c:v>0.29099999999999998</c:v>
                </c:pt>
                <c:pt idx="22">
                  <c:v>0.29099999999999998</c:v>
                </c:pt>
              </c:numCache>
            </c:numRef>
          </c:xVal>
          <c:yVal>
            <c:numRef>
              <c:f>Sheet3!$AC$59:$AC$82</c:f>
              <c:numCache>
                <c:formatCode>General</c:formatCode>
                <c:ptCount val="24"/>
                <c:pt idx="0">
                  <c:v>1.661</c:v>
                </c:pt>
                <c:pt idx="1">
                  <c:v>1.8160000000000001</c:v>
                </c:pt>
                <c:pt idx="2">
                  <c:v>1.986</c:v>
                </c:pt>
                <c:pt idx="3">
                  <c:v>2.1789999999999998</c:v>
                </c:pt>
                <c:pt idx="4">
                  <c:v>2.3940000000000001</c:v>
                </c:pt>
                <c:pt idx="5">
                  <c:v>2.6349999999999998</c:v>
                </c:pt>
                <c:pt idx="6">
                  <c:v>2.9129999999999998</c:v>
                </c:pt>
                <c:pt idx="7">
                  <c:v>3.226</c:v>
                </c:pt>
                <c:pt idx="8">
                  <c:v>3.601</c:v>
                </c:pt>
                <c:pt idx="9">
                  <c:v>4.05</c:v>
                </c:pt>
                <c:pt idx="10">
                  <c:v>4.6020000000000003</c:v>
                </c:pt>
                <c:pt idx="11">
                  <c:v>5.319</c:v>
                </c:pt>
                <c:pt idx="12">
                  <c:v>6.2480000000000002</c:v>
                </c:pt>
                <c:pt idx="13">
                  <c:v>7.6420000000000003</c:v>
                </c:pt>
                <c:pt idx="14">
                  <c:v>10.273</c:v>
                </c:pt>
                <c:pt idx="15">
                  <c:v>777052.25699999998</c:v>
                </c:pt>
                <c:pt idx="16">
                  <c:v>1239813.4539999999</c:v>
                </c:pt>
                <c:pt idx="17">
                  <c:v>1649512.378</c:v>
                </c:pt>
                <c:pt idx="18">
                  <c:v>2007993.37</c:v>
                </c:pt>
                <c:pt idx="19">
                  <c:v>2341207.9500000002</c:v>
                </c:pt>
                <c:pt idx="20">
                  <c:v>2641243.9550000001</c:v>
                </c:pt>
                <c:pt idx="21">
                  <c:v>2908415.6680000001</c:v>
                </c:pt>
                <c:pt idx="22">
                  <c:v>3152265.81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5E-4980-9239-3CF85CCEE155}"/>
            </c:ext>
          </c:extLst>
        </c:ser>
        <c:ser>
          <c:idx val="8"/>
          <c:order val="8"/>
          <c:tx>
            <c:strRef>
              <c:f>Sheet3!$AD$58</c:f>
              <c:strCache>
                <c:ptCount val="1"/>
                <c:pt idx="0">
                  <c:v>(10,10)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Sheet3!$AD$59:$AD$83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</c:numCache>
            </c:numRef>
          </c:xVal>
          <c:yVal>
            <c:numRef>
              <c:f>Sheet3!$AE$59:$AE$83</c:f>
              <c:numCache>
                <c:formatCode>General</c:formatCode>
                <c:ptCount val="25"/>
                <c:pt idx="0">
                  <c:v>1.756</c:v>
                </c:pt>
                <c:pt idx="1">
                  <c:v>2.0190000000000001</c:v>
                </c:pt>
                <c:pt idx="2">
                  <c:v>2.3079999999999998</c:v>
                </c:pt>
                <c:pt idx="3">
                  <c:v>2.6320000000000001</c:v>
                </c:pt>
                <c:pt idx="4">
                  <c:v>2.9950000000000001</c:v>
                </c:pt>
                <c:pt idx="5">
                  <c:v>3.4089999999999998</c:v>
                </c:pt>
                <c:pt idx="6">
                  <c:v>3.8849999999999998</c:v>
                </c:pt>
                <c:pt idx="7">
                  <c:v>4.4359999999999999</c:v>
                </c:pt>
                <c:pt idx="8">
                  <c:v>5.07</c:v>
                </c:pt>
                <c:pt idx="9">
                  <c:v>5.8319999999999999</c:v>
                </c:pt>
                <c:pt idx="10">
                  <c:v>6.7110000000000003</c:v>
                </c:pt>
                <c:pt idx="11">
                  <c:v>7.8419999999999996</c:v>
                </c:pt>
                <c:pt idx="12">
                  <c:v>9.2050000000000001</c:v>
                </c:pt>
                <c:pt idx="13">
                  <c:v>11.073</c:v>
                </c:pt>
                <c:pt idx="14">
                  <c:v>13.544</c:v>
                </c:pt>
                <c:pt idx="15">
                  <c:v>17.184999999999999</c:v>
                </c:pt>
                <c:pt idx="16">
                  <c:v>23.337</c:v>
                </c:pt>
                <c:pt idx="17">
                  <c:v>36.646000000000001</c:v>
                </c:pt>
                <c:pt idx="18">
                  <c:v>209.97200000000001</c:v>
                </c:pt>
                <c:pt idx="19">
                  <c:v>331546.72899999999</c:v>
                </c:pt>
                <c:pt idx="20">
                  <c:v>630583.68599999999</c:v>
                </c:pt>
                <c:pt idx="21">
                  <c:v>892130.42599999998</c:v>
                </c:pt>
                <c:pt idx="22">
                  <c:v>1136517.2109999999</c:v>
                </c:pt>
                <c:pt idx="23">
                  <c:v>1368556.2390000001</c:v>
                </c:pt>
                <c:pt idx="24">
                  <c:v>1568262.216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55E-4980-9239-3CF85CCEE155}"/>
            </c:ext>
          </c:extLst>
        </c:ser>
        <c:ser>
          <c:idx val="9"/>
          <c:order val="9"/>
          <c:tx>
            <c:strRef>
              <c:f>Sheet3!$AF$58</c:f>
              <c:strCache>
                <c:ptCount val="1"/>
                <c:pt idx="0">
                  <c:v>(15,10)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Sheet3!$AF$59:$AF$83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0.41699999999999998</c:v>
                </c:pt>
                <c:pt idx="21">
                  <c:v>0.41599999999999998</c:v>
                </c:pt>
                <c:pt idx="22">
                  <c:v>0.41599999999999998</c:v>
                </c:pt>
                <c:pt idx="23">
                  <c:v>0.41699999999999998</c:v>
                </c:pt>
                <c:pt idx="24">
                  <c:v>0.41599999999999998</c:v>
                </c:pt>
              </c:numCache>
            </c:numRef>
          </c:xVal>
          <c:yVal>
            <c:numRef>
              <c:f>Sheet3!$AG$59:$AG$83</c:f>
              <c:numCache>
                <c:formatCode>General</c:formatCode>
                <c:ptCount val="25"/>
                <c:pt idx="0">
                  <c:v>1.853</c:v>
                </c:pt>
                <c:pt idx="1">
                  <c:v>2.2280000000000002</c:v>
                </c:pt>
                <c:pt idx="2">
                  <c:v>2.6429999999999998</c:v>
                </c:pt>
                <c:pt idx="3">
                  <c:v>3.12</c:v>
                </c:pt>
                <c:pt idx="4">
                  <c:v>3.6659999999999999</c:v>
                </c:pt>
                <c:pt idx="5">
                  <c:v>4.2809999999999997</c:v>
                </c:pt>
                <c:pt idx="6">
                  <c:v>4.9829999999999997</c:v>
                </c:pt>
                <c:pt idx="7">
                  <c:v>5.82</c:v>
                </c:pt>
                <c:pt idx="8">
                  <c:v>6.8029999999999999</c:v>
                </c:pt>
                <c:pt idx="9">
                  <c:v>7.9359999999999999</c:v>
                </c:pt>
                <c:pt idx="10">
                  <c:v>9.3279999999999994</c:v>
                </c:pt>
                <c:pt idx="11">
                  <c:v>11.093999999999999</c:v>
                </c:pt>
                <c:pt idx="12">
                  <c:v>13.215</c:v>
                </c:pt>
                <c:pt idx="13">
                  <c:v>15.99</c:v>
                </c:pt>
                <c:pt idx="14">
                  <c:v>19.658999999999999</c:v>
                </c:pt>
                <c:pt idx="15">
                  <c:v>24.895</c:v>
                </c:pt>
                <c:pt idx="16">
                  <c:v>32.603999999999999</c:v>
                </c:pt>
                <c:pt idx="17">
                  <c:v>45.584000000000003</c:v>
                </c:pt>
                <c:pt idx="18">
                  <c:v>72.347999999999999</c:v>
                </c:pt>
                <c:pt idx="19">
                  <c:v>154.959</c:v>
                </c:pt>
                <c:pt idx="20">
                  <c:v>50006.267999999996</c:v>
                </c:pt>
                <c:pt idx="21">
                  <c:v>329712.52399999998</c:v>
                </c:pt>
                <c:pt idx="22">
                  <c:v>575224.03700000001</c:v>
                </c:pt>
                <c:pt idx="23">
                  <c:v>787431.79500000004</c:v>
                </c:pt>
                <c:pt idx="24">
                  <c:v>1001810.42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5E-4980-9239-3CF85CCE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49712"/>
        <c:axId val="241117408"/>
        <c:extLst/>
      </c:scatterChart>
      <c:valAx>
        <c:axId val="3190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17408"/>
        <c:crosses val="autoZero"/>
        <c:crossBetween val="midCat"/>
      </c:valAx>
      <c:valAx>
        <c:axId val="24111740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26</xdr:row>
      <xdr:rowOff>3545</xdr:rowOff>
    </xdr:from>
    <xdr:to>
      <xdr:col>9</xdr:col>
      <xdr:colOff>190499</xdr:colOff>
      <xdr:row>47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FE301-E35D-557F-4EC9-178C94C1E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123628</xdr:colOff>
      <xdr:row>42</xdr:row>
      <xdr:rowOff>134867</xdr:rowOff>
    </xdr:from>
    <xdr:to>
      <xdr:col>19</xdr:col>
      <xdr:colOff>266989</xdr:colOff>
      <xdr:row>63</xdr:row>
      <xdr:rowOff>7215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AC64B-E842-D246-A4FA-E2150ABE2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645948</xdr:colOff>
      <xdr:row>41</xdr:row>
      <xdr:rowOff>120431</xdr:rowOff>
    </xdr:from>
    <xdr:to>
      <xdr:col>28</xdr:col>
      <xdr:colOff>811206</xdr:colOff>
      <xdr:row>61</xdr:row>
      <xdr:rowOff>200796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9372A-D298-824D-8FE6-AB8209EDB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730247</xdr:colOff>
      <xdr:row>64</xdr:row>
      <xdr:rowOff>29935</xdr:rowOff>
    </xdr:from>
    <xdr:to>
      <xdr:col>36</xdr:col>
      <xdr:colOff>401052</xdr:colOff>
      <xdr:row>87</xdr:row>
      <xdr:rowOff>189385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9F13A0-BEAB-7A0B-97CE-93B64E9D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534865</xdr:colOff>
      <xdr:row>3</xdr:row>
      <xdr:rowOff>67111</xdr:rowOff>
    </xdr:from>
    <xdr:to>
      <xdr:col>26</xdr:col>
      <xdr:colOff>106230</xdr:colOff>
      <xdr:row>27</xdr:row>
      <xdr:rowOff>80031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A3B0F-8E8E-516D-68E1-F96738BF9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245807</xdr:colOff>
      <xdr:row>30</xdr:row>
      <xdr:rowOff>10242</xdr:rowOff>
    </xdr:from>
    <xdr:to>
      <xdr:col>26</xdr:col>
      <xdr:colOff>482898</xdr:colOff>
      <xdr:row>54</xdr:row>
      <xdr:rowOff>30782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6A1A2-E53C-4056-91D7-430667A61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3711-CC43-8A4D-92B1-1FAAE5750085}">
  <dimension ref="A1:AM129"/>
  <sheetViews>
    <sheetView topLeftCell="V64" zoomScale="125" zoomScaleNormal="113" workbookViewId="0">
      <selection activeCell="AK70" sqref="AK70"/>
    </sheetView>
  </sheetViews>
  <sheetFormatPr defaultColWidth="11.19921875" defaultRowHeight="15.6" x14ac:dyDescent="0.3"/>
  <cols>
    <col min="1" max="1" width="22.19921875" customWidth="1"/>
    <col min="14" max="14" width="12.796875" bestFit="1" customWidth="1"/>
    <col min="17" max="17" width="12.796875" bestFit="1" customWidth="1"/>
    <col min="20" max="20" width="12.796875" bestFit="1" customWidth="1"/>
    <col min="23" max="23" width="12.5" customWidth="1"/>
  </cols>
  <sheetData>
    <row r="1" spans="1:9" x14ac:dyDescent="0.3">
      <c r="A1" t="s">
        <v>11</v>
      </c>
      <c r="B1">
        <v>5</v>
      </c>
      <c r="C1">
        <v>10</v>
      </c>
      <c r="D1">
        <v>20</v>
      </c>
      <c r="E1">
        <v>3</v>
      </c>
      <c r="F1">
        <v>5</v>
      </c>
      <c r="G1">
        <v>7</v>
      </c>
    </row>
    <row r="2" spans="1:9" x14ac:dyDescent="0.3">
      <c r="A2" t="s">
        <v>0</v>
      </c>
      <c r="B2">
        <v>359612441.30000001</v>
      </c>
      <c r="C2">
        <v>4.7</v>
      </c>
      <c r="D2">
        <v>7.6</v>
      </c>
      <c r="E2">
        <v>13750453.800000001</v>
      </c>
      <c r="F2">
        <v>3.2</v>
      </c>
      <c r="G2">
        <v>3.5</v>
      </c>
    </row>
    <row r="3" spans="1:9" x14ac:dyDescent="0.3">
      <c r="A3" t="s">
        <v>1</v>
      </c>
      <c r="B3">
        <v>359911913.69999999</v>
      </c>
      <c r="C3">
        <v>4.7</v>
      </c>
      <c r="D3">
        <v>7.6</v>
      </c>
      <c r="E3">
        <v>13819459.300000001</v>
      </c>
      <c r="F3">
        <v>3.2</v>
      </c>
      <c r="G3">
        <v>3.5</v>
      </c>
    </row>
    <row r="4" spans="1:9" x14ac:dyDescent="0.3">
      <c r="A4" t="s">
        <v>2</v>
      </c>
      <c r="B4">
        <v>359482978.5</v>
      </c>
      <c r="C4">
        <v>4.7</v>
      </c>
      <c r="D4">
        <v>7.6</v>
      </c>
      <c r="E4">
        <v>13719970.699999999</v>
      </c>
      <c r="F4">
        <v>3.2</v>
      </c>
      <c r="G4">
        <v>3.5</v>
      </c>
    </row>
    <row r="5" spans="1:9" x14ac:dyDescent="0.3">
      <c r="A5" t="s">
        <v>3</v>
      </c>
      <c r="B5">
        <v>359120406.19999999</v>
      </c>
      <c r="C5">
        <v>4.7</v>
      </c>
      <c r="D5">
        <v>7.6</v>
      </c>
      <c r="E5">
        <v>13405702.9</v>
      </c>
      <c r="F5">
        <v>3.2</v>
      </c>
      <c r="G5">
        <v>3.5</v>
      </c>
    </row>
    <row r="6" spans="1:9" x14ac:dyDescent="0.3">
      <c r="A6" t="s">
        <v>4</v>
      </c>
      <c r="B6">
        <v>359768962.10000002</v>
      </c>
      <c r="C6">
        <v>4.7</v>
      </c>
      <c r="D6">
        <v>7.6</v>
      </c>
      <c r="E6">
        <v>13798580.5</v>
      </c>
      <c r="F6">
        <v>3.2</v>
      </c>
      <c r="G6">
        <v>3.5</v>
      </c>
    </row>
    <row r="7" spans="1:9" x14ac:dyDescent="0.3">
      <c r="A7" t="s">
        <v>5</v>
      </c>
      <c r="B7">
        <v>359619218.60000002</v>
      </c>
      <c r="C7">
        <v>4.7</v>
      </c>
      <c r="D7">
        <v>7.6</v>
      </c>
    </row>
    <row r="8" spans="1:9" x14ac:dyDescent="0.3">
      <c r="A8" t="s">
        <v>6</v>
      </c>
      <c r="B8">
        <v>360244588.30000001</v>
      </c>
      <c r="C8">
        <v>4.7</v>
      </c>
      <c r="D8">
        <v>7.6</v>
      </c>
    </row>
    <row r="9" spans="1:9" x14ac:dyDescent="0.3">
      <c r="A9" t="s">
        <v>7</v>
      </c>
      <c r="B9">
        <v>359678444.69999999</v>
      </c>
      <c r="C9">
        <v>4.7</v>
      </c>
      <c r="D9">
        <v>7.6</v>
      </c>
    </row>
    <row r="10" spans="1:9" x14ac:dyDescent="0.3">
      <c r="A10" t="s">
        <v>8</v>
      </c>
      <c r="B10">
        <v>359704612.19999999</v>
      </c>
      <c r="C10">
        <v>4.7</v>
      </c>
      <c r="D10">
        <v>7.6</v>
      </c>
    </row>
    <row r="11" spans="1:9" x14ac:dyDescent="0.3">
      <c r="A11" t="s">
        <v>9</v>
      </c>
      <c r="B11">
        <v>359781487.60000002</v>
      </c>
      <c r="C11">
        <v>4.7</v>
      </c>
      <c r="D11">
        <v>7.6</v>
      </c>
    </row>
    <row r="12" spans="1:9" x14ac:dyDescent="0.3">
      <c r="A12" t="s">
        <v>12</v>
      </c>
      <c r="B12">
        <v>10</v>
      </c>
      <c r="C12">
        <v>10</v>
      </c>
      <c r="D12">
        <v>10</v>
      </c>
      <c r="E12">
        <v>5</v>
      </c>
      <c r="F12">
        <v>5</v>
      </c>
      <c r="G12">
        <v>5</v>
      </c>
    </row>
    <row r="13" spans="1:9" x14ac:dyDescent="0.3">
      <c r="A13" t="s">
        <v>10</v>
      </c>
      <c r="B13">
        <f>AVERAGE(B2:B11)</f>
        <v>359692505.31999999</v>
      </c>
      <c r="C13">
        <f>AVERAGE(C2:C11)</f>
        <v>4.7000000000000011</v>
      </c>
      <c r="D13">
        <f>AVERAGE(D2:D11)</f>
        <v>7.6</v>
      </c>
      <c r="E13">
        <f t="shared" ref="E13:G13" si="0">AVERAGE(E2:E11)</f>
        <v>13698833.439999998</v>
      </c>
      <c r="F13">
        <f t="shared" si="0"/>
        <v>3.2</v>
      </c>
      <c r="G13">
        <f t="shared" si="0"/>
        <v>3.5</v>
      </c>
    </row>
    <row r="14" spans="1:9" x14ac:dyDescent="0.3">
      <c r="A14" t="s">
        <v>13</v>
      </c>
      <c r="B14">
        <v>0.1</v>
      </c>
      <c r="C14">
        <v>0.1</v>
      </c>
      <c r="D14">
        <v>0.1</v>
      </c>
    </row>
    <row r="16" spans="1:9" x14ac:dyDescent="0.3">
      <c r="B16" t="s">
        <v>13</v>
      </c>
      <c r="C16" t="s">
        <v>14</v>
      </c>
      <c r="E16" t="s">
        <v>13</v>
      </c>
      <c r="F16" t="s">
        <v>14</v>
      </c>
      <c r="H16" t="s">
        <v>13</v>
      </c>
      <c r="I16" t="s">
        <v>14</v>
      </c>
    </row>
    <row r="17" spans="2:23" x14ac:dyDescent="0.3">
      <c r="B17">
        <v>0.01</v>
      </c>
      <c r="C17">
        <v>1.1000000000000001</v>
      </c>
      <c r="E17">
        <v>0.01</v>
      </c>
      <c r="F17">
        <v>1.2</v>
      </c>
      <c r="H17">
        <v>0.01</v>
      </c>
      <c r="I17">
        <v>1.4</v>
      </c>
    </row>
    <row r="18" spans="2:23" x14ac:dyDescent="0.3">
      <c r="B18">
        <v>0.02</v>
      </c>
      <c r="C18">
        <v>1.3</v>
      </c>
      <c r="E18">
        <v>0.02</v>
      </c>
      <c r="F18">
        <v>1.5</v>
      </c>
      <c r="H18">
        <v>0.02</v>
      </c>
      <c r="I18">
        <v>1.9</v>
      </c>
    </row>
    <row r="19" spans="2:23" x14ac:dyDescent="0.3">
      <c r="B19">
        <f>B18+0.01</f>
        <v>0.03</v>
      </c>
      <c r="C19">
        <v>1.5</v>
      </c>
      <c r="E19">
        <f>E18+0.01</f>
        <v>0.03</v>
      </c>
      <c r="F19">
        <v>1.8</v>
      </c>
      <c r="H19">
        <f>H18+0.01</f>
        <v>0.03</v>
      </c>
      <c r="I19">
        <v>2.4</v>
      </c>
    </row>
    <row r="20" spans="2:23" x14ac:dyDescent="0.3">
      <c r="B20">
        <f t="shared" ref="B20:B23" si="1">B19+0.01</f>
        <v>0.04</v>
      </c>
      <c r="C20">
        <v>1.7</v>
      </c>
      <c r="E20">
        <f t="shared" ref="E20:E23" si="2">E19+0.01</f>
        <v>0.04</v>
      </c>
      <c r="F20">
        <v>2.1</v>
      </c>
      <c r="H20">
        <f t="shared" ref="H20:H23" si="3">H19+0.01</f>
        <v>0.04</v>
      </c>
      <c r="I20">
        <v>2.9</v>
      </c>
    </row>
    <row r="21" spans="2:23" x14ac:dyDescent="0.3">
      <c r="B21">
        <f t="shared" si="1"/>
        <v>0.05</v>
      </c>
      <c r="C21">
        <v>1.9</v>
      </c>
      <c r="E21">
        <f t="shared" si="2"/>
        <v>0.05</v>
      </c>
      <c r="F21">
        <v>2.4</v>
      </c>
      <c r="H21">
        <f t="shared" si="3"/>
        <v>0.05</v>
      </c>
      <c r="I21">
        <v>3.5</v>
      </c>
    </row>
    <row r="22" spans="2:23" x14ac:dyDescent="0.3">
      <c r="B22">
        <f t="shared" si="1"/>
        <v>6.0000000000000005E-2</v>
      </c>
      <c r="C22">
        <v>2.2000000000000002</v>
      </c>
      <c r="E22">
        <f t="shared" si="2"/>
        <v>6.0000000000000005E-2</v>
      </c>
      <c r="F22">
        <v>2.8</v>
      </c>
      <c r="H22">
        <f t="shared" si="3"/>
        <v>6.0000000000000005E-2</v>
      </c>
      <c r="I22">
        <v>4.2</v>
      </c>
    </row>
    <row r="23" spans="2:23" x14ac:dyDescent="0.3">
      <c r="B23">
        <f t="shared" si="1"/>
        <v>7.0000000000000007E-2</v>
      </c>
      <c r="C23">
        <v>201094664.30000001</v>
      </c>
      <c r="E23">
        <f t="shared" si="2"/>
        <v>7.0000000000000007E-2</v>
      </c>
      <c r="F23">
        <v>3.2</v>
      </c>
      <c r="H23">
        <f t="shared" si="3"/>
        <v>7.0000000000000007E-2</v>
      </c>
      <c r="I23">
        <v>4.9000000000000004</v>
      </c>
    </row>
    <row r="30" spans="2:23" x14ac:dyDescent="0.3">
      <c r="L30" t="s">
        <v>13</v>
      </c>
      <c r="M30" t="s">
        <v>14</v>
      </c>
      <c r="N30" s="1" t="s">
        <v>15</v>
      </c>
      <c r="O30" t="s">
        <v>13</v>
      </c>
      <c r="P30" t="s">
        <v>14</v>
      </c>
      <c r="Q30" s="1" t="s">
        <v>15</v>
      </c>
      <c r="R30" t="s">
        <v>13</v>
      </c>
      <c r="S30" t="s">
        <v>14</v>
      </c>
      <c r="T30" t="s">
        <v>15</v>
      </c>
      <c r="U30" t="s">
        <v>13</v>
      </c>
      <c r="V30" t="s">
        <v>14</v>
      </c>
      <c r="W30" t="s">
        <v>15</v>
      </c>
    </row>
    <row r="31" spans="2:23" x14ac:dyDescent="0.3">
      <c r="L31">
        <v>0.01</v>
      </c>
      <c r="M31">
        <v>1.1000000000000001</v>
      </c>
      <c r="N31" s="1">
        <v>9.8019869999999999E-3</v>
      </c>
      <c r="O31">
        <v>0.01</v>
      </c>
      <c r="P31">
        <v>1.1000000000000001</v>
      </c>
      <c r="Q31" s="1">
        <v>9.8019869999999999E-3</v>
      </c>
      <c r="R31">
        <v>0.01</v>
      </c>
      <c r="S31">
        <v>1.2</v>
      </c>
      <c r="T31">
        <f>R31*EXP(-2*R31)</f>
        <v>9.8019867330675532E-3</v>
      </c>
      <c r="U31">
        <v>0.01</v>
      </c>
      <c r="V31">
        <v>1.1000000000000001</v>
      </c>
      <c r="W31">
        <f>U31*EXP(-2*U31)</f>
        <v>9.8019867330675532E-3</v>
      </c>
    </row>
    <row r="32" spans="2:23" x14ac:dyDescent="0.3">
      <c r="L32">
        <v>0.02</v>
      </c>
      <c r="M32">
        <v>1.2</v>
      </c>
      <c r="N32" s="1">
        <v>1.9215789E-2</v>
      </c>
      <c r="O32">
        <v>0.02</v>
      </c>
      <c r="P32">
        <v>1.3</v>
      </c>
      <c r="Q32" s="1">
        <v>1.9215789E-2</v>
      </c>
      <c r="R32">
        <v>0.02</v>
      </c>
      <c r="S32">
        <v>1.3</v>
      </c>
      <c r="T32">
        <f t="shared" ref="T32:T40" si="4">R32*EXP(-2*R32)</f>
        <v>1.9215788783046465E-2</v>
      </c>
      <c r="U32">
        <v>0.02</v>
      </c>
      <c r="V32">
        <v>1.3</v>
      </c>
      <c r="W32">
        <f t="shared" ref="W32:W40" si="5">U32*EXP(-2*U32)</f>
        <v>1.9215788783046465E-2</v>
      </c>
    </row>
    <row r="33" spans="12:23" x14ac:dyDescent="0.3">
      <c r="L33">
        <f>L32+0.01</f>
        <v>0.03</v>
      </c>
      <c r="M33">
        <v>1.4</v>
      </c>
      <c r="N33" s="1">
        <v>2.8252935999999999E-2</v>
      </c>
      <c r="O33">
        <f>O32+0.01</f>
        <v>0.03</v>
      </c>
      <c r="P33">
        <v>1.4</v>
      </c>
      <c r="Q33" s="1">
        <v>2.8252935999999999E-2</v>
      </c>
      <c r="R33">
        <f>R32+0.01</f>
        <v>0.03</v>
      </c>
      <c r="S33">
        <v>1.5</v>
      </c>
      <c r="T33">
        <f t="shared" si="4"/>
        <v>2.8252936007527461E-2</v>
      </c>
      <c r="U33">
        <f>U32+0.01</f>
        <v>0.03</v>
      </c>
      <c r="V33">
        <v>1.4</v>
      </c>
      <c r="W33">
        <f t="shared" si="5"/>
        <v>2.8252936007527461E-2</v>
      </c>
    </row>
    <row r="34" spans="12:23" x14ac:dyDescent="0.3">
      <c r="L34">
        <f t="shared" ref="L34:L40" si="6">L33+0.01</f>
        <v>0.04</v>
      </c>
      <c r="M34">
        <v>1.5</v>
      </c>
      <c r="N34" s="1">
        <v>3.6924654000000001E-2</v>
      </c>
      <c r="O34">
        <f t="shared" ref="O34:O40" si="7">O33+0.01</f>
        <v>0.04</v>
      </c>
      <c r="P34">
        <v>1.6</v>
      </c>
      <c r="Q34" s="1">
        <v>3.6924654000000001E-2</v>
      </c>
      <c r="R34">
        <f t="shared" ref="R34:R40" si="8">R33+0.01</f>
        <v>0.04</v>
      </c>
      <c r="S34">
        <v>1.7</v>
      </c>
      <c r="T34">
        <f t="shared" si="4"/>
        <v>3.6924653855465429E-2</v>
      </c>
      <c r="U34">
        <f t="shared" ref="U34:U40" si="9">U33+0.01</f>
        <v>0.04</v>
      </c>
      <c r="V34">
        <v>1.6</v>
      </c>
      <c r="W34">
        <f t="shared" si="5"/>
        <v>3.6924653855465429E-2</v>
      </c>
    </row>
    <row r="35" spans="12:23" x14ac:dyDescent="0.3">
      <c r="L35">
        <f t="shared" si="6"/>
        <v>0.05</v>
      </c>
      <c r="M35">
        <v>1.7</v>
      </c>
      <c r="N35" s="1">
        <v>4.5241871000000003E-2</v>
      </c>
      <c r="O35">
        <f t="shared" si="7"/>
        <v>0.05</v>
      </c>
      <c r="P35">
        <v>1.8</v>
      </c>
      <c r="Q35" s="1">
        <v>4.5241871000000003E-2</v>
      </c>
      <c r="R35">
        <f t="shared" si="8"/>
        <v>0.05</v>
      </c>
      <c r="S35">
        <v>2</v>
      </c>
      <c r="T35">
        <f t="shared" si="4"/>
        <v>4.524187090179798E-2</v>
      </c>
      <c r="U35">
        <f t="shared" si="9"/>
        <v>0.05</v>
      </c>
      <c r="V35">
        <v>1.9</v>
      </c>
      <c r="W35">
        <f t="shared" si="5"/>
        <v>4.524187090179798E-2</v>
      </c>
    </row>
    <row r="36" spans="12:23" x14ac:dyDescent="0.3">
      <c r="L36">
        <f t="shared" si="6"/>
        <v>6.0000000000000005E-2</v>
      </c>
      <c r="M36">
        <v>1.9</v>
      </c>
      <c r="N36" s="1">
        <v>5.3215225999999997E-2</v>
      </c>
      <c r="O36">
        <f t="shared" si="7"/>
        <v>6.0000000000000005E-2</v>
      </c>
      <c r="P36">
        <v>2</v>
      </c>
      <c r="Q36" s="1">
        <v>5.3215225999999997E-2</v>
      </c>
      <c r="R36">
        <f t="shared" si="8"/>
        <v>6.0000000000000005E-2</v>
      </c>
      <c r="S36">
        <v>2.2000000000000002</v>
      </c>
      <c r="T36">
        <f t="shared" si="4"/>
        <v>5.3215226203029452E-2</v>
      </c>
      <c r="U36">
        <f t="shared" si="9"/>
        <v>6.0000000000000005E-2</v>
      </c>
      <c r="V36">
        <v>2.1</v>
      </c>
      <c r="W36">
        <f t="shared" si="5"/>
        <v>5.3215226203029452E-2</v>
      </c>
    </row>
    <row r="37" spans="12:23" x14ac:dyDescent="0.3">
      <c r="L37">
        <f t="shared" si="6"/>
        <v>7.0000000000000007E-2</v>
      </c>
      <c r="M37">
        <v>2.2000000000000002</v>
      </c>
      <c r="N37" s="1">
        <v>6.0855076000000001E-2</v>
      </c>
      <c r="O37">
        <f t="shared" si="7"/>
        <v>7.0000000000000007E-2</v>
      </c>
      <c r="P37">
        <v>2.2000000000000002</v>
      </c>
      <c r="Q37" s="1">
        <v>6.0855076000000001E-2</v>
      </c>
      <c r="R37">
        <f t="shared" si="8"/>
        <v>7.0000000000000007E-2</v>
      </c>
      <c r="S37">
        <v>2.5</v>
      </c>
      <c r="T37">
        <f t="shared" si="4"/>
        <v>6.0855076477916416E-2</v>
      </c>
      <c r="U37">
        <f t="shared" si="9"/>
        <v>7.0000000000000007E-2</v>
      </c>
      <c r="V37">
        <v>2.5</v>
      </c>
      <c r="W37">
        <f t="shared" si="5"/>
        <v>6.0855076477916416E-2</v>
      </c>
    </row>
    <row r="38" spans="12:23" x14ac:dyDescent="0.3">
      <c r="L38">
        <f t="shared" si="6"/>
        <v>0.08</v>
      </c>
      <c r="M38">
        <v>2.6</v>
      </c>
      <c r="N38" s="1">
        <v>6.8171502999999994E-2</v>
      </c>
      <c r="O38">
        <f t="shared" si="7"/>
        <v>0.08</v>
      </c>
      <c r="P38">
        <v>2.5</v>
      </c>
      <c r="Q38" s="1">
        <v>6.8171502999999994E-2</v>
      </c>
      <c r="R38">
        <f t="shared" si="8"/>
        <v>0.08</v>
      </c>
      <c r="S38">
        <v>2.8</v>
      </c>
      <c r="T38">
        <f t="shared" si="4"/>
        <v>6.8171503117296903E-2</v>
      </c>
      <c r="U38">
        <f t="shared" si="9"/>
        <v>0.08</v>
      </c>
      <c r="V38">
        <v>2.9</v>
      </c>
      <c r="W38">
        <f t="shared" si="5"/>
        <v>6.8171503117296903E-2</v>
      </c>
    </row>
    <row r="39" spans="12:23" x14ac:dyDescent="0.3">
      <c r="L39">
        <f t="shared" si="6"/>
        <v>0.09</v>
      </c>
      <c r="M39">
        <v>3.1</v>
      </c>
      <c r="N39" s="1">
        <v>7.5174319000000003E-2</v>
      </c>
      <c r="O39">
        <f t="shared" si="7"/>
        <v>0.09</v>
      </c>
      <c r="P39">
        <v>2.8</v>
      </c>
      <c r="Q39" s="1">
        <v>7.5174319000000003E-2</v>
      </c>
      <c r="R39">
        <f t="shared" si="8"/>
        <v>0.09</v>
      </c>
      <c r="S39">
        <v>3.2</v>
      </c>
      <c r="T39">
        <f t="shared" si="4"/>
        <v>7.5174319027014477E-2</v>
      </c>
      <c r="U39">
        <f t="shared" si="9"/>
        <v>0.09</v>
      </c>
      <c r="V39">
        <v>3.5</v>
      </c>
      <c r="W39">
        <f t="shared" si="5"/>
        <v>7.5174319027014477E-2</v>
      </c>
    </row>
    <row r="40" spans="12:23" x14ac:dyDescent="0.3">
      <c r="L40">
        <f t="shared" si="6"/>
        <v>9.9999999999999992E-2</v>
      </c>
      <c r="M40">
        <v>13698833.4</v>
      </c>
      <c r="N40" s="1">
        <v>8.1873075000000003E-2</v>
      </c>
      <c r="O40">
        <f t="shared" si="7"/>
        <v>9.9999999999999992E-2</v>
      </c>
      <c r="P40">
        <v>3.2</v>
      </c>
      <c r="Q40" s="1">
        <v>8.1873075000000003E-2</v>
      </c>
      <c r="R40">
        <f t="shared" si="8"/>
        <v>9.9999999999999992E-2</v>
      </c>
      <c r="S40">
        <v>3.5</v>
      </c>
      <c r="T40">
        <f t="shared" si="4"/>
        <v>8.1873075307798179E-2</v>
      </c>
      <c r="U40">
        <f t="shared" si="9"/>
        <v>9.9999999999999992E-2</v>
      </c>
      <c r="V40">
        <v>4.3</v>
      </c>
      <c r="W40">
        <f t="shared" si="5"/>
        <v>8.1873075307798179E-2</v>
      </c>
    </row>
    <row r="51" spans="2:3" x14ac:dyDescent="0.3">
      <c r="B51" t="s">
        <v>13</v>
      </c>
      <c r="C51" t="s">
        <v>14</v>
      </c>
    </row>
    <row r="52" spans="2:3" x14ac:dyDescent="0.3">
      <c r="B52">
        <v>0.01</v>
      </c>
      <c r="C52">
        <v>2.2999999999999998</v>
      </c>
    </row>
    <row r="53" spans="2:3" x14ac:dyDescent="0.3">
      <c r="B53">
        <v>0.02</v>
      </c>
      <c r="C53">
        <v>2.6</v>
      </c>
    </row>
    <row r="54" spans="2:3" x14ac:dyDescent="0.3">
      <c r="B54">
        <f>B53+0.01</f>
        <v>0.03</v>
      </c>
      <c r="C54">
        <v>3</v>
      </c>
    </row>
    <row r="55" spans="2:3" x14ac:dyDescent="0.3">
      <c r="B55">
        <f t="shared" ref="B55:B61" si="10">B54+0.01</f>
        <v>0.04</v>
      </c>
      <c r="C55">
        <v>3.5</v>
      </c>
    </row>
    <row r="56" spans="2:3" x14ac:dyDescent="0.3">
      <c r="B56">
        <f t="shared" si="10"/>
        <v>0.05</v>
      </c>
      <c r="C56">
        <v>4.0999999999999996</v>
      </c>
    </row>
    <row r="57" spans="2:3" x14ac:dyDescent="0.3">
      <c r="B57">
        <f t="shared" si="10"/>
        <v>6.0000000000000005E-2</v>
      </c>
      <c r="C57">
        <v>4.8</v>
      </c>
    </row>
    <row r="58" spans="2:3" x14ac:dyDescent="0.3">
      <c r="B58">
        <f t="shared" si="10"/>
        <v>7.0000000000000007E-2</v>
      </c>
      <c r="C58">
        <v>5.7</v>
      </c>
    </row>
    <row r="59" spans="2:3" x14ac:dyDescent="0.3">
      <c r="B59">
        <f t="shared" si="10"/>
        <v>0.08</v>
      </c>
      <c r="C59">
        <v>7.1</v>
      </c>
    </row>
    <row r="60" spans="2:3" x14ac:dyDescent="0.3">
      <c r="B60">
        <f t="shared" si="10"/>
        <v>0.09</v>
      </c>
      <c r="C60">
        <v>9</v>
      </c>
    </row>
    <row r="61" spans="2:3" x14ac:dyDescent="0.3">
      <c r="B61">
        <f t="shared" si="10"/>
        <v>9.9999999999999992E-2</v>
      </c>
      <c r="C61">
        <v>12.3</v>
      </c>
    </row>
    <row r="65" spans="20:24" x14ac:dyDescent="0.3">
      <c r="T65">
        <v>1.3</v>
      </c>
      <c r="W65">
        <v>2.2999999999999998</v>
      </c>
      <c r="X65">
        <v>0.01</v>
      </c>
    </row>
    <row r="66" spans="20:24" x14ac:dyDescent="0.3">
      <c r="T66">
        <v>1.6</v>
      </c>
      <c r="W66">
        <v>4.5999999999999996</v>
      </c>
      <c r="X66">
        <v>0.06</v>
      </c>
    </row>
    <row r="67" spans="20:24" x14ac:dyDescent="0.3">
      <c r="T67">
        <v>2.1</v>
      </c>
      <c r="W67">
        <v>15.2</v>
      </c>
      <c r="X67">
        <v>0.11</v>
      </c>
    </row>
    <row r="68" spans="20:24" x14ac:dyDescent="0.3">
      <c r="T68">
        <v>2.9</v>
      </c>
      <c r="W68">
        <v>438.8</v>
      </c>
      <c r="X68">
        <v>0.16</v>
      </c>
    </row>
    <row r="69" spans="20:24" x14ac:dyDescent="0.3">
      <c r="T69">
        <v>4.2</v>
      </c>
      <c r="W69">
        <v>211845.4</v>
      </c>
      <c r="X69">
        <v>0.21</v>
      </c>
    </row>
    <row r="70" spans="20:24" x14ac:dyDescent="0.3">
      <c r="T70">
        <v>6.8</v>
      </c>
      <c r="W70">
        <v>1831750.9</v>
      </c>
      <c r="X70">
        <f>0.26</f>
        <v>0.26</v>
      </c>
    </row>
    <row r="71" spans="20:24" x14ac:dyDescent="0.3">
      <c r="T71">
        <v>14.6</v>
      </c>
      <c r="W71">
        <v>389422.2</v>
      </c>
      <c r="X71">
        <v>0.31</v>
      </c>
    </row>
    <row r="72" spans="20:24" x14ac:dyDescent="0.3">
      <c r="T72">
        <v>45</v>
      </c>
      <c r="W72">
        <v>1476573.4</v>
      </c>
      <c r="X72">
        <f>0.36</f>
        <v>0.36</v>
      </c>
    </row>
    <row r="73" spans="20:24" x14ac:dyDescent="0.3">
      <c r="T73">
        <v>188.6</v>
      </c>
      <c r="W73">
        <v>1334373.2</v>
      </c>
      <c r="X73">
        <f>0.41</f>
        <v>0.41</v>
      </c>
    </row>
    <row r="74" spans="20:24" x14ac:dyDescent="0.3">
      <c r="T74">
        <v>3131</v>
      </c>
      <c r="W74">
        <v>1580067.7</v>
      </c>
      <c r="X74">
        <f>0.46</f>
        <v>0.46</v>
      </c>
    </row>
    <row r="75" spans="20:24" x14ac:dyDescent="0.3">
      <c r="T75">
        <v>220613.3</v>
      </c>
    </row>
    <row r="76" spans="20:24" x14ac:dyDescent="0.3">
      <c r="T76">
        <v>104889.7</v>
      </c>
    </row>
    <row r="77" spans="20:24" x14ac:dyDescent="0.3">
      <c r="T77">
        <v>119683.9</v>
      </c>
    </row>
    <row r="78" spans="20:24" x14ac:dyDescent="0.3">
      <c r="T78">
        <v>4681.6000000000004</v>
      </c>
    </row>
    <row r="79" spans="20:24" x14ac:dyDescent="0.3">
      <c r="T79">
        <v>163755.9</v>
      </c>
    </row>
    <row r="80" spans="20:24" x14ac:dyDescent="0.3">
      <c r="T80">
        <v>108165</v>
      </c>
      <c r="U80">
        <v>2.6</v>
      </c>
      <c r="W80">
        <v>1.3</v>
      </c>
      <c r="X80">
        <v>0.02</v>
      </c>
    </row>
    <row r="81" spans="20:39" x14ac:dyDescent="0.3">
      <c r="T81">
        <v>225481.60000000001</v>
      </c>
      <c r="U81">
        <v>3.5</v>
      </c>
      <c r="W81">
        <v>1.6</v>
      </c>
      <c r="X81">
        <v>0.04</v>
      </c>
    </row>
    <row r="82" spans="20:39" x14ac:dyDescent="0.3">
      <c r="T82">
        <v>483385.1</v>
      </c>
      <c r="U82">
        <v>4.8</v>
      </c>
      <c r="W82">
        <v>2.1</v>
      </c>
      <c r="X82">
        <v>0.06</v>
      </c>
    </row>
    <row r="83" spans="20:39" x14ac:dyDescent="0.3">
      <c r="T83">
        <v>229267.1</v>
      </c>
      <c r="U83">
        <v>7.1</v>
      </c>
      <c r="W83">
        <v>2.9</v>
      </c>
      <c r="X83">
        <v>0.08</v>
      </c>
    </row>
    <row r="84" spans="20:39" x14ac:dyDescent="0.3">
      <c r="T84">
        <v>209872.2</v>
      </c>
      <c r="U84">
        <v>11.8</v>
      </c>
      <c r="W84">
        <v>4.2</v>
      </c>
      <c r="X84">
        <v>0.1</v>
      </c>
    </row>
    <row r="85" spans="20:39" x14ac:dyDescent="0.3">
      <c r="T85">
        <v>403582.8</v>
      </c>
      <c r="U85">
        <v>36.200000000000003</v>
      </c>
      <c r="W85">
        <v>6.8</v>
      </c>
      <c r="X85">
        <v>0.12</v>
      </c>
    </row>
    <row r="86" spans="20:39" x14ac:dyDescent="0.3">
      <c r="T86">
        <v>534790.19999999995</v>
      </c>
      <c r="U86">
        <v>260.2</v>
      </c>
      <c r="W86">
        <v>14.6</v>
      </c>
      <c r="X86">
        <v>0.14000000000000001</v>
      </c>
    </row>
    <row r="87" spans="20:39" x14ac:dyDescent="0.3">
      <c r="T87">
        <v>40415.699999999997</v>
      </c>
      <c r="U87">
        <v>2370.4</v>
      </c>
      <c r="W87">
        <v>45</v>
      </c>
      <c r="X87">
        <v>0.16</v>
      </c>
    </row>
    <row r="88" spans="20:39" x14ac:dyDescent="0.3">
      <c r="T88">
        <v>725877.3</v>
      </c>
      <c r="U88">
        <v>94772.7</v>
      </c>
      <c r="W88">
        <v>188.6</v>
      </c>
      <c r="X88">
        <v>0.18</v>
      </c>
    </row>
    <row r="89" spans="20:39" x14ac:dyDescent="0.3">
      <c r="U89">
        <v>34115.599999999999</v>
      </c>
      <c r="W89">
        <v>3131</v>
      </c>
      <c r="X89">
        <v>0.2</v>
      </c>
    </row>
    <row r="90" spans="20:39" x14ac:dyDescent="0.3">
      <c r="U90">
        <v>102634.6</v>
      </c>
      <c r="W90">
        <v>220613.3</v>
      </c>
      <c r="X90">
        <v>0.22</v>
      </c>
    </row>
    <row r="91" spans="20:39" x14ac:dyDescent="0.3">
      <c r="U91">
        <v>504301.7</v>
      </c>
      <c r="W91">
        <v>104889.7</v>
      </c>
      <c r="X91">
        <v>0.24</v>
      </c>
      <c r="AA91">
        <f>0.02</f>
        <v>0.02</v>
      </c>
      <c r="AB91">
        <v>1.5</v>
      </c>
      <c r="AD91">
        <v>1.9</v>
      </c>
      <c r="AE91">
        <v>0.02</v>
      </c>
      <c r="AG91" s="2">
        <v>0.02</v>
      </c>
      <c r="AH91">
        <v>1.2</v>
      </c>
      <c r="AJ91">
        <v>1.3</v>
      </c>
      <c r="AL91">
        <v>0.02</v>
      </c>
      <c r="AM91">
        <v>1.3</v>
      </c>
    </row>
    <row r="92" spans="20:39" x14ac:dyDescent="0.3">
      <c r="U92">
        <v>352720.3</v>
      </c>
      <c r="W92">
        <v>119683.9</v>
      </c>
      <c r="X92">
        <v>0.26</v>
      </c>
      <c r="AA92">
        <f>0.04</f>
        <v>0.04</v>
      </c>
      <c r="AB92">
        <v>2.1</v>
      </c>
      <c r="AD92">
        <v>2.9</v>
      </c>
      <c r="AE92">
        <v>0.04</v>
      </c>
      <c r="AG92" s="2">
        <v>0.04</v>
      </c>
      <c r="AH92">
        <v>1.5</v>
      </c>
      <c r="AJ92">
        <v>1.6</v>
      </c>
      <c r="AL92">
        <v>0.04</v>
      </c>
      <c r="AM92">
        <v>1.7</v>
      </c>
    </row>
    <row r="93" spans="20:39" x14ac:dyDescent="0.3">
      <c r="U93">
        <v>178650.6</v>
      </c>
      <c r="W93">
        <v>4681.6000000000004</v>
      </c>
      <c r="X93">
        <v>0.28000000000000003</v>
      </c>
      <c r="AA93">
        <f>0.06</f>
        <v>0.06</v>
      </c>
      <c r="AB93">
        <v>2.8</v>
      </c>
      <c r="AD93">
        <v>4.2</v>
      </c>
      <c r="AE93">
        <v>0.06</v>
      </c>
      <c r="AG93" s="2">
        <v>0.06</v>
      </c>
      <c r="AH93">
        <v>1.9</v>
      </c>
      <c r="AJ93">
        <v>2</v>
      </c>
      <c r="AL93">
        <v>0.06</v>
      </c>
      <c r="AM93">
        <v>2.2000000000000002</v>
      </c>
    </row>
    <row r="94" spans="20:39" x14ac:dyDescent="0.3">
      <c r="U94">
        <v>665589.19999999995</v>
      </c>
      <c r="W94">
        <v>163755.9</v>
      </c>
      <c r="X94">
        <v>0.3</v>
      </c>
      <c r="AA94">
        <f>0.08</f>
        <v>0.08</v>
      </c>
      <c r="AB94">
        <v>3.6</v>
      </c>
      <c r="AD94">
        <v>5.8</v>
      </c>
      <c r="AE94">
        <v>0.08</v>
      </c>
      <c r="AG94" s="2">
        <v>0.08</v>
      </c>
      <c r="AH94">
        <v>2.6</v>
      </c>
      <c r="AJ94">
        <v>2.5</v>
      </c>
      <c r="AL94">
        <v>0.08</v>
      </c>
      <c r="AM94">
        <v>2.8</v>
      </c>
    </row>
    <row r="95" spans="20:39" x14ac:dyDescent="0.3">
      <c r="U95">
        <v>787014.2</v>
      </c>
      <c r="W95">
        <v>108165</v>
      </c>
      <c r="X95">
        <v>0.32</v>
      </c>
      <c r="AA95">
        <f>0.1</f>
        <v>0.1</v>
      </c>
      <c r="AB95">
        <v>4.7</v>
      </c>
      <c r="AD95">
        <v>7.6</v>
      </c>
      <c r="AE95">
        <v>0.1</v>
      </c>
      <c r="AG95" s="2">
        <v>0.1</v>
      </c>
      <c r="AH95">
        <v>6</v>
      </c>
      <c r="AJ95">
        <v>3.2</v>
      </c>
      <c r="AL95">
        <v>0.1</v>
      </c>
      <c r="AM95">
        <v>3.5</v>
      </c>
    </row>
    <row r="96" spans="20:39" x14ac:dyDescent="0.3">
      <c r="U96">
        <v>932519.4</v>
      </c>
      <c r="W96">
        <v>225481.60000000001</v>
      </c>
      <c r="X96">
        <v>0.34</v>
      </c>
      <c r="AA96">
        <f>0.12</f>
        <v>0.12</v>
      </c>
      <c r="AB96">
        <v>6.2</v>
      </c>
      <c r="AD96">
        <v>10</v>
      </c>
      <c r="AE96">
        <v>0.12</v>
      </c>
      <c r="AG96" s="2">
        <f>0.12</f>
        <v>0.12</v>
      </c>
      <c r="AH96">
        <v>5589273</v>
      </c>
      <c r="AJ96">
        <v>4.0999999999999996</v>
      </c>
      <c r="AL96">
        <v>0.12</v>
      </c>
      <c r="AM96">
        <v>4.5</v>
      </c>
    </row>
    <row r="97" spans="20:39" x14ac:dyDescent="0.3">
      <c r="U97">
        <v>1080298.6000000001</v>
      </c>
      <c r="W97">
        <v>483385.1</v>
      </c>
      <c r="X97">
        <v>0.36</v>
      </c>
      <c r="AA97">
        <f>0.14</f>
        <v>0.14000000000000001</v>
      </c>
      <c r="AB97">
        <v>8.3000000000000007</v>
      </c>
      <c r="AD97">
        <v>13</v>
      </c>
      <c r="AE97">
        <v>0.14000000000000001</v>
      </c>
      <c r="AG97" s="2">
        <f>0.14</f>
        <v>0.14000000000000001</v>
      </c>
      <c r="AH97">
        <v>8567362.6999999993</v>
      </c>
      <c r="AJ97">
        <v>5.4</v>
      </c>
      <c r="AL97">
        <v>0.14000000000000001</v>
      </c>
      <c r="AM97">
        <v>5.7</v>
      </c>
    </row>
    <row r="98" spans="20:39" x14ac:dyDescent="0.3">
      <c r="U98">
        <v>797739.3</v>
      </c>
      <c r="W98">
        <v>229267.1</v>
      </c>
      <c r="X98">
        <v>0.38</v>
      </c>
      <c r="AA98">
        <f>0.16</f>
        <v>0.16</v>
      </c>
      <c r="AB98">
        <v>11.6</v>
      </c>
      <c r="AD98">
        <v>16.899999999999999</v>
      </c>
      <c r="AE98">
        <v>0.16</v>
      </c>
      <c r="AG98" s="2">
        <v>0.16</v>
      </c>
      <c r="AH98">
        <v>10792984.199999999</v>
      </c>
      <c r="AJ98">
        <v>7.6</v>
      </c>
      <c r="AL98">
        <v>0.16</v>
      </c>
      <c r="AM98">
        <v>7.3</v>
      </c>
    </row>
    <row r="99" spans="20:39" x14ac:dyDescent="0.3">
      <c r="U99">
        <v>792193.4</v>
      </c>
      <c r="W99">
        <v>209872.2</v>
      </c>
      <c r="X99">
        <v>0.4</v>
      </c>
      <c r="AA99">
        <f>0.18</f>
        <v>0.18</v>
      </c>
      <c r="AB99">
        <v>18.899999999999999</v>
      </c>
      <c r="AD99">
        <v>22</v>
      </c>
      <c r="AE99">
        <v>0.18</v>
      </c>
      <c r="AG99">
        <f>0.18</f>
        <v>0.18</v>
      </c>
      <c r="AH99">
        <v>12554758.5</v>
      </c>
      <c r="AJ99">
        <v>12</v>
      </c>
      <c r="AL99">
        <v>0.18</v>
      </c>
      <c r="AM99">
        <v>9.6</v>
      </c>
    </row>
    <row r="100" spans="20:39" x14ac:dyDescent="0.3">
      <c r="U100">
        <v>468008.2</v>
      </c>
      <c r="W100">
        <v>403582.8</v>
      </c>
      <c r="X100">
        <v>0.42</v>
      </c>
      <c r="AA100">
        <v>0.2</v>
      </c>
      <c r="AB100">
        <v>1596341.2</v>
      </c>
      <c r="AD100">
        <v>29</v>
      </c>
      <c r="AE100">
        <v>0.2</v>
      </c>
      <c r="AG100">
        <v>0.2</v>
      </c>
      <c r="AH100">
        <v>13935653.5</v>
      </c>
      <c r="AJ100">
        <v>43.2</v>
      </c>
      <c r="AL100">
        <v>0.2</v>
      </c>
      <c r="AM100">
        <v>13.1</v>
      </c>
    </row>
    <row r="101" spans="20:39" x14ac:dyDescent="0.3">
      <c r="U101">
        <v>1026554.6</v>
      </c>
      <c r="W101">
        <v>534790.19999999995</v>
      </c>
      <c r="X101">
        <v>0.44</v>
      </c>
      <c r="AA101">
        <v>0.22</v>
      </c>
      <c r="AB101">
        <v>2739258.8</v>
      </c>
      <c r="AD101">
        <v>39.1</v>
      </c>
      <c r="AE101">
        <v>0.22</v>
      </c>
      <c r="AG101">
        <v>0.22</v>
      </c>
      <c r="AH101">
        <v>15066617.699999999</v>
      </c>
      <c r="AJ101">
        <v>1138810.6000000001</v>
      </c>
      <c r="AL101">
        <v>0.22</v>
      </c>
      <c r="AM101">
        <v>19</v>
      </c>
    </row>
    <row r="102" spans="20:39" x14ac:dyDescent="0.3">
      <c r="U102">
        <v>668910.69999999995</v>
      </c>
      <c r="W102">
        <v>40415.699999999997</v>
      </c>
      <c r="X102">
        <v>0.46</v>
      </c>
      <c r="AA102">
        <v>0.24</v>
      </c>
      <c r="AB102">
        <v>3675749.3</v>
      </c>
      <c r="AD102">
        <v>54.6</v>
      </c>
      <c r="AE102">
        <v>0.24</v>
      </c>
      <c r="AG102">
        <v>0.24</v>
      </c>
      <c r="AH102">
        <v>16011968.4</v>
      </c>
      <c r="AJ102">
        <v>2099890.7999999998</v>
      </c>
      <c r="AL102">
        <v>0.24</v>
      </c>
      <c r="AM102">
        <v>31.5</v>
      </c>
    </row>
    <row r="103" spans="20:39" x14ac:dyDescent="0.3">
      <c r="U103">
        <v>913564</v>
      </c>
      <c r="W103">
        <v>725877.3</v>
      </c>
      <c r="X103">
        <v>0.48</v>
      </c>
      <c r="AA103">
        <v>0.26</v>
      </c>
      <c r="AB103">
        <v>4500126.5</v>
      </c>
      <c r="AD103">
        <v>82.5</v>
      </c>
      <c r="AE103">
        <v>0.26</v>
      </c>
      <c r="AJ103">
        <v>2902823</v>
      </c>
      <c r="AL103">
        <v>0.26</v>
      </c>
      <c r="AM103">
        <v>82.4</v>
      </c>
    </row>
    <row r="104" spans="20:39" x14ac:dyDescent="0.3">
      <c r="AD104">
        <v>145.1</v>
      </c>
      <c r="AE104">
        <v>0.28000000000000003</v>
      </c>
      <c r="AL104">
        <v>0.28000000000000003</v>
      </c>
      <c r="AM104">
        <v>368004.3</v>
      </c>
    </row>
    <row r="105" spans="20:39" x14ac:dyDescent="0.3">
      <c r="AD105">
        <v>437</v>
      </c>
      <c r="AE105">
        <v>0.3</v>
      </c>
      <c r="AL105">
        <v>0.3</v>
      </c>
      <c r="AM105">
        <v>960818.7</v>
      </c>
    </row>
    <row r="106" spans="20:39" x14ac:dyDescent="0.3">
      <c r="T106">
        <v>1.3</v>
      </c>
      <c r="AD106">
        <v>233059</v>
      </c>
      <c r="AE106">
        <v>0.32</v>
      </c>
      <c r="AL106">
        <f>0.32</f>
        <v>0.32</v>
      </c>
      <c r="AM106">
        <v>1484994.4</v>
      </c>
    </row>
    <row r="107" spans="20:39" x14ac:dyDescent="0.3">
      <c r="T107">
        <v>1.7</v>
      </c>
      <c r="AD107">
        <v>692594.2</v>
      </c>
      <c r="AE107">
        <v>0.34</v>
      </c>
      <c r="AL107">
        <f>0.34</f>
        <v>0.34</v>
      </c>
      <c r="AM107">
        <v>1943768.1</v>
      </c>
    </row>
    <row r="108" spans="20:39" x14ac:dyDescent="0.3">
      <c r="T108">
        <v>2.4</v>
      </c>
      <c r="AD108">
        <v>1104679.1000000001</v>
      </c>
      <c r="AE108">
        <f>0.36</f>
        <v>0.36</v>
      </c>
      <c r="AL108">
        <f>0.36</f>
        <v>0.36</v>
      </c>
      <c r="AM108">
        <v>2352121.7000000002</v>
      </c>
    </row>
    <row r="109" spans="20:39" x14ac:dyDescent="0.3">
      <c r="T109">
        <v>3.5</v>
      </c>
      <c r="AD109">
        <v>1464101.4</v>
      </c>
      <c r="AE109">
        <f>0.38</f>
        <v>0.38</v>
      </c>
      <c r="AL109">
        <f>0.38</f>
        <v>0.38</v>
      </c>
      <c r="AM109">
        <v>2711071.8</v>
      </c>
    </row>
    <row r="110" spans="20:39" x14ac:dyDescent="0.3">
      <c r="T110">
        <v>5.9</v>
      </c>
      <c r="AD110">
        <v>1789949.8</v>
      </c>
      <c r="AE110">
        <f>0.4</f>
        <v>0.4</v>
      </c>
      <c r="AL110">
        <f>0.4</f>
        <v>0.4</v>
      </c>
      <c r="AM110">
        <v>3046040.6</v>
      </c>
    </row>
    <row r="111" spans="20:39" x14ac:dyDescent="0.3">
      <c r="T111">
        <v>18.100000000000001</v>
      </c>
      <c r="AD111">
        <v>2078468.8</v>
      </c>
      <c r="AE111">
        <f>0.42</f>
        <v>0.42</v>
      </c>
    </row>
    <row r="112" spans="20:39" x14ac:dyDescent="0.3">
      <c r="T112">
        <v>130.1</v>
      </c>
      <c r="AD112">
        <v>2352083.5</v>
      </c>
      <c r="AE112">
        <f>0.44</f>
        <v>0.44</v>
      </c>
    </row>
    <row r="113" spans="20:31" x14ac:dyDescent="0.3">
      <c r="T113">
        <v>1185.2</v>
      </c>
      <c r="AD113">
        <v>2612932.2000000002</v>
      </c>
      <c r="AE113">
        <f>0.46</f>
        <v>0.46</v>
      </c>
    </row>
    <row r="114" spans="20:31" x14ac:dyDescent="0.3">
      <c r="T114">
        <v>47386.400000000001</v>
      </c>
      <c r="AD114">
        <v>2826352.6</v>
      </c>
      <c r="AE114">
        <f>0.48</f>
        <v>0.48</v>
      </c>
    </row>
    <row r="115" spans="20:31" x14ac:dyDescent="0.3">
      <c r="T115">
        <v>17057.8</v>
      </c>
    </row>
    <row r="116" spans="20:31" x14ac:dyDescent="0.3">
      <c r="T116">
        <v>51317.3</v>
      </c>
    </row>
    <row r="117" spans="20:31" x14ac:dyDescent="0.3">
      <c r="T117">
        <v>252150.8</v>
      </c>
    </row>
    <row r="118" spans="20:31" x14ac:dyDescent="0.3">
      <c r="T118">
        <v>176360.1</v>
      </c>
    </row>
    <row r="119" spans="20:31" x14ac:dyDescent="0.3">
      <c r="T119">
        <v>89325.3</v>
      </c>
    </row>
    <row r="120" spans="20:31" x14ac:dyDescent="0.3">
      <c r="T120">
        <v>332794.59999999998</v>
      </c>
    </row>
    <row r="121" spans="20:31" x14ac:dyDescent="0.3">
      <c r="T121">
        <v>393507.1</v>
      </c>
    </row>
    <row r="122" spans="20:31" x14ac:dyDescent="0.3">
      <c r="T122">
        <v>466259.7</v>
      </c>
    </row>
    <row r="123" spans="20:31" x14ac:dyDescent="0.3">
      <c r="T123">
        <v>540149.30000000005</v>
      </c>
    </row>
    <row r="124" spans="20:31" x14ac:dyDescent="0.3">
      <c r="T124">
        <v>398869.7</v>
      </c>
    </row>
    <row r="125" spans="20:31" x14ac:dyDescent="0.3">
      <c r="T125">
        <v>396096.7</v>
      </c>
    </row>
    <row r="126" spans="20:31" x14ac:dyDescent="0.3">
      <c r="T126">
        <v>234004.1</v>
      </c>
    </row>
    <row r="127" spans="20:31" x14ac:dyDescent="0.3">
      <c r="T127">
        <v>513277.3</v>
      </c>
    </row>
    <row r="128" spans="20:31" x14ac:dyDescent="0.3">
      <c r="T128">
        <v>334455.40000000002</v>
      </c>
    </row>
    <row r="129" spans="20:20" x14ac:dyDescent="0.3">
      <c r="T129">
        <v>456782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FE1A-7A14-FD4C-B847-7CABFB94C1A8}">
  <dimension ref="A1:B11"/>
  <sheetViews>
    <sheetView workbookViewId="0">
      <selection activeCell="B6" sqref="A1:B6"/>
    </sheetView>
  </sheetViews>
  <sheetFormatPr defaultColWidth="11.19921875" defaultRowHeight="15.6" x14ac:dyDescent="0.3"/>
  <cols>
    <col min="1" max="1" width="8.5" bestFit="1" customWidth="1"/>
  </cols>
  <sheetData>
    <row r="1" spans="1:2" x14ac:dyDescent="0.3">
      <c r="A1" t="s">
        <v>16</v>
      </c>
      <c r="B1" t="s">
        <v>14</v>
      </c>
    </row>
    <row r="2" spans="1:2" x14ac:dyDescent="0.3">
      <c r="A2">
        <v>0</v>
      </c>
      <c r="B2">
        <v>4.4000000000000004</v>
      </c>
    </row>
    <row r="3" spans="1:2" x14ac:dyDescent="0.3">
      <c r="A3">
        <v>1</v>
      </c>
      <c r="B3">
        <v>4.2</v>
      </c>
    </row>
    <row r="4" spans="1:2" x14ac:dyDescent="0.3">
      <c r="A4">
        <v>2</v>
      </c>
      <c r="B4">
        <v>4.2</v>
      </c>
    </row>
    <row r="5" spans="1:2" x14ac:dyDescent="0.3">
      <c r="A5">
        <v>3</v>
      </c>
      <c r="B5">
        <v>1.8</v>
      </c>
    </row>
    <row r="6" spans="1:2" x14ac:dyDescent="0.3">
      <c r="A6">
        <v>4</v>
      </c>
      <c r="B6">
        <v>4.2</v>
      </c>
    </row>
    <row r="7" spans="1:2" x14ac:dyDescent="0.3">
      <c r="A7">
        <v>5</v>
      </c>
      <c r="B7">
        <v>5.7</v>
      </c>
    </row>
    <row r="8" spans="1:2" x14ac:dyDescent="0.3">
      <c r="A8">
        <v>6</v>
      </c>
      <c r="B8">
        <v>9.9</v>
      </c>
    </row>
    <row r="9" spans="1:2" x14ac:dyDescent="0.3">
      <c r="A9">
        <v>7</v>
      </c>
      <c r="B9">
        <v>5.8</v>
      </c>
    </row>
    <row r="10" spans="1:2" x14ac:dyDescent="0.3">
      <c r="A10">
        <v>8</v>
      </c>
      <c r="B10">
        <v>6.9</v>
      </c>
    </row>
    <row r="11" spans="1:2" x14ac:dyDescent="0.3">
      <c r="A11">
        <v>9</v>
      </c>
      <c r="B11">
        <v>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9D7-4750-445D-BCB6-2AAB80885987}">
  <dimension ref="A1:AG83"/>
  <sheetViews>
    <sheetView tabSelected="1" topLeftCell="A16" zoomScale="93" zoomScaleNormal="93" workbookViewId="0">
      <selection activeCell="AG35" sqref="AG35"/>
    </sheetView>
  </sheetViews>
  <sheetFormatPr defaultRowHeight="15.6" x14ac:dyDescent="0.3"/>
  <cols>
    <col min="1" max="1" width="10.19921875" bestFit="1" customWidth="1"/>
  </cols>
  <sheetData>
    <row r="1" spans="1:33" x14ac:dyDescent="0.3">
      <c r="A1" t="s">
        <v>17</v>
      </c>
      <c r="C1" t="s">
        <v>18</v>
      </c>
      <c r="E1" t="s">
        <v>19</v>
      </c>
      <c r="G1" t="s">
        <v>20</v>
      </c>
      <c r="I1" t="s">
        <v>21</v>
      </c>
      <c r="AB1" t="s">
        <v>24</v>
      </c>
      <c r="AD1" t="s">
        <v>25</v>
      </c>
      <c r="AF1" t="s">
        <v>26</v>
      </c>
    </row>
    <row r="2" spans="1:33" x14ac:dyDescent="0.3">
      <c r="A2">
        <v>0.02</v>
      </c>
      <c r="B2">
        <v>1.306</v>
      </c>
      <c r="C2">
        <v>0.02</v>
      </c>
      <c r="D2">
        <v>1.268</v>
      </c>
      <c r="E2">
        <v>0.02</v>
      </c>
      <c r="F2">
        <v>1.222</v>
      </c>
      <c r="G2">
        <v>0.02</v>
      </c>
      <c r="H2">
        <v>1.27</v>
      </c>
      <c r="I2">
        <v>0.02</v>
      </c>
      <c r="J2">
        <v>1.333</v>
      </c>
      <c r="AB2">
        <v>0.02</v>
      </c>
      <c r="AC2">
        <v>1.3029999999999999</v>
      </c>
      <c r="AD2">
        <v>0.02</v>
      </c>
      <c r="AE2">
        <v>1.486</v>
      </c>
      <c r="AF2">
        <v>0.02</v>
      </c>
      <c r="AG2">
        <v>1.6779999999999999</v>
      </c>
    </row>
    <row r="3" spans="1:33" x14ac:dyDescent="0.3">
      <c r="A3">
        <v>0.04</v>
      </c>
      <c r="B3">
        <v>1.74</v>
      </c>
      <c r="C3">
        <v>0.04</v>
      </c>
      <c r="D3">
        <v>1.6319999999999999</v>
      </c>
      <c r="E3">
        <v>0.04</v>
      </c>
      <c r="F3">
        <v>1.514</v>
      </c>
      <c r="G3">
        <v>0.04</v>
      </c>
      <c r="H3">
        <v>1.597</v>
      </c>
      <c r="I3">
        <v>0.04</v>
      </c>
      <c r="J3">
        <v>1.736</v>
      </c>
      <c r="AB3">
        <v>0.04</v>
      </c>
      <c r="AC3">
        <v>1.6819999999999999</v>
      </c>
      <c r="AD3">
        <v>0.04</v>
      </c>
      <c r="AE3">
        <v>2.0630000000000002</v>
      </c>
      <c r="AF3">
        <v>0.04</v>
      </c>
      <c r="AG3">
        <v>2.4870000000000001</v>
      </c>
    </row>
    <row r="4" spans="1:33" x14ac:dyDescent="0.3">
      <c r="A4">
        <v>0.06</v>
      </c>
      <c r="B4">
        <v>2.399</v>
      </c>
      <c r="C4">
        <v>0.06</v>
      </c>
      <c r="D4">
        <v>2.1469999999999998</v>
      </c>
      <c r="E4">
        <v>0.06</v>
      </c>
      <c r="F4">
        <v>1.9119999999999999</v>
      </c>
      <c r="G4">
        <v>0.06</v>
      </c>
      <c r="H4">
        <v>2.0030000000000001</v>
      </c>
      <c r="I4">
        <v>0.06</v>
      </c>
      <c r="J4">
        <v>2.2189999999999999</v>
      </c>
      <c r="AB4">
        <v>0.06</v>
      </c>
      <c r="AC4">
        <v>2.1659999999999999</v>
      </c>
      <c r="AD4">
        <v>0.06</v>
      </c>
      <c r="AE4">
        <v>2.7709999999999999</v>
      </c>
      <c r="AF4">
        <v>0.06</v>
      </c>
      <c r="AG4">
        <v>3.4689999999999999</v>
      </c>
    </row>
    <row r="5" spans="1:33" x14ac:dyDescent="0.3">
      <c r="A5">
        <v>0.08</v>
      </c>
      <c r="B5">
        <v>3.4860000000000002</v>
      </c>
      <c r="C5">
        <v>0.08</v>
      </c>
      <c r="D5">
        <v>2.944</v>
      </c>
      <c r="E5">
        <v>0.08</v>
      </c>
      <c r="F5">
        <v>2.5680000000000001</v>
      </c>
      <c r="G5">
        <v>0.08</v>
      </c>
      <c r="H5">
        <v>2.5150000000000001</v>
      </c>
      <c r="I5">
        <v>0.08</v>
      </c>
      <c r="J5">
        <v>2.8159999999999998</v>
      </c>
      <c r="AB5">
        <v>6.3E-2</v>
      </c>
      <c r="AC5">
        <v>3702617.9879999999</v>
      </c>
      <c r="AD5">
        <v>0.08</v>
      </c>
      <c r="AE5">
        <v>3.645</v>
      </c>
      <c r="AF5">
        <v>0.08</v>
      </c>
      <c r="AG5">
        <v>4.6660000000000004</v>
      </c>
    </row>
    <row r="6" spans="1:33" x14ac:dyDescent="0.3">
      <c r="A6">
        <v>0.1</v>
      </c>
      <c r="B6">
        <v>8.27</v>
      </c>
      <c r="C6">
        <v>0.1</v>
      </c>
      <c r="D6">
        <v>4.2709999999999999</v>
      </c>
      <c r="E6">
        <v>9.5000000000000001E-2</v>
      </c>
      <c r="F6">
        <v>1359661.8489999999</v>
      </c>
      <c r="G6">
        <v>0.1</v>
      </c>
      <c r="H6">
        <v>3.1920000000000002</v>
      </c>
      <c r="I6">
        <v>0.1</v>
      </c>
      <c r="J6">
        <v>3.544</v>
      </c>
      <c r="AB6">
        <v>4.9000000000000002E-2</v>
      </c>
      <c r="AC6">
        <v>25615260.179000001</v>
      </c>
      <c r="AD6">
        <v>0.1</v>
      </c>
      <c r="AE6">
        <v>4.7389999999999999</v>
      </c>
      <c r="AF6">
        <v>0.1</v>
      </c>
      <c r="AG6">
        <v>6.1189999999999998</v>
      </c>
    </row>
    <row r="7" spans="1:33" x14ac:dyDescent="0.3">
      <c r="A7">
        <v>0.12</v>
      </c>
      <c r="B7">
        <v>16.283999999999999</v>
      </c>
      <c r="C7">
        <v>0.12</v>
      </c>
      <c r="D7">
        <v>7.3330000000000002</v>
      </c>
      <c r="E7">
        <v>9.5000000000000001E-2</v>
      </c>
      <c r="F7">
        <v>5617861.8370000003</v>
      </c>
      <c r="G7">
        <v>0.12</v>
      </c>
      <c r="H7">
        <v>4.1120000000000001</v>
      </c>
      <c r="I7">
        <v>0.12</v>
      </c>
      <c r="J7">
        <v>4.4850000000000003</v>
      </c>
      <c r="AB7">
        <v>4.9000000000000002E-2</v>
      </c>
      <c r="AC7">
        <v>29915256.267000001</v>
      </c>
      <c r="AD7">
        <v>0.12</v>
      </c>
      <c r="AE7">
        <v>6.2069999999999999</v>
      </c>
      <c r="AF7">
        <v>0.12</v>
      </c>
      <c r="AG7">
        <v>8.0129999999999999</v>
      </c>
    </row>
    <row r="8" spans="1:33" x14ac:dyDescent="0.3">
      <c r="A8">
        <v>0.14000000000000001</v>
      </c>
      <c r="B8">
        <v>52.389000000000003</v>
      </c>
      <c r="C8">
        <v>0.14000000000000001</v>
      </c>
      <c r="D8">
        <v>18.757999999999999</v>
      </c>
      <c r="E8">
        <v>9.5000000000000001E-2</v>
      </c>
      <c r="F8">
        <v>8565071.3239999991</v>
      </c>
      <c r="G8">
        <v>0.14000000000000001</v>
      </c>
      <c r="H8">
        <v>5.4470000000000001</v>
      </c>
      <c r="I8">
        <v>0.14000000000000001</v>
      </c>
      <c r="J8">
        <v>5.7110000000000003</v>
      </c>
      <c r="AB8">
        <v>4.9000000000000002E-2</v>
      </c>
      <c r="AC8">
        <v>32872821.409000002</v>
      </c>
      <c r="AD8">
        <v>0.14000000000000001</v>
      </c>
      <c r="AE8">
        <v>8.3130000000000006</v>
      </c>
      <c r="AF8">
        <v>0.14000000000000001</v>
      </c>
      <c r="AG8">
        <v>10.436</v>
      </c>
    </row>
    <row r="9" spans="1:33" x14ac:dyDescent="0.3">
      <c r="A9">
        <v>0.16</v>
      </c>
      <c r="B9">
        <v>17413.107</v>
      </c>
      <c r="C9">
        <v>0.16</v>
      </c>
      <c r="D9">
        <v>85.379000000000005</v>
      </c>
      <c r="E9">
        <v>9.5000000000000001E-2</v>
      </c>
      <c r="F9">
        <v>10824707.172</v>
      </c>
      <c r="G9">
        <v>0.16</v>
      </c>
      <c r="H9">
        <v>7.6050000000000004</v>
      </c>
      <c r="I9">
        <v>0.16</v>
      </c>
      <c r="J9">
        <v>7.3310000000000004</v>
      </c>
      <c r="AB9">
        <v>4.9000000000000002E-2</v>
      </c>
      <c r="AC9">
        <v>35132482.369999997</v>
      </c>
      <c r="AD9">
        <v>0.16</v>
      </c>
      <c r="AE9">
        <v>11.615</v>
      </c>
      <c r="AF9">
        <v>0.16</v>
      </c>
      <c r="AG9">
        <v>13.699</v>
      </c>
    </row>
    <row r="10" spans="1:33" x14ac:dyDescent="0.3">
      <c r="A10">
        <v>0.18</v>
      </c>
      <c r="B10">
        <v>7477.37</v>
      </c>
      <c r="C10">
        <v>0.18</v>
      </c>
      <c r="D10">
        <v>681.79300000000001</v>
      </c>
      <c r="E10">
        <v>9.5000000000000001E-2</v>
      </c>
      <c r="F10">
        <v>12550100.755999999</v>
      </c>
      <c r="G10">
        <v>0.18</v>
      </c>
      <c r="H10">
        <v>11.901999999999999</v>
      </c>
      <c r="I10">
        <v>0.18</v>
      </c>
      <c r="J10">
        <v>9.6760000000000002</v>
      </c>
      <c r="AB10">
        <v>4.9000000000000002E-2</v>
      </c>
      <c r="AC10">
        <v>36859142.906999998</v>
      </c>
      <c r="AD10">
        <v>0.18</v>
      </c>
      <c r="AE10">
        <v>20.457999999999998</v>
      </c>
      <c r="AF10">
        <v>0.18</v>
      </c>
      <c r="AG10">
        <v>18.41</v>
      </c>
    </row>
    <row r="11" spans="1:33" x14ac:dyDescent="0.3">
      <c r="A11">
        <v>0.19900000000000001</v>
      </c>
      <c r="B11">
        <v>20673.990000000002</v>
      </c>
      <c r="C11">
        <v>0.2</v>
      </c>
      <c r="D11">
        <v>1342.6969999999999</v>
      </c>
      <c r="E11">
        <v>9.5000000000000001E-2</v>
      </c>
      <c r="F11">
        <v>13950561.688999999</v>
      </c>
      <c r="G11">
        <v>0.2</v>
      </c>
      <c r="H11">
        <v>38.762</v>
      </c>
      <c r="I11">
        <v>0.2</v>
      </c>
      <c r="J11">
        <v>13.144</v>
      </c>
      <c r="AD11">
        <v>0.17699999999999999</v>
      </c>
      <c r="AE11">
        <v>1577357.588</v>
      </c>
      <c r="AF11">
        <v>0.2</v>
      </c>
      <c r="AG11">
        <v>25.654</v>
      </c>
    </row>
    <row r="12" spans="1:33" x14ac:dyDescent="0.3">
      <c r="A12">
        <v>0.22</v>
      </c>
      <c r="B12">
        <v>85665.975000000006</v>
      </c>
      <c r="C12">
        <v>0.22</v>
      </c>
      <c r="D12">
        <v>22763.86</v>
      </c>
      <c r="E12">
        <v>9.5000000000000001E-2</v>
      </c>
      <c r="F12">
        <v>15079380.412</v>
      </c>
      <c r="G12">
        <v>0.2</v>
      </c>
      <c r="H12">
        <v>1150031.3160000001</v>
      </c>
      <c r="I12">
        <v>0.22</v>
      </c>
      <c r="J12">
        <v>19.126999999999999</v>
      </c>
      <c r="AD12">
        <v>0.17699999999999999</v>
      </c>
      <c r="AE12">
        <v>2736349.676</v>
      </c>
      <c r="AF12">
        <v>0.22</v>
      </c>
      <c r="AG12">
        <v>38.280999999999999</v>
      </c>
    </row>
    <row r="13" spans="1:33" x14ac:dyDescent="0.3">
      <c r="A13">
        <v>0.23100000000000001</v>
      </c>
      <c r="B13">
        <v>197363.11300000001</v>
      </c>
      <c r="C13">
        <v>0.23699999999999999</v>
      </c>
      <c r="D13">
        <v>111483.69100000001</v>
      </c>
      <c r="E13">
        <v>9.5000000000000001E-2</v>
      </c>
      <c r="F13">
        <v>16024046.192</v>
      </c>
      <c r="G13">
        <v>0.2</v>
      </c>
      <c r="H13">
        <v>2099738.5120000001</v>
      </c>
      <c r="I13">
        <v>0.24</v>
      </c>
      <c r="J13">
        <v>31.141999999999999</v>
      </c>
      <c r="AD13">
        <v>0.17699999999999999</v>
      </c>
      <c r="AE13">
        <v>3696386.486</v>
      </c>
      <c r="AF13">
        <v>0.24</v>
      </c>
      <c r="AG13">
        <v>70.022000000000006</v>
      </c>
    </row>
    <row r="14" spans="1:33" x14ac:dyDescent="0.3">
      <c r="A14">
        <v>0.253</v>
      </c>
      <c r="B14">
        <v>186610.674</v>
      </c>
      <c r="C14">
        <v>0.25800000000000001</v>
      </c>
      <c r="D14">
        <v>66400.267000000007</v>
      </c>
      <c r="E14">
        <v>9.5000000000000001E-2</v>
      </c>
      <c r="F14">
        <v>16832799.745000001</v>
      </c>
      <c r="G14">
        <v>0.2</v>
      </c>
      <c r="H14">
        <v>2886551.0610000002</v>
      </c>
      <c r="I14">
        <v>0.26</v>
      </c>
      <c r="J14">
        <v>88.433000000000007</v>
      </c>
      <c r="AD14">
        <v>0.17699999999999999</v>
      </c>
      <c r="AE14">
        <v>4501217.3260000004</v>
      </c>
      <c r="AF14">
        <v>0.25900000000000001</v>
      </c>
      <c r="AG14">
        <v>28821.893</v>
      </c>
    </row>
    <row r="15" spans="1:33" x14ac:dyDescent="0.3">
      <c r="A15">
        <v>0.26600000000000001</v>
      </c>
      <c r="B15">
        <v>388902.51</v>
      </c>
      <c r="C15">
        <v>0.27700000000000002</v>
      </c>
      <c r="D15">
        <v>266229.07</v>
      </c>
      <c r="E15">
        <v>9.5000000000000001E-2</v>
      </c>
      <c r="F15">
        <v>17515983.495999999</v>
      </c>
      <c r="G15">
        <v>0.2</v>
      </c>
      <c r="H15">
        <v>3569942.8739999998</v>
      </c>
      <c r="I15">
        <v>0.26900000000000002</v>
      </c>
      <c r="J15">
        <v>374030.185</v>
      </c>
      <c r="AD15">
        <v>0.17699999999999999</v>
      </c>
      <c r="AE15">
        <v>5179019.8</v>
      </c>
      <c r="AF15">
        <v>0.25900000000000001</v>
      </c>
      <c r="AG15">
        <v>704817.16599999997</v>
      </c>
    </row>
    <row r="16" spans="1:33" x14ac:dyDescent="0.3">
      <c r="A16">
        <v>0.28699999999999998</v>
      </c>
      <c r="B16">
        <v>368913.41100000002</v>
      </c>
      <c r="C16">
        <v>0.29199999999999998</v>
      </c>
      <c r="D16">
        <v>233918.818</v>
      </c>
      <c r="E16">
        <v>9.5000000000000001E-2</v>
      </c>
      <c r="F16">
        <v>18121021.587000001</v>
      </c>
      <c r="G16">
        <v>0.2</v>
      </c>
      <c r="H16">
        <v>4197593.2949999999</v>
      </c>
      <c r="I16">
        <v>0.26900000000000002</v>
      </c>
      <c r="J16">
        <v>971502.70200000005</v>
      </c>
      <c r="AD16">
        <v>0.17699999999999999</v>
      </c>
      <c r="AE16">
        <v>5766963.2070000004</v>
      </c>
      <c r="AF16">
        <v>0.25900000000000001</v>
      </c>
      <c r="AG16">
        <v>1310798.9110000001</v>
      </c>
    </row>
    <row r="17" spans="1:33" x14ac:dyDescent="0.3">
      <c r="A17">
        <v>0.28299999999999997</v>
      </c>
      <c r="B17">
        <v>413507.71899999998</v>
      </c>
      <c r="C17">
        <v>0.30399999999999999</v>
      </c>
      <c r="D17">
        <v>236374.44899999999</v>
      </c>
      <c r="E17">
        <v>9.5000000000000001E-2</v>
      </c>
      <c r="F17">
        <v>18639235.046999998</v>
      </c>
      <c r="G17">
        <v>0.2</v>
      </c>
      <c r="H17">
        <v>4705301.2750000004</v>
      </c>
      <c r="I17">
        <v>0.26900000000000002</v>
      </c>
      <c r="J17">
        <v>1483798.2819999999</v>
      </c>
      <c r="AD17">
        <v>0.17699999999999999</v>
      </c>
      <c r="AE17">
        <v>6305497.0429999996</v>
      </c>
      <c r="AF17">
        <v>0.25900000000000001</v>
      </c>
      <c r="AG17">
        <v>1833225.973</v>
      </c>
    </row>
    <row r="18" spans="1:33" x14ac:dyDescent="0.3">
      <c r="A18">
        <v>0.308</v>
      </c>
      <c r="B18">
        <v>442749.29499999998</v>
      </c>
      <c r="C18">
        <v>0.32800000000000001</v>
      </c>
      <c r="D18">
        <v>198235.44899999999</v>
      </c>
      <c r="E18">
        <v>9.5000000000000001E-2</v>
      </c>
      <c r="F18">
        <v>19069751.245000001</v>
      </c>
      <c r="G18">
        <v>0.2</v>
      </c>
      <c r="H18">
        <v>5159829.0939999996</v>
      </c>
      <c r="I18">
        <v>0.26900000000000002</v>
      </c>
      <c r="J18">
        <v>1954831.8389999999</v>
      </c>
      <c r="AD18">
        <v>0.17699999999999999</v>
      </c>
      <c r="AE18">
        <v>6749208.2439999999</v>
      </c>
      <c r="AF18">
        <v>0.25900000000000001</v>
      </c>
      <c r="AG18">
        <v>2289153.8990000002</v>
      </c>
    </row>
    <row r="19" spans="1:33" x14ac:dyDescent="0.3">
      <c r="A19">
        <v>0.31900000000000001</v>
      </c>
      <c r="B19">
        <v>449443.88299999997</v>
      </c>
      <c r="C19">
        <v>0.33100000000000002</v>
      </c>
      <c r="D19">
        <v>371872.005</v>
      </c>
      <c r="E19">
        <v>9.5000000000000001E-2</v>
      </c>
      <c r="F19">
        <v>19472924.289999999</v>
      </c>
      <c r="G19">
        <v>0.2</v>
      </c>
      <c r="H19">
        <v>5571168.8729999997</v>
      </c>
      <c r="I19">
        <v>0.26900000000000002</v>
      </c>
      <c r="J19">
        <v>2349295.5460000001</v>
      </c>
      <c r="AD19">
        <v>0.17699999999999999</v>
      </c>
      <c r="AE19">
        <v>7164834.5520000001</v>
      </c>
      <c r="AF19">
        <v>0.26</v>
      </c>
      <c r="AG19">
        <v>2693357.27</v>
      </c>
    </row>
    <row r="20" spans="1:33" x14ac:dyDescent="0.3">
      <c r="A20">
        <v>0.33700000000000002</v>
      </c>
      <c r="B20">
        <v>338882.99300000002</v>
      </c>
      <c r="C20">
        <v>0.36</v>
      </c>
      <c r="D20">
        <v>378533.25599999999</v>
      </c>
      <c r="E20">
        <v>9.5000000000000001E-2</v>
      </c>
      <c r="F20">
        <v>19869039.186000001</v>
      </c>
      <c r="G20">
        <v>0.2</v>
      </c>
      <c r="H20">
        <v>5926327.8250000002</v>
      </c>
      <c r="I20">
        <v>0.26900000000000002</v>
      </c>
      <c r="J20">
        <v>2717282.9470000002</v>
      </c>
      <c r="AD20">
        <v>0.17699999999999999</v>
      </c>
      <c r="AE20">
        <v>7529415.1150000002</v>
      </c>
      <c r="AF20">
        <v>0.25900000000000001</v>
      </c>
      <c r="AG20">
        <v>3063308.551</v>
      </c>
    </row>
    <row r="21" spans="1:33" x14ac:dyDescent="0.3">
      <c r="A21">
        <v>0.33600000000000002</v>
      </c>
      <c r="B21">
        <v>239599.08100000001</v>
      </c>
      <c r="C21">
        <v>0.35099999999999998</v>
      </c>
      <c r="D21">
        <v>286527.47100000002</v>
      </c>
      <c r="E21">
        <v>9.5000000000000001E-2</v>
      </c>
      <c r="F21">
        <v>20199812.092</v>
      </c>
      <c r="I21">
        <v>0.26900000000000002</v>
      </c>
      <c r="J21">
        <v>3052027.5660000001</v>
      </c>
      <c r="AD21">
        <v>0.17699999999999999</v>
      </c>
      <c r="AE21">
        <v>7858396.8099999996</v>
      </c>
      <c r="AF21">
        <v>0.25900000000000001</v>
      </c>
      <c r="AG21">
        <v>3379143.1919999998</v>
      </c>
    </row>
    <row r="22" spans="1:33" x14ac:dyDescent="0.3">
      <c r="A22">
        <v>0.35199999999999998</v>
      </c>
      <c r="B22">
        <v>403557.25199999998</v>
      </c>
      <c r="C22">
        <v>0.38800000000000001</v>
      </c>
      <c r="D22">
        <v>342044.08399999997</v>
      </c>
      <c r="E22">
        <v>9.5000000000000001E-2</v>
      </c>
      <c r="F22">
        <v>20472492.59</v>
      </c>
      <c r="I22">
        <v>0.26900000000000002</v>
      </c>
      <c r="J22">
        <v>3354530.64</v>
      </c>
      <c r="AD22">
        <v>0.17699999999999999</v>
      </c>
      <c r="AE22">
        <v>8157485.4199999999</v>
      </c>
      <c r="AF22">
        <v>0.25900000000000001</v>
      </c>
      <c r="AG22">
        <v>3692825.9789999998</v>
      </c>
    </row>
    <row r="23" spans="1:33" x14ac:dyDescent="0.3">
      <c r="A23">
        <v>0.35299999999999998</v>
      </c>
      <c r="B23">
        <v>425449.28399999999</v>
      </c>
      <c r="C23">
        <v>0.35199999999999998</v>
      </c>
      <c r="D23">
        <v>466852.94900000002</v>
      </c>
      <c r="I23">
        <v>0.26900000000000002</v>
      </c>
      <c r="J23">
        <v>3608292.659</v>
      </c>
      <c r="AD23">
        <v>0.17699999999999999</v>
      </c>
      <c r="AE23">
        <v>8431122.3809999991</v>
      </c>
      <c r="AF23">
        <v>0.25900000000000001</v>
      </c>
      <c r="AG23">
        <v>3958556.4589999998</v>
      </c>
    </row>
    <row r="24" spans="1:33" x14ac:dyDescent="0.3">
      <c r="A24">
        <v>0.38600000000000001</v>
      </c>
      <c r="B24">
        <v>461623.79300000001</v>
      </c>
      <c r="C24">
        <v>0.39200000000000002</v>
      </c>
      <c r="D24">
        <v>492681.22600000002</v>
      </c>
      <c r="I24">
        <v>0.26900000000000002</v>
      </c>
      <c r="J24">
        <v>3872202.9810000001</v>
      </c>
      <c r="AD24">
        <v>0.17699999999999999</v>
      </c>
      <c r="AE24">
        <v>8672513.4079999998</v>
      </c>
      <c r="AF24">
        <v>0.25900000000000001</v>
      </c>
      <c r="AG24">
        <v>4207670.9469999997</v>
      </c>
    </row>
    <row r="25" spans="1:33" x14ac:dyDescent="0.3">
      <c r="A25">
        <v>0.40899999999999997</v>
      </c>
      <c r="B25">
        <v>910329.51300000004</v>
      </c>
      <c r="C25">
        <v>0.39100000000000001</v>
      </c>
      <c r="D25">
        <v>359822.25099999999</v>
      </c>
      <c r="I25">
        <v>0.26900000000000002</v>
      </c>
      <c r="J25">
        <v>4085876.4410000001</v>
      </c>
      <c r="AD25">
        <v>0.17699999999999999</v>
      </c>
      <c r="AE25">
        <v>8884638.9340000004</v>
      </c>
      <c r="AF25">
        <v>0.25900000000000001</v>
      </c>
      <c r="AG25">
        <v>4433427.05</v>
      </c>
    </row>
    <row r="26" spans="1:33" x14ac:dyDescent="0.3">
      <c r="A26">
        <v>0.38100000000000001</v>
      </c>
      <c r="B26">
        <v>470919.07299999997</v>
      </c>
      <c r="C26">
        <v>0.44900000000000001</v>
      </c>
      <c r="D26">
        <v>695437.978</v>
      </c>
      <c r="I26">
        <v>0.26900000000000002</v>
      </c>
      <c r="J26">
        <v>4302013.9179999996</v>
      </c>
      <c r="AD26">
        <v>0.17699999999999999</v>
      </c>
      <c r="AE26">
        <v>9108327.7530000005</v>
      </c>
      <c r="AF26">
        <v>0.25900000000000001</v>
      </c>
      <c r="AG26">
        <v>4638564.6040000003</v>
      </c>
    </row>
    <row r="30" spans="1:33" x14ac:dyDescent="0.3">
      <c r="A30" t="s">
        <v>22</v>
      </c>
    </row>
    <row r="31" spans="1:33" x14ac:dyDescent="0.3">
      <c r="A31" t="s">
        <v>17</v>
      </c>
      <c r="C31" t="s">
        <v>23</v>
      </c>
    </row>
    <row r="32" spans="1:33" x14ac:dyDescent="0.3">
      <c r="A32">
        <v>0.02</v>
      </c>
      <c r="B32">
        <v>1.62</v>
      </c>
      <c r="C32">
        <v>0.02</v>
      </c>
      <c r="D32">
        <v>1.611</v>
      </c>
      <c r="F32">
        <v>0.02</v>
      </c>
      <c r="G32">
        <v>1.611</v>
      </c>
    </row>
    <row r="33" spans="1:7" x14ac:dyDescent="0.3">
      <c r="A33">
        <v>0.04</v>
      </c>
      <c r="B33">
        <v>1.734</v>
      </c>
      <c r="C33">
        <v>0.04</v>
      </c>
      <c r="D33">
        <v>1.7150000000000001</v>
      </c>
      <c r="F33">
        <v>0.04</v>
      </c>
      <c r="G33">
        <v>1.7150000000000001</v>
      </c>
    </row>
    <row r="34" spans="1:7" x14ac:dyDescent="0.3">
      <c r="A34">
        <v>0.06</v>
      </c>
      <c r="B34">
        <v>1.863</v>
      </c>
      <c r="C34">
        <v>0.06</v>
      </c>
      <c r="D34">
        <v>1.835</v>
      </c>
      <c r="F34">
        <v>0.06</v>
      </c>
      <c r="G34">
        <v>1.835</v>
      </c>
    </row>
    <row r="35" spans="1:7" x14ac:dyDescent="0.3">
      <c r="A35">
        <v>0.08</v>
      </c>
      <c r="B35">
        <v>2.0139999999999998</v>
      </c>
      <c r="C35">
        <v>0.08</v>
      </c>
      <c r="D35">
        <v>1.976</v>
      </c>
      <c r="F35">
        <v>0.08</v>
      </c>
      <c r="G35">
        <v>1.976</v>
      </c>
    </row>
    <row r="36" spans="1:7" x14ac:dyDescent="0.3">
      <c r="A36">
        <v>0.1</v>
      </c>
      <c r="B36">
        <v>2.1930000000000001</v>
      </c>
      <c r="C36">
        <v>0.1</v>
      </c>
      <c r="D36">
        <v>2.1440000000000001</v>
      </c>
      <c r="F36">
        <v>0.1</v>
      </c>
      <c r="G36">
        <v>2.1440000000000001</v>
      </c>
    </row>
    <row r="37" spans="1:7" x14ac:dyDescent="0.3">
      <c r="A37">
        <v>0.12</v>
      </c>
      <c r="B37">
        <v>2.4060000000000001</v>
      </c>
      <c r="C37">
        <v>0.12</v>
      </c>
      <c r="D37">
        <v>2.343</v>
      </c>
      <c r="F37">
        <v>0.12</v>
      </c>
      <c r="G37">
        <v>2.343</v>
      </c>
    </row>
    <row r="38" spans="1:7" x14ac:dyDescent="0.3">
      <c r="A38">
        <v>0.14000000000000001</v>
      </c>
      <c r="B38">
        <v>2.6779999999999999</v>
      </c>
      <c r="C38">
        <v>0.14000000000000001</v>
      </c>
      <c r="D38">
        <v>2.609</v>
      </c>
      <c r="F38">
        <v>0.14000000000000001</v>
      </c>
      <c r="G38">
        <v>2.609</v>
      </c>
    </row>
    <row r="39" spans="1:7" x14ac:dyDescent="0.3">
      <c r="A39">
        <v>0.16</v>
      </c>
      <c r="B39">
        <v>3.0430000000000001</v>
      </c>
      <c r="C39">
        <v>0.16</v>
      </c>
      <c r="D39">
        <v>2.9260000000000002</v>
      </c>
      <c r="F39">
        <v>0.16</v>
      </c>
      <c r="G39">
        <v>2.9260000000000002</v>
      </c>
    </row>
    <row r="40" spans="1:7" x14ac:dyDescent="0.3">
      <c r="A40">
        <v>0.18</v>
      </c>
      <c r="B40">
        <v>3.5859999999999999</v>
      </c>
      <c r="C40">
        <v>0.18</v>
      </c>
      <c r="D40">
        <v>3.4049999999999998</v>
      </c>
      <c r="F40">
        <v>0.18</v>
      </c>
      <c r="G40">
        <v>3.4049999999999998</v>
      </c>
    </row>
    <row r="41" spans="1:7" x14ac:dyDescent="0.3">
      <c r="A41">
        <v>0.2</v>
      </c>
      <c r="B41">
        <v>4.4409999999999998</v>
      </c>
      <c r="C41">
        <v>0.2</v>
      </c>
      <c r="D41">
        <v>4.0629999999999997</v>
      </c>
      <c r="F41">
        <v>0.2</v>
      </c>
      <c r="G41">
        <v>4.0629999999999997</v>
      </c>
    </row>
    <row r="42" spans="1:7" x14ac:dyDescent="0.3">
      <c r="A42">
        <v>0.22</v>
      </c>
      <c r="B42">
        <v>6.1769999999999996</v>
      </c>
      <c r="C42">
        <v>0.22</v>
      </c>
      <c r="D42">
        <v>5.0510000000000002</v>
      </c>
      <c r="F42">
        <v>0.22</v>
      </c>
      <c r="G42">
        <v>5.0510000000000002</v>
      </c>
    </row>
    <row r="43" spans="1:7" x14ac:dyDescent="0.3">
      <c r="A43">
        <v>0.24</v>
      </c>
      <c r="B43">
        <v>10.01</v>
      </c>
      <c r="C43">
        <v>0.24</v>
      </c>
      <c r="D43">
        <v>7.7590000000000003</v>
      </c>
      <c r="F43">
        <v>0.24</v>
      </c>
      <c r="G43">
        <v>7.7590000000000003</v>
      </c>
    </row>
    <row r="44" spans="1:7" x14ac:dyDescent="0.3">
      <c r="A44">
        <v>0.26</v>
      </c>
      <c r="B44">
        <v>24.379000000000001</v>
      </c>
      <c r="C44">
        <v>0.26</v>
      </c>
      <c r="D44">
        <v>15.484999999999999</v>
      </c>
      <c r="F44">
        <v>0.26</v>
      </c>
      <c r="G44">
        <v>15.484999999999999</v>
      </c>
    </row>
    <row r="45" spans="1:7" x14ac:dyDescent="0.3">
      <c r="A45">
        <v>0.28000000000000003</v>
      </c>
      <c r="B45">
        <v>102.819</v>
      </c>
      <c r="C45">
        <v>0.28000000000000003</v>
      </c>
      <c r="D45">
        <v>27.323</v>
      </c>
      <c r="F45">
        <v>0.28000000000000003</v>
      </c>
      <c r="G45">
        <v>27.323</v>
      </c>
    </row>
    <row r="46" spans="1:7" x14ac:dyDescent="0.3">
      <c r="A46">
        <v>0.3</v>
      </c>
      <c r="B46">
        <v>741.61500000000001</v>
      </c>
      <c r="C46">
        <v>0.3</v>
      </c>
      <c r="D46">
        <v>64.003</v>
      </c>
      <c r="F46">
        <v>0.3</v>
      </c>
      <c r="G46">
        <v>64.003</v>
      </c>
    </row>
    <row r="47" spans="1:7" x14ac:dyDescent="0.3">
      <c r="A47">
        <v>0.31900000000000001</v>
      </c>
      <c r="B47">
        <v>74870.604000000007</v>
      </c>
      <c r="C47">
        <v>0.32</v>
      </c>
      <c r="D47">
        <v>554.64800000000002</v>
      </c>
      <c r="F47">
        <v>0.32</v>
      </c>
      <c r="G47">
        <v>554.64800000000002</v>
      </c>
    </row>
    <row r="48" spans="1:7" x14ac:dyDescent="0.3">
      <c r="A48">
        <v>0.33300000000000002</v>
      </c>
      <c r="B48">
        <v>44905.366000000002</v>
      </c>
      <c r="C48">
        <v>0.34</v>
      </c>
      <c r="D48">
        <v>3003.819</v>
      </c>
      <c r="F48">
        <v>0.34</v>
      </c>
      <c r="G48">
        <v>3003.819</v>
      </c>
    </row>
    <row r="49" spans="1:33" x14ac:dyDescent="0.3">
      <c r="A49">
        <v>0.35499999999999998</v>
      </c>
      <c r="B49">
        <v>91306.034</v>
      </c>
      <c r="C49">
        <v>0.35799999999999998</v>
      </c>
      <c r="D49">
        <v>53405.631999999998</v>
      </c>
      <c r="F49">
        <v>0.35799999999999998</v>
      </c>
      <c r="G49">
        <v>53405.631999999998</v>
      </c>
    </row>
    <row r="50" spans="1:33" x14ac:dyDescent="0.3">
      <c r="A50">
        <v>0.376</v>
      </c>
      <c r="B50">
        <v>183528.83499999999</v>
      </c>
      <c r="C50">
        <v>0.378</v>
      </c>
      <c r="D50">
        <v>49579.491999999998</v>
      </c>
      <c r="F50">
        <v>0.378</v>
      </c>
      <c r="G50">
        <v>49579.491999999998</v>
      </c>
    </row>
    <row r="51" spans="1:33" x14ac:dyDescent="0.3">
      <c r="A51">
        <v>0.38900000000000001</v>
      </c>
      <c r="B51">
        <v>145392.666</v>
      </c>
      <c r="C51">
        <v>0.39200000000000002</v>
      </c>
      <c r="D51">
        <v>78258.267000000007</v>
      </c>
      <c r="F51">
        <v>0.39200000000000002</v>
      </c>
      <c r="G51">
        <v>78258.267000000007</v>
      </c>
    </row>
    <row r="52" spans="1:33" x14ac:dyDescent="0.3">
      <c r="A52">
        <v>0.39800000000000002</v>
      </c>
      <c r="B52">
        <v>239172.601</v>
      </c>
      <c r="C52">
        <v>0.40100000000000002</v>
      </c>
      <c r="D52">
        <v>414412.299</v>
      </c>
      <c r="F52">
        <v>0.40100000000000002</v>
      </c>
      <c r="G52">
        <v>414412.299</v>
      </c>
    </row>
    <row r="53" spans="1:33" x14ac:dyDescent="0.3">
      <c r="A53">
        <v>0.42399999999999999</v>
      </c>
      <c r="B53">
        <v>243643.272</v>
      </c>
      <c r="C53">
        <v>0.42399999999999999</v>
      </c>
      <c r="D53">
        <v>101022.948</v>
      </c>
      <c r="F53">
        <v>0.42399999999999999</v>
      </c>
      <c r="G53">
        <v>101022.948</v>
      </c>
    </row>
    <row r="54" spans="1:33" x14ac:dyDescent="0.3">
      <c r="A54">
        <v>0.41299999999999998</v>
      </c>
      <c r="B54">
        <v>334494.43199999997</v>
      </c>
      <c r="C54">
        <v>0.44</v>
      </c>
      <c r="D54">
        <v>268474.06400000001</v>
      </c>
      <c r="F54">
        <v>0.44</v>
      </c>
      <c r="G54">
        <v>268474.06400000001</v>
      </c>
    </row>
    <row r="55" spans="1:33" x14ac:dyDescent="0.3">
      <c r="A55">
        <v>0.432</v>
      </c>
      <c r="B55">
        <v>219659.375</v>
      </c>
      <c r="C55">
        <v>0.45600000000000002</v>
      </c>
      <c r="D55">
        <v>236107.617</v>
      </c>
      <c r="F55">
        <v>0.45600000000000002</v>
      </c>
      <c r="G55">
        <v>236107.617</v>
      </c>
    </row>
    <row r="56" spans="1:33" x14ac:dyDescent="0.3">
      <c r="A56">
        <v>0.45100000000000001</v>
      </c>
      <c r="B56">
        <v>360739.03399999999</v>
      </c>
      <c r="C56">
        <v>0.48899999999999999</v>
      </c>
      <c r="D56">
        <v>354764.17200000002</v>
      </c>
      <c r="F56">
        <v>0.48899999999999999</v>
      </c>
      <c r="G56">
        <v>354764.17200000002</v>
      </c>
    </row>
    <row r="58" spans="1:33" x14ac:dyDescent="0.3">
      <c r="E58" t="s">
        <v>19</v>
      </c>
      <c r="G58" t="s">
        <v>20</v>
      </c>
      <c r="I58" t="s">
        <v>21</v>
      </c>
      <c r="AB58" t="s">
        <v>24</v>
      </c>
      <c r="AD58" t="s">
        <v>25</v>
      </c>
      <c r="AF58" t="s">
        <v>26</v>
      </c>
    </row>
    <row r="59" spans="1:33" x14ac:dyDescent="0.3">
      <c r="E59">
        <v>0.02</v>
      </c>
      <c r="F59">
        <v>1.617</v>
      </c>
      <c r="G59">
        <v>0.02</v>
      </c>
      <c r="H59">
        <v>1.6479999999999999</v>
      </c>
      <c r="I59">
        <v>0.02</v>
      </c>
      <c r="J59">
        <v>1.6819999999999999</v>
      </c>
      <c r="AB59">
        <v>0.02</v>
      </c>
      <c r="AC59">
        <v>1.661</v>
      </c>
      <c r="AD59">
        <v>0.02</v>
      </c>
      <c r="AE59">
        <v>1.756</v>
      </c>
      <c r="AF59">
        <v>0.02</v>
      </c>
      <c r="AG59">
        <v>1.853</v>
      </c>
    </row>
    <row r="60" spans="1:33" x14ac:dyDescent="0.3">
      <c r="E60">
        <v>0.04</v>
      </c>
      <c r="F60">
        <v>1.7230000000000001</v>
      </c>
      <c r="G60">
        <v>0.04</v>
      </c>
      <c r="H60">
        <v>1.7909999999999999</v>
      </c>
      <c r="I60">
        <v>0.04</v>
      </c>
      <c r="J60">
        <v>1.863</v>
      </c>
      <c r="AB60">
        <v>0.04</v>
      </c>
      <c r="AC60">
        <v>1.8160000000000001</v>
      </c>
      <c r="AD60">
        <v>0.04</v>
      </c>
      <c r="AE60">
        <v>2.0190000000000001</v>
      </c>
      <c r="AF60">
        <v>0.04</v>
      </c>
      <c r="AG60">
        <v>2.2280000000000002</v>
      </c>
    </row>
    <row r="61" spans="1:33" x14ac:dyDescent="0.3">
      <c r="E61">
        <v>0.06</v>
      </c>
      <c r="F61">
        <v>1.8440000000000001</v>
      </c>
      <c r="G61">
        <v>0.06</v>
      </c>
      <c r="H61">
        <v>1.952</v>
      </c>
      <c r="I61">
        <v>0.06</v>
      </c>
      <c r="J61">
        <v>2.0659999999999998</v>
      </c>
      <c r="AB61">
        <v>0.06</v>
      </c>
      <c r="AC61">
        <v>1.986</v>
      </c>
      <c r="AD61">
        <v>0.06</v>
      </c>
      <c r="AE61">
        <v>2.3079999999999998</v>
      </c>
      <c r="AF61">
        <v>0.06</v>
      </c>
      <c r="AG61">
        <v>2.6429999999999998</v>
      </c>
    </row>
    <row r="62" spans="1:33" x14ac:dyDescent="0.3">
      <c r="E62">
        <v>0.08</v>
      </c>
      <c r="F62">
        <v>1.98</v>
      </c>
      <c r="G62">
        <v>0.08</v>
      </c>
      <c r="H62">
        <v>2.1309999999999998</v>
      </c>
      <c r="I62">
        <v>0.08</v>
      </c>
      <c r="J62">
        <v>2.3029999999999999</v>
      </c>
      <c r="AB62">
        <v>0.08</v>
      </c>
      <c r="AC62">
        <v>2.1789999999999998</v>
      </c>
      <c r="AD62">
        <v>0.08</v>
      </c>
      <c r="AE62">
        <v>2.6320000000000001</v>
      </c>
      <c r="AF62">
        <v>0.08</v>
      </c>
      <c r="AG62">
        <v>3.12</v>
      </c>
    </row>
    <row r="63" spans="1:33" x14ac:dyDescent="0.3">
      <c r="E63">
        <v>0.1</v>
      </c>
      <c r="F63">
        <v>2.1349999999999998</v>
      </c>
      <c r="G63">
        <v>0.1</v>
      </c>
      <c r="H63">
        <v>2.3370000000000002</v>
      </c>
      <c r="I63">
        <v>0.1</v>
      </c>
      <c r="J63">
        <v>2.569</v>
      </c>
      <c r="AB63">
        <v>0.1</v>
      </c>
      <c r="AC63">
        <v>2.3940000000000001</v>
      </c>
      <c r="AD63">
        <v>0.1</v>
      </c>
      <c r="AE63">
        <v>2.9950000000000001</v>
      </c>
      <c r="AF63">
        <v>0.1</v>
      </c>
      <c r="AG63">
        <v>3.6659999999999999</v>
      </c>
    </row>
    <row r="64" spans="1:33" x14ac:dyDescent="0.3">
      <c r="E64">
        <v>0.12</v>
      </c>
      <c r="F64">
        <v>2.3130000000000002</v>
      </c>
      <c r="G64">
        <v>0.12</v>
      </c>
      <c r="H64">
        <v>2.5739999999999998</v>
      </c>
      <c r="I64">
        <v>0.12</v>
      </c>
      <c r="J64">
        <v>2.8740000000000001</v>
      </c>
      <c r="AB64">
        <v>0.12</v>
      </c>
      <c r="AC64">
        <v>2.6349999999999998</v>
      </c>
      <c r="AD64">
        <v>0.12</v>
      </c>
      <c r="AE64">
        <v>3.4089999999999998</v>
      </c>
      <c r="AF64">
        <v>0.12</v>
      </c>
      <c r="AG64">
        <v>4.2809999999999997</v>
      </c>
    </row>
    <row r="65" spans="5:33" x14ac:dyDescent="0.3">
      <c r="E65">
        <v>0.14000000000000001</v>
      </c>
      <c r="F65">
        <v>2.5230000000000001</v>
      </c>
      <c r="G65">
        <v>0.14000000000000001</v>
      </c>
      <c r="H65">
        <v>2.847</v>
      </c>
      <c r="I65">
        <v>0.14000000000000001</v>
      </c>
      <c r="J65">
        <v>3.2229999999999999</v>
      </c>
      <c r="AB65">
        <v>0.14000000000000001</v>
      </c>
      <c r="AC65">
        <v>2.9129999999999998</v>
      </c>
      <c r="AD65">
        <v>0.14000000000000001</v>
      </c>
      <c r="AE65">
        <v>3.8849999999999998</v>
      </c>
      <c r="AF65">
        <v>0.14000000000000001</v>
      </c>
      <c r="AG65">
        <v>4.9829999999999997</v>
      </c>
    </row>
    <row r="66" spans="5:33" x14ac:dyDescent="0.3">
      <c r="E66">
        <v>0.16</v>
      </c>
      <c r="F66">
        <v>2.7650000000000001</v>
      </c>
      <c r="G66">
        <v>0.16</v>
      </c>
      <c r="H66">
        <v>3.161</v>
      </c>
      <c r="I66">
        <v>0.16</v>
      </c>
      <c r="J66">
        <v>3.6440000000000001</v>
      </c>
      <c r="AB66">
        <v>0.16</v>
      </c>
      <c r="AC66">
        <v>3.226</v>
      </c>
      <c r="AD66">
        <v>0.16</v>
      </c>
      <c r="AE66">
        <v>4.4359999999999999</v>
      </c>
      <c r="AF66">
        <v>0.16</v>
      </c>
      <c r="AG66">
        <v>5.82</v>
      </c>
    </row>
    <row r="67" spans="5:33" x14ac:dyDescent="0.3">
      <c r="E67">
        <v>0.18</v>
      </c>
      <c r="F67">
        <v>3.0609999999999999</v>
      </c>
      <c r="G67">
        <v>0.18</v>
      </c>
      <c r="H67">
        <v>3.5419999999999998</v>
      </c>
      <c r="I67">
        <v>0.18</v>
      </c>
      <c r="J67">
        <v>4.1369999999999996</v>
      </c>
      <c r="AB67">
        <v>0.18</v>
      </c>
      <c r="AC67">
        <v>3.601</v>
      </c>
      <c r="AD67">
        <v>0.18</v>
      </c>
      <c r="AE67">
        <v>5.07</v>
      </c>
      <c r="AF67">
        <v>0.18</v>
      </c>
      <c r="AG67">
        <v>6.8029999999999999</v>
      </c>
    </row>
    <row r="68" spans="5:33" x14ac:dyDescent="0.3">
      <c r="E68">
        <v>0.2</v>
      </c>
      <c r="F68">
        <v>3.4169999999999998</v>
      </c>
      <c r="G68">
        <v>0.2</v>
      </c>
      <c r="H68">
        <v>3.9870000000000001</v>
      </c>
      <c r="I68">
        <v>0.2</v>
      </c>
      <c r="J68">
        <v>4.718</v>
      </c>
      <c r="AB68">
        <v>0.2</v>
      </c>
      <c r="AC68">
        <v>4.05</v>
      </c>
      <c r="AD68">
        <v>0.2</v>
      </c>
      <c r="AE68">
        <v>5.8319999999999999</v>
      </c>
      <c r="AF68">
        <v>0.2</v>
      </c>
      <c r="AG68">
        <v>7.9359999999999999</v>
      </c>
    </row>
    <row r="69" spans="5:33" x14ac:dyDescent="0.3">
      <c r="E69">
        <v>0.22</v>
      </c>
      <c r="F69">
        <v>3.8559999999999999</v>
      </c>
      <c r="G69">
        <v>0.22</v>
      </c>
      <c r="H69">
        <v>4.5330000000000004</v>
      </c>
      <c r="I69">
        <v>0.22</v>
      </c>
      <c r="J69">
        <v>5.4080000000000004</v>
      </c>
      <c r="AB69">
        <v>0.22</v>
      </c>
      <c r="AC69">
        <v>4.6020000000000003</v>
      </c>
      <c r="AD69">
        <v>0.22</v>
      </c>
      <c r="AE69">
        <v>6.7110000000000003</v>
      </c>
      <c r="AF69">
        <v>0.22</v>
      </c>
      <c r="AG69">
        <v>9.3279999999999994</v>
      </c>
    </row>
    <row r="70" spans="5:33" x14ac:dyDescent="0.3">
      <c r="E70">
        <v>0.24</v>
      </c>
      <c r="F70">
        <v>4.4240000000000004</v>
      </c>
      <c r="G70">
        <v>0.24</v>
      </c>
      <c r="H70">
        <v>5.2149999999999999</v>
      </c>
      <c r="I70">
        <v>0.24</v>
      </c>
      <c r="J70">
        <v>6.28</v>
      </c>
      <c r="AB70">
        <v>0.24</v>
      </c>
      <c r="AC70">
        <v>5.319</v>
      </c>
      <c r="AD70">
        <v>0.24</v>
      </c>
      <c r="AE70">
        <v>7.8419999999999996</v>
      </c>
      <c r="AF70">
        <v>0.24</v>
      </c>
      <c r="AG70">
        <v>11.093999999999999</v>
      </c>
    </row>
    <row r="71" spans="5:33" x14ac:dyDescent="0.3">
      <c r="E71">
        <v>0.26</v>
      </c>
      <c r="F71">
        <v>5.2039999999999997</v>
      </c>
      <c r="G71">
        <v>0.26</v>
      </c>
      <c r="H71">
        <v>6.0629999999999997</v>
      </c>
      <c r="I71">
        <v>0.26</v>
      </c>
      <c r="J71">
        <v>7.3579999999999997</v>
      </c>
      <c r="AB71">
        <v>0.26</v>
      </c>
      <c r="AC71">
        <v>6.2480000000000002</v>
      </c>
      <c r="AD71">
        <v>0.26</v>
      </c>
      <c r="AE71">
        <v>9.2050000000000001</v>
      </c>
      <c r="AF71">
        <v>0.26</v>
      </c>
      <c r="AG71">
        <v>13.215</v>
      </c>
    </row>
    <row r="72" spans="5:33" x14ac:dyDescent="0.3">
      <c r="E72">
        <v>0.28000000000000003</v>
      </c>
      <c r="F72">
        <v>6.2640000000000002</v>
      </c>
      <c r="G72">
        <v>0.28000000000000003</v>
      </c>
      <c r="H72">
        <v>7.1849999999999996</v>
      </c>
      <c r="I72">
        <v>0.28000000000000003</v>
      </c>
      <c r="J72">
        <v>8.7539999999999996</v>
      </c>
      <c r="AB72">
        <v>0.28000000000000003</v>
      </c>
      <c r="AC72">
        <v>7.6420000000000003</v>
      </c>
      <c r="AD72">
        <v>0.28000000000000003</v>
      </c>
      <c r="AE72">
        <v>11.073</v>
      </c>
      <c r="AF72">
        <v>0.28000000000000003</v>
      </c>
      <c r="AG72">
        <v>15.99</v>
      </c>
    </row>
    <row r="73" spans="5:33" x14ac:dyDescent="0.3">
      <c r="E73">
        <v>0.3</v>
      </c>
      <c r="F73">
        <v>7.98</v>
      </c>
      <c r="G73">
        <v>0.3</v>
      </c>
      <c r="H73">
        <v>8.7080000000000002</v>
      </c>
      <c r="I73">
        <v>0.3</v>
      </c>
      <c r="J73">
        <v>10.597</v>
      </c>
      <c r="AB73">
        <v>0.3</v>
      </c>
      <c r="AC73">
        <v>10.273</v>
      </c>
      <c r="AD73">
        <v>0.3</v>
      </c>
      <c r="AE73">
        <v>13.544</v>
      </c>
      <c r="AF73">
        <v>0.3</v>
      </c>
      <c r="AG73">
        <v>19.658999999999999</v>
      </c>
    </row>
    <row r="74" spans="5:33" x14ac:dyDescent="0.3">
      <c r="E74">
        <v>0.32</v>
      </c>
      <c r="F74">
        <v>11.259</v>
      </c>
      <c r="G74">
        <v>0.32</v>
      </c>
      <c r="H74">
        <v>10.956</v>
      </c>
      <c r="I74">
        <v>0.32</v>
      </c>
      <c r="J74">
        <v>13.097</v>
      </c>
      <c r="AB74">
        <v>0.29099999999999998</v>
      </c>
      <c r="AC74">
        <v>777052.25699999998</v>
      </c>
      <c r="AD74">
        <v>0.32</v>
      </c>
      <c r="AE74">
        <v>17.184999999999999</v>
      </c>
      <c r="AF74">
        <v>0.32</v>
      </c>
      <c r="AG74">
        <v>24.895</v>
      </c>
    </row>
    <row r="75" spans="5:33" x14ac:dyDescent="0.3">
      <c r="E75">
        <v>0.34</v>
      </c>
      <c r="F75">
        <v>21.988</v>
      </c>
      <c r="G75">
        <v>0.34</v>
      </c>
      <c r="H75">
        <v>14.462999999999999</v>
      </c>
      <c r="I75">
        <v>0.34</v>
      </c>
      <c r="J75">
        <v>16.763999999999999</v>
      </c>
      <c r="AB75">
        <v>0.29099999999999998</v>
      </c>
      <c r="AC75">
        <v>1239813.4539999999</v>
      </c>
      <c r="AD75">
        <v>0.34</v>
      </c>
      <c r="AE75">
        <v>23.337</v>
      </c>
      <c r="AF75">
        <v>0.34</v>
      </c>
      <c r="AG75">
        <v>32.603999999999999</v>
      </c>
    </row>
    <row r="76" spans="5:33" x14ac:dyDescent="0.3">
      <c r="E76">
        <v>0.35</v>
      </c>
      <c r="F76">
        <v>191984.73499999999</v>
      </c>
      <c r="G76">
        <v>0.36</v>
      </c>
      <c r="H76">
        <v>21.369</v>
      </c>
      <c r="I76">
        <v>0.36</v>
      </c>
      <c r="J76">
        <v>22.859000000000002</v>
      </c>
      <c r="AB76">
        <v>0.29099999999999998</v>
      </c>
      <c r="AC76">
        <v>1649512.378</v>
      </c>
      <c r="AD76">
        <v>0.36</v>
      </c>
      <c r="AE76">
        <v>36.646000000000001</v>
      </c>
      <c r="AF76">
        <v>0.36</v>
      </c>
      <c r="AG76">
        <v>45.584000000000003</v>
      </c>
    </row>
    <row r="77" spans="5:33" x14ac:dyDescent="0.3">
      <c r="E77">
        <v>0.35</v>
      </c>
      <c r="F77">
        <v>563206.61600000004</v>
      </c>
      <c r="G77">
        <v>0.38</v>
      </c>
      <c r="H77">
        <v>43.326000000000001</v>
      </c>
      <c r="I77">
        <v>0.38</v>
      </c>
      <c r="J77">
        <v>34.302</v>
      </c>
      <c r="AB77">
        <v>0.29099999999999998</v>
      </c>
      <c r="AC77">
        <v>2007993.37</v>
      </c>
      <c r="AD77">
        <v>0.38</v>
      </c>
      <c r="AE77">
        <v>209.97200000000001</v>
      </c>
      <c r="AF77">
        <v>0.38</v>
      </c>
      <c r="AG77">
        <v>72.347999999999999</v>
      </c>
    </row>
    <row r="78" spans="5:33" x14ac:dyDescent="0.3">
      <c r="E78">
        <v>0.35</v>
      </c>
      <c r="F78">
        <v>890967.34</v>
      </c>
      <c r="G78">
        <v>0.39700000000000002</v>
      </c>
      <c r="H78">
        <v>42227.64</v>
      </c>
      <c r="I78">
        <v>0.4</v>
      </c>
      <c r="J78">
        <v>63.35</v>
      </c>
      <c r="AB78">
        <v>0.29099999999999998</v>
      </c>
      <c r="AC78">
        <v>2341207.9500000002</v>
      </c>
      <c r="AD78">
        <v>0.38</v>
      </c>
      <c r="AE78">
        <v>331546.72899999999</v>
      </c>
      <c r="AF78">
        <v>0.4</v>
      </c>
      <c r="AG78">
        <v>154.959</v>
      </c>
    </row>
    <row r="79" spans="5:33" x14ac:dyDescent="0.3">
      <c r="E79">
        <v>0.35</v>
      </c>
      <c r="F79">
        <v>1186053.0109999999</v>
      </c>
      <c r="G79">
        <v>0.39700000000000002</v>
      </c>
      <c r="H79">
        <v>341630.11200000002</v>
      </c>
      <c r="I79">
        <v>0.42</v>
      </c>
      <c r="J79">
        <v>458.11599999999999</v>
      </c>
      <c r="AB79">
        <v>0.29099999999999998</v>
      </c>
      <c r="AC79">
        <v>2641243.9550000001</v>
      </c>
      <c r="AD79">
        <v>0.38</v>
      </c>
      <c r="AE79">
        <v>630583.68599999999</v>
      </c>
      <c r="AF79">
        <v>0.41699999999999998</v>
      </c>
      <c r="AG79">
        <v>50006.267999999996</v>
      </c>
    </row>
    <row r="80" spans="5:33" x14ac:dyDescent="0.3">
      <c r="E80">
        <v>0.35</v>
      </c>
      <c r="F80">
        <v>1460522.906</v>
      </c>
      <c r="I80">
        <v>0.42399999999999999</v>
      </c>
      <c r="J80">
        <v>221497.62400000001</v>
      </c>
      <c r="AB80">
        <v>0.29099999999999998</v>
      </c>
      <c r="AC80">
        <v>2908415.6680000001</v>
      </c>
      <c r="AD80">
        <v>0.38</v>
      </c>
      <c r="AE80">
        <v>892130.42599999998</v>
      </c>
      <c r="AF80">
        <v>0.41599999999999998</v>
      </c>
      <c r="AG80">
        <v>329712.52399999998</v>
      </c>
    </row>
    <row r="81" spans="5:33" x14ac:dyDescent="0.3">
      <c r="E81">
        <v>0.35</v>
      </c>
      <c r="F81">
        <v>1710418.8529999999</v>
      </c>
      <c r="I81">
        <v>0.42399999999999999</v>
      </c>
      <c r="J81">
        <v>467146.33299999998</v>
      </c>
      <c r="AB81">
        <v>0.29099999999999998</v>
      </c>
      <c r="AC81">
        <v>3152265.81</v>
      </c>
      <c r="AD81">
        <v>0.38</v>
      </c>
      <c r="AE81">
        <v>1136517.2109999999</v>
      </c>
      <c r="AF81">
        <v>0.41599999999999998</v>
      </c>
      <c r="AG81">
        <v>575224.03700000001</v>
      </c>
    </row>
    <row r="82" spans="5:33" x14ac:dyDescent="0.3">
      <c r="E82">
        <v>0.35</v>
      </c>
      <c r="F82">
        <v>1925653.402</v>
      </c>
      <c r="I82">
        <v>0.42399999999999999</v>
      </c>
      <c r="J82">
        <v>692689.17700000003</v>
      </c>
      <c r="AD82">
        <v>0.38</v>
      </c>
      <c r="AE82">
        <v>1368556.2390000001</v>
      </c>
      <c r="AF82">
        <v>0.41699999999999998</v>
      </c>
      <c r="AG82">
        <v>787431.79500000004</v>
      </c>
    </row>
    <row r="83" spans="5:33" x14ac:dyDescent="0.3">
      <c r="E83">
        <v>0.35</v>
      </c>
      <c r="F83">
        <v>2136673.9789999998</v>
      </c>
      <c r="I83">
        <v>0.42399999999999999</v>
      </c>
      <c r="J83">
        <v>903320.71100000001</v>
      </c>
      <c r="AD83">
        <v>0.38</v>
      </c>
      <c r="AE83">
        <v>1568262.216</v>
      </c>
      <c r="AF83">
        <v>0.41599999999999998</v>
      </c>
      <c r="AG83">
        <v>1001810.42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0E8B-A25D-4264-8DCB-06046E7B4CBB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Richard Qiu</cp:lastModifiedBy>
  <dcterms:created xsi:type="dcterms:W3CDTF">2023-12-02T21:44:04Z</dcterms:created>
  <dcterms:modified xsi:type="dcterms:W3CDTF">2023-12-07T02:49:30Z</dcterms:modified>
</cp:coreProperties>
</file>