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ryan/Dropbox/Uni_research/Projects/Trycycler/PAPER/GitHub_repo/"/>
    </mc:Choice>
  </mc:AlternateContent>
  <xr:revisionPtr revIDLastSave="0" documentId="13_ncr:1_{5314974F-C0B8-284B-96A5-0F08B244997B}" xr6:coauthVersionLast="47" xr6:coauthVersionMax="47" xr10:uidLastSave="{00000000-0000-0000-0000-000000000000}"/>
  <bookViews>
    <workbookView xWindow="4400" yWindow="-22780" windowWidth="33600" windowHeight="18800" xr2:uid="{47520A07-41C4-A945-98BF-A12838741A71}"/>
  </bookViews>
  <sheets>
    <sheet name="Worksheet descriptions" sheetId="2" r:id="rId1"/>
    <sheet name="Matrix" sheetId="1" r:id="rId2"/>
    <sheet name="Trycycler vs Trycycler" sheetId="3" r:id="rId3"/>
    <sheet name="Trycycler vs polished" sheetId="7" r:id="rId4"/>
    <sheet name="Other vs other" sheetId="5" r:id="rId5"/>
    <sheet name="Tester assemblers" sheetId="6" r:id="rId6"/>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40" i="7" l="1"/>
  <c r="X40" i="7"/>
  <c r="F40" i="7"/>
  <c r="G40" i="7"/>
  <c r="H40" i="7"/>
  <c r="I40" i="7"/>
  <c r="J40" i="7"/>
  <c r="K40" i="7"/>
  <c r="L40" i="7"/>
  <c r="M40" i="7"/>
  <c r="N40" i="7"/>
  <c r="O40" i="7"/>
  <c r="P40" i="7"/>
  <c r="Q40" i="7"/>
  <c r="R40" i="7"/>
  <c r="S40" i="7"/>
  <c r="T40" i="7"/>
  <c r="U40" i="7"/>
  <c r="V40" i="7"/>
  <c r="E40" i="7"/>
  <c r="X39" i="7"/>
  <c r="Y39" i="7"/>
  <c r="X41" i="7"/>
  <c r="Y41" i="7"/>
  <c r="M39" i="7"/>
  <c r="N39" i="7"/>
  <c r="O39" i="7"/>
  <c r="P39" i="7"/>
  <c r="Q39" i="7"/>
  <c r="R39" i="7"/>
  <c r="S39" i="7"/>
  <c r="T39" i="7"/>
  <c r="U39" i="7"/>
  <c r="V39" i="7"/>
  <c r="M41" i="7"/>
  <c r="N41" i="7"/>
  <c r="O41" i="7"/>
  <c r="P41" i="7"/>
  <c r="Q41" i="7"/>
  <c r="R41" i="7"/>
  <c r="S41" i="7"/>
  <c r="T41" i="7"/>
  <c r="U41" i="7"/>
  <c r="V41" i="7"/>
  <c r="L41" i="7"/>
  <c r="K41" i="7"/>
  <c r="J41" i="7"/>
  <c r="I41" i="7"/>
  <c r="H41" i="7"/>
  <c r="G41" i="7"/>
  <c r="F41" i="7"/>
  <c r="E41" i="7"/>
  <c r="L39" i="7"/>
  <c r="K39" i="7"/>
  <c r="J39" i="7"/>
  <c r="I39" i="7"/>
  <c r="H39" i="7"/>
  <c r="G39" i="7"/>
  <c r="F39" i="7"/>
  <c r="E39" i="7"/>
  <c r="L93" i="3"/>
  <c r="L95" i="3"/>
  <c r="AA18" i="5"/>
  <c r="AB18" i="5"/>
  <c r="AC18" i="5"/>
  <c r="AD18" i="5"/>
  <c r="AE18" i="5"/>
  <c r="AF18" i="5"/>
  <c r="AG18" i="5"/>
  <c r="AH18" i="5"/>
  <c r="AI18" i="5"/>
  <c r="AJ18" i="5"/>
  <c r="AK18" i="5"/>
  <c r="AA20" i="5"/>
  <c r="AB20" i="5"/>
  <c r="AC20" i="5"/>
  <c r="AD20" i="5"/>
  <c r="AE20" i="5"/>
  <c r="AF20" i="5"/>
  <c r="AG20" i="5"/>
  <c r="AH20" i="5"/>
  <c r="AI20" i="5"/>
  <c r="AJ20" i="5"/>
  <c r="AK20" i="5"/>
  <c r="Z20" i="5"/>
  <c r="Y20" i="5"/>
  <c r="X20" i="5"/>
  <c r="W20" i="5"/>
  <c r="V20" i="5"/>
  <c r="U20" i="5"/>
  <c r="T20" i="5"/>
  <c r="S20" i="5"/>
  <c r="R20" i="5"/>
  <c r="Q20" i="5"/>
  <c r="P20" i="5"/>
  <c r="O20" i="5"/>
  <c r="N20" i="5"/>
  <c r="M20" i="5"/>
  <c r="L20" i="5"/>
  <c r="K20" i="5"/>
  <c r="J20" i="5"/>
  <c r="I20" i="5"/>
  <c r="H20" i="5"/>
  <c r="G20" i="5"/>
  <c r="F20" i="5"/>
  <c r="E20" i="5"/>
  <c r="M18" i="5"/>
  <c r="N18" i="5"/>
  <c r="O18" i="5"/>
  <c r="P18" i="5"/>
  <c r="Q18" i="5"/>
  <c r="R18" i="5"/>
  <c r="S18" i="5"/>
  <c r="T18" i="5"/>
  <c r="U18" i="5"/>
  <c r="V18" i="5"/>
  <c r="W18" i="5"/>
  <c r="X18" i="5"/>
  <c r="Y18" i="5"/>
  <c r="Z18" i="5"/>
  <c r="K95" i="3"/>
  <c r="J95" i="3"/>
  <c r="I95" i="3"/>
  <c r="H95" i="3"/>
  <c r="G95" i="3"/>
  <c r="F95" i="3"/>
  <c r="E95" i="3"/>
  <c r="L18" i="5" l="1"/>
  <c r="K18" i="5"/>
  <c r="J18" i="5"/>
  <c r="I18" i="5"/>
  <c r="H18" i="5"/>
  <c r="G18" i="5"/>
  <c r="F18" i="5"/>
  <c r="E18" i="5"/>
  <c r="K93" i="3"/>
  <c r="J93" i="3"/>
  <c r="I93" i="3"/>
  <c r="H93" i="3"/>
  <c r="G93" i="3"/>
  <c r="G94" i="3" s="1"/>
  <c r="F93" i="3"/>
  <c r="E93" i="3"/>
  <c r="E94" i="3" s="1"/>
  <c r="H94" i="3" l="1"/>
  <c r="F94" i="3"/>
  <c r="J94" i="3"/>
  <c r="K94" i="3"/>
  <c r="I94" i="3"/>
  <c r="L94" i="3"/>
  <c r="AJ19" i="5"/>
  <c r="AC19" i="5"/>
  <c r="AG19" i="5"/>
  <c r="AF19" i="5"/>
  <c r="AB19" i="5"/>
  <c r="AI19" i="5"/>
  <c r="AD19" i="5"/>
  <c r="AK19" i="5"/>
  <c r="AA19" i="5"/>
  <c r="AE19" i="5"/>
  <c r="AH19" i="5"/>
  <c r="I19" i="5"/>
  <c r="O19" i="5"/>
  <c r="E19" i="5"/>
  <c r="M19" i="5"/>
  <c r="S19" i="5"/>
  <c r="Y19" i="5"/>
  <c r="N19" i="5"/>
  <c r="T19" i="5"/>
  <c r="Z19" i="5"/>
  <c r="U19" i="5"/>
  <c r="V19" i="5"/>
  <c r="H19" i="5"/>
  <c r="J19" i="5"/>
  <c r="W19" i="5"/>
  <c r="K19" i="5"/>
  <c r="G19" i="5"/>
  <c r="L19" i="5"/>
  <c r="F19" i="5"/>
  <c r="Q19" i="5"/>
  <c r="P19" i="5"/>
  <c r="X19" i="5"/>
  <c r="R1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tc={8B6A561C-6BF3-3643-9839-5F08534E60E1}</author>
    <author>tc={72CB196F-2617-B14F-968B-9CEE921560F0}</author>
    <author>tc={8DC37989-D962-CF49-8922-8DB18B52F3EF}</author>
    <author>tc={0A69442E-17DB-9845-B361-AE66CC7136CC}</author>
    <author>tc={4EB8EE31-A288-B947-B0F1-A40D353ECA21}</author>
    <author>tc={6F5927E8-3324-CE4B-8433-62B066BC4814}</author>
    <author>tc={7082DC49-CC34-EF46-B52A-3FE71D4AAB2F}</author>
    <author>tc={E5B8ED89-E0FD-434B-B8C3-A357299D0F0B}</author>
    <author>tc={08F139CC-5091-9D4F-9F06-37F276609BCE}</author>
    <author>tc={CC929EB8-AD5F-7740-A840-2700E85BED7A}</author>
    <author>tc={A4A41813-D250-3647-B011-7A4F2B30AFAF}</author>
    <author>tc={663625CF-EB08-9442-8A48-46D739031499}</author>
    <author>tc={823030B1-CA1D-EC46-B84F-1FC63ED756C3}</author>
    <author>tc={550672E3-277D-0043-BC2E-915233BB3074}</author>
    <author>tc={582787C8-7F42-C44E-BF1E-4E6548E5D2B5}</author>
    <author>tc={A6335487-6A32-2642-A7C2-63AADBBDD90D}</author>
    <author>tc={F7C56383-0728-9649-B829-FD108D4B730A}</author>
    <author>tc={2477A990-6150-3D4D-8312-A5A638A261E9}</author>
    <author>tc={996D434F-B522-514F-A63C-42A9CD9FE424}</author>
    <author>tc={BD3637F9-8D87-384A-A368-637417427D67}</author>
    <author>tc={7208AB14-0CDF-E442-BF2B-42B4DEE85E58}</author>
    <author>tc={15C28E8F-ED10-1D4A-B5AA-EE272BFFFA76}</author>
    <author>tc={30A84A25-03D0-1344-A188-8C8AA3FA2150}</author>
    <author>tc={4984AFCB-32BF-0E4A-9733-1BAD34E37C18}</author>
    <author>tc={9DF43582-A5A5-2341-8A2C-8D9DC15208D0}</author>
    <author>tc={BE35C567-7E13-C043-BF29-4C13EEA57018}</author>
    <author>tc={F4DCA0D1-D00C-D849-B66F-C9CC4F19D2AE}</author>
    <author>tc={F3217650-EBB8-3947-A3FE-78EEC609A077}</author>
    <author>tc={B67A7D4B-ED63-A24E-B738-4C897F636726}</author>
    <author>tc={8F5873EC-CC13-6440-8BBF-8BF43D41FC5E}</author>
    <author>tc={4E4B1BDA-3C14-5445-84B5-8F2EA02C5722}</author>
    <author>tc={5DD97C89-F60E-F743-BE28-B216CF501B5F}</author>
    <author>tc={22BC63F8-B2B1-8C41-8757-921107683753}</author>
    <author>tc={4D85BA84-F8F7-374B-874D-290D216FF34E}</author>
    <author>tc={6CEB6CD9-1223-EF43-89E3-DE198F8C7714}</author>
    <author>tc={F961F6C1-5DA8-6D44-BF1B-8F8DF3F4020C}</author>
    <author>tc={387807F4-8B0A-0845-ABC9-DB9104642001}</author>
    <author>tc={3390F842-D968-6248-8602-C93D59A0103C}</author>
    <author>tc={0AEC6F0E-0458-7944-A281-EC5BCA9E0D16}</author>
    <author>tc={F48044DC-B5B8-8149-B9E6-E28B2BF42CC4}</author>
  </authors>
  <commentList>
    <comment ref="AC2" authorId="0" shapeId="0" xr:uid="{8B6A561C-6BF3-3643-9839-5F08534E60E1}">
      <text>
        <t>[Threaded comment]
Your version of Excel allows you to read this threaded comment; however, any edits to it will get removed if the file is opened in a newer version of Excel. Learn more: https://go.microsoft.com/fwlink/?linkid=870924
Comment:
    This is a linear plasmid and thus requires the use of the --linear option when running Trycycler reconcile. This confused many users leading to its exclusion.</t>
      </text>
    </comment>
    <comment ref="F3" authorId="1" shapeId="0" xr:uid="{72CB196F-2617-B14F-968B-9CEE921560F0}">
      <text>
        <t>[Threaded comment]
Your version of Excel allows you to read this threaded comment; however, any edits to it will get removed if the file is opened in a newer version of Excel. Learn more: https://go.microsoft.com/fwlink/?linkid=870924
Comment:
    Contig was too long and not circularised.</t>
      </text>
    </comment>
    <comment ref="H3" authorId="2" shapeId="0" xr:uid="{8DC37989-D962-CF49-8922-8DB18B52F3EF}">
      <text>
        <t>[Threaded comment]
Your version of Excel allows you to read this threaded comment; however, any edits to it will get removed if the file is opened in a newer version of Excel. Learn more: https://go.microsoft.com/fwlink/?linkid=870924
Comment:
    Small plasmid was quadrupled: four copies of the sequence in one contig.</t>
      </text>
    </comment>
    <comment ref="I3" authorId="3" shapeId="0" xr:uid="{0A69442E-17DB-9845-B361-AE66CC7136CC}">
      <text>
        <t>[Threaded comment]
Your version of Excel allows you to read this threaded comment; however, any edits to it will get removed if the file is opened in a newer version of Excel. Learn more: https://go.microsoft.com/fwlink/?linkid=870924
Comment:
    Lots of contigs which were contamination from another barcode, mostly bits of the Acinetobacter baumannii J9 chromosome.</t>
      </text>
    </comment>
    <comment ref="N3" authorId="4" shapeId="0" xr:uid="{4EB8EE31-A288-B947-B0F1-A40D353ECA21}">
      <text>
        <t>[Threaded comment]
Your version of Excel allows you to read this threaded comment; however, any edits to it will get removed if the file is opened in a newer version of Excel. Learn more: https://go.microsoft.com/fwlink/?linkid=870924
Comment:
    The assembly contains two redundant contigs for this plasmid, neither of which circularised well.</t>
      </text>
    </comment>
    <comment ref="O3" authorId="5" shapeId="0" xr:uid="{6F5927E8-3324-CE4B-8433-62B066BC4814}">
      <text>
        <t>[Threaded comment]
Your version of Excel allows you to read this threaded comment; however, any edits to it will get removed if the file is opened in a newer version of Excel. Learn more: https://go.microsoft.com/fwlink/?linkid=870924
Comment:
    Two of this assembly’s contigs are pieces of the chromosome that for some reason were redundantly put into separate contigs.</t>
      </text>
    </comment>
    <comment ref="Q3" authorId="6" shapeId="0" xr:uid="{7082DC49-CC34-EF46-B52A-3FE71D4AAB2F}">
      <text>
        <t>[Threaded comment]
Your version of Excel allows you to read this threaded comment; however, any edits to it will get removed if the file is opened in a newer version of Excel. Learn more: https://go.microsoft.com/fwlink/?linkid=870924
Comment:
    There were six redundant contigs for this plasmid, none of which circularised and thus all were too long.</t>
      </text>
    </comment>
    <comment ref="S3" authorId="7" shapeId="0" xr:uid="{E5B8ED89-E0FD-434B-B8C3-A357299D0F0B}">
      <text>
        <t>[Threaded comment]
Your version of Excel allows you to read this threaded comment; however, any edits to it will get removed if the file is opened in a newer version of Excel. Learn more: https://go.microsoft.com/fwlink/?linkid=870924
Comment:
    The contig was not circularised and was too long.</t>
      </text>
    </comment>
    <comment ref="T3" authorId="8" shapeId="0" xr:uid="{08F139CC-5091-9D4F-9F06-37F276609BCE}">
      <text>
        <t>[Threaded comment]
Your version of Excel allows you to read this threaded comment; however, any edits to it will get removed if the file is opened in a newer version of Excel. Learn more: https://go.microsoft.com/fwlink/?linkid=870924
Comment:
    Two of the extra contigs are plasmids that (based on a web BLAST search) seem to be from E. coli. Not sure what their genome of origin is or how they got into this read set, but based on their low depth I assume they are contamination.
Two of the extra contigs are cross-barcode contamination: Citrobacter koseri MINF_9D plasmid 2 and Klebsiella oxytoca MSB1_2C plasmid 3.
The remaining extra contigs are various bits of cross-barcode contamination, mostly pieces of the Klebsiella oxytoca MSB1_2C chromosome and the Klebsiella variicola INF345 chromosome.</t>
      </text>
    </comment>
    <comment ref="X3" authorId="9" shapeId="0" xr:uid="{CC929EB8-AD5F-7740-A840-2700E85BED7A}">
      <text>
        <t>[Threaded comment]
Your version of Excel allows you to read this threaded comment; however, any edits to it will get removed if the file is opened in a newer version of Excel. Learn more: https://go.microsoft.com/fwlink/?linkid=870924
Comment:
    Miniasm produced 16 redundant contigs for this plasmid.</t>
      </text>
    </comment>
    <comment ref="Y3" authorId="10" shapeId="0" xr:uid="{A4A41813-D250-3647-B011-7A4F2B30AFAF}">
      <text>
        <t>[Threaded comment]
Your version of Excel allows you to read this threaded comment; however, any edits to it will get removed if the file is opened in a newer version of Excel. Learn more: https://go.microsoft.com/fwlink/?linkid=870924
Comment:
    One of the extra contigs in this assembly was cross-barcode contamination: Haemophilus M1C132_1 plasmid 3.
The other two were low identity and misassembled versions of this genome’s plasmid 3.</t>
      </text>
    </comment>
    <comment ref="AD3" authorId="11" shapeId="0" xr:uid="{663625CF-EB08-9442-8A48-46D739031499}">
      <text>
        <t>[Threaded comment]
Your version of Excel allows you to read this threaded comment; however, any edits to it will get removed if the file is opened in a newer version of Excel. Learn more: https://go.microsoft.com/fwlink/?linkid=870924
Comment:
    There were two redundant contigs for this plasmid in the assembly.</t>
      </text>
    </comment>
    <comment ref="AF3" authorId="12" shapeId="0" xr:uid="{823030B1-CA1D-EC46-B84F-1FC63ED756C3}">
      <text>
        <t>[Threaded comment]
Your version of Excel allows you to read this threaded comment; however, any edits to it will get removed if the file is opened in a newer version of Excel. Learn more: https://go.microsoft.com/fwlink/?linkid=870924
Comment:
    The extra contigs were cross-barcode contamination: Haemophilus M1C132_1 plasmid 3 and Serratia marcescens 17-147-1671 plasmid 4.</t>
      </text>
    </comment>
    <comment ref="F4" authorId="13" shapeId="0" xr:uid="{550672E3-277D-0043-BC2E-915233BB3074}">
      <text>
        <t>[Threaded comment]
Your version of Excel allows you to read this threaded comment; however, any edits to it will get removed if the file is opened in a newer version of Excel. Learn more: https://go.microsoft.com/fwlink/?linkid=870924
Comment:
    Contig was too short because some chunks of the chromosome ended up in separate contigs.</t>
      </text>
    </comment>
    <comment ref="H4" authorId="14" shapeId="0" xr:uid="{582787C8-7F42-C44E-BF1E-4E6548E5D2B5}">
      <text>
        <t>[Threaded comment]
Your version of Excel allows you to read this threaded comment; however, any edits to it will get removed if the file is opened in a newer version of Excel. Learn more: https://go.microsoft.com/fwlink/?linkid=870924
Comment:
    The assembly contained two contigs for this plasmid, both doubled (two copies of the sequence in each contig).</t>
      </text>
    </comment>
    <comment ref="I4" authorId="15" shapeId="0" xr:uid="{A6335487-6A32-2642-A7C2-63AADBBDD90D}">
      <text>
        <t>[Threaded comment]
Your version of Excel allows you to read this threaded comment; however, any edits to it will get removed if the file is opened in a newer version of Excel. Learn more: https://go.microsoft.com/fwlink/?linkid=870924
Comment:
    Lots of contigs which were contamination from another barcode, mostly bits of the Acinetobacter baumannii J9 chromosome. Some extra contigs were redundant parts of the Citrobacter koseri MINF_9D chromosome.</t>
      </text>
    </comment>
    <comment ref="K4" authorId="16" shapeId="0" xr:uid="{F7C56383-0728-9649-B829-FD108D4B730A}">
      <text>
        <t>[Threaded comment]
Your version of Excel allows you to read this threaded comment; however, any edits to it will get removed if the file is opened in a newer version of Excel. Learn more: https://go.microsoft.com/fwlink/?linkid=870924
Comment:
    This plasmid is in the assembly and the contig is about the right size, but it has strange misassemblies.</t>
      </text>
    </comment>
    <comment ref="N4" authorId="17" shapeId="0" xr:uid="{2477A990-6150-3D4D-8312-A5A638A261E9}">
      <text>
        <t>[Threaded comment]
Your version of Excel allows you to read this threaded comment; however, any edits to it will get removed if the file is opened in a newer version of Excel. Learn more: https://go.microsoft.com/fwlink/?linkid=870924
Comment:
    This plasmid is present in a contig, but the contig also has  ~6 kbp of extra sequence of unknown origin.</t>
      </text>
    </comment>
    <comment ref="T4" authorId="18" shapeId="0" xr:uid="{996D434F-B522-514F-A63C-42A9CD9FE424}">
      <text>
        <t>[Threaded comment]
Your version of Excel allows you to read this threaded comment; however, any edits to it will get removed if the file is opened in a newer version of Excel. Learn more: https://go.microsoft.com/fwlink/?linkid=870924
Comment:
    The extra contigs are various bits of cross-barcode contamination, mostly pieces of the Klebsiella oxytoca MSB1_2C chromosome and the Klebsiella variicola INF345 chromosome.</t>
      </text>
    </comment>
    <comment ref="X4" authorId="19" shapeId="0" xr:uid="{BD3637F9-8D87-384A-A368-637417427D67}">
      <text>
        <t>[Threaded comment]
Your version of Excel allows you to read this threaded comment; however, any edits to it will get removed if the file is opened in a newer version of Excel. Learn more: https://go.microsoft.com/fwlink/?linkid=870924
Comment:
    The contig for this plasmid was more than doubled (two and a fraction copies of the plasmid sequence) and a bit misassembled.</t>
      </text>
    </comment>
    <comment ref="AD4" authorId="20" shapeId="0" xr:uid="{7208AB14-0CDF-E442-BF2B-42B4DEE85E58}">
      <text>
        <t>[Threaded comment]
Your version of Excel allows you to read this threaded comment; however, any edits to it will get removed if the file is opened in a newer version of Excel. Learn more: https://go.microsoft.com/fwlink/?linkid=870924
Comment:
    Small plasmid was doubled: two copies of the sequence in one contig.</t>
      </text>
    </comment>
    <comment ref="AE4" authorId="21" shapeId="0" xr:uid="{15C28E8F-ED10-1D4A-B5AA-EE272BFFFA76}">
      <text>
        <t>[Threaded comment]
Your version of Excel allows you to read this threaded comment; however, any edits to it will get removed if the file is opened in a newer version of Excel. Learn more: https://go.microsoft.com/fwlink/?linkid=870924
Comment:
    There is a contig with this plasmid, but it’s duplicated and misassembled, and it contains a lot of extra sequence that seems to have originated from Serratia marcescens 17-147-1671 plasmids.</t>
      </text>
    </comment>
    <comment ref="H5" authorId="22" shapeId="0" xr:uid="{30A84A25-03D0-1344-A188-8C8AA3FA2150}">
      <text>
        <t>[Threaded comment]
Your version of Excel allows you to read this threaded comment; however, any edits to it will get removed if the file is opened in a newer version of Excel. Learn more: https://go.microsoft.com/fwlink/?linkid=870924
Comment:
    Small plasmid was doubled: two copies of the sequence in one contig.</t>
      </text>
    </comment>
    <comment ref="O5" authorId="23" shapeId="0" xr:uid="{4984AFCB-32BF-0E4A-9733-1BAD34E37C18}">
      <text>
        <t>[Threaded comment]
Your version of Excel allows you to read this threaded comment; however, any edits to it will get removed if the file is opened in a newer version of Excel. Learn more: https://go.microsoft.com/fwlink/?linkid=870924
Comment:
    Flye put a redundant ~12 kbp chunk of plasmid_1 into its own contig.</t>
      </text>
    </comment>
    <comment ref="T5" authorId="24" shapeId="0" xr:uid="{9DF43582-A5A5-2341-8A2C-8D9DC15208D0}">
      <text>
        <t>[Threaded comment]
Your version of Excel allows you to read this threaded comment; however, any edits to it will get removed if the file is opened in a newer version of Excel. Learn more: https://go.microsoft.com/fwlink/?linkid=870924
Comment:
    One of the extra contigs is a plasmid that (based on a web BLAST search) seems to be from E. coli. Not sure what its genome of origin is or how it got into this read set, but based on its low depth I assume it is contamination.
The other two extra contigs are cross-barcode contamination: Citrobacter koseri MINF_9D plasmid 2 and Klebsiella oxytoca MSB1_2C plasmid 3.</t>
      </text>
    </comment>
    <comment ref="Y5" authorId="25" shapeId="0" xr:uid="{BE35C567-7E13-C043-BF29-4C13EEA57018}">
      <text>
        <t>[Threaded comment]
Your version of Excel allows you to read this threaded comment; however, any edits to it will get removed if the file is opened in a newer version of Excel. Learn more: https://go.microsoft.com/fwlink/?linkid=870924
Comment:
    The extra contig in this assembly was cross-barcode contamination: Haemophilus M1C132_1 plasmid 3.</t>
      </text>
    </comment>
    <comment ref="AC5" authorId="26" shapeId="0" xr:uid="{F4DCA0D1-D00C-D849-B66F-C9CC4F19D2AE}">
      <text>
        <t>[Threaded comment]
Your version of Excel allows you to read this threaded comment; however, any edits to it will get removed if the file is opened in a newer version of Excel. Learn more: https://go.microsoft.com/fwlink/?linkid=870924
Comment:
    The plasmid was present, but in a contig with misassemblies and extra sequence.</t>
      </text>
    </comment>
    <comment ref="AD5" authorId="27" shapeId="0" xr:uid="{F3217650-EBB8-3947-A3FE-78EEC609A077}">
      <text>
        <t>[Threaded comment]
Your version of Excel allows you to read this threaded comment; however, any edits to it will get removed if the file is opened in a newer version of Excel. Learn more: https://go.microsoft.com/fwlink/?linkid=870924
Comment:
    Small plasmid was doubled: two copies of the sequence in one contig.</t>
      </text>
    </comment>
    <comment ref="A6" authorId="28" shapeId="0" xr:uid="{B67A7D4B-ED63-A24E-B738-4C897F636726}">
      <text>
        <t>[Threaded comment]
Your version of Excel allows you to read this threaded comment; however, any edits to it will get removed if the file is opened in a newer version of Excel. Learn more: https://go.microsoft.com/fwlink/?linkid=870924
Comment:
    the author of Trycycler</t>
      </text>
    </comment>
    <comment ref="T7" authorId="29" shapeId="0" xr:uid="{8F5873EC-CC13-6440-8BBF-8BF43D41FC5E}">
      <text>
        <t>[Threaded comment]
Your version of Excel allows you to read this threaded comment; however, any edits to it will get removed if the file is opened in a newer version of Excel. Learn more: https://go.microsoft.com/fwlink/?linkid=870924
Comment:
    The two extra contigs are plasmids that (based on a web BLAST search) seem to be from E. coli. Not sure what their genome of origin is or how they got into this read set, but based on their low depth I assume they are contamination.</t>
      </text>
    </comment>
    <comment ref="Y7" authorId="30" shapeId="0" xr:uid="{4E4B1BDA-3C14-5445-84B5-8F2EA02C5722}">
      <text>
        <t>[Threaded comment]
Your version of Excel allows you to read this threaded comment; however, any edits to it will get removed if the file is opened in a newer version of Excel. Learn more: https://go.microsoft.com/fwlink/?linkid=870924
Comment:
    The extra contig in this assembly was cross-barcode contamination: Haemophilus M1C132_1 plasmid 3.</t>
      </text>
    </comment>
    <comment ref="T8" authorId="31" shapeId="0" xr:uid="{5DD97C89-F60E-F743-BE28-B216CF501B5F}">
      <text>
        <t>[Threaded comment]
Your version of Excel allows you to read this threaded comment; however, any edits to it will get removed if the file is opened in a newer version of Excel. Learn more: https://go.microsoft.com/fwlink/?linkid=870924
Comment:
    Two of the extra contigs are plasmids that (based on a web BLAST search) seem to be from E. coli. Not sure what their genome of origin is or how they got into this read set, but based on their low depth I assume they are contamination.
The other two extra contigs are cross-barcode contamination: Citrobacter koseri MINF_9D plasmid 2 and Klebsiella oxytoca MSB1_2C plasmid 3.</t>
      </text>
    </comment>
    <comment ref="Y8" authorId="32" shapeId="0" xr:uid="{22BC63F8-B2B1-8C41-8757-921107683753}">
      <text>
        <t>[Threaded comment]
Your version of Excel allows you to read this threaded comment; however, any edits to it will get removed if the file is opened in a newer version of Excel. Learn more: https://go.microsoft.com/fwlink/?linkid=870924
Comment:
    The extra contig in this assembly was cross-barcode contamination: Haemophilus M1C132_1 plasmid 3.</t>
      </text>
    </comment>
    <comment ref="T9" authorId="33" shapeId="0" xr:uid="{4D85BA84-F8F7-374B-874D-290D216FF34E}">
      <text>
        <t>[Threaded comment]
Your version of Excel allows you to read this threaded comment; however, any edits to it will get removed if the file is opened in a newer version of Excel. Learn more: https://go.microsoft.com/fwlink/?linkid=870924
Comment:
    The two extra contigs are plasmids that (based on a web BLAST search) seem to be from E. coli. Not sure what their genome of origin is or how they got into this read set, but based on their low depth I assume they are contamination.</t>
      </text>
    </comment>
    <comment ref="Y9" authorId="34" shapeId="0" xr:uid="{6CEB6CD9-1223-EF43-89E3-DE198F8C7714}">
      <text>
        <t>[Threaded comment]
Your version of Excel allows you to read this threaded comment; however, any edits to it will get removed if the file is opened in a newer version of Excel. Learn more: https://go.microsoft.com/fwlink/?linkid=870924
Comment:
    The extra contig in this assembly was cross-barcode contamination: Haemophilus M1C132_1 plasmid 3.</t>
      </text>
    </comment>
    <comment ref="Y10" authorId="35" shapeId="0" xr:uid="{F961F6C1-5DA8-6D44-BF1B-8F8DF3F4020C}">
      <text>
        <t>[Threaded comment]
Your version of Excel allows you to read this threaded comment; however, any edits to it will get removed if the file is opened in a newer version of Excel. Learn more: https://go.microsoft.com/fwlink/?linkid=870924
Comment:
    The extra contig in this assembly was cross-barcode contamination: Haemophilus M1C132_1 plasmid 3.</t>
      </text>
    </comment>
    <comment ref="M11" authorId="36" shapeId="0" xr:uid="{387807F4-8B0A-0845-ABC9-DB9104642001}">
      <text>
        <t>[Threaded comment]
Your version of Excel allows you to read this threaded comment; however, any edits to it will get removed if the file is opened in a newer version of Excel. Learn more: https://go.microsoft.com/fwlink/?linkid=870924
Comment:
    The assembly contained a correctly assembled contig for this plasmid, but it also contained a misassembled contig which contains large pieces of plasmid 3 and plasmid 4.</t>
      </text>
    </comment>
    <comment ref="N11" authorId="37" shapeId="0" xr:uid="{3390F842-D968-6248-8602-C93D59A0103C}">
      <text>
        <t>[Threaded comment]
Your version of Excel allows you to read this threaded comment; however, any edits to it will get removed if the file is opened in a newer version of Excel. Learn more: https://go.microsoft.com/fwlink/?linkid=870924
Comment:
    The assembly contained a correctly assembled contig for this plasmid, but it also contained a misassembled contig which contains large pieces of plasmid 3 and plasmid 4.</t>
      </text>
    </comment>
    <comment ref="T11" authorId="38" shapeId="0" xr:uid="{0AEC6F0E-0458-7944-A281-EC5BCA9E0D16}">
      <text>
        <t>[Threaded comment]
Your version of Excel allows you to read this threaded comment; however, any edits to it will get removed if the file is opened in a newer version of Excel. Learn more: https://go.microsoft.com/fwlink/?linkid=870924
Comment:
    One of the extra contigs is a plasmid that (based on a web BLAST search) seems to be from E. coli. Not sure what its genome of origin is or how it got into this read set, but based on its low depth I assume it is contamination.
The other two extra contigs are cross-barcode contamination: Citrobacter koseri MINF_9D plasmid 2 and Klebsiella oxytoca MSB1_2C plasmid 3.</t>
      </text>
    </comment>
    <comment ref="Y11" authorId="39" shapeId="0" xr:uid="{F48044DC-B5B8-8149-B9E6-E28B2BF42CC4}">
      <text>
        <t>[Threaded comment]
Your version of Excel allows you to read this threaded comment; however, any edits to it will get removed if the file is opened in a newer version of Excel. Learn more: https://go.microsoft.com/fwlink/?linkid=870924
Comment:
    The extra contig in this assembly was cross-barcode contamination: Haemophilus M1C132_1 plasmid 3.</t>
      </text>
    </comment>
  </commentList>
</comments>
</file>

<file path=xl/sharedStrings.xml><?xml version="1.0" encoding="utf-8"?>
<sst xmlns="http://schemas.openxmlformats.org/spreadsheetml/2006/main" count="794" uniqueCount="94">
  <si>
    <t>Flye</t>
  </si>
  <si>
    <t>Raven</t>
  </si>
  <si>
    <t>Miniasm/Minipolish</t>
  </si>
  <si>
    <t>yes</t>
  </si>
  <si>
    <t>no</t>
  </si>
  <si>
    <t>Acinetobacter baumannii J9</t>
  </si>
  <si>
    <t>chromosome</t>
  </si>
  <si>
    <t>plasmid_1</t>
  </si>
  <si>
    <t>plasmid_2</t>
  </si>
  <si>
    <t>plasmid_3</t>
  </si>
  <si>
    <t>plasmid_4</t>
  </si>
  <si>
    <t>plasmid_5</t>
  </si>
  <si>
    <t>extra contigs</t>
  </si>
  <si>
    <r>
      <rPr>
        <b/>
        <i/>
        <sz val="14"/>
        <color theme="1"/>
        <rFont val="Calibri"/>
        <family val="2"/>
        <scheme val="minor"/>
      </rPr>
      <t>Citrobacter koseri</t>
    </r>
    <r>
      <rPr>
        <b/>
        <sz val="14"/>
        <color theme="1"/>
        <rFont val="Calibri"/>
        <family val="2"/>
        <scheme val="minor"/>
      </rPr>
      <t xml:space="preserve"> MINF_9D</t>
    </r>
  </si>
  <si>
    <r>
      <rPr>
        <b/>
        <i/>
        <sz val="14"/>
        <color theme="1"/>
        <rFont val="Calibri"/>
        <family val="2"/>
        <scheme val="minor"/>
      </rPr>
      <t>Enterobacter kobei</t>
    </r>
    <r>
      <rPr>
        <b/>
        <sz val="14"/>
        <color theme="1"/>
        <rFont val="Calibri"/>
        <family val="2"/>
        <scheme val="minor"/>
      </rPr>
      <t xml:space="preserve"> MSB1_1B</t>
    </r>
  </si>
  <si>
    <r>
      <rPr>
        <b/>
        <i/>
        <sz val="14"/>
        <color theme="1"/>
        <rFont val="Calibri"/>
        <family val="2"/>
        <scheme val="minor"/>
      </rPr>
      <t>Haemophilus</t>
    </r>
    <r>
      <rPr>
        <b/>
        <sz val="14"/>
        <color theme="1"/>
        <rFont val="Calibri"/>
        <family val="2"/>
        <scheme val="minor"/>
      </rPr>
      <t xml:space="preserve"> M1C132_1</t>
    </r>
  </si>
  <si>
    <r>
      <rPr>
        <b/>
        <i/>
        <sz val="14"/>
        <color theme="1"/>
        <rFont val="Calibri"/>
        <family val="2"/>
        <scheme val="minor"/>
      </rPr>
      <t>Klebsiella oxytoca</t>
    </r>
    <r>
      <rPr>
        <b/>
        <sz val="14"/>
        <color theme="1"/>
        <rFont val="Calibri"/>
        <family val="2"/>
        <scheme val="minor"/>
      </rPr>
      <t xml:space="preserve"> MSB1_2C</t>
    </r>
  </si>
  <si>
    <r>
      <rPr>
        <b/>
        <i/>
        <sz val="14"/>
        <color theme="1"/>
        <rFont val="Calibri"/>
        <family val="2"/>
        <scheme val="minor"/>
      </rPr>
      <t>Klebsiella variicola</t>
    </r>
    <r>
      <rPr>
        <b/>
        <sz val="14"/>
        <color theme="1"/>
        <rFont val="Calibri"/>
        <family val="2"/>
        <scheme val="minor"/>
      </rPr>
      <t xml:space="preserve"> INF345</t>
    </r>
  </si>
  <si>
    <r>
      <t xml:space="preserve">The </t>
    </r>
    <r>
      <rPr>
        <b/>
        <sz val="16"/>
        <color theme="1"/>
        <rFont val="Calibri"/>
        <family val="2"/>
        <scheme val="minor"/>
      </rPr>
      <t xml:space="preserve">Matrix </t>
    </r>
    <r>
      <rPr>
        <sz val="16"/>
        <color theme="1"/>
        <rFont val="Calibri"/>
        <family val="2"/>
        <scheme val="minor"/>
      </rPr>
      <t>worksheet contains a presence/absence matrix for each replicon in the consistency test genomes (the same information shown in Figure 3). Cell comments are used to describe cases of misassembly and extra contigs.</t>
    </r>
  </si>
  <si>
    <r>
      <t xml:space="preserve">The </t>
    </r>
    <r>
      <rPr>
        <b/>
        <sz val="16"/>
        <color theme="1"/>
        <rFont val="Calibri"/>
        <family val="2"/>
        <scheme val="minor"/>
      </rPr>
      <t>Trycycler vs Trycycler</t>
    </r>
    <r>
      <rPr>
        <sz val="16"/>
        <color theme="1"/>
        <rFont val="Calibri"/>
        <family val="2"/>
        <scheme val="minor"/>
      </rPr>
      <t xml:space="preserve"> worksheet shows the types of differences between all pairwise combinations of Trycycler-assembled chromosomes in the consistency test genomes.</t>
    </r>
  </si>
  <si>
    <r>
      <t xml:space="preserve">The </t>
    </r>
    <r>
      <rPr>
        <b/>
        <sz val="16"/>
        <color theme="1"/>
        <rFont val="Calibri"/>
        <family val="2"/>
        <scheme val="minor"/>
      </rPr>
      <t>Other vs other</t>
    </r>
    <r>
      <rPr>
        <sz val="16"/>
        <color theme="1"/>
        <rFont val="Calibri"/>
        <family val="2"/>
        <scheme val="minor"/>
      </rPr>
      <t xml:space="preserve"> worksheet shows the types of differences between all pairwise combinations of single-assembler-assembled chromosomes in the consistency test genomes.</t>
    </r>
  </si>
  <si>
    <t>Genome/replicon</t>
  </si>
  <si>
    <t>Acinetobacter_baumannii_J9_chromosome</t>
  </si>
  <si>
    <t>1 bp homopolymer indels</t>
  </si>
  <si>
    <t>1 bp non-homopolymer indels</t>
  </si>
  <si>
    <t>2 bp homopolymer indels</t>
  </si>
  <si>
    <t>2 bp non-homopolymer indels</t>
  </si>
  <si>
    <t>3 bp homopolymer indels</t>
  </si>
  <si>
    <t>3 bp non-homopolymer indels</t>
  </si>
  <si>
    <t>4 bp homopolymer indels</t>
  </si>
  <si>
    <t>4 bp non-homopolymer indels</t>
  </si>
  <si>
    <t>5 bp non-homopolymer indels</t>
  </si>
  <si>
    <t>6 bp non-homopolymer indels</t>
  </si>
  <si>
    <t>7 bp non-homopolymer indels</t>
  </si>
  <si>
    <t>8 bp non-homopolymer indels</t>
  </si>
  <si>
    <t>9 bp non-homopolymer indels</t>
  </si>
  <si>
    <t>10 bp non-homopolymer indels</t>
  </si>
  <si>
    <t>Citrobacter_koseri_MINF_9D_chromosome</t>
  </si>
  <si>
    <t>Enterobacter_kobei_MSB1_1B_chromosome</t>
  </si>
  <si>
    <t>Haemophilus_M1C132_1_chromosome</t>
  </si>
  <si>
    <t>Klebsiella_oxytoca_MSB1_2C_chromosome</t>
  </si>
  <si>
    <t>Assembly 1</t>
  </si>
  <si>
    <t>Assembly 2</t>
  </si>
  <si>
    <t>Substitutions</t>
  </si>
  <si>
    <t>Klebsiella_variicola_INF345_chromosome</t>
  </si>
  <si>
    <t>Totals:</t>
  </si>
  <si>
    <t>Proportions:</t>
  </si>
  <si>
    <t>miniasm</t>
  </si>
  <si>
    <t>raven</t>
  </si>
  <si>
    <t>flye</t>
  </si>
  <si>
    <t>11 bp non-homopolymer indels</t>
  </si>
  <si>
    <t>12 bp non-homopolymer indels</t>
  </si>
  <si>
    <t>13 bp non-homopolymer indels</t>
  </si>
  <si>
    <t>14 bp non-homopolymer indels</t>
  </si>
  <si>
    <t>15 bp non-homopolymer indels</t>
  </si>
  <si>
    <t>16 bp non-homopolymer indels</t>
  </si>
  <si>
    <t>17 bp non-homopolymer indels</t>
  </si>
  <si>
    <t>18 bp non-homopolymer indels</t>
  </si>
  <si>
    <t>19 bp non-homopolymer indels</t>
  </si>
  <si>
    <t>20 bp non-homopolymer indels</t>
  </si>
  <si>
    <t>21 bp non-homopolymer indels</t>
  </si>
  <si>
    <t>22 bp non-homopolymer indels</t>
  </si>
  <si>
    <t>25 bp non-homopolymer indels</t>
  </si>
  <si>
    <t>26 bp non-homopolymer indels</t>
  </si>
  <si>
    <t>32 bp non-homopolymer indels</t>
  </si>
  <si>
    <t>91 bp non-homopolymer indels</t>
  </si>
  <si>
    <t>106 bp non-homopolymer indels</t>
  </si>
  <si>
    <t>458 bp non-homopolymer indels</t>
  </si>
  <si>
    <t>Replicon size</t>
  </si>
  <si>
    <t>Rate per Mbp:</t>
  </si>
  <si>
    <t>Assemblers used</t>
  </si>
  <si>
    <t>3× Flye, 3× Miniasm/Minipolish, 3× Raven, 3× Redbean</t>
  </si>
  <si>
    <t>4× Flye, 4× Miniasm/Minipolish, 4× Raven</t>
  </si>
  <si>
    <t>3× Flye, 3× Miniasm/Minipolish, 3× Raven</t>
  </si>
  <si>
    <r>
      <t xml:space="preserve">The </t>
    </r>
    <r>
      <rPr>
        <b/>
        <sz val="16"/>
        <color theme="1"/>
        <rFont val="Calibri"/>
        <family val="2"/>
        <scheme val="minor"/>
      </rPr>
      <t>Tester assemblers</t>
    </r>
    <r>
      <rPr>
        <sz val="16"/>
        <color theme="1"/>
        <rFont val="Calibri"/>
        <family val="2"/>
        <scheme val="minor"/>
      </rPr>
      <t xml:space="preserve"> worksheet shows which assemblers the Trycycler testers used to generate the input assemblies for Trycycler.</t>
    </r>
  </si>
  <si>
    <t>Trycycler - developer</t>
  </si>
  <si>
    <t>Trycycler - tester 1</t>
  </si>
  <si>
    <t>Trycycler - tester 2</t>
  </si>
  <si>
    <t>Trycycler - tester 3</t>
  </si>
  <si>
    <t>Trycycler - tester 4</t>
  </si>
  <si>
    <t>Trycycler - tester 5</t>
  </si>
  <si>
    <t>tester_1</t>
  </si>
  <si>
    <t>tester_2</t>
  </si>
  <si>
    <t>tester_3</t>
  </si>
  <si>
    <t>tester_4</t>
  </si>
  <si>
    <t>tester_5</t>
  </si>
  <si>
    <t>developer</t>
  </si>
  <si>
    <t xml:space="preserve">Trycycler - tester 4 </t>
  </si>
  <si>
    <t xml:space="preserve">Trycycler - tester 5 </t>
  </si>
  <si>
    <t>polished</t>
  </si>
  <si>
    <r>
      <t xml:space="preserve">The </t>
    </r>
    <r>
      <rPr>
        <b/>
        <sz val="16"/>
        <color theme="1"/>
        <rFont val="Calibri"/>
        <family val="2"/>
        <scheme val="minor"/>
      </rPr>
      <t>Trycycler vs polished</t>
    </r>
    <r>
      <rPr>
        <sz val="16"/>
        <color theme="1"/>
        <rFont val="Calibri"/>
        <family val="2"/>
        <scheme val="minor"/>
      </rPr>
      <t xml:space="preserve"> worksheet shows the types of differences between Trycycler-assembled chromosomes and the short-read-polished chromosomes in the consistency test genomes.</t>
    </r>
  </si>
  <si>
    <t>methylation motif errors</t>
  </si>
  <si>
    <t>non-methylation motif errors</t>
  </si>
  <si>
    <t>5 bp homopolymer indels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</si>
</sst>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b/>
      <sz val="12"/>
      <color theme="1"/>
      <name val="Calibri"/>
      <family val="2"/>
      <scheme val="minor"/>
    </font>
    <font>
      <b/>
      <sz val="14"/>
      <color theme="1"/>
      <name val="Calibri"/>
      <family val="2"/>
      <scheme val="minor"/>
    </font>
    <font>
      <b/>
      <i/>
      <sz val="14"/>
      <color theme="1"/>
      <name val="Calibri"/>
      <family val="2"/>
      <scheme val="minor"/>
    </font>
    <font>
      <sz val="16"/>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5">
    <border>
      <left/>
      <right/>
      <top/>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hair">
        <color theme="0" tint="-0.24994659260841701"/>
      </bottom>
      <diagonal/>
    </border>
    <border>
      <left/>
      <right/>
      <top style="hair">
        <color theme="0" tint="-0.24994659260841701"/>
      </top>
      <bottom style="hair">
        <color theme="0" tint="-0.24994659260841701"/>
      </bottom>
      <diagonal/>
    </border>
    <border>
      <left/>
      <right/>
      <top style="hair">
        <color theme="0" tint="-0.24994659260841701"/>
      </top>
      <bottom style="medium">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71">
    <xf numFmtId="0" fontId="0" fillId="0" borderId="0" xfId="0"/>
    <xf numFmtId="0" fontId="4" fillId="0" borderId="4" xfId="0" applyFont="1" applyBorder="1"/>
    <xf numFmtId="0" fontId="1" fillId="2" borderId="1" xfId="1" applyBorder="1" applyAlignment="1">
      <alignment horizontal="center" vertical="center"/>
    </xf>
    <xf numFmtId="0" fontId="1" fillId="2" borderId="0" xfId="1"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1" fillId="2" borderId="0" xfId="1" applyAlignment="1">
      <alignment horizontal="center" vertical="center"/>
    </xf>
    <xf numFmtId="0" fontId="2" fillId="3" borderId="0" xfId="2" applyAlignment="1">
      <alignment horizontal="center" vertical="center"/>
    </xf>
    <xf numFmtId="0" fontId="2" fillId="3" borderId="0" xfId="2" applyBorder="1" applyAlignment="1">
      <alignment horizontal="center" vertical="center"/>
    </xf>
    <xf numFmtId="0" fontId="0" fillId="0" borderId="5" xfId="0" applyBorder="1" applyAlignment="1">
      <alignment horizontal="center" textRotation="90"/>
    </xf>
    <xf numFmtId="0" fontId="0" fillId="0" borderId="4" xfId="0" applyBorder="1" applyAlignment="1">
      <alignment horizontal="center" textRotation="90"/>
    </xf>
    <xf numFmtId="0" fontId="0" fillId="0" borderId="3" xfId="0" applyBorder="1" applyAlignment="1">
      <alignment horizontal="center" textRotation="90"/>
    </xf>
    <xf numFmtId="0" fontId="3" fillId="4" borderId="0" xfId="3" applyBorder="1" applyAlignment="1">
      <alignment horizontal="center" vertical="center"/>
    </xf>
    <xf numFmtId="0" fontId="0" fillId="0" borderId="0" xfId="0" applyBorder="1" applyAlignment="1">
      <alignment horizontal="center" vertical="center"/>
    </xf>
    <xf numFmtId="0" fontId="1" fillId="2" borderId="5" xfId="1" applyBorder="1" applyAlignment="1">
      <alignment horizontal="center" vertical="center"/>
    </xf>
    <xf numFmtId="0" fontId="1" fillId="2" borderId="4" xfId="1"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0" xfId="0" applyAlignment="1">
      <alignment vertical="center"/>
    </xf>
    <xf numFmtId="0" fontId="0" fillId="0" borderId="1" xfId="0" applyBorder="1"/>
    <xf numFmtId="0" fontId="3" fillId="4" borderId="1" xfId="3" applyBorder="1" applyAlignment="1">
      <alignment horizontal="center" vertical="center"/>
    </xf>
    <xf numFmtId="0" fontId="3" fillId="4" borderId="0" xfId="3" applyAlignment="1">
      <alignment horizontal="center" vertical="center"/>
    </xf>
    <xf numFmtId="0" fontId="0" fillId="0" borderId="4" xfId="0" applyBorder="1" applyAlignment="1">
      <alignment vertical="center"/>
    </xf>
    <xf numFmtId="0" fontId="1" fillId="2" borderId="8" xfId="1" applyBorder="1" applyAlignment="1">
      <alignment horizontal="center" vertical="center"/>
    </xf>
    <xf numFmtId="0" fontId="1" fillId="2" borderId="7" xfId="1" applyBorder="1" applyAlignment="1">
      <alignment horizontal="center" vertical="center"/>
    </xf>
    <xf numFmtId="0" fontId="0" fillId="0" borderId="7" xfId="0" applyBorder="1" applyAlignment="1">
      <alignment horizontal="center" vertical="center"/>
    </xf>
    <xf numFmtId="0" fontId="3" fillId="4" borderId="7" xfId="3" applyBorder="1" applyAlignment="1">
      <alignment horizontal="center" vertical="center"/>
    </xf>
    <xf numFmtId="0" fontId="0" fillId="0" borderId="6" xfId="0" applyBorder="1" applyAlignment="1">
      <alignment horizontal="center" vertical="center"/>
    </xf>
    <xf numFmtId="0" fontId="2" fillId="3" borderId="7" xfId="2" applyBorder="1" applyAlignment="1">
      <alignment horizontal="center" vertical="center"/>
    </xf>
    <xf numFmtId="0" fontId="1" fillId="2" borderId="11" xfId="1" applyBorder="1" applyAlignment="1">
      <alignment horizontal="center" vertical="center"/>
    </xf>
    <xf numFmtId="0" fontId="1" fillId="2" borderId="10" xfId="1" applyBorder="1" applyAlignment="1">
      <alignment horizontal="center" vertical="center"/>
    </xf>
    <xf numFmtId="0" fontId="0" fillId="0" borderId="10" xfId="0" applyBorder="1" applyAlignment="1">
      <alignment horizontal="center" vertical="center"/>
    </xf>
    <xf numFmtId="0" fontId="0" fillId="0" borderId="9" xfId="0" applyBorder="1" applyAlignment="1">
      <alignment horizontal="center" vertical="center"/>
    </xf>
    <xf numFmtId="0" fontId="2" fillId="3" borderId="4" xfId="2" applyBorder="1" applyAlignment="1">
      <alignment horizontal="center" vertical="center"/>
    </xf>
    <xf numFmtId="0" fontId="3" fillId="4" borderId="4" xfId="3" applyBorder="1" applyAlignment="1">
      <alignment horizontal="center" vertical="center"/>
    </xf>
    <xf numFmtId="0" fontId="0" fillId="0" borderId="2" xfId="0" applyBorder="1" applyAlignment="1">
      <alignment vertical="center"/>
    </xf>
    <xf numFmtId="0" fontId="0" fillId="0" borderId="7" xfId="0" applyBorder="1" applyAlignment="1">
      <alignment vertical="center"/>
    </xf>
    <xf numFmtId="0" fontId="0" fillId="0" borderId="10" xfId="0" applyBorder="1" applyAlignment="1">
      <alignment vertical="center"/>
    </xf>
    <xf numFmtId="0" fontId="0" fillId="0" borderId="0" xfId="0" applyBorder="1" applyAlignment="1">
      <alignment vertical="center"/>
    </xf>
    <xf numFmtId="0" fontId="7" fillId="0" borderId="0" xfId="0" applyFont="1" applyAlignment="1">
      <alignment wrapText="1"/>
    </xf>
    <xf numFmtId="0" fontId="7" fillId="0" borderId="0" xfId="0" applyFont="1"/>
    <xf numFmtId="0" fontId="4" fillId="0" borderId="0" xfId="0" applyFont="1"/>
    <xf numFmtId="0" fontId="4" fillId="0" borderId="0" xfId="0" applyFont="1" applyAlignment="1">
      <alignment horizontal="center" textRotation="90"/>
    </xf>
    <xf numFmtId="0" fontId="0" fillId="0" borderId="0" xfId="0"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4" fillId="0" borderId="0" xfId="0" applyFont="1" applyAlignment="1">
      <alignment vertical="center"/>
    </xf>
    <xf numFmtId="0" fontId="4" fillId="0" borderId="12" xfId="0" applyFont="1" applyBorder="1" applyAlignment="1">
      <alignment vertical="center"/>
    </xf>
    <xf numFmtId="0" fontId="4" fillId="0" borderId="12" xfId="0" applyFont="1" applyBorder="1" applyAlignment="1">
      <alignment horizontal="center" vertical="center"/>
    </xf>
    <xf numFmtId="0" fontId="4" fillId="0" borderId="14" xfId="0" applyFont="1" applyBorder="1" applyAlignment="1">
      <alignment vertical="center"/>
    </xf>
    <xf numFmtId="2" fontId="4" fillId="0" borderId="14" xfId="0" applyNumberFormat="1" applyFont="1" applyBorder="1" applyAlignment="1">
      <alignment horizontal="center" vertical="center"/>
    </xf>
    <xf numFmtId="0" fontId="4" fillId="0" borderId="0" xfId="0" applyFont="1" applyBorder="1" applyAlignment="1">
      <alignment horizontal="center"/>
    </xf>
    <xf numFmtId="0" fontId="4" fillId="0" borderId="0" xfId="0" applyFont="1" applyBorder="1" applyAlignment="1">
      <alignment horizontal="center" textRotation="90"/>
    </xf>
    <xf numFmtId="10" fontId="4" fillId="0" borderId="13" xfId="0" applyNumberFormat="1" applyFont="1" applyBorder="1" applyAlignment="1">
      <alignment horizontal="center" vertical="center"/>
    </xf>
    <xf numFmtId="0" fontId="4" fillId="0" borderId="13" xfId="0" applyFont="1" applyBorder="1" applyAlignment="1">
      <alignment vertical="center"/>
    </xf>
    <xf numFmtId="0" fontId="0" fillId="0" borderId="12" xfId="0" applyBorder="1" applyAlignment="1">
      <alignment vertical="center"/>
    </xf>
    <xf numFmtId="0" fontId="0" fillId="0" borderId="12" xfId="0" applyBorder="1"/>
    <xf numFmtId="0" fontId="0" fillId="0" borderId="13" xfId="0" applyBorder="1" applyAlignment="1">
      <alignment vertical="center"/>
    </xf>
    <xf numFmtId="0" fontId="0" fillId="0" borderId="13" xfId="0" applyBorder="1"/>
    <xf numFmtId="0" fontId="0" fillId="0" borderId="14" xfId="0" applyBorder="1" applyAlignment="1">
      <alignment vertical="center"/>
    </xf>
    <xf numFmtId="0" fontId="0" fillId="0" borderId="14" xfId="0" applyBorder="1"/>
    <xf numFmtId="0" fontId="4" fillId="0" borderId="12" xfId="0" applyFont="1" applyBorder="1" applyAlignment="1">
      <alignment horizontal="center"/>
    </xf>
    <xf numFmtId="10" fontId="4" fillId="0" borderId="13" xfId="0" applyNumberFormat="1" applyFont="1" applyBorder="1" applyAlignment="1">
      <alignment horizontal="center"/>
    </xf>
    <xf numFmtId="2" fontId="4" fillId="0" borderId="14" xfId="0" applyNumberFormat="1" applyFont="1" applyBorder="1" applyAlignment="1">
      <alignment horizontal="center"/>
    </xf>
    <xf numFmtId="0" fontId="4" fillId="0" borderId="4" xfId="0" applyFont="1" applyBorder="1" applyAlignment="1">
      <alignment horizontal="center" textRotation="90"/>
    </xf>
    <xf numFmtId="0" fontId="0" fillId="0" borderId="0" xfId="0" applyBorder="1" applyAlignment="1">
      <alignment horizontal="center"/>
    </xf>
    <xf numFmtId="10" fontId="4" fillId="0" borderId="0" xfId="0" applyNumberFormat="1" applyFont="1" applyBorder="1" applyAlignment="1">
      <alignment horizontal="center"/>
    </xf>
    <xf numFmtId="2" fontId="4" fillId="0" borderId="0" xfId="0" applyNumberFormat="1" applyFont="1" applyBorder="1" applyAlignment="1">
      <alignment horizontal="center"/>
    </xf>
    <xf numFmtId="0" fontId="5" fillId="0" borderId="1" xfId="0" applyFont="1" applyBorder="1" applyAlignment="1">
      <alignment horizontal="center" wrapText="1"/>
    </xf>
    <xf numFmtId="0" fontId="5" fillId="0" borderId="0" xfId="0" applyFont="1" applyBorder="1" applyAlignment="1">
      <alignment horizontal="center"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yan Wick" id="{CBA66986-4746-7943-A9A3-A6D61178CC74}" userId="S::ryan.wick@monash.edu::47539d27-79e5-444b-893d-f8853c74ace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C2" dT="2020-12-27T02:48:03.32" personId="{CBA66986-4746-7943-A9A3-A6D61178CC74}" id="{8B6A561C-6BF3-3643-9839-5F08534E60E1}">
    <text>This is a linear plasmid and thus requires the use of the --linear option when running Trycycler reconcile. This confused many users leading to its exclusion.</text>
  </threadedComment>
  <threadedComment ref="F3" dT="2020-12-21T23:11:45.29" personId="{CBA66986-4746-7943-A9A3-A6D61178CC74}" id="{72CB196F-2617-B14F-968B-9CEE921560F0}">
    <text>Contig was too long and not circularised.</text>
  </threadedComment>
  <threadedComment ref="H3" dT="2020-12-21T23:20:28.39" personId="{CBA66986-4746-7943-A9A3-A6D61178CC74}" id="{8DC37989-D962-CF49-8922-8DB18B52F3EF}">
    <text>Small plasmid was quadrupled: four copies of the sequence in one contig.</text>
  </threadedComment>
  <threadedComment ref="I3" dT="2020-12-21T23:31:23.58" personId="{CBA66986-4746-7943-A9A3-A6D61178CC74}" id="{0A69442E-17DB-9845-B361-AE66CC7136CC}">
    <text>Lots of contigs which were contamination from another barcode, mostly bits of the Acinetobacter baumannii J9 chromosome.</text>
  </threadedComment>
  <threadedComment ref="N3" dT="2020-12-21T23:50:36.63" personId="{CBA66986-4746-7943-A9A3-A6D61178CC74}" id="{4EB8EE31-A288-B947-B0F1-A40D353ECA21}">
    <text>The assembly contains two redundant contigs for this plasmid, neither of which circularised well.</text>
  </threadedComment>
  <threadedComment ref="O3" dT="2020-12-22T03:38:35.53" personId="{CBA66986-4746-7943-A9A3-A6D61178CC74}" id="{6F5927E8-3324-CE4B-8433-62B066BC4814}">
    <text>Two of this assembly’s contigs are pieces of the chromosome that for some reason were redundantly put into separate contigs.</text>
  </threadedComment>
  <threadedComment ref="Q3" dT="2020-12-22T04:08:00.12" personId="{CBA66986-4746-7943-A9A3-A6D61178CC74}" id="{7082DC49-CC34-EF46-B52A-3FE71D4AAB2F}">
    <text>There were six redundant contigs for this plasmid, none of which circularised and thus all were too long.</text>
  </threadedComment>
  <threadedComment ref="S3" dT="2020-12-22T04:06:26.02" personId="{CBA66986-4746-7943-A9A3-A6D61178CC74}" id="{E5B8ED89-E0FD-434B-B8C3-A357299D0F0B}">
    <text>The contig was not circularised and was too long.</text>
  </threadedComment>
  <threadedComment ref="T3" dT="2020-12-22T04:32:01.58" personId="{CBA66986-4746-7943-A9A3-A6D61178CC74}" id="{08F139CC-5091-9D4F-9F06-37F276609BCE}">
    <text>Two of the extra contigs are plasmids that (based on a web BLAST search) seem to be from E. coli. Not sure what their genome of origin is or how they got into this read set, but based on their low depth I assume they are contamination.
Two of the extra contigs are cross-barcode contamination: Citrobacter koseri MINF_9D plasmid 2 and Klebsiella oxytoca MSB1_2C plasmid 3.
The remaining extra contigs are various bits of cross-barcode contamination, mostly pieces of the Klebsiella oxytoca MSB1_2C chromosome and the Klebsiella variicola INF345 chromosome.</text>
  </threadedComment>
  <threadedComment ref="X3" dT="2020-12-22T04:42:40.82" personId="{CBA66986-4746-7943-A9A3-A6D61178CC74}" id="{CC929EB8-AD5F-7740-A840-2700E85BED7A}">
    <text>Miniasm produced 16 redundant contigs for this plasmid.</text>
  </threadedComment>
  <threadedComment ref="Y3" dT="2020-12-22T04:48:25.76" personId="{CBA66986-4746-7943-A9A3-A6D61178CC74}" id="{A4A41813-D250-3647-B011-7A4F2B30AFAF}">
    <text>One of the extra contigs in this assembly was cross-barcode contamination: Haemophilus M1C132_1 plasmid 3.
The other two were low identity and misassembled versions of this genome’s plasmid 3.</text>
  </threadedComment>
  <threadedComment ref="AD3" dT="2020-12-22T05:02:52.66" personId="{CBA66986-4746-7943-A9A3-A6D61178CC74}" id="{663625CF-EB08-9442-8A48-46D739031499}">
    <text>There were two redundant contigs for this plasmid in the assembly.</text>
  </threadedComment>
  <threadedComment ref="AF3" dT="2020-12-22T05:11:04.52" personId="{CBA66986-4746-7943-A9A3-A6D61178CC74}" id="{823030B1-CA1D-EC46-B84F-1FC63ED756C3}">
    <text>The extra contigs were cross-barcode contamination: Haemophilus M1C132_1 plasmid 3 and Serratia marcescens 17-147-1671 plasmid 4.</text>
  </threadedComment>
  <threadedComment ref="F4" dT="2020-12-21T23:12:37.93" personId="{CBA66986-4746-7943-A9A3-A6D61178CC74}" id="{550672E3-277D-0043-BC2E-915233BB3074}">
    <text>Contig was too short because some chunks of the chromosome ended up in separate contigs.</text>
  </threadedComment>
  <threadedComment ref="H4" dT="2020-12-21T23:21:45.30" personId="{CBA66986-4746-7943-A9A3-A6D61178CC74}" id="{582787C8-7F42-C44E-BF1E-4E6548E5D2B5}">
    <text>The assembly contained two contigs for this plasmid, both doubled (two copies of the sequence in each contig).</text>
  </threadedComment>
  <threadedComment ref="I4" dT="2020-12-21T23:32:32.27" personId="{CBA66986-4746-7943-A9A3-A6D61178CC74}" id="{A6335487-6A32-2642-A7C2-63AADBBDD90D}">
    <text>Lots of contigs which were contamination from another barcode, mostly bits of the Acinetobacter baumannii J9 chromosome. Some extra contigs were redundant parts of the Citrobacter koseri MINF_9D chromosome.</text>
  </threadedComment>
  <threadedComment ref="K4" dT="2020-12-21T23:40:52.72" personId="{CBA66986-4746-7943-A9A3-A6D61178CC74}" id="{F7C56383-0728-9649-B829-FD108D4B730A}">
    <text>This plasmid is in the assembly and the contig is about the right size, but it has strange misassemblies.</text>
  </threadedComment>
  <threadedComment ref="N4" dT="2020-12-21T23:49:50.03" personId="{CBA66986-4746-7943-A9A3-A6D61178CC74}" id="{2477A990-6150-3D4D-8312-A5A638A261E9}">
    <text>This plasmid is present in a contig, but the contig also has  ~6 kbp of extra sequence of unknown origin.</text>
  </threadedComment>
  <threadedComment ref="T4" dT="2020-12-22T04:34:42.02" personId="{CBA66986-4746-7943-A9A3-A6D61178CC74}" id="{996D434F-B522-514F-A63C-42A9CD9FE424}">
    <text>The extra contigs are various bits of cross-barcode contamination, mostly pieces of the Klebsiella oxytoca MSB1_2C chromosome and the Klebsiella variicola INF345 chromosome.</text>
  </threadedComment>
  <threadedComment ref="X4" dT="2020-12-22T04:42:40.82" personId="{CBA66986-4746-7943-A9A3-A6D61178CC74}" id="{BD3637F9-8D87-384A-A368-637417427D67}">
    <text>The contig for this plasmid was more than doubled (two and a fraction copies of the plasmid sequence) and a bit misassembled.</text>
  </threadedComment>
  <threadedComment ref="AD4" dT="2020-12-22T05:02:52.66" personId="{CBA66986-4746-7943-A9A3-A6D61178CC74}" id="{7208AB14-0CDF-E442-BF2B-42B4DEE85E58}">
    <text>Small plasmid was doubled: two copies of the sequence in one contig.</text>
  </threadedComment>
  <threadedComment ref="AE4" dT="2020-12-22T05:25:57.11" personId="{CBA66986-4746-7943-A9A3-A6D61178CC74}" id="{15C28E8F-ED10-1D4A-B5AA-EE272BFFFA76}">
    <text>There is a contig with this plasmid, but it’s duplicated and misassembled, and it contains a lot of extra sequence that seems to have originated from Serratia marcescens 17-147-1671 plasmids.</text>
  </threadedComment>
  <threadedComment ref="H5" dT="2020-12-21T23:19:45.78" personId="{CBA66986-4746-7943-A9A3-A6D61178CC74}" id="{30A84A25-03D0-1344-A188-8C8AA3FA2150}">
    <text>Small plasmid was doubled: two copies of the sequence in one contig.</text>
  </threadedComment>
  <threadedComment ref="O5" dT="2020-12-21T23:53:08.28" personId="{CBA66986-4746-7943-A9A3-A6D61178CC74}" id="{4984AFCB-32BF-0E4A-9733-1BAD34E37C18}">
    <text>Flye put a redundant ~12 kbp chunk of plasmid_1 into its own contig.</text>
  </threadedComment>
  <threadedComment ref="T5" dT="2020-12-22T04:17:36.12" personId="{CBA66986-4746-7943-A9A3-A6D61178CC74}" id="{9DF43582-A5A5-2341-8A2C-8D9DC15208D0}">
    <text>One of the extra contigs is a plasmid that (based on a web BLAST search) seems to be from E. coli. Not sure what its genome of origin is or how it got into this read set, but based on its low depth I assume it is contamination.
The other two extra contigs are cross-barcode contamination: Citrobacter koseri MINF_9D plasmid 2 and Klebsiella oxytoca MSB1_2C plasmid 3.</text>
  </threadedComment>
  <threadedComment ref="Y5" dT="2020-12-22T04:47:49.78" personId="{CBA66986-4746-7943-A9A3-A6D61178CC74}" id="{BE35C567-7E13-C043-BF29-4C13EEA57018}">
    <text>The extra contig in this assembly was cross-barcode contamination: Haemophilus M1C132_1 plasmid 3.</text>
  </threadedComment>
  <threadedComment ref="AC5" dT="2020-12-22T05:01:25.58" personId="{CBA66986-4746-7943-A9A3-A6D61178CC74}" id="{F4DCA0D1-D00C-D849-B66F-C9CC4F19D2AE}">
    <text>The plasmid was present, but in a contig with misassemblies and extra sequence.</text>
  </threadedComment>
  <threadedComment ref="AD5" dT="2020-12-22T05:02:52.66" personId="{CBA66986-4746-7943-A9A3-A6D61178CC74}" id="{F3217650-EBB8-3947-A3FE-78EEC609A077}">
    <text>Small plasmid was doubled: two copies of the sequence in one contig.</text>
  </threadedComment>
  <threadedComment ref="A6" dT="2021-01-20T02:08:35.15" personId="{CBA66986-4746-7943-A9A3-A6D61178CC74}" id="{B67A7D4B-ED63-A24E-B738-4C897F636726}">
    <text>the author of Trycycler</text>
  </threadedComment>
  <threadedComment ref="T7" dT="2020-12-22T04:15:29.15" personId="{CBA66986-4746-7943-A9A3-A6D61178CC74}" id="{8F5873EC-CC13-6440-8BBF-8BF43D41FC5E}">
    <text>The two extra contigs are plasmids that (based on a web BLAST search) seem to be from E. coli. Not sure what their genome of origin is or how they got into this read set, but based on their low depth I assume they are contamination.</text>
  </threadedComment>
  <threadedComment ref="Y7" dT="2020-12-22T04:47:49.78" personId="{CBA66986-4746-7943-A9A3-A6D61178CC74}" id="{4E4B1BDA-3C14-5445-84B5-8F2EA02C5722}">
    <text>The extra contig in this assembly was cross-barcode contamination: Haemophilus M1C132_1 plasmid 3.</text>
  </threadedComment>
  <threadedComment ref="T8" dT="2020-12-22T04:20:40.60" personId="{CBA66986-4746-7943-A9A3-A6D61178CC74}" id="{5DD97C89-F60E-F743-BE28-B216CF501B5F}">
    <text>Two of the extra contigs are plasmids that (based on a web BLAST search) seem to be from E. coli. Not sure what their genome of origin is or how they got into this read set, but based on their low depth I assume they are contamination.
The other two extra contigs are cross-barcode contamination: Citrobacter koseri MINF_9D plasmid 2 and Klebsiella oxytoca MSB1_2C plasmid 3.</text>
  </threadedComment>
  <threadedComment ref="Y8" dT="2020-12-22T04:47:49.78" personId="{CBA66986-4746-7943-A9A3-A6D61178CC74}" id="{22BC63F8-B2B1-8C41-8757-921107683753}">
    <text>The extra contig in this assembly was cross-barcode contamination: Haemophilus M1C132_1 plasmid 3.</text>
  </threadedComment>
  <threadedComment ref="T9" dT="2020-12-22T04:15:29.15" personId="{CBA66986-4746-7943-A9A3-A6D61178CC74}" id="{4D85BA84-F8F7-374B-874D-290D216FF34E}">
    <text>The two extra contigs are plasmids that (based on a web BLAST search) seem to be from E. coli. Not sure what their genome of origin is or how they got into this read set, but based on their low depth I assume they are contamination.</text>
  </threadedComment>
  <threadedComment ref="Y9" dT="2020-12-22T04:47:49.78" personId="{CBA66986-4746-7943-A9A3-A6D61178CC74}" id="{6CEB6CD9-1223-EF43-89E3-DE198F8C7714}">
    <text>The extra contig in this assembly was cross-barcode contamination: Haemophilus M1C132_1 plasmid 3.</text>
  </threadedComment>
  <threadedComment ref="Y10" dT="2020-12-22T04:47:49.78" personId="{CBA66986-4746-7943-A9A3-A6D61178CC74}" id="{F961F6C1-5DA8-6D44-BF1B-8F8DF3F4020C}">
    <text>The extra contig in this assembly was cross-barcode contamination: Haemophilus M1C132_1 plasmid 3.</text>
  </threadedComment>
  <threadedComment ref="M11" dT="2020-12-25T23:27:16.52" personId="{CBA66986-4746-7943-A9A3-A6D61178CC74}" id="{387807F4-8B0A-0845-ABC9-DB9104642001}">
    <text>The assembly contained a correctly assembled contig for this plasmid, but it also contained a misassembled contig which contains large pieces of plasmid 3 and plasmid 4.</text>
  </threadedComment>
  <threadedComment ref="N11" dT="2020-12-25T23:27:16.52" personId="{CBA66986-4746-7943-A9A3-A6D61178CC74}" id="{3390F842-D968-6248-8602-C93D59A0103C}">
    <text>The assembly contained a correctly assembled contig for this plasmid, but it also contained a misassembled contig which contains large pieces of plasmid 3 and plasmid 4.</text>
  </threadedComment>
  <threadedComment ref="T11" dT="2020-12-22T04:17:36.12" personId="{CBA66986-4746-7943-A9A3-A6D61178CC74}" id="{0AEC6F0E-0458-7944-A281-EC5BCA9E0D16}">
    <text>One of the extra contigs is a plasmid that (based on a web BLAST search) seems to be from E. coli. Not sure what its genome of origin is or how it got into this read set, but based on its low depth I assume it is contamination.
The other two extra contigs are cross-barcode contamination: Citrobacter koseri MINF_9D plasmid 2 and Klebsiella oxytoca MSB1_2C plasmid 3.</text>
  </threadedComment>
  <threadedComment ref="Y11" dT="2020-12-22T04:47:49.78" personId="{CBA66986-4746-7943-A9A3-A6D61178CC74}" id="{F48044DC-B5B8-8149-B9E6-E28B2BF42CC4}">
    <text>The extra contig in this assembly was cross-barcode contamination: Haemophilus M1C132_1 plasmid 3.</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4A9A2-6291-734B-A356-71679BA59ECA}">
  <dimension ref="A1:A23"/>
  <sheetViews>
    <sheetView showGridLines="0" tabSelected="1" workbookViewId="0"/>
  </sheetViews>
  <sheetFormatPr baseColWidth="10" defaultRowHeight="21" x14ac:dyDescent="0.25"/>
  <cols>
    <col min="1" max="1" width="89.6640625" style="40" customWidth="1"/>
  </cols>
  <sheetData>
    <row r="1" spans="1:1" ht="66" x14ac:dyDescent="0.25">
      <c r="A1" s="39" t="s">
        <v>18</v>
      </c>
    </row>
    <row r="3" spans="1:1" ht="66" x14ac:dyDescent="0.25">
      <c r="A3" s="39" t="s">
        <v>19</v>
      </c>
    </row>
    <row r="5" spans="1:1" ht="66" x14ac:dyDescent="0.25">
      <c r="A5" s="39" t="s">
        <v>90</v>
      </c>
    </row>
    <row r="7" spans="1:1" ht="66" x14ac:dyDescent="0.25">
      <c r="A7" s="39" t="s">
        <v>20</v>
      </c>
    </row>
    <row r="8" spans="1:1" x14ac:dyDescent="0.25">
      <c r="A8" s="39"/>
    </row>
    <row r="9" spans="1:1" ht="44" x14ac:dyDescent="0.25">
      <c r="A9" s="39" t="s">
        <v>74</v>
      </c>
    </row>
    <row r="23" ht="44" customHeight="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6204F-DC76-804A-9B84-1F188FC67AA4}">
  <dimension ref="A1:AG11"/>
  <sheetViews>
    <sheetView showGridLines="0" workbookViewId="0"/>
  </sheetViews>
  <sheetFormatPr baseColWidth="10" defaultRowHeight="16" x14ac:dyDescent="0.2"/>
  <cols>
    <col min="1" max="1" width="26.6640625" customWidth="1"/>
    <col min="2" max="32" width="4.5" customWidth="1"/>
    <col min="34" max="34" width="10.83203125" customWidth="1"/>
  </cols>
  <sheetData>
    <row r="1" spans="1:33" ht="43" customHeight="1" x14ac:dyDescent="0.25">
      <c r="B1" s="69" t="s">
        <v>5</v>
      </c>
      <c r="C1" s="70"/>
      <c r="D1" s="70"/>
      <c r="E1" s="70"/>
      <c r="F1" s="69" t="s">
        <v>13</v>
      </c>
      <c r="G1" s="70"/>
      <c r="H1" s="70"/>
      <c r="I1" s="70"/>
      <c r="J1" s="69" t="s">
        <v>14</v>
      </c>
      <c r="K1" s="70"/>
      <c r="L1" s="70"/>
      <c r="M1" s="70"/>
      <c r="N1" s="70"/>
      <c r="O1" s="70"/>
      <c r="P1" s="69" t="s">
        <v>15</v>
      </c>
      <c r="Q1" s="70"/>
      <c r="R1" s="70"/>
      <c r="S1" s="70"/>
      <c r="T1" s="70"/>
      <c r="U1" s="69" t="s">
        <v>16</v>
      </c>
      <c r="V1" s="70"/>
      <c r="W1" s="70"/>
      <c r="X1" s="70"/>
      <c r="Y1" s="70"/>
      <c r="Z1" s="69" t="s">
        <v>17</v>
      </c>
      <c r="AA1" s="70"/>
      <c r="AB1" s="70"/>
      <c r="AC1" s="70"/>
      <c r="AD1" s="70"/>
      <c r="AE1" s="70"/>
      <c r="AF1" s="70"/>
      <c r="AG1" s="19"/>
    </row>
    <row r="2" spans="1:33" ht="75" customHeight="1" thickBot="1" x14ac:dyDescent="0.25">
      <c r="A2" s="1"/>
      <c r="B2" s="9" t="s">
        <v>6</v>
      </c>
      <c r="C2" s="10" t="s">
        <v>7</v>
      </c>
      <c r="D2" s="10" t="s">
        <v>8</v>
      </c>
      <c r="E2" s="10" t="s">
        <v>12</v>
      </c>
      <c r="F2" s="9" t="s">
        <v>6</v>
      </c>
      <c r="G2" s="10" t="s">
        <v>7</v>
      </c>
      <c r="H2" s="10" t="s">
        <v>8</v>
      </c>
      <c r="I2" s="11" t="s">
        <v>12</v>
      </c>
      <c r="J2" s="10" t="s">
        <v>6</v>
      </c>
      <c r="K2" s="10" t="s">
        <v>7</v>
      </c>
      <c r="L2" s="10" t="s">
        <v>8</v>
      </c>
      <c r="M2" s="10" t="s">
        <v>9</v>
      </c>
      <c r="N2" s="10" t="s">
        <v>10</v>
      </c>
      <c r="O2" s="10" t="s">
        <v>12</v>
      </c>
      <c r="P2" s="9" t="s">
        <v>6</v>
      </c>
      <c r="Q2" s="10" t="s">
        <v>7</v>
      </c>
      <c r="R2" s="10" t="s">
        <v>8</v>
      </c>
      <c r="S2" s="10" t="s">
        <v>9</v>
      </c>
      <c r="T2" s="11" t="s">
        <v>12</v>
      </c>
      <c r="U2" s="10" t="s">
        <v>6</v>
      </c>
      <c r="V2" s="10" t="s">
        <v>7</v>
      </c>
      <c r="W2" s="10" t="s">
        <v>8</v>
      </c>
      <c r="X2" s="10" t="s">
        <v>9</v>
      </c>
      <c r="Y2" s="10" t="s">
        <v>12</v>
      </c>
      <c r="Z2" s="9" t="s">
        <v>6</v>
      </c>
      <c r="AA2" s="10" t="s">
        <v>7</v>
      </c>
      <c r="AB2" s="10" t="s">
        <v>8</v>
      </c>
      <c r="AC2" s="10" t="s">
        <v>9</v>
      </c>
      <c r="AD2" s="10" t="s">
        <v>10</v>
      </c>
      <c r="AE2" s="10" t="s">
        <v>11</v>
      </c>
      <c r="AF2" s="11" t="s">
        <v>12</v>
      </c>
    </row>
    <row r="3" spans="1:33" ht="22" customHeight="1" x14ac:dyDescent="0.2">
      <c r="A3" s="35" t="s">
        <v>2</v>
      </c>
      <c r="B3" s="2" t="s">
        <v>3</v>
      </c>
      <c r="C3" s="3" t="s">
        <v>3</v>
      </c>
      <c r="D3" s="8" t="s">
        <v>4</v>
      </c>
      <c r="E3" s="5">
        <v>0</v>
      </c>
      <c r="F3" s="12" t="s">
        <v>3</v>
      </c>
      <c r="G3" s="3" t="s">
        <v>3</v>
      </c>
      <c r="H3" s="12" t="s">
        <v>3</v>
      </c>
      <c r="I3" s="5">
        <v>57</v>
      </c>
      <c r="J3" s="6" t="s">
        <v>3</v>
      </c>
      <c r="K3" s="6" t="s">
        <v>3</v>
      </c>
      <c r="L3" s="6" t="s">
        <v>3</v>
      </c>
      <c r="M3" s="6" t="s">
        <v>3</v>
      </c>
      <c r="N3" s="21" t="s">
        <v>3</v>
      </c>
      <c r="O3" s="13">
        <v>2</v>
      </c>
      <c r="P3" s="2" t="s">
        <v>3</v>
      </c>
      <c r="Q3" s="12" t="s">
        <v>3</v>
      </c>
      <c r="R3" s="6" t="s">
        <v>3</v>
      </c>
      <c r="S3" s="21" t="s">
        <v>3</v>
      </c>
      <c r="T3" s="4">
        <v>82</v>
      </c>
      <c r="U3" s="2" t="s">
        <v>3</v>
      </c>
      <c r="V3" s="3" t="s">
        <v>3</v>
      </c>
      <c r="W3" s="3" t="s">
        <v>3</v>
      </c>
      <c r="X3" s="12" t="s">
        <v>3</v>
      </c>
      <c r="Y3" s="13">
        <v>3</v>
      </c>
      <c r="Z3" s="2" t="s">
        <v>3</v>
      </c>
      <c r="AA3" s="3" t="s">
        <v>3</v>
      </c>
      <c r="AB3" s="3" t="s">
        <v>3</v>
      </c>
      <c r="AC3" s="3" t="s">
        <v>3</v>
      </c>
      <c r="AD3" s="12" t="s">
        <v>3</v>
      </c>
      <c r="AE3" s="3" t="s">
        <v>3</v>
      </c>
      <c r="AF3" s="4">
        <v>2</v>
      </c>
      <c r="AG3" s="19"/>
    </row>
    <row r="4" spans="1:33" ht="22" customHeight="1" x14ac:dyDescent="0.2">
      <c r="A4" s="18" t="s">
        <v>1</v>
      </c>
      <c r="B4" s="2" t="s">
        <v>3</v>
      </c>
      <c r="C4" s="3" t="s">
        <v>3</v>
      </c>
      <c r="D4" s="8" t="s">
        <v>4</v>
      </c>
      <c r="E4" s="4">
        <v>0</v>
      </c>
      <c r="F4" s="20" t="s">
        <v>3</v>
      </c>
      <c r="G4" s="3" t="s">
        <v>3</v>
      </c>
      <c r="H4" s="12" t="s">
        <v>3</v>
      </c>
      <c r="I4" s="5">
        <v>63</v>
      </c>
      <c r="J4" s="6" t="s">
        <v>3</v>
      </c>
      <c r="K4" s="21" t="s">
        <v>3</v>
      </c>
      <c r="L4" s="7" t="s">
        <v>4</v>
      </c>
      <c r="M4" s="7" t="s">
        <v>4</v>
      </c>
      <c r="N4" s="21" t="s">
        <v>3</v>
      </c>
      <c r="O4" s="4">
        <v>0</v>
      </c>
      <c r="P4" s="2" t="s">
        <v>3</v>
      </c>
      <c r="Q4" s="3" t="s">
        <v>3</v>
      </c>
      <c r="R4" s="6" t="s">
        <v>3</v>
      </c>
      <c r="S4" s="7" t="s">
        <v>4</v>
      </c>
      <c r="T4" s="4">
        <v>65</v>
      </c>
      <c r="U4" s="2" t="s">
        <v>3</v>
      </c>
      <c r="V4" s="3" t="s">
        <v>3</v>
      </c>
      <c r="W4" s="3" t="s">
        <v>3</v>
      </c>
      <c r="X4" s="12" t="s">
        <v>3</v>
      </c>
      <c r="Y4" s="13">
        <v>0</v>
      </c>
      <c r="Z4" s="2" t="s">
        <v>3</v>
      </c>
      <c r="AA4" s="3" t="s">
        <v>3</v>
      </c>
      <c r="AB4" s="3" t="s">
        <v>3</v>
      </c>
      <c r="AC4" s="3" t="s">
        <v>3</v>
      </c>
      <c r="AD4" s="12" t="s">
        <v>3</v>
      </c>
      <c r="AE4" s="21" t="s">
        <v>3</v>
      </c>
      <c r="AF4" s="4">
        <v>0</v>
      </c>
      <c r="AG4" s="19"/>
    </row>
    <row r="5" spans="1:33" ht="22" customHeight="1" x14ac:dyDescent="0.2">
      <c r="A5" s="36" t="s">
        <v>0</v>
      </c>
      <c r="B5" s="23" t="s">
        <v>3</v>
      </c>
      <c r="C5" s="24" t="s">
        <v>3</v>
      </c>
      <c r="D5" s="24" t="s">
        <v>3</v>
      </c>
      <c r="E5" s="25">
        <v>0</v>
      </c>
      <c r="F5" s="23" t="s">
        <v>3</v>
      </c>
      <c r="G5" s="24" t="s">
        <v>3</v>
      </c>
      <c r="H5" s="26" t="s">
        <v>3</v>
      </c>
      <c r="I5" s="27">
        <v>0</v>
      </c>
      <c r="J5" s="24" t="s">
        <v>3</v>
      </c>
      <c r="K5" s="24" t="s">
        <v>3</v>
      </c>
      <c r="L5" s="24" t="s">
        <v>3</v>
      </c>
      <c r="M5" s="28" t="s">
        <v>4</v>
      </c>
      <c r="N5" s="24" t="s">
        <v>3</v>
      </c>
      <c r="O5" s="25">
        <v>1</v>
      </c>
      <c r="P5" s="23" t="s">
        <v>3</v>
      </c>
      <c r="Q5" s="24" t="s">
        <v>3</v>
      </c>
      <c r="R5" s="24" t="s">
        <v>3</v>
      </c>
      <c r="S5" s="24" t="s">
        <v>3</v>
      </c>
      <c r="T5" s="25">
        <v>3</v>
      </c>
      <c r="U5" s="23" t="s">
        <v>3</v>
      </c>
      <c r="V5" s="24" t="s">
        <v>3</v>
      </c>
      <c r="W5" s="24" t="s">
        <v>3</v>
      </c>
      <c r="X5" s="24" t="s">
        <v>3</v>
      </c>
      <c r="Y5" s="25">
        <v>1</v>
      </c>
      <c r="Z5" s="23" t="s">
        <v>3</v>
      </c>
      <c r="AA5" s="24" t="s">
        <v>3</v>
      </c>
      <c r="AB5" s="24" t="s">
        <v>3</v>
      </c>
      <c r="AC5" s="26" t="s">
        <v>3</v>
      </c>
      <c r="AD5" s="26" t="s">
        <v>3</v>
      </c>
      <c r="AE5" s="24" t="s">
        <v>3</v>
      </c>
      <c r="AF5" s="27">
        <v>0</v>
      </c>
      <c r="AG5" s="19"/>
    </row>
    <row r="6" spans="1:33" ht="22" customHeight="1" x14ac:dyDescent="0.2">
      <c r="A6" s="37" t="s">
        <v>75</v>
      </c>
      <c r="B6" s="29" t="s">
        <v>3</v>
      </c>
      <c r="C6" s="30" t="s">
        <v>3</v>
      </c>
      <c r="D6" s="30" t="s">
        <v>3</v>
      </c>
      <c r="E6" s="31">
        <v>0</v>
      </c>
      <c r="F6" s="29" t="s">
        <v>3</v>
      </c>
      <c r="G6" s="30" t="s">
        <v>3</v>
      </c>
      <c r="H6" s="30" t="s">
        <v>3</v>
      </c>
      <c r="I6" s="32">
        <v>0</v>
      </c>
      <c r="J6" s="30" t="s">
        <v>3</v>
      </c>
      <c r="K6" s="30" t="s">
        <v>3</v>
      </c>
      <c r="L6" s="30" t="s">
        <v>3</v>
      </c>
      <c r="M6" s="30" t="s">
        <v>3</v>
      </c>
      <c r="N6" s="30" t="s">
        <v>3</v>
      </c>
      <c r="O6" s="31">
        <v>0</v>
      </c>
      <c r="P6" s="29" t="s">
        <v>3</v>
      </c>
      <c r="Q6" s="30" t="s">
        <v>3</v>
      </c>
      <c r="R6" s="30" t="s">
        <v>3</v>
      </c>
      <c r="S6" s="30" t="s">
        <v>3</v>
      </c>
      <c r="T6" s="31">
        <v>0</v>
      </c>
      <c r="U6" s="29" t="s">
        <v>3</v>
      </c>
      <c r="V6" s="30" t="s">
        <v>3</v>
      </c>
      <c r="W6" s="30" t="s">
        <v>3</v>
      </c>
      <c r="X6" s="30" t="s">
        <v>3</v>
      </c>
      <c r="Y6" s="31">
        <v>0</v>
      </c>
      <c r="Z6" s="29" t="s">
        <v>3</v>
      </c>
      <c r="AA6" s="30" t="s">
        <v>3</v>
      </c>
      <c r="AB6" s="30" t="s">
        <v>3</v>
      </c>
      <c r="AC6" s="30" t="s">
        <v>3</v>
      </c>
      <c r="AD6" s="30" t="s">
        <v>3</v>
      </c>
      <c r="AE6" s="30" t="s">
        <v>3</v>
      </c>
      <c r="AF6" s="32">
        <v>0</v>
      </c>
      <c r="AG6" s="19"/>
    </row>
    <row r="7" spans="1:33" ht="22" customHeight="1" x14ac:dyDescent="0.2">
      <c r="A7" s="38" t="s">
        <v>76</v>
      </c>
      <c r="B7" s="2" t="s">
        <v>3</v>
      </c>
      <c r="C7" s="3" t="s">
        <v>3</v>
      </c>
      <c r="D7" s="3" t="s">
        <v>3</v>
      </c>
      <c r="E7" s="13">
        <v>0</v>
      </c>
      <c r="F7" s="2" t="s">
        <v>3</v>
      </c>
      <c r="G7" s="3" t="s">
        <v>3</v>
      </c>
      <c r="H7" s="8" t="s">
        <v>4</v>
      </c>
      <c r="I7" s="5">
        <v>0</v>
      </c>
      <c r="J7" s="6" t="s">
        <v>3</v>
      </c>
      <c r="K7" s="6" t="s">
        <v>3</v>
      </c>
      <c r="L7" s="6" t="s">
        <v>3</v>
      </c>
      <c r="M7" s="6" t="s">
        <v>3</v>
      </c>
      <c r="N7" s="6" t="s">
        <v>3</v>
      </c>
      <c r="O7" s="13">
        <v>0</v>
      </c>
      <c r="P7" s="2" t="s">
        <v>3</v>
      </c>
      <c r="Q7" s="3" t="s">
        <v>3</v>
      </c>
      <c r="R7" s="8" t="s">
        <v>4</v>
      </c>
      <c r="S7" s="3" t="s">
        <v>3</v>
      </c>
      <c r="T7" s="4">
        <v>2</v>
      </c>
      <c r="U7" s="2" t="s">
        <v>3</v>
      </c>
      <c r="V7" s="3" t="s">
        <v>3</v>
      </c>
      <c r="W7" s="3" t="s">
        <v>3</v>
      </c>
      <c r="X7" s="3" t="s">
        <v>3</v>
      </c>
      <c r="Y7" s="13">
        <v>1</v>
      </c>
      <c r="Z7" s="2" t="s">
        <v>3</v>
      </c>
      <c r="AA7" s="3" t="s">
        <v>3</v>
      </c>
      <c r="AB7" s="3" t="s">
        <v>3</v>
      </c>
      <c r="AC7" s="8" t="s">
        <v>4</v>
      </c>
      <c r="AD7" s="3" t="s">
        <v>3</v>
      </c>
      <c r="AE7" s="3" t="s">
        <v>3</v>
      </c>
      <c r="AF7" s="4">
        <v>0</v>
      </c>
      <c r="AG7" s="19"/>
    </row>
    <row r="8" spans="1:33" ht="22" customHeight="1" x14ac:dyDescent="0.2">
      <c r="A8" s="35" t="s">
        <v>77</v>
      </c>
      <c r="B8" s="3" t="s">
        <v>3</v>
      </c>
      <c r="C8" s="3" t="s">
        <v>3</v>
      </c>
      <c r="D8" s="3" t="s">
        <v>3</v>
      </c>
      <c r="E8" s="5">
        <v>0</v>
      </c>
      <c r="F8" s="3" t="s">
        <v>3</v>
      </c>
      <c r="G8" s="3" t="s">
        <v>3</v>
      </c>
      <c r="H8" s="8" t="s">
        <v>4</v>
      </c>
      <c r="I8" s="5">
        <v>0</v>
      </c>
      <c r="J8" s="6" t="s">
        <v>3</v>
      </c>
      <c r="K8" s="7" t="s">
        <v>4</v>
      </c>
      <c r="L8" s="6" t="s">
        <v>3</v>
      </c>
      <c r="M8" s="6" t="s">
        <v>3</v>
      </c>
      <c r="N8" s="6" t="s">
        <v>3</v>
      </c>
      <c r="O8" s="13">
        <v>0</v>
      </c>
      <c r="P8" s="2" t="s">
        <v>3</v>
      </c>
      <c r="Q8" s="3" t="s">
        <v>3</v>
      </c>
      <c r="R8" s="3" t="s">
        <v>3</v>
      </c>
      <c r="S8" s="3" t="s">
        <v>3</v>
      </c>
      <c r="T8" s="4">
        <v>4</v>
      </c>
      <c r="U8" s="2" t="s">
        <v>3</v>
      </c>
      <c r="V8" s="3" t="s">
        <v>3</v>
      </c>
      <c r="W8" s="3" t="s">
        <v>3</v>
      </c>
      <c r="X8" s="3" t="s">
        <v>3</v>
      </c>
      <c r="Y8" s="13">
        <v>1</v>
      </c>
      <c r="Z8" s="2" t="s">
        <v>3</v>
      </c>
      <c r="AA8" s="3" t="s">
        <v>3</v>
      </c>
      <c r="AB8" s="3" t="s">
        <v>3</v>
      </c>
      <c r="AC8" s="7" t="s">
        <v>4</v>
      </c>
      <c r="AD8" s="3" t="s">
        <v>3</v>
      </c>
      <c r="AE8" s="3" t="s">
        <v>3</v>
      </c>
      <c r="AF8" s="4">
        <v>0</v>
      </c>
      <c r="AG8" s="19"/>
    </row>
    <row r="9" spans="1:33" ht="22" customHeight="1" x14ac:dyDescent="0.2">
      <c r="A9" s="35" t="s">
        <v>78</v>
      </c>
      <c r="B9" s="3" t="s">
        <v>3</v>
      </c>
      <c r="C9" s="3" t="s">
        <v>3</v>
      </c>
      <c r="D9" s="3" t="s">
        <v>3</v>
      </c>
      <c r="E9" s="5">
        <v>0</v>
      </c>
      <c r="F9" s="3" t="s">
        <v>3</v>
      </c>
      <c r="G9" s="3" t="s">
        <v>3</v>
      </c>
      <c r="H9" s="3" t="s">
        <v>3</v>
      </c>
      <c r="I9" s="5">
        <v>0</v>
      </c>
      <c r="J9" s="6" t="s">
        <v>3</v>
      </c>
      <c r="K9" s="6" t="s">
        <v>3</v>
      </c>
      <c r="L9" s="6" t="s">
        <v>3</v>
      </c>
      <c r="M9" s="6" t="s">
        <v>3</v>
      </c>
      <c r="N9" s="7" t="s">
        <v>4</v>
      </c>
      <c r="O9" s="13">
        <v>0</v>
      </c>
      <c r="P9" s="2" t="s">
        <v>3</v>
      </c>
      <c r="Q9" s="3" t="s">
        <v>3</v>
      </c>
      <c r="R9" s="7" t="s">
        <v>4</v>
      </c>
      <c r="S9" s="3" t="s">
        <v>3</v>
      </c>
      <c r="T9" s="4">
        <v>2</v>
      </c>
      <c r="U9" s="2" t="s">
        <v>3</v>
      </c>
      <c r="V9" s="3" t="s">
        <v>3</v>
      </c>
      <c r="W9" s="3" t="s">
        <v>3</v>
      </c>
      <c r="X9" s="3" t="s">
        <v>3</v>
      </c>
      <c r="Y9" s="13">
        <v>1</v>
      </c>
      <c r="Z9" s="2" t="s">
        <v>3</v>
      </c>
      <c r="AA9" s="3" t="s">
        <v>3</v>
      </c>
      <c r="AB9" s="3" t="s">
        <v>3</v>
      </c>
      <c r="AC9" s="7" t="s">
        <v>4</v>
      </c>
      <c r="AD9" s="3" t="s">
        <v>3</v>
      </c>
      <c r="AE9" s="3" t="s">
        <v>3</v>
      </c>
      <c r="AF9" s="4">
        <v>0</v>
      </c>
      <c r="AG9" s="19"/>
    </row>
    <row r="10" spans="1:33" ht="22" customHeight="1" x14ac:dyDescent="0.2">
      <c r="A10" s="35" t="s">
        <v>79</v>
      </c>
      <c r="B10" s="2" t="s">
        <v>3</v>
      </c>
      <c r="C10" s="3" t="s">
        <v>3</v>
      </c>
      <c r="D10" s="3" t="s">
        <v>3</v>
      </c>
      <c r="E10" s="5">
        <v>0</v>
      </c>
      <c r="F10" s="3" t="s">
        <v>3</v>
      </c>
      <c r="G10" s="3" t="s">
        <v>3</v>
      </c>
      <c r="H10" s="3" t="s">
        <v>3</v>
      </c>
      <c r="I10" s="5">
        <v>0</v>
      </c>
      <c r="J10" s="6" t="s">
        <v>3</v>
      </c>
      <c r="K10" s="6" t="s">
        <v>3</v>
      </c>
      <c r="L10" s="6" t="s">
        <v>3</v>
      </c>
      <c r="M10" s="6" t="s">
        <v>3</v>
      </c>
      <c r="N10" s="7" t="s">
        <v>4</v>
      </c>
      <c r="O10" s="13">
        <v>0</v>
      </c>
      <c r="P10" s="2" t="s">
        <v>3</v>
      </c>
      <c r="Q10" s="3" t="s">
        <v>3</v>
      </c>
      <c r="R10" s="7" t="s">
        <v>4</v>
      </c>
      <c r="S10" s="7" t="s">
        <v>4</v>
      </c>
      <c r="T10" s="4">
        <v>0</v>
      </c>
      <c r="U10" s="2" t="s">
        <v>3</v>
      </c>
      <c r="V10" s="3" t="s">
        <v>3</v>
      </c>
      <c r="W10" s="3" t="s">
        <v>3</v>
      </c>
      <c r="X10" s="3" t="s">
        <v>3</v>
      </c>
      <c r="Y10" s="13">
        <v>1</v>
      </c>
      <c r="Z10" s="2" t="s">
        <v>3</v>
      </c>
      <c r="AA10" s="3" t="s">
        <v>3</v>
      </c>
      <c r="AB10" s="3" t="s">
        <v>3</v>
      </c>
      <c r="AC10" s="3" t="s">
        <v>3</v>
      </c>
      <c r="AD10" s="3" t="s">
        <v>3</v>
      </c>
      <c r="AE10" s="3" t="s">
        <v>3</v>
      </c>
      <c r="AF10" s="4">
        <v>0</v>
      </c>
      <c r="AG10" s="19"/>
    </row>
    <row r="11" spans="1:33" ht="22" customHeight="1" thickBot="1" x14ac:dyDescent="0.25">
      <c r="A11" s="22" t="s">
        <v>80</v>
      </c>
      <c r="B11" s="14" t="s">
        <v>3</v>
      </c>
      <c r="C11" s="15" t="s">
        <v>3</v>
      </c>
      <c r="D11" s="15" t="s">
        <v>3</v>
      </c>
      <c r="E11" s="16">
        <v>0</v>
      </c>
      <c r="F11" s="14" t="s">
        <v>3</v>
      </c>
      <c r="G11" s="15" t="s">
        <v>3</v>
      </c>
      <c r="H11" s="33" t="s">
        <v>4</v>
      </c>
      <c r="I11" s="17">
        <v>0</v>
      </c>
      <c r="J11" s="15" t="s">
        <v>3</v>
      </c>
      <c r="K11" s="15" t="s">
        <v>3</v>
      </c>
      <c r="L11" s="15" t="s">
        <v>3</v>
      </c>
      <c r="M11" s="34" t="s">
        <v>3</v>
      </c>
      <c r="N11" s="34" t="s">
        <v>3</v>
      </c>
      <c r="O11" s="16">
        <v>0</v>
      </c>
      <c r="P11" s="14" t="s">
        <v>3</v>
      </c>
      <c r="Q11" s="15" t="s">
        <v>3</v>
      </c>
      <c r="R11" s="33" t="s">
        <v>4</v>
      </c>
      <c r="S11" s="33" t="s">
        <v>4</v>
      </c>
      <c r="T11" s="16">
        <v>3</v>
      </c>
      <c r="U11" s="14" t="s">
        <v>3</v>
      </c>
      <c r="V11" s="15" t="s">
        <v>3</v>
      </c>
      <c r="W11" s="15" t="s">
        <v>3</v>
      </c>
      <c r="X11" s="15" t="s">
        <v>3</v>
      </c>
      <c r="Y11" s="16">
        <v>1</v>
      </c>
      <c r="Z11" s="14" t="s">
        <v>3</v>
      </c>
      <c r="AA11" s="15" t="s">
        <v>3</v>
      </c>
      <c r="AB11" s="15" t="s">
        <v>3</v>
      </c>
      <c r="AC11" s="33" t="s">
        <v>4</v>
      </c>
      <c r="AD11" s="33" t="s">
        <v>4</v>
      </c>
      <c r="AE11" s="15" t="s">
        <v>3</v>
      </c>
      <c r="AF11" s="17">
        <v>0</v>
      </c>
      <c r="AG11" s="19"/>
    </row>
  </sheetData>
  <sortState xmlns:xlrd2="http://schemas.microsoft.com/office/spreadsheetml/2017/richdata2" ref="A6:AF6">
    <sortCondition ref="A6"/>
  </sortState>
  <mergeCells count="6">
    <mergeCell ref="Z1:AF1"/>
    <mergeCell ref="B1:E1"/>
    <mergeCell ref="F1:I1"/>
    <mergeCell ref="J1:O1"/>
    <mergeCell ref="P1:T1"/>
    <mergeCell ref="U1:Y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09011-EF4B-E34C-ACA7-C68B5B0868C2}">
  <dimension ref="A1:L95"/>
  <sheetViews>
    <sheetView showGridLines="0" workbookViewId="0">
      <pane ySplit="1" topLeftCell="A67" activePane="bottomLeft" state="frozen"/>
      <selection pane="bottomLeft"/>
    </sheetView>
  </sheetViews>
  <sheetFormatPr baseColWidth="10" defaultRowHeight="16" x14ac:dyDescent="0.2"/>
  <cols>
    <col min="1" max="1" width="38.5" bestFit="1" customWidth="1"/>
    <col min="2" max="2" width="11.83203125" bestFit="1" customWidth="1"/>
    <col min="3" max="4" width="12.1640625" customWidth="1"/>
    <col min="5" max="12" width="7.5" style="43" customWidth="1"/>
  </cols>
  <sheetData>
    <row r="1" spans="1:12" s="41" customFormat="1" ht="157" thickBot="1" x14ac:dyDescent="0.25">
      <c r="A1" s="52" t="s">
        <v>21</v>
      </c>
      <c r="B1" s="52" t="s">
        <v>68</v>
      </c>
      <c r="C1" s="52" t="s">
        <v>41</v>
      </c>
      <c r="D1" s="52" t="s">
        <v>42</v>
      </c>
      <c r="E1" s="53" t="s">
        <v>43</v>
      </c>
      <c r="F1" s="53" t="s">
        <v>23</v>
      </c>
      <c r="G1" s="53" t="s">
        <v>24</v>
      </c>
      <c r="H1" s="53" t="s">
        <v>25</v>
      </c>
      <c r="I1" s="53" t="s">
        <v>26</v>
      </c>
      <c r="J1" s="53" t="s">
        <v>27</v>
      </c>
      <c r="K1" s="53" t="s">
        <v>28</v>
      </c>
      <c r="L1" s="42" t="s">
        <v>30</v>
      </c>
    </row>
    <row r="2" spans="1:12" x14ac:dyDescent="0.2">
      <c r="A2" s="44" t="s">
        <v>22</v>
      </c>
      <c r="B2" s="44">
        <v>3798645</v>
      </c>
      <c r="C2" s="44" t="s">
        <v>81</v>
      </c>
      <c r="D2" s="44" t="s">
        <v>82</v>
      </c>
      <c r="E2" s="44">
        <v>4</v>
      </c>
      <c r="F2" s="44">
        <v>216</v>
      </c>
      <c r="G2" s="44">
        <v>8</v>
      </c>
      <c r="H2" s="44">
        <v>1</v>
      </c>
      <c r="I2" s="44">
        <v>0</v>
      </c>
      <c r="J2" s="44">
        <v>0</v>
      </c>
      <c r="K2" s="44">
        <v>0</v>
      </c>
      <c r="L2" s="44">
        <v>0</v>
      </c>
    </row>
    <row r="3" spans="1:12" x14ac:dyDescent="0.2">
      <c r="A3" s="45" t="s">
        <v>22</v>
      </c>
      <c r="B3" s="45">
        <v>3798645</v>
      </c>
      <c r="C3" s="45" t="s">
        <v>81</v>
      </c>
      <c r="D3" s="45" t="s">
        <v>83</v>
      </c>
      <c r="E3" s="45">
        <v>3</v>
      </c>
      <c r="F3" s="45">
        <v>160</v>
      </c>
      <c r="G3" s="45">
        <v>9</v>
      </c>
      <c r="H3" s="45">
        <v>0</v>
      </c>
      <c r="I3" s="45">
        <v>0</v>
      </c>
      <c r="J3" s="45">
        <v>0</v>
      </c>
      <c r="K3" s="45">
        <v>0</v>
      </c>
      <c r="L3" s="45">
        <v>0</v>
      </c>
    </row>
    <row r="4" spans="1:12" x14ac:dyDescent="0.2">
      <c r="A4" s="45" t="s">
        <v>22</v>
      </c>
      <c r="B4" s="45">
        <v>3798645</v>
      </c>
      <c r="C4" s="45" t="s">
        <v>81</v>
      </c>
      <c r="D4" s="45" t="s">
        <v>84</v>
      </c>
      <c r="E4" s="45">
        <v>3</v>
      </c>
      <c r="F4" s="45">
        <v>212</v>
      </c>
      <c r="G4" s="45">
        <v>7</v>
      </c>
      <c r="H4" s="45">
        <v>0</v>
      </c>
      <c r="I4" s="45">
        <v>0</v>
      </c>
      <c r="J4" s="45">
        <v>0</v>
      </c>
      <c r="K4" s="45">
        <v>0</v>
      </c>
      <c r="L4" s="45">
        <v>0</v>
      </c>
    </row>
    <row r="5" spans="1:12" x14ac:dyDescent="0.2">
      <c r="A5" s="45" t="s">
        <v>22</v>
      </c>
      <c r="B5" s="45">
        <v>3798645</v>
      </c>
      <c r="C5" s="45" t="s">
        <v>81</v>
      </c>
      <c r="D5" s="45" t="s">
        <v>85</v>
      </c>
      <c r="E5" s="45">
        <v>1</v>
      </c>
      <c r="F5" s="45">
        <v>205</v>
      </c>
      <c r="G5" s="45">
        <v>10</v>
      </c>
      <c r="H5" s="45">
        <v>0</v>
      </c>
      <c r="I5" s="45">
        <v>0</v>
      </c>
      <c r="J5" s="45">
        <v>1</v>
      </c>
      <c r="K5" s="45">
        <v>0</v>
      </c>
      <c r="L5" s="45">
        <v>0</v>
      </c>
    </row>
    <row r="6" spans="1:12" x14ac:dyDescent="0.2">
      <c r="A6" s="45" t="s">
        <v>22</v>
      </c>
      <c r="B6" s="45">
        <v>3798645</v>
      </c>
      <c r="C6" s="45" t="s">
        <v>81</v>
      </c>
      <c r="D6" s="45" t="s">
        <v>86</v>
      </c>
      <c r="E6" s="45">
        <v>2</v>
      </c>
      <c r="F6" s="45">
        <v>271</v>
      </c>
      <c r="G6" s="45">
        <v>18</v>
      </c>
      <c r="H6" s="45">
        <v>0</v>
      </c>
      <c r="I6" s="45">
        <v>1</v>
      </c>
      <c r="J6" s="45">
        <v>0</v>
      </c>
      <c r="K6" s="45">
        <v>0</v>
      </c>
      <c r="L6" s="45">
        <v>0</v>
      </c>
    </row>
    <row r="7" spans="1:12" x14ac:dyDescent="0.2">
      <c r="A7" s="45" t="s">
        <v>22</v>
      </c>
      <c r="B7" s="45">
        <v>3798645</v>
      </c>
      <c r="C7" s="45" t="s">
        <v>82</v>
      </c>
      <c r="D7" s="45" t="s">
        <v>83</v>
      </c>
      <c r="E7" s="45">
        <v>3</v>
      </c>
      <c r="F7" s="45">
        <v>194</v>
      </c>
      <c r="G7" s="45">
        <v>3</v>
      </c>
      <c r="H7" s="45">
        <v>1</v>
      </c>
      <c r="I7" s="45">
        <v>0</v>
      </c>
      <c r="J7" s="45">
        <v>0</v>
      </c>
      <c r="K7" s="45">
        <v>0</v>
      </c>
      <c r="L7" s="45">
        <v>0</v>
      </c>
    </row>
    <row r="8" spans="1:12" x14ac:dyDescent="0.2">
      <c r="A8" s="45" t="s">
        <v>22</v>
      </c>
      <c r="B8" s="45">
        <v>3798645</v>
      </c>
      <c r="C8" s="45" t="s">
        <v>82</v>
      </c>
      <c r="D8" s="45" t="s">
        <v>84</v>
      </c>
      <c r="E8" s="45">
        <v>3</v>
      </c>
      <c r="F8" s="45">
        <v>140</v>
      </c>
      <c r="G8" s="45">
        <v>3</v>
      </c>
      <c r="H8" s="45">
        <v>0</v>
      </c>
      <c r="I8" s="45">
        <v>0</v>
      </c>
      <c r="J8" s="45">
        <v>0</v>
      </c>
      <c r="K8" s="45">
        <v>0</v>
      </c>
      <c r="L8" s="45">
        <v>0</v>
      </c>
    </row>
    <row r="9" spans="1:12" x14ac:dyDescent="0.2">
      <c r="A9" s="45" t="s">
        <v>22</v>
      </c>
      <c r="B9" s="45">
        <v>3798645</v>
      </c>
      <c r="C9" s="45" t="s">
        <v>82</v>
      </c>
      <c r="D9" s="45" t="s">
        <v>85</v>
      </c>
      <c r="E9" s="45">
        <v>2</v>
      </c>
      <c r="F9" s="45">
        <v>239</v>
      </c>
      <c r="G9" s="45">
        <v>8</v>
      </c>
      <c r="H9" s="45">
        <v>2</v>
      </c>
      <c r="I9" s="45">
        <v>0</v>
      </c>
      <c r="J9" s="45">
        <v>1</v>
      </c>
      <c r="K9" s="45">
        <v>0</v>
      </c>
      <c r="L9" s="45">
        <v>0</v>
      </c>
    </row>
    <row r="10" spans="1:12" x14ac:dyDescent="0.2">
      <c r="A10" s="45" t="s">
        <v>22</v>
      </c>
      <c r="B10" s="45">
        <v>3798645</v>
      </c>
      <c r="C10" s="45" t="s">
        <v>82</v>
      </c>
      <c r="D10" s="45" t="s">
        <v>86</v>
      </c>
      <c r="E10" s="45">
        <v>4</v>
      </c>
      <c r="F10" s="45">
        <v>319</v>
      </c>
      <c r="G10" s="45">
        <v>12</v>
      </c>
      <c r="H10" s="45">
        <v>0</v>
      </c>
      <c r="I10" s="45">
        <v>1</v>
      </c>
      <c r="J10" s="45">
        <v>0</v>
      </c>
      <c r="K10" s="45">
        <v>0</v>
      </c>
      <c r="L10" s="45">
        <v>0</v>
      </c>
    </row>
    <row r="11" spans="1:12" x14ac:dyDescent="0.2">
      <c r="A11" s="45" t="s">
        <v>22</v>
      </c>
      <c r="B11" s="45">
        <v>3798645</v>
      </c>
      <c r="C11" s="45" t="s">
        <v>83</v>
      </c>
      <c r="D11" s="45" t="s">
        <v>84</v>
      </c>
      <c r="E11" s="45">
        <v>4</v>
      </c>
      <c r="F11" s="45">
        <v>196</v>
      </c>
      <c r="G11" s="45">
        <v>4</v>
      </c>
      <c r="H11" s="45">
        <v>0</v>
      </c>
      <c r="I11" s="45">
        <v>0</v>
      </c>
      <c r="J11" s="45">
        <v>0</v>
      </c>
      <c r="K11" s="45">
        <v>0</v>
      </c>
      <c r="L11" s="45">
        <v>0</v>
      </c>
    </row>
    <row r="12" spans="1:12" x14ac:dyDescent="0.2">
      <c r="A12" s="45" t="s">
        <v>22</v>
      </c>
      <c r="B12" s="45">
        <v>3798645</v>
      </c>
      <c r="C12" s="45" t="s">
        <v>83</v>
      </c>
      <c r="D12" s="45" t="s">
        <v>85</v>
      </c>
      <c r="E12" s="45">
        <v>3</v>
      </c>
      <c r="F12" s="45">
        <v>210</v>
      </c>
      <c r="G12" s="45">
        <v>11</v>
      </c>
      <c r="H12" s="45">
        <v>1</v>
      </c>
      <c r="I12" s="45">
        <v>0</v>
      </c>
      <c r="J12" s="45">
        <v>0</v>
      </c>
      <c r="K12" s="45">
        <v>0</v>
      </c>
      <c r="L12" s="45">
        <v>0</v>
      </c>
    </row>
    <row r="13" spans="1:12" x14ac:dyDescent="0.2">
      <c r="A13" s="45" t="s">
        <v>22</v>
      </c>
      <c r="B13" s="45">
        <v>3798645</v>
      </c>
      <c r="C13" s="45" t="s">
        <v>83</v>
      </c>
      <c r="D13" s="45" t="s">
        <v>86</v>
      </c>
      <c r="E13" s="45">
        <v>3</v>
      </c>
      <c r="F13" s="45">
        <v>267</v>
      </c>
      <c r="G13" s="45">
        <v>15</v>
      </c>
      <c r="H13" s="45">
        <v>0</v>
      </c>
      <c r="I13" s="45">
        <v>1</v>
      </c>
      <c r="J13" s="45">
        <v>0</v>
      </c>
      <c r="K13" s="45">
        <v>0</v>
      </c>
      <c r="L13" s="45">
        <v>0</v>
      </c>
    </row>
    <row r="14" spans="1:12" x14ac:dyDescent="0.2">
      <c r="A14" s="45" t="s">
        <v>22</v>
      </c>
      <c r="B14" s="45">
        <v>3798645</v>
      </c>
      <c r="C14" s="45" t="s">
        <v>84</v>
      </c>
      <c r="D14" s="45" t="s">
        <v>85</v>
      </c>
      <c r="E14" s="45">
        <v>0</v>
      </c>
      <c r="F14" s="45">
        <v>258</v>
      </c>
      <c r="G14" s="45">
        <v>10</v>
      </c>
      <c r="H14" s="45">
        <v>1</v>
      </c>
      <c r="I14" s="45">
        <v>0</v>
      </c>
      <c r="J14" s="45">
        <v>1</v>
      </c>
      <c r="K14" s="45">
        <v>0</v>
      </c>
      <c r="L14" s="45">
        <v>0</v>
      </c>
    </row>
    <row r="15" spans="1:12" x14ac:dyDescent="0.2">
      <c r="A15" s="45" t="s">
        <v>22</v>
      </c>
      <c r="B15" s="45">
        <v>3798645</v>
      </c>
      <c r="C15" s="45" t="s">
        <v>84</v>
      </c>
      <c r="D15" s="45" t="s">
        <v>86</v>
      </c>
      <c r="E15" s="45">
        <v>5</v>
      </c>
      <c r="F15" s="45">
        <v>319</v>
      </c>
      <c r="G15" s="45">
        <v>13</v>
      </c>
      <c r="H15" s="45">
        <v>0</v>
      </c>
      <c r="I15" s="45">
        <v>1</v>
      </c>
      <c r="J15" s="45">
        <v>0</v>
      </c>
      <c r="K15" s="45">
        <v>0</v>
      </c>
      <c r="L15" s="45">
        <v>0</v>
      </c>
    </row>
    <row r="16" spans="1:12" x14ac:dyDescent="0.2">
      <c r="A16" s="45" t="s">
        <v>22</v>
      </c>
      <c r="B16" s="45">
        <v>3798645</v>
      </c>
      <c r="C16" s="45" t="s">
        <v>85</v>
      </c>
      <c r="D16" s="45" t="s">
        <v>86</v>
      </c>
      <c r="E16" s="45">
        <v>4</v>
      </c>
      <c r="F16" s="45">
        <v>293</v>
      </c>
      <c r="G16" s="45">
        <v>12</v>
      </c>
      <c r="H16" s="45">
        <v>2</v>
      </c>
      <c r="I16" s="45">
        <v>1</v>
      </c>
      <c r="J16" s="45">
        <v>0</v>
      </c>
      <c r="K16" s="45">
        <v>0</v>
      </c>
      <c r="L16" s="45">
        <v>0</v>
      </c>
    </row>
    <row r="17" spans="1:12" x14ac:dyDescent="0.2">
      <c r="A17" s="45" t="s">
        <v>37</v>
      </c>
      <c r="B17" s="45">
        <v>4758907</v>
      </c>
      <c r="C17" s="45" t="s">
        <v>81</v>
      </c>
      <c r="D17" s="45" t="s">
        <v>82</v>
      </c>
      <c r="E17" s="45">
        <v>8</v>
      </c>
      <c r="F17" s="45">
        <v>372</v>
      </c>
      <c r="G17" s="45">
        <v>48</v>
      </c>
      <c r="H17" s="45">
        <v>2</v>
      </c>
      <c r="I17" s="45">
        <v>0</v>
      </c>
      <c r="J17" s="45">
        <v>0</v>
      </c>
      <c r="K17" s="45">
        <v>0</v>
      </c>
      <c r="L17" s="45">
        <v>0</v>
      </c>
    </row>
    <row r="18" spans="1:12" x14ac:dyDescent="0.2">
      <c r="A18" s="45" t="s">
        <v>37</v>
      </c>
      <c r="B18" s="45">
        <v>4758907</v>
      </c>
      <c r="C18" s="45" t="s">
        <v>81</v>
      </c>
      <c r="D18" s="45" t="s">
        <v>83</v>
      </c>
      <c r="E18" s="45">
        <v>4</v>
      </c>
      <c r="F18" s="45">
        <v>211</v>
      </c>
      <c r="G18" s="45">
        <v>25</v>
      </c>
      <c r="H18" s="45">
        <v>1</v>
      </c>
      <c r="I18" s="45">
        <v>0</v>
      </c>
      <c r="J18" s="45">
        <v>0</v>
      </c>
      <c r="K18" s="45">
        <v>0</v>
      </c>
      <c r="L18" s="45">
        <v>0</v>
      </c>
    </row>
    <row r="19" spans="1:12" x14ac:dyDescent="0.2">
      <c r="A19" s="45" t="s">
        <v>37</v>
      </c>
      <c r="B19" s="45">
        <v>4758907</v>
      </c>
      <c r="C19" s="45" t="s">
        <v>81</v>
      </c>
      <c r="D19" s="45" t="s">
        <v>84</v>
      </c>
      <c r="E19" s="45">
        <v>9</v>
      </c>
      <c r="F19" s="45">
        <v>324</v>
      </c>
      <c r="G19" s="45">
        <v>39</v>
      </c>
      <c r="H19" s="45">
        <v>3</v>
      </c>
      <c r="I19" s="45">
        <v>0</v>
      </c>
      <c r="J19" s="45">
        <v>1</v>
      </c>
      <c r="K19" s="45">
        <v>0</v>
      </c>
      <c r="L19" s="45">
        <v>0</v>
      </c>
    </row>
    <row r="20" spans="1:12" x14ac:dyDescent="0.2">
      <c r="A20" s="45" t="s">
        <v>37</v>
      </c>
      <c r="B20" s="45">
        <v>4758907</v>
      </c>
      <c r="C20" s="45" t="s">
        <v>81</v>
      </c>
      <c r="D20" s="45" t="s">
        <v>85</v>
      </c>
      <c r="E20" s="45">
        <v>4</v>
      </c>
      <c r="F20" s="45">
        <v>291</v>
      </c>
      <c r="G20" s="45">
        <v>46</v>
      </c>
      <c r="H20" s="45">
        <v>2</v>
      </c>
      <c r="I20" s="45">
        <v>0</v>
      </c>
      <c r="J20" s="45">
        <v>0</v>
      </c>
      <c r="K20" s="45">
        <v>0</v>
      </c>
      <c r="L20" s="45">
        <v>0</v>
      </c>
    </row>
    <row r="21" spans="1:12" x14ac:dyDescent="0.2">
      <c r="A21" s="45" t="s">
        <v>37</v>
      </c>
      <c r="B21" s="45">
        <v>4758907</v>
      </c>
      <c r="C21" s="45" t="s">
        <v>81</v>
      </c>
      <c r="D21" s="45" t="s">
        <v>86</v>
      </c>
      <c r="E21" s="45">
        <v>17</v>
      </c>
      <c r="F21" s="45">
        <v>422</v>
      </c>
      <c r="G21" s="45">
        <v>45</v>
      </c>
      <c r="H21" s="45">
        <v>2</v>
      </c>
      <c r="I21" s="45">
        <v>0</v>
      </c>
      <c r="J21" s="45">
        <v>0</v>
      </c>
      <c r="K21" s="45">
        <v>0</v>
      </c>
      <c r="L21" s="45">
        <v>0</v>
      </c>
    </row>
    <row r="22" spans="1:12" x14ac:dyDescent="0.2">
      <c r="A22" s="45" t="s">
        <v>37</v>
      </c>
      <c r="B22" s="45">
        <v>4758907</v>
      </c>
      <c r="C22" s="45" t="s">
        <v>82</v>
      </c>
      <c r="D22" s="45" t="s">
        <v>83</v>
      </c>
      <c r="E22" s="45">
        <v>8</v>
      </c>
      <c r="F22" s="45">
        <v>371</v>
      </c>
      <c r="G22" s="45">
        <v>47</v>
      </c>
      <c r="H22" s="45">
        <v>2</v>
      </c>
      <c r="I22" s="45">
        <v>0</v>
      </c>
      <c r="J22" s="45">
        <v>0</v>
      </c>
      <c r="K22" s="45">
        <v>0</v>
      </c>
      <c r="L22" s="45">
        <v>0</v>
      </c>
    </row>
    <row r="23" spans="1:12" x14ac:dyDescent="0.2">
      <c r="A23" s="45" t="s">
        <v>37</v>
      </c>
      <c r="B23" s="45">
        <v>4758907</v>
      </c>
      <c r="C23" s="45" t="s">
        <v>82</v>
      </c>
      <c r="D23" s="45" t="s">
        <v>84</v>
      </c>
      <c r="E23" s="45">
        <v>13</v>
      </c>
      <c r="F23" s="45">
        <v>448</v>
      </c>
      <c r="G23" s="45">
        <v>58</v>
      </c>
      <c r="H23" s="45">
        <v>6</v>
      </c>
      <c r="I23" s="45">
        <v>0</v>
      </c>
      <c r="J23" s="45">
        <v>0</v>
      </c>
      <c r="K23" s="45">
        <v>0</v>
      </c>
      <c r="L23" s="45">
        <v>0</v>
      </c>
    </row>
    <row r="24" spans="1:12" x14ac:dyDescent="0.2">
      <c r="A24" s="45" t="s">
        <v>37</v>
      </c>
      <c r="B24" s="45">
        <v>4758907</v>
      </c>
      <c r="C24" s="45" t="s">
        <v>82</v>
      </c>
      <c r="D24" s="45" t="s">
        <v>85</v>
      </c>
      <c r="E24" s="45">
        <v>10</v>
      </c>
      <c r="F24" s="45">
        <v>398</v>
      </c>
      <c r="G24" s="45">
        <v>51</v>
      </c>
      <c r="H24" s="45">
        <v>1</v>
      </c>
      <c r="I24" s="45">
        <v>0</v>
      </c>
      <c r="J24" s="45">
        <v>0</v>
      </c>
      <c r="K24" s="45">
        <v>0</v>
      </c>
      <c r="L24" s="45">
        <v>0</v>
      </c>
    </row>
    <row r="25" spans="1:12" x14ac:dyDescent="0.2">
      <c r="A25" s="45" t="s">
        <v>37</v>
      </c>
      <c r="B25" s="45">
        <v>4758907</v>
      </c>
      <c r="C25" s="45" t="s">
        <v>82</v>
      </c>
      <c r="D25" s="45" t="s">
        <v>86</v>
      </c>
      <c r="E25" s="45">
        <v>20</v>
      </c>
      <c r="F25" s="45">
        <v>571</v>
      </c>
      <c r="G25" s="45">
        <v>62</v>
      </c>
      <c r="H25" s="45">
        <v>3</v>
      </c>
      <c r="I25" s="45">
        <v>0</v>
      </c>
      <c r="J25" s="45">
        <v>0</v>
      </c>
      <c r="K25" s="45">
        <v>0</v>
      </c>
      <c r="L25" s="45">
        <v>0</v>
      </c>
    </row>
    <row r="26" spans="1:12" x14ac:dyDescent="0.2">
      <c r="A26" s="45" t="s">
        <v>37</v>
      </c>
      <c r="B26" s="45">
        <v>4758907</v>
      </c>
      <c r="C26" s="45" t="s">
        <v>83</v>
      </c>
      <c r="D26" s="45" t="s">
        <v>84</v>
      </c>
      <c r="E26" s="45">
        <v>8</v>
      </c>
      <c r="F26" s="45">
        <v>312</v>
      </c>
      <c r="G26" s="45">
        <v>38</v>
      </c>
      <c r="H26" s="45">
        <v>2</v>
      </c>
      <c r="I26" s="45">
        <v>0</v>
      </c>
      <c r="J26" s="45">
        <v>0</v>
      </c>
      <c r="K26" s="45">
        <v>0</v>
      </c>
      <c r="L26" s="45">
        <v>0</v>
      </c>
    </row>
    <row r="27" spans="1:12" x14ac:dyDescent="0.2">
      <c r="A27" s="45" t="s">
        <v>37</v>
      </c>
      <c r="B27" s="45">
        <v>4758907</v>
      </c>
      <c r="C27" s="45" t="s">
        <v>83</v>
      </c>
      <c r="D27" s="45" t="s">
        <v>85</v>
      </c>
      <c r="E27" s="45">
        <v>7</v>
      </c>
      <c r="F27" s="45">
        <v>270</v>
      </c>
      <c r="G27" s="45">
        <v>39</v>
      </c>
      <c r="H27" s="45">
        <v>0</v>
      </c>
      <c r="I27" s="45">
        <v>0</v>
      </c>
      <c r="J27" s="45">
        <v>0</v>
      </c>
      <c r="K27" s="45">
        <v>0</v>
      </c>
      <c r="L27" s="45">
        <v>0</v>
      </c>
    </row>
    <row r="28" spans="1:12" x14ac:dyDescent="0.2">
      <c r="A28" s="45" t="s">
        <v>37</v>
      </c>
      <c r="B28" s="45">
        <v>4758907</v>
      </c>
      <c r="C28" s="45" t="s">
        <v>83</v>
      </c>
      <c r="D28" s="45" t="s">
        <v>86</v>
      </c>
      <c r="E28" s="45">
        <v>19</v>
      </c>
      <c r="F28" s="45">
        <v>375</v>
      </c>
      <c r="G28" s="45">
        <v>48</v>
      </c>
      <c r="H28" s="45">
        <v>0</v>
      </c>
      <c r="I28" s="45">
        <v>0</v>
      </c>
      <c r="J28" s="45">
        <v>0</v>
      </c>
      <c r="K28" s="45">
        <v>0</v>
      </c>
      <c r="L28" s="45">
        <v>0</v>
      </c>
    </row>
    <row r="29" spans="1:12" x14ac:dyDescent="0.2">
      <c r="A29" s="45" t="s">
        <v>37</v>
      </c>
      <c r="B29" s="45">
        <v>4758907</v>
      </c>
      <c r="C29" s="45" t="s">
        <v>84</v>
      </c>
      <c r="D29" s="45" t="s">
        <v>85</v>
      </c>
      <c r="E29" s="45">
        <v>7</v>
      </c>
      <c r="F29" s="45">
        <v>334</v>
      </c>
      <c r="G29" s="45">
        <v>43</v>
      </c>
      <c r="H29" s="45">
        <v>1</v>
      </c>
      <c r="I29" s="45">
        <v>0</v>
      </c>
      <c r="J29" s="45">
        <v>0</v>
      </c>
      <c r="K29" s="45">
        <v>0</v>
      </c>
      <c r="L29" s="45">
        <v>0</v>
      </c>
    </row>
    <row r="30" spans="1:12" x14ac:dyDescent="0.2">
      <c r="A30" s="45" t="s">
        <v>37</v>
      </c>
      <c r="B30" s="45">
        <v>4758907</v>
      </c>
      <c r="C30" s="45" t="s">
        <v>84</v>
      </c>
      <c r="D30" s="45" t="s">
        <v>86</v>
      </c>
      <c r="E30" s="45">
        <v>15</v>
      </c>
      <c r="F30" s="45">
        <v>445</v>
      </c>
      <c r="G30" s="45">
        <v>52</v>
      </c>
      <c r="H30" s="45">
        <v>1</v>
      </c>
      <c r="I30" s="45">
        <v>0</v>
      </c>
      <c r="J30" s="45">
        <v>0</v>
      </c>
      <c r="K30" s="45">
        <v>0</v>
      </c>
      <c r="L30" s="45">
        <v>0</v>
      </c>
    </row>
    <row r="31" spans="1:12" x14ac:dyDescent="0.2">
      <c r="A31" s="45" t="s">
        <v>37</v>
      </c>
      <c r="B31" s="45">
        <v>4758907</v>
      </c>
      <c r="C31" s="45" t="s">
        <v>85</v>
      </c>
      <c r="D31" s="45" t="s">
        <v>86</v>
      </c>
      <c r="E31" s="45">
        <v>13</v>
      </c>
      <c r="F31" s="45">
        <v>426</v>
      </c>
      <c r="G31" s="45">
        <v>48</v>
      </c>
      <c r="H31" s="45">
        <v>0</v>
      </c>
      <c r="I31" s="45">
        <v>0</v>
      </c>
      <c r="J31" s="45">
        <v>0</v>
      </c>
      <c r="K31" s="45">
        <v>0</v>
      </c>
      <c r="L31" s="45">
        <v>0</v>
      </c>
    </row>
    <row r="32" spans="1:12" x14ac:dyDescent="0.2">
      <c r="A32" s="45" t="s">
        <v>38</v>
      </c>
      <c r="B32" s="45">
        <v>4837926</v>
      </c>
      <c r="C32" s="45" t="s">
        <v>81</v>
      </c>
      <c r="D32" s="45" t="s">
        <v>82</v>
      </c>
      <c r="E32" s="45">
        <v>108</v>
      </c>
      <c r="F32" s="45">
        <v>307</v>
      </c>
      <c r="G32" s="45">
        <v>237</v>
      </c>
      <c r="H32" s="45">
        <v>0</v>
      </c>
      <c r="I32" s="45">
        <v>5</v>
      </c>
      <c r="J32" s="45">
        <v>0</v>
      </c>
      <c r="K32" s="45">
        <v>0</v>
      </c>
      <c r="L32" s="45">
        <v>0</v>
      </c>
    </row>
    <row r="33" spans="1:12" x14ac:dyDescent="0.2">
      <c r="A33" s="45" t="s">
        <v>38</v>
      </c>
      <c r="B33" s="45">
        <v>4837926</v>
      </c>
      <c r="C33" s="45" t="s">
        <v>81</v>
      </c>
      <c r="D33" s="45" t="s">
        <v>83</v>
      </c>
      <c r="E33" s="45">
        <v>113</v>
      </c>
      <c r="F33" s="45">
        <v>233</v>
      </c>
      <c r="G33" s="45">
        <v>142</v>
      </c>
      <c r="H33" s="45">
        <v>0</v>
      </c>
      <c r="I33" s="45">
        <v>1</v>
      </c>
      <c r="J33" s="45">
        <v>0</v>
      </c>
      <c r="K33" s="45">
        <v>0</v>
      </c>
      <c r="L33" s="45">
        <v>0</v>
      </c>
    </row>
    <row r="34" spans="1:12" x14ac:dyDescent="0.2">
      <c r="A34" s="45" t="s">
        <v>38</v>
      </c>
      <c r="B34" s="45">
        <v>4837926</v>
      </c>
      <c r="C34" s="45" t="s">
        <v>81</v>
      </c>
      <c r="D34" s="45" t="s">
        <v>84</v>
      </c>
      <c r="E34" s="45">
        <v>127</v>
      </c>
      <c r="F34" s="45">
        <v>230</v>
      </c>
      <c r="G34" s="45">
        <v>143</v>
      </c>
      <c r="H34" s="45">
        <v>0</v>
      </c>
      <c r="I34" s="45">
        <v>5</v>
      </c>
      <c r="J34" s="45">
        <v>0</v>
      </c>
      <c r="K34" s="45">
        <v>0</v>
      </c>
      <c r="L34" s="45">
        <v>0</v>
      </c>
    </row>
    <row r="35" spans="1:12" x14ac:dyDescent="0.2">
      <c r="A35" s="45" t="s">
        <v>38</v>
      </c>
      <c r="B35" s="45">
        <v>4837926</v>
      </c>
      <c r="C35" s="45" t="s">
        <v>81</v>
      </c>
      <c r="D35" s="45" t="s">
        <v>85</v>
      </c>
      <c r="E35" s="45">
        <v>145</v>
      </c>
      <c r="F35" s="45">
        <v>332</v>
      </c>
      <c r="G35" s="45">
        <v>213</v>
      </c>
      <c r="H35" s="45">
        <v>0</v>
      </c>
      <c r="I35" s="45">
        <v>2</v>
      </c>
      <c r="J35" s="45">
        <v>0</v>
      </c>
      <c r="K35" s="45">
        <v>0</v>
      </c>
      <c r="L35" s="45">
        <v>0</v>
      </c>
    </row>
    <row r="36" spans="1:12" x14ac:dyDescent="0.2">
      <c r="A36" s="45" t="s">
        <v>38</v>
      </c>
      <c r="B36" s="45">
        <v>4837926</v>
      </c>
      <c r="C36" s="45" t="s">
        <v>81</v>
      </c>
      <c r="D36" s="45" t="s">
        <v>86</v>
      </c>
      <c r="E36" s="45">
        <v>200</v>
      </c>
      <c r="F36" s="45">
        <v>455</v>
      </c>
      <c r="G36" s="45">
        <v>226</v>
      </c>
      <c r="H36" s="45">
        <v>1</v>
      </c>
      <c r="I36" s="45">
        <v>3</v>
      </c>
      <c r="J36" s="45">
        <v>0</v>
      </c>
      <c r="K36" s="45">
        <v>0</v>
      </c>
      <c r="L36" s="45">
        <v>0</v>
      </c>
    </row>
    <row r="37" spans="1:12" x14ac:dyDescent="0.2">
      <c r="A37" s="45" t="s">
        <v>38</v>
      </c>
      <c r="B37" s="45">
        <v>4837926</v>
      </c>
      <c r="C37" s="45" t="s">
        <v>82</v>
      </c>
      <c r="D37" s="45" t="s">
        <v>83</v>
      </c>
      <c r="E37" s="45">
        <v>109</v>
      </c>
      <c r="F37" s="45">
        <v>314</v>
      </c>
      <c r="G37" s="45">
        <v>255</v>
      </c>
      <c r="H37" s="45">
        <v>1</v>
      </c>
      <c r="I37" s="45">
        <v>4</v>
      </c>
      <c r="J37" s="45">
        <v>0</v>
      </c>
      <c r="K37" s="45">
        <v>0</v>
      </c>
      <c r="L37" s="45">
        <v>0</v>
      </c>
    </row>
    <row r="38" spans="1:12" x14ac:dyDescent="0.2">
      <c r="A38" s="45" t="s">
        <v>38</v>
      </c>
      <c r="B38" s="45">
        <v>4837926</v>
      </c>
      <c r="C38" s="45" t="s">
        <v>82</v>
      </c>
      <c r="D38" s="45" t="s">
        <v>84</v>
      </c>
      <c r="E38" s="45">
        <v>112</v>
      </c>
      <c r="F38" s="45">
        <v>335</v>
      </c>
      <c r="G38" s="45">
        <v>242</v>
      </c>
      <c r="H38" s="45">
        <v>1</v>
      </c>
      <c r="I38" s="45">
        <v>3</v>
      </c>
      <c r="J38" s="45">
        <v>0</v>
      </c>
      <c r="K38" s="45">
        <v>0</v>
      </c>
      <c r="L38" s="45">
        <v>0</v>
      </c>
    </row>
    <row r="39" spans="1:12" x14ac:dyDescent="0.2">
      <c r="A39" s="45" t="s">
        <v>38</v>
      </c>
      <c r="B39" s="45">
        <v>4837926</v>
      </c>
      <c r="C39" s="45" t="s">
        <v>82</v>
      </c>
      <c r="D39" s="45" t="s">
        <v>85</v>
      </c>
      <c r="E39" s="45">
        <v>139</v>
      </c>
      <c r="F39" s="45">
        <v>384</v>
      </c>
      <c r="G39" s="45">
        <v>265</v>
      </c>
      <c r="H39" s="45">
        <v>1</v>
      </c>
      <c r="I39" s="45">
        <v>5</v>
      </c>
      <c r="J39" s="45">
        <v>0</v>
      </c>
      <c r="K39" s="45">
        <v>0</v>
      </c>
      <c r="L39" s="45">
        <v>0</v>
      </c>
    </row>
    <row r="40" spans="1:12" x14ac:dyDescent="0.2">
      <c r="A40" s="45" t="s">
        <v>38</v>
      </c>
      <c r="B40" s="45">
        <v>4837926</v>
      </c>
      <c r="C40" s="45" t="s">
        <v>82</v>
      </c>
      <c r="D40" s="45" t="s">
        <v>86</v>
      </c>
      <c r="E40" s="45">
        <v>164</v>
      </c>
      <c r="F40" s="45">
        <v>533</v>
      </c>
      <c r="G40" s="45">
        <v>320</v>
      </c>
      <c r="H40" s="45">
        <v>2</v>
      </c>
      <c r="I40" s="45">
        <v>4</v>
      </c>
      <c r="J40" s="45">
        <v>0</v>
      </c>
      <c r="K40" s="45">
        <v>0</v>
      </c>
      <c r="L40" s="45">
        <v>0</v>
      </c>
    </row>
    <row r="41" spans="1:12" x14ac:dyDescent="0.2">
      <c r="A41" s="45" t="s">
        <v>38</v>
      </c>
      <c r="B41" s="45">
        <v>4837926</v>
      </c>
      <c r="C41" s="45" t="s">
        <v>83</v>
      </c>
      <c r="D41" s="45" t="s">
        <v>84</v>
      </c>
      <c r="E41" s="45">
        <v>127</v>
      </c>
      <c r="F41" s="45">
        <v>242</v>
      </c>
      <c r="G41" s="45">
        <v>142</v>
      </c>
      <c r="H41" s="45">
        <v>0</v>
      </c>
      <c r="I41" s="45">
        <v>3</v>
      </c>
      <c r="J41" s="45">
        <v>0</v>
      </c>
      <c r="K41" s="45">
        <v>0</v>
      </c>
      <c r="L41" s="45">
        <v>0</v>
      </c>
    </row>
    <row r="42" spans="1:12" x14ac:dyDescent="0.2">
      <c r="A42" s="45" t="s">
        <v>38</v>
      </c>
      <c r="B42" s="45">
        <v>4837926</v>
      </c>
      <c r="C42" s="45" t="s">
        <v>83</v>
      </c>
      <c r="D42" s="45" t="s">
        <v>85</v>
      </c>
      <c r="E42" s="45">
        <v>127</v>
      </c>
      <c r="F42" s="45">
        <v>271</v>
      </c>
      <c r="G42" s="45">
        <v>189</v>
      </c>
      <c r="H42" s="45">
        <v>0</v>
      </c>
      <c r="I42" s="45">
        <v>0</v>
      </c>
      <c r="J42" s="45">
        <v>0</v>
      </c>
      <c r="K42" s="45">
        <v>0</v>
      </c>
      <c r="L42" s="45">
        <v>0</v>
      </c>
    </row>
    <row r="43" spans="1:12" x14ac:dyDescent="0.2">
      <c r="A43" s="45" t="s">
        <v>38</v>
      </c>
      <c r="B43" s="45">
        <v>4837926</v>
      </c>
      <c r="C43" s="45" t="s">
        <v>83</v>
      </c>
      <c r="D43" s="45" t="s">
        <v>86</v>
      </c>
      <c r="E43" s="45">
        <v>178</v>
      </c>
      <c r="F43" s="45">
        <v>438</v>
      </c>
      <c r="G43" s="45">
        <v>208</v>
      </c>
      <c r="H43" s="45">
        <v>1</v>
      </c>
      <c r="I43" s="45">
        <v>1</v>
      </c>
      <c r="J43" s="45">
        <v>0</v>
      </c>
      <c r="K43" s="45">
        <v>0</v>
      </c>
      <c r="L43" s="45">
        <v>0</v>
      </c>
    </row>
    <row r="44" spans="1:12" x14ac:dyDescent="0.2">
      <c r="A44" s="45" t="s">
        <v>38</v>
      </c>
      <c r="B44" s="45">
        <v>4837926</v>
      </c>
      <c r="C44" s="45" t="s">
        <v>84</v>
      </c>
      <c r="D44" s="45" t="s">
        <v>85</v>
      </c>
      <c r="E44" s="45">
        <v>140</v>
      </c>
      <c r="F44" s="45">
        <v>335</v>
      </c>
      <c r="G44" s="45">
        <v>183</v>
      </c>
      <c r="H44" s="45">
        <v>0</v>
      </c>
      <c r="I44" s="45">
        <v>4</v>
      </c>
      <c r="J44" s="45">
        <v>0</v>
      </c>
      <c r="K44" s="45">
        <v>0</v>
      </c>
      <c r="L44" s="45">
        <v>0</v>
      </c>
    </row>
    <row r="45" spans="1:12" x14ac:dyDescent="0.2">
      <c r="A45" s="45" t="s">
        <v>38</v>
      </c>
      <c r="B45" s="45">
        <v>4837926</v>
      </c>
      <c r="C45" s="45" t="s">
        <v>84</v>
      </c>
      <c r="D45" s="45" t="s">
        <v>86</v>
      </c>
      <c r="E45" s="45">
        <v>170</v>
      </c>
      <c r="F45" s="45">
        <v>453</v>
      </c>
      <c r="G45" s="45">
        <v>213</v>
      </c>
      <c r="H45" s="45">
        <v>1</v>
      </c>
      <c r="I45" s="45">
        <v>4</v>
      </c>
      <c r="J45" s="45">
        <v>0</v>
      </c>
      <c r="K45" s="45">
        <v>0</v>
      </c>
      <c r="L45" s="45">
        <v>0</v>
      </c>
    </row>
    <row r="46" spans="1:12" x14ac:dyDescent="0.2">
      <c r="A46" s="45" t="s">
        <v>38</v>
      </c>
      <c r="B46" s="45">
        <v>4837926</v>
      </c>
      <c r="C46" s="45" t="s">
        <v>85</v>
      </c>
      <c r="D46" s="45" t="s">
        <v>86</v>
      </c>
      <c r="E46" s="45">
        <v>182</v>
      </c>
      <c r="F46" s="45">
        <v>459</v>
      </c>
      <c r="G46" s="45">
        <v>237</v>
      </c>
      <c r="H46" s="45">
        <v>1</v>
      </c>
      <c r="I46" s="45">
        <v>1</v>
      </c>
      <c r="J46" s="45">
        <v>0</v>
      </c>
      <c r="K46" s="45">
        <v>0</v>
      </c>
      <c r="L46" s="45">
        <v>0</v>
      </c>
    </row>
    <row r="47" spans="1:12" x14ac:dyDescent="0.2">
      <c r="A47" s="45" t="s">
        <v>39</v>
      </c>
      <c r="B47" s="45">
        <v>2051886</v>
      </c>
      <c r="C47" s="45" t="s">
        <v>81</v>
      </c>
      <c r="D47" s="45" t="s">
        <v>82</v>
      </c>
      <c r="E47" s="45">
        <v>5</v>
      </c>
      <c r="F47" s="45">
        <v>172</v>
      </c>
      <c r="G47" s="45">
        <v>41</v>
      </c>
      <c r="H47" s="45">
        <v>0</v>
      </c>
      <c r="I47" s="45">
        <v>8</v>
      </c>
      <c r="J47" s="45">
        <v>0</v>
      </c>
      <c r="K47" s="45">
        <v>1</v>
      </c>
      <c r="L47" s="45">
        <v>0</v>
      </c>
    </row>
    <row r="48" spans="1:12" x14ac:dyDescent="0.2">
      <c r="A48" s="45" t="s">
        <v>39</v>
      </c>
      <c r="B48" s="45">
        <v>2051886</v>
      </c>
      <c r="C48" s="45" t="s">
        <v>81</v>
      </c>
      <c r="D48" s="45" t="s">
        <v>83</v>
      </c>
      <c r="E48" s="45">
        <v>3</v>
      </c>
      <c r="F48" s="45">
        <v>149</v>
      </c>
      <c r="G48" s="45">
        <v>33</v>
      </c>
      <c r="H48" s="45">
        <v>0</v>
      </c>
      <c r="I48" s="45">
        <v>5</v>
      </c>
      <c r="J48" s="45">
        <v>0</v>
      </c>
      <c r="K48" s="45">
        <v>0</v>
      </c>
      <c r="L48" s="45">
        <v>1</v>
      </c>
    </row>
    <row r="49" spans="1:12" x14ac:dyDescent="0.2">
      <c r="A49" s="45" t="s">
        <v>39</v>
      </c>
      <c r="B49" s="45">
        <v>2051886</v>
      </c>
      <c r="C49" s="45" t="s">
        <v>81</v>
      </c>
      <c r="D49" s="45" t="s">
        <v>84</v>
      </c>
      <c r="E49" s="45">
        <v>9</v>
      </c>
      <c r="F49" s="45">
        <v>180</v>
      </c>
      <c r="G49" s="45">
        <v>44</v>
      </c>
      <c r="H49" s="45">
        <v>1</v>
      </c>
      <c r="I49" s="45">
        <v>11</v>
      </c>
      <c r="J49" s="45">
        <v>0</v>
      </c>
      <c r="K49" s="45">
        <v>0</v>
      </c>
      <c r="L49" s="45">
        <v>0</v>
      </c>
    </row>
    <row r="50" spans="1:12" x14ac:dyDescent="0.2">
      <c r="A50" s="45" t="s">
        <v>39</v>
      </c>
      <c r="B50" s="45">
        <v>2051886</v>
      </c>
      <c r="C50" s="45" t="s">
        <v>81</v>
      </c>
      <c r="D50" s="45" t="s">
        <v>85</v>
      </c>
      <c r="E50" s="45">
        <v>4</v>
      </c>
      <c r="F50" s="45">
        <v>148</v>
      </c>
      <c r="G50" s="45">
        <v>40</v>
      </c>
      <c r="H50" s="45">
        <v>1</v>
      </c>
      <c r="I50" s="45">
        <v>8</v>
      </c>
      <c r="J50" s="45">
        <v>0</v>
      </c>
      <c r="K50" s="45">
        <v>0</v>
      </c>
      <c r="L50" s="45">
        <v>0</v>
      </c>
    </row>
    <row r="51" spans="1:12" x14ac:dyDescent="0.2">
      <c r="A51" s="45" t="s">
        <v>39</v>
      </c>
      <c r="B51" s="45">
        <v>2051886</v>
      </c>
      <c r="C51" s="45" t="s">
        <v>81</v>
      </c>
      <c r="D51" s="45" t="s">
        <v>86</v>
      </c>
      <c r="E51" s="45">
        <v>4</v>
      </c>
      <c r="F51" s="45">
        <v>232</v>
      </c>
      <c r="G51" s="45">
        <v>53</v>
      </c>
      <c r="H51" s="45">
        <v>3</v>
      </c>
      <c r="I51" s="45">
        <v>10</v>
      </c>
      <c r="J51" s="45">
        <v>0</v>
      </c>
      <c r="K51" s="45">
        <v>0</v>
      </c>
      <c r="L51" s="45">
        <v>1</v>
      </c>
    </row>
    <row r="52" spans="1:12" x14ac:dyDescent="0.2">
      <c r="A52" s="45" t="s">
        <v>39</v>
      </c>
      <c r="B52" s="45">
        <v>2051886</v>
      </c>
      <c r="C52" s="45" t="s">
        <v>82</v>
      </c>
      <c r="D52" s="45" t="s">
        <v>83</v>
      </c>
      <c r="E52" s="45">
        <v>5</v>
      </c>
      <c r="F52" s="45">
        <v>208</v>
      </c>
      <c r="G52" s="45">
        <v>45</v>
      </c>
      <c r="H52" s="45">
        <v>0</v>
      </c>
      <c r="I52" s="45">
        <v>10</v>
      </c>
      <c r="J52" s="45">
        <v>0</v>
      </c>
      <c r="K52" s="45">
        <v>1</v>
      </c>
      <c r="L52" s="45">
        <v>1</v>
      </c>
    </row>
    <row r="53" spans="1:12" x14ac:dyDescent="0.2">
      <c r="A53" s="45" t="s">
        <v>39</v>
      </c>
      <c r="B53" s="45">
        <v>2051886</v>
      </c>
      <c r="C53" s="45" t="s">
        <v>82</v>
      </c>
      <c r="D53" s="45" t="s">
        <v>84</v>
      </c>
      <c r="E53" s="45">
        <v>10</v>
      </c>
      <c r="F53" s="45">
        <v>218</v>
      </c>
      <c r="G53" s="45">
        <v>43</v>
      </c>
      <c r="H53" s="45">
        <v>0</v>
      </c>
      <c r="I53" s="45">
        <v>14</v>
      </c>
      <c r="J53" s="45">
        <v>0</v>
      </c>
      <c r="K53" s="45">
        <v>1</v>
      </c>
      <c r="L53" s="45">
        <v>0</v>
      </c>
    </row>
    <row r="54" spans="1:12" x14ac:dyDescent="0.2">
      <c r="A54" s="45" t="s">
        <v>39</v>
      </c>
      <c r="B54" s="45">
        <v>2051886</v>
      </c>
      <c r="C54" s="45" t="s">
        <v>82</v>
      </c>
      <c r="D54" s="45" t="s">
        <v>85</v>
      </c>
      <c r="E54" s="45">
        <v>4</v>
      </c>
      <c r="F54" s="45">
        <v>146</v>
      </c>
      <c r="G54" s="45">
        <v>43</v>
      </c>
      <c r="H54" s="45">
        <v>0</v>
      </c>
      <c r="I54" s="45">
        <v>3</v>
      </c>
      <c r="J54" s="45">
        <v>0</v>
      </c>
      <c r="K54" s="45">
        <v>1</v>
      </c>
      <c r="L54" s="45">
        <v>0</v>
      </c>
    </row>
    <row r="55" spans="1:12" x14ac:dyDescent="0.2">
      <c r="A55" s="45" t="s">
        <v>39</v>
      </c>
      <c r="B55" s="45">
        <v>2051886</v>
      </c>
      <c r="C55" s="45" t="s">
        <v>82</v>
      </c>
      <c r="D55" s="45" t="s">
        <v>86</v>
      </c>
      <c r="E55" s="45">
        <v>5</v>
      </c>
      <c r="F55" s="45">
        <v>238</v>
      </c>
      <c r="G55" s="45">
        <v>56</v>
      </c>
      <c r="H55" s="45">
        <v>1</v>
      </c>
      <c r="I55" s="45">
        <v>7</v>
      </c>
      <c r="J55" s="45">
        <v>0</v>
      </c>
      <c r="K55" s="45">
        <v>1</v>
      </c>
      <c r="L55" s="45">
        <v>1</v>
      </c>
    </row>
    <row r="56" spans="1:12" x14ac:dyDescent="0.2">
      <c r="A56" s="45" t="s">
        <v>39</v>
      </c>
      <c r="B56" s="45">
        <v>2051886</v>
      </c>
      <c r="C56" s="45" t="s">
        <v>83</v>
      </c>
      <c r="D56" s="45" t="s">
        <v>84</v>
      </c>
      <c r="E56" s="45">
        <v>8</v>
      </c>
      <c r="F56" s="45">
        <v>173</v>
      </c>
      <c r="G56" s="45">
        <v>43</v>
      </c>
      <c r="H56" s="45">
        <v>1</v>
      </c>
      <c r="I56" s="45">
        <v>9</v>
      </c>
      <c r="J56" s="45">
        <v>0</v>
      </c>
      <c r="K56" s="45">
        <v>0</v>
      </c>
      <c r="L56" s="45">
        <v>1</v>
      </c>
    </row>
    <row r="57" spans="1:12" x14ac:dyDescent="0.2">
      <c r="A57" s="45" t="s">
        <v>39</v>
      </c>
      <c r="B57" s="45">
        <v>2051886</v>
      </c>
      <c r="C57" s="45" t="s">
        <v>83</v>
      </c>
      <c r="D57" s="45" t="s">
        <v>85</v>
      </c>
      <c r="E57" s="45">
        <v>1</v>
      </c>
      <c r="F57" s="45">
        <v>126</v>
      </c>
      <c r="G57" s="45">
        <v>26</v>
      </c>
      <c r="H57" s="45">
        <v>0</v>
      </c>
      <c r="I57" s="45">
        <v>10</v>
      </c>
      <c r="J57" s="45">
        <v>0</v>
      </c>
      <c r="K57" s="45">
        <v>0</v>
      </c>
      <c r="L57" s="45">
        <v>1</v>
      </c>
    </row>
    <row r="58" spans="1:12" x14ac:dyDescent="0.2">
      <c r="A58" s="45" t="s">
        <v>39</v>
      </c>
      <c r="B58" s="45">
        <v>2051886</v>
      </c>
      <c r="C58" s="45" t="s">
        <v>83</v>
      </c>
      <c r="D58" s="45" t="s">
        <v>86</v>
      </c>
      <c r="E58" s="45">
        <v>2</v>
      </c>
      <c r="F58" s="45">
        <v>204</v>
      </c>
      <c r="G58" s="45">
        <v>45</v>
      </c>
      <c r="H58" s="45">
        <v>2</v>
      </c>
      <c r="I58" s="45">
        <v>11</v>
      </c>
      <c r="J58" s="45">
        <v>0</v>
      </c>
      <c r="K58" s="45">
        <v>0</v>
      </c>
      <c r="L58" s="45">
        <v>0</v>
      </c>
    </row>
    <row r="59" spans="1:12" x14ac:dyDescent="0.2">
      <c r="A59" s="45" t="s">
        <v>39</v>
      </c>
      <c r="B59" s="45">
        <v>2051886</v>
      </c>
      <c r="C59" s="45" t="s">
        <v>84</v>
      </c>
      <c r="D59" s="45" t="s">
        <v>85</v>
      </c>
      <c r="E59" s="45">
        <v>6</v>
      </c>
      <c r="F59" s="45">
        <v>162</v>
      </c>
      <c r="G59" s="45">
        <v>34</v>
      </c>
      <c r="H59" s="45">
        <v>1</v>
      </c>
      <c r="I59" s="45">
        <v>11</v>
      </c>
      <c r="J59" s="45">
        <v>0</v>
      </c>
      <c r="K59" s="45">
        <v>0</v>
      </c>
      <c r="L59" s="45">
        <v>0</v>
      </c>
    </row>
    <row r="60" spans="1:12" x14ac:dyDescent="0.2">
      <c r="A60" s="45" t="s">
        <v>39</v>
      </c>
      <c r="B60" s="45">
        <v>2051886</v>
      </c>
      <c r="C60" s="45" t="s">
        <v>84</v>
      </c>
      <c r="D60" s="45" t="s">
        <v>86</v>
      </c>
      <c r="E60" s="45">
        <v>8</v>
      </c>
      <c r="F60" s="45">
        <v>212</v>
      </c>
      <c r="G60" s="45">
        <v>47</v>
      </c>
      <c r="H60" s="45">
        <v>6</v>
      </c>
      <c r="I60" s="45">
        <v>14</v>
      </c>
      <c r="J60" s="45">
        <v>0</v>
      </c>
      <c r="K60" s="45">
        <v>0</v>
      </c>
      <c r="L60" s="45">
        <v>1</v>
      </c>
    </row>
    <row r="61" spans="1:12" x14ac:dyDescent="0.2">
      <c r="A61" s="45" t="s">
        <v>39</v>
      </c>
      <c r="B61" s="45">
        <v>2051886</v>
      </c>
      <c r="C61" s="45" t="s">
        <v>85</v>
      </c>
      <c r="D61" s="45" t="s">
        <v>86</v>
      </c>
      <c r="E61" s="45">
        <v>1</v>
      </c>
      <c r="F61" s="45">
        <v>186</v>
      </c>
      <c r="G61" s="45">
        <v>39</v>
      </c>
      <c r="H61" s="45">
        <v>2</v>
      </c>
      <c r="I61" s="45">
        <v>7</v>
      </c>
      <c r="J61" s="45">
        <v>0</v>
      </c>
      <c r="K61" s="45">
        <v>0</v>
      </c>
      <c r="L61" s="45">
        <v>1</v>
      </c>
    </row>
    <row r="62" spans="1:12" x14ac:dyDescent="0.2">
      <c r="A62" s="45" t="s">
        <v>40</v>
      </c>
      <c r="B62" s="45">
        <v>5804453</v>
      </c>
      <c r="C62" s="45" t="s">
        <v>81</v>
      </c>
      <c r="D62" s="45" t="s">
        <v>82</v>
      </c>
      <c r="E62" s="45">
        <v>3</v>
      </c>
      <c r="F62" s="45">
        <v>289</v>
      </c>
      <c r="G62" s="45">
        <v>8</v>
      </c>
      <c r="H62" s="45">
        <v>1</v>
      </c>
      <c r="I62" s="45">
        <v>1</v>
      </c>
      <c r="J62" s="45">
        <v>0</v>
      </c>
      <c r="K62" s="45">
        <v>0</v>
      </c>
      <c r="L62" s="45">
        <v>0</v>
      </c>
    </row>
    <row r="63" spans="1:12" x14ac:dyDescent="0.2">
      <c r="A63" s="45" t="s">
        <v>40</v>
      </c>
      <c r="B63" s="45">
        <v>5804453</v>
      </c>
      <c r="C63" s="45" t="s">
        <v>81</v>
      </c>
      <c r="D63" s="45" t="s">
        <v>83</v>
      </c>
      <c r="E63" s="45">
        <v>7</v>
      </c>
      <c r="F63" s="45">
        <v>478</v>
      </c>
      <c r="G63" s="45">
        <v>9</v>
      </c>
      <c r="H63" s="45">
        <v>3</v>
      </c>
      <c r="I63" s="45">
        <v>2</v>
      </c>
      <c r="J63" s="45">
        <v>0</v>
      </c>
      <c r="K63" s="45">
        <v>0</v>
      </c>
      <c r="L63" s="45">
        <v>0</v>
      </c>
    </row>
    <row r="64" spans="1:12" x14ac:dyDescent="0.2">
      <c r="A64" s="45" t="s">
        <v>40</v>
      </c>
      <c r="B64" s="45">
        <v>5804453</v>
      </c>
      <c r="C64" s="45" t="s">
        <v>81</v>
      </c>
      <c r="D64" s="45" t="s">
        <v>84</v>
      </c>
      <c r="E64" s="45">
        <v>5</v>
      </c>
      <c r="F64" s="45">
        <v>325</v>
      </c>
      <c r="G64" s="45">
        <v>5</v>
      </c>
      <c r="H64" s="45">
        <v>0</v>
      </c>
      <c r="I64" s="45">
        <v>2</v>
      </c>
      <c r="J64" s="45">
        <v>0</v>
      </c>
      <c r="K64" s="45">
        <v>0</v>
      </c>
      <c r="L64" s="45">
        <v>0</v>
      </c>
    </row>
    <row r="65" spans="1:12" x14ac:dyDescent="0.2">
      <c r="A65" s="45" t="s">
        <v>40</v>
      </c>
      <c r="B65" s="45">
        <v>5804453</v>
      </c>
      <c r="C65" s="45" t="s">
        <v>81</v>
      </c>
      <c r="D65" s="45" t="s">
        <v>85</v>
      </c>
      <c r="E65" s="45">
        <v>7</v>
      </c>
      <c r="F65" s="45">
        <v>367</v>
      </c>
      <c r="G65" s="45">
        <v>12</v>
      </c>
      <c r="H65" s="45">
        <v>1</v>
      </c>
      <c r="I65" s="45">
        <v>1</v>
      </c>
      <c r="J65" s="45">
        <v>0</v>
      </c>
      <c r="K65" s="45">
        <v>0</v>
      </c>
      <c r="L65" s="45">
        <v>0</v>
      </c>
    </row>
    <row r="66" spans="1:12" x14ac:dyDescent="0.2">
      <c r="A66" s="45" t="s">
        <v>40</v>
      </c>
      <c r="B66" s="45">
        <v>5804453</v>
      </c>
      <c r="C66" s="45" t="s">
        <v>81</v>
      </c>
      <c r="D66" s="45" t="s">
        <v>86</v>
      </c>
      <c r="E66" s="45">
        <v>5</v>
      </c>
      <c r="F66" s="45">
        <v>490</v>
      </c>
      <c r="G66" s="45">
        <v>9</v>
      </c>
      <c r="H66" s="45">
        <v>1</v>
      </c>
      <c r="I66" s="45">
        <v>4</v>
      </c>
      <c r="J66" s="45">
        <v>0</v>
      </c>
      <c r="K66" s="45">
        <v>0</v>
      </c>
      <c r="L66" s="45">
        <v>0</v>
      </c>
    </row>
    <row r="67" spans="1:12" x14ac:dyDescent="0.2">
      <c r="A67" s="45" t="s">
        <v>40</v>
      </c>
      <c r="B67" s="45">
        <v>5804453</v>
      </c>
      <c r="C67" s="45" t="s">
        <v>82</v>
      </c>
      <c r="D67" s="45" t="s">
        <v>83</v>
      </c>
      <c r="E67" s="45">
        <v>6</v>
      </c>
      <c r="F67" s="45">
        <v>403</v>
      </c>
      <c r="G67" s="45">
        <v>9</v>
      </c>
      <c r="H67" s="45">
        <v>0</v>
      </c>
      <c r="I67" s="45">
        <v>1</v>
      </c>
      <c r="J67" s="45">
        <v>0</v>
      </c>
      <c r="K67" s="45">
        <v>0</v>
      </c>
      <c r="L67" s="45">
        <v>0</v>
      </c>
    </row>
    <row r="68" spans="1:12" x14ac:dyDescent="0.2">
      <c r="A68" s="45" t="s">
        <v>40</v>
      </c>
      <c r="B68" s="45">
        <v>5804453</v>
      </c>
      <c r="C68" s="45" t="s">
        <v>82</v>
      </c>
      <c r="D68" s="45" t="s">
        <v>84</v>
      </c>
      <c r="E68" s="45">
        <v>1</v>
      </c>
      <c r="F68" s="45">
        <v>245</v>
      </c>
      <c r="G68" s="45">
        <v>8</v>
      </c>
      <c r="H68" s="45">
        <v>1</v>
      </c>
      <c r="I68" s="45">
        <v>1</v>
      </c>
      <c r="J68" s="45">
        <v>0</v>
      </c>
      <c r="K68" s="45">
        <v>0</v>
      </c>
      <c r="L68" s="45">
        <v>0</v>
      </c>
    </row>
    <row r="69" spans="1:12" x14ac:dyDescent="0.2">
      <c r="A69" s="45" t="s">
        <v>40</v>
      </c>
      <c r="B69" s="45">
        <v>5804453</v>
      </c>
      <c r="C69" s="45" t="s">
        <v>82</v>
      </c>
      <c r="D69" s="45" t="s">
        <v>85</v>
      </c>
      <c r="E69" s="45">
        <v>6</v>
      </c>
      <c r="F69" s="45">
        <v>302</v>
      </c>
      <c r="G69" s="45">
        <v>8</v>
      </c>
      <c r="H69" s="45">
        <v>1</v>
      </c>
      <c r="I69" s="45">
        <v>0</v>
      </c>
      <c r="J69" s="45">
        <v>0</v>
      </c>
      <c r="K69" s="45">
        <v>0</v>
      </c>
      <c r="L69" s="45">
        <v>0</v>
      </c>
    </row>
    <row r="70" spans="1:12" x14ac:dyDescent="0.2">
      <c r="A70" s="45" t="s">
        <v>40</v>
      </c>
      <c r="B70" s="45">
        <v>5804453</v>
      </c>
      <c r="C70" s="45" t="s">
        <v>82</v>
      </c>
      <c r="D70" s="45" t="s">
        <v>86</v>
      </c>
      <c r="E70" s="45">
        <v>4</v>
      </c>
      <c r="F70" s="45">
        <v>437</v>
      </c>
      <c r="G70" s="45">
        <v>11</v>
      </c>
      <c r="H70" s="45">
        <v>3</v>
      </c>
      <c r="I70" s="45">
        <v>3</v>
      </c>
      <c r="J70" s="45">
        <v>0</v>
      </c>
      <c r="K70" s="45">
        <v>0</v>
      </c>
      <c r="L70" s="45">
        <v>0</v>
      </c>
    </row>
    <row r="71" spans="1:12" x14ac:dyDescent="0.2">
      <c r="A71" s="45" t="s">
        <v>40</v>
      </c>
      <c r="B71" s="45">
        <v>5804453</v>
      </c>
      <c r="C71" s="45" t="s">
        <v>83</v>
      </c>
      <c r="D71" s="45" t="s">
        <v>84</v>
      </c>
      <c r="E71" s="45">
        <v>6</v>
      </c>
      <c r="F71" s="45">
        <v>369</v>
      </c>
      <c r="G71" s="45">
        <v>4</v>
      </c>
      <c r="H71" s="45">
        <v>1</v>
      </c>
      <c r="I71" s="45">
        <v>2</v>
      </c>
      <c r="J71" s="45">
        <v>0</v>
      </c>
      <c r="K71" s="45">
        <v>0</v>
      </c>
      <c r="L71" s="45">
        <v>0</v>
      </c>
    </row>
    <row r="72" spans="1:12" x14ac:dyDescent="0.2">
      <c r="A72" s="45" t="s">
        <v>40</v>
      </c>
      <c r="B72" s="45">
        <v>5804453</v>
      </c>
      <c r="C72" s="45" t="s">
        <v>83</v>
      </c>
      <c r="D72" s="45" t="s">
        <v>85</v>
      </c>
      <c r="E72" s="45">
        <v>3</v>
      </c>
      <c r="F72" s="45">
        <v>389</v>
      </c>
      <c r="G72" s="45">
        <v>9</v>
      </c>
      <c r="H72" s="45">
        <v>1</v>
      </c>
      <c r="I72" s="45">
        <v>1</v>
      </c>
      <c r="J72" s="45">
        <v>0</v>
      </c>
      <c r="K72" s="45">
        <v>0</v>
      </c>
      <c r="L72" s="45">
        <v>0</v>
      </c>
    </row>
    <row r="73" spans="1:12" x14ac:dyDescent="0.2">
      <c r="A73" s="45" t="s">
        <v>40</v>
      </c>
      <c r="B73" s="45">
        <v>5804453</v>
      </c>
      <c r="C73" s="45" t="s">
        <v>83</v>
      </c>
      <c r="D73" s="45" t="s">
        <v>86</v>
      </c>
      <c r="E73" s="45">
        <v>6</v>
      </c>
      <c r="F73" s="45">
        <v>518</v>
      </c>
      <c r="G73" s="45">
        <v>8</v>
      </c>
      <c r="H73" s="45">
        <v>2</v>
      </c>
      <c r="I73" s="45">
        <v>4</v>
      </c>
      <c r="J73" s="45">
        <v>0</v>
      </c>
      <c r="K73" s="45">
        <v>0</v>
      </c>
      <c r="L73" s="45">
        <v>0</v>
      </c>
    </row>
    <row r="74" spans="1:12" x14ac:dyDescent="0.2">
      <c r="A74" s="45" t="s">
        <v>40</v>
      </c>
      <c r="B74" s="45">
        <v>5804453</v>
      </c>
      <c r="C74" s="45" t="s">
        <v>84</v>
      </c>
      <c r="D74" s="45" t="s">
        <v>85</v>
      </c>
      <c r="E74" s="45">
        <v>8</v>
      </c>
      <c r="F74" s="45">
        <v>322</v>
      </c>
      <c r="G74" s="45">
        <v>9</v>
      </c>
      <c r="H74" s="45">
        <v>1</v>
      </c>
      <c r="I74" s="45">
        <v>1</v>
      </c>
      <c r="J74" s="45">
        <v>0</v>
      </c>
      <c r="K74" s="45">
        <v>0</v>
      </c>
      <c r="L74" s="45">
        <v>0</v>
      </c>
    </row>
    <row r="75" spans="1:12" x14ac:dyDescent="0.2">
      <c r="A75" s="45" t="s">
        <v>40</v>
      </c>
      <c r="B75" s="45">
        <v>5804453</v>
      </c>
      <c r="C75" s="45" t="s">
        <v>84</v>
      </c>
      <c r="D75" s="45" t="s">
        <v>86</v>
      </c>
      <c r="E75" s="45">
        <v>6</v>
      </c>
      <c r="F75" s="45">
        <v>433</v>
      </c>
      <c r="G75" s="45">
        <v>6</v>
      </c>
      <c r="H75" s="45">
        <v>3</v>
      </c>
      <c r="I75" s="45">
        <v>4</v>
      </c>
      <c r="J75" s="45">
        <v>0</v>
      </c>
      <c r="K75" s="45">
        <v>0</v>
      </c>
      <c r="L75" s="45">
        <v>0</v>
      </c>
    </row>
    <row r="76" spans="1:12" x14ac:dyDescent="0.2">
      <c r="A76" s="45" t="s">
        <v>40</v>
      </c>
      <c r="B76" s="45">
        <v>5804453</v>
      </c>
      <c r="C76" s="45" t="s">
        <v>85</v>
      </c>
      <c r="D76" s="45" t="s">
        <v>86</v>
      </c>
      <c r="E76" s="45">
        <v>3</v>
      </c>
      <c r="F76" s="45">
        <v>429</v>
      </c>
      <c r="G76" s="45">
        <v>9</v>
      </c>
      <c r="H76" s="45">
        <v>3</v>
      </c>
      <c r="I76" s="45">
        <v>3</v>
      </c>
      <c r="J76" s="45">
        <v>0</v>
      </c>
      <c r="K76" s="45">
        <v>0</v>
      </c>
      <c r="L76" s="45">
        <v>0</v>
      </c>
    </row>
    <row r="77" spans="1:12" x14ac:dyDescent="0.2">
      <c r="A77" s="45" t="s">
        <v>44</v>
      </c>
      <c r="B77" s="45">
        <v>5417034</v>
      </c>
      <c r="C77" s="45" t="s">
        <v>81</v>
      </c>
      <c r="D77" s="45" t="s">
        <v>82</v>
      </c>
      <c r="E77" s="45">
        <v>25</v>
      </c>
      <c r="F77" s="45">
        <v>260</v>
      </c>
      <c r="G77" s="45">
        <v>17</v>
      </c>
      <c r="H77" s="45">
        <v>0</v>
      </c>
      <c r="I77" s="45">
        <v>0</v>
      </c>
      <c r="J77" s="45">
        <v>0</v>
      </c>
      <c r="K77" s="45">
        <v>0</v>
      </c>
      <c r="L77" s="45">
        <v>0</v>
      </c>
    </row>
    <row r="78" spans="1:12" x14ac:dyDescent="0.2">
      <c r="A78" s="45" t="s">
        <v>44</v>
      </c>
      <c r="B78" s="45">
        <v>5417034</v>
      </c>
      <c r="C78" s="45" t="s">
        <v>81</v>
      </c>
      <c r="D78" s="45" t="s">
        <v>83</v>
      </c>
      <c r="E78" s="45">
        <v>22</v>
      </c>
      <c r="F78" s="45">
        <v>537</v>
      </c>
      <c r="G78" s="45">
        <v>22</v>
      </c>
      <c r="H78" s="45">
        <v>1</v>
      </c>
      <c r="I78" s="45">
        <v>4</v>
      </c>
      <c r="J78" s="45">
        <v>0</v>
      </c>
      <c r="K78" s="45">
        <v>0</v>
      </c>
      <c r="L78" s="45">
        <v>0</v>
      </c>
    </row>
    <row r="79" spans="1:12" x14ac:dyDescent="0.2">
      <c r="A79" s="45" t="s">
        <v>44</v>
      </c>
      <c r="B79" s="45">
        <v>5417034</v>
      </c>
      <c r="C79" s="45" t="s">
        <v>81</v>
      </c>
      <c r="D79" s="45" t="s">
        <v>84</v>
      </c>
      <c r="E79" s="45">
        <v>20</v>
      </c>
      <c r="F79" s="45">
        <v>505</v>
      </c>
      <c r="G79" s="45">
        <v>33</v>
      </c>
      <c r="H79" s="45">
        <v>0</v>
      </c>
      <c r="I79" s="45">
        <v>2</v>
      </c>
      <c r="J79" s="45">
        <v>0</v>
      </c>
      <c r="K79" s="45">
        <v>0</v>
      </c>
      <c r="L79" s="45">
        <v>0</v>
      </c>
    </row>
    <row r="80" spans="1:12" x14ac:dyDescent="0.2">
      <c r="A80" s="45" t="s">
        <v>44</v>
      </c>
      <c r="B80" s="45">
        <v>5417034</v>
      </c>
      <c r="C80" s="45" t="s">
        <v>81</v>
      </c>
      <c r="D80" s="45" t="s">
        <v>85</v>
      </c>
      <c r="E80" s="45">
        <v>21</v>
      </c>
      <c r="F80" s="45">
        <v>563</v>
      </c>
      <c r="G80" s="45">
        <v>33</v>
      </c>
      <c r="H80" s="45">
        <v>2</v>
      </c>
      <c r="I80" s="45">
        <v>6</v>
      </c>
      <c r="J80" s="45">
        <v>0</v>
      </c>
      <c r="K80" s="45">
        <v>0</v>
      </c>
      <c r="L80" s="45">
        <v>0</v>
      </c>
    </row>
    <row r="81" spans="1:12" x14ac:dyDescent="0.2">
      <c r="A81" s="45" t="s">
        <v>44</v>
      </c>
      <c r="B81" s="45">
        <v>5417034</v>
      </c>
      <c r="C81" s="45" t="s">
        <v>81</v>
      </c>
      <c r="D81" s="45" t="s">
        <v>86</v>
      </c>
      <c r="E81" s="45">
        <v>24</v>
      </c>
      <c r="F81" s="45">
        <v>532</v>
      </c>
      <c r="G81" s="45">
        <v>37</v>
      </c>
      <c r="H81" s="45">
        <v>0</v>
      </c>
      <c r="I81" s="45">
        <v>7</v>
      </c>
      <c r="J81" s="45">
        <v>0</v>
      </c>
      <c r="K81" s="45">
        <v>0</v>
      </c>
      <c r="L81" s="45">
        <v>0</v>
      </c>
    </row>
    <row r="82" spans="1:12" x14ac:dyDescent="0.2">
      <c r="A82" s="45" t="s">
        <v>44</v>
      </c>
      <c r="B82" s="45">
        <v>5417034</v>
      </c>
      <c r="C82" s="45" t="s">
        <v>82</v>
      </c>
      <c r="D82" s="45" t="s">
        <v>83</v>
      </c>
      <c r="E82" s="45">
        <v>20</v>
      </c>
      <c r="F82" s="45">
        <v>549</v>
      </c>
      <c r="G82" s="45">
        <v>27</v>
      </c>
      <c r="H82" s="45">
        <v>1</v>
      </c>
      <c r="I82" s="45">
        <v>4</v>
      </c>
      <c r="J82" s="45">
        <v>0</v>
      </c>
      <c r="K82" s="45">
        <v>0</v>
      </c>
      <c r="L82" s="45">
        <v>0</v>
      </c>
    </row>
    <row r="83" spans="1:12" x14ac:dyDescent="0.2">
      <c r="A83" s="45" t="s">
        <v>44</v>
      </c>
      <c r="B83" s="45">
        <v>5417034</v>
      </c>
      <c r="C83" s="45" t="s">
        <v>82</v>
      </c>
      <c r="D83" s="45" t="s">
        <v>84</v>
      </c>
      <c r="E83" s="45">
        <v>28</v>
      </c>
      <c r="F83" s="45">
        <v>550</v>
      </c>
      <c r="G83" s="45">
        <v>31</v>
      </c>
      <c r="H83" s="45">
        <v>0</v>
      </c>
      <c r="I83" s="45">
        <v>3</v>
      </c>
      <c r="J83" s="45">
        <v>0</v>
      </c>
      <c r="K83" s="45">
        <v>0</v>
      </c>
      <c r="L83" s="45">
        <v>0</v>
      </c>
    </row>
    <row r="84" spans="1:12" x14ac:dyDescent="0.2">
      <c r="A84" s="45" t="s">
        <v>44</v>
      </c>
      <c r="B84" s="45">
        <v>5417034</v>
      </c>
      <c r="C84" s="45" t="s">
        <v>82</v>
      </c>
      <c r="D84" s="45" t="s">
        <v>85</v>
      </c>
      <c r="E84" s="45">
        <v>20</v>
      </c>
      <c r="F84" s="45">
        <v>610</v>
      </c>
      <c r="G84" s="45">
        <v>29</v>
      </c>
      <c r="H84" s="45">
        <v>2</v>
      </c>
      <c r="I84" s="45">
        <v>7</v>
      </c>
      <c r="J84" s="45">
        <v>0</v>
      </c>
      <c r="K84" s="45">
        <v>0</v>
      </c>
      <c r="L84" s="45">
        <v>0</v>
      </c>
    </row>
    <row r="85" spans="1:12" x14ac:dyDescent="0.2">
      <c r="A85" s="45" t="s">
        <v>44</v>
      </c>
      <c r="B85" s="45">
        <v>5417034</v>
      </c>
      <c r="C85" s="45" t="s">
        <v>82</v>
      </c>
      <c r="D85" s="45" t="s">
        <v>86</v>
      </c>
      <c r="E85" s="45">
        <v>31</v>
      </c>
      <c r="F85" s="45">
        <v>556</v>
      </c>
      <c r="G85" s="45">
        <v>36</v>
      </c>
      <c r="H85" s="45">
        <v>0</v>
      </c>
      <c r="I85" s="45">
        <v>6</v>
      </c>
      <c r="J85" s="45">
        <v>0</v>
      </c>
      <c r="K85" s="45">
        <v>0</v>
      </c>
      <c r="L85" s="45">
        <v>0</v>
      </c>
    </row>
    <row r="86" spans="1:12" x14ac:dyDescent="0.2">
      <c r="A86" s="45" t="s">
        <v>44</v>
      </c>
      <c r="B86" s="45">
        <v>5417034</v>
      </c>
      <c r="C86" s="45" t="s">
        <v>83</v>
      </c>
      <c r="D86" s="45" t="s">
        <v>84</v>
      </c>
      <c r="E86" s="45">
        <v>15</v>
      </c>
      <c r="F86" s="45">
        <v>420</v>
      </c>
      <c r="G86" s="45">
        <v>19</v>
      </c>
      <c r="H86" s="45">
        <v>1</v>
      </c>
      <c r="I86" s="45">
        <v>3</v>
      </c>
      <c r="J86" s="45">
        <v>0</v>
      </c>
      <c r="K86" s="45">
        <v>0</v>
      </c>
      <c r="L86" s="45">
        <v>0</v>
      </c>
    </row>
    <row r="87" spans="1:12" x14ac:dyDescent="0.2">
      <c r="A87" s="45" t="s">
        <v>44</v>
      </c>
      <c r="B87" s="45">
        <v>5417034</v>
      </c>
      <c r="C87" s="45" t="s">
        <v>83</v>
      </c>
      <c r="D87" s="45" t="s">
        <v>85</v>
      </c>
      <c r="E87" s="45">
        <v>6</v>
      </c>
      <c r="F87" s="45">
        <v>389</v>
      </c>
      <c r="G87" s="45">
        <v>16</v>
      </c>
      <c r="H87" s="45">
        <v>2</v>
      </c>
      <c r="I87" s="45">
        <v>4</v>
      </c>
      <c r="J87" s="45">
        <v>0</v>
      </c>
      <c r="K87" s="45">
        <v>0</v>
      </c>
      <c r="L87" s="45">
        <v>0</v>
      </c>
    </row>
    <row r="88" spans="1:12" x14ac:dyDescent="0.2">
      <c r="A88" s="45" t="s">
        <v>44</v>
      </c>
      <c r="B88" s="45">
        <v>5417034</v>
      </c>
      <c r="C88" s="45" t="s">
        <v>83</v>
      </c>
      <c r="D88" s="45" t="s">
        <v>86</v>
      </c>
      <c r="E88" s="45">
        <v>20</v>
      </c>
      <c r="F88" s="45">
        <v>620</v>
      </c>
      <c r="G88" s="45">
        <v>20</v>
      </c>
      <c r="H88" s="45">
        <v>0</v>
      </c>
      <c r="I88" s="45">
        <v>5</v>
      </c>
      <c r="J88" s="45">
        <v>0</v>
      </c>
      <c r="K88" s="45">
        <v>0</v>
      </c>
      <c r="L88" s="45">
        <v>0</v>
      </c>
    </row>
    <row r="89" spans="1:12" x14ac:dyDescent="0.2">
      <c r="A89" s="45" t="s">
        <v>44</v>
      </c>
      <c r="B89" s="45">
        <v>5417034</v>
      </c>
      <c r="C89" s="45" t="s">
        <v>84</v>
      </c>
      <c r="D89" s="45" t="s">
        <v>85</v>
      </c>
      <c r="E89" s="45">
        <v>16</v>
      </c>
      <c r="F89" s="45">
        <v>479</v>
      </c>
      <c r="G89" s="45">
        <v>29</v>
      </c>
      <c r="H89" s="45">
        <v>3</v>
      </c>
      <c r="I89" s="45">
        <v>4</v>
      </c>
      <c r="J89" s="45">
        <v>0</v>
      </c>
      <c r="K89" s="45">
        <v>0</v>
      </c>
      <c r="L89" s="45">
        <v>0</v>
      </c>
    </row>
    <row r="90" spans="1:12" x14ac:dyDescent="0.2">
      <c r="A90" s="45" t="s">
        <v>44</v>
      </c>
      <c r="B90" s="45">
        <v>5417034</v>
      </c>
      <c r="C90" s="45" t="s">
        <v>84</v>
      </c>
      <c r="D90" s="45" t="s">
        <v>86</v>
      </c>
      <c r="E90" s="45">
        <v>29</v>
      </c>
      <c r="F90" s="45">
        <v>645</v>
      </c>
      <c r="G90" s="45">
        <v>30</v>
      </c>
      <c r="H90" s="45">
        <v>0</v>
      </c>
      <c r="I90" s="45">
        <v>5</v>
      </c>
      <c r="J90" s="45">
        <v>0</v>
      </c>
      <c r="K90" s="45">
        <v>0</v>
      </c>
      <c r="L90" s="45">
        <v>0</v>
      </c>
    </row>
    <row r="91" spans="1:12" ht="17" thickBot="1" x14ac:dyDescent="0.25">
      <c r="A91" s="46" t="s">
        <v>44</v>
      </c>
      <c r="B91" s="46">
        <v>5417034</v>
      </c>
      <c r="C91" s="46" t="s">
        <v>85</v>
      </c>
      <c r="D91" s="46" t="s">
        <v>86</v>
      </c>
      <c r="E91" s="46">
        <v>23</v>
      </c>
      <c r="F91" s="46">
        <v>626</v>
      </c>
      <c r="G91" s="46">
        <v>25</v>
      </c>
      <c r="H91" s="46">
        <v>1</v>
      </c>
      <c r="I91" s="46">
        <v>4</v>
      </c>
      <c r="J91" s="46">
        <v>0</v>
      </c>
      <c r="K91" s="46">
        <v>0</v>
      </c>
      <c r="L91" s="46">
        <v>0</v>
      </c>
    </row>
    <row r="92" spans="1:12" ht="17" thickBot="1" x14ac:dyDescent="0.25"/>
    <row r="93" spans="1:12" s="18" customFormat="1" ht="24" customHeight="1" x14ac:dyDescent="0.2">
      <c r="D93" s="48" t="s">
        <v>45</v>
      </c>
      <c r="E93" s="49">
        <f t="shared" ref="E93:K93" si="0">SUM(E$2:E$91)</f>
        <v>2818</v>
      </c>
      <c r="F93" s="49">
        <f t="shared" si="0"/>
        <v>30781</v>
      </c>
      <c r="G93" s="49">
        <f t="shared" si="0"/>
        <v>5207</v>
      </c>
      <c r="H93" s="49">
        <f t="shared" si="0"/>
        <v>96</v>
      </c>
      <c r="I93" s="49">
        <f t="shared" si="0"/>
        <v>282</v>
      </c>
      <c r="J93" s="49">
        <f t="shared" si="0"/>
        <v>4</v>
      </c>
      <c r="K93" s="49">
        <f t="shared" si="0"/>
        <v>5</v>
      </c>
      <c r="L93" s="49">
        <f t="shared" ref="L93" si="1">SUM(L$2:L$91)</f>
        <v>8</v>
      </c>
    </row>
    <row r="94" spans="1:12" s="18" customFormat="1" ht="24" customHeight="1" x14ac:dyDescent="0.2">
      <c r="D94" s="55" t="s">
        <v>46</v>
      </c>
      <c r="E94" s="54">
        <f t="shared" ref="E94:L94" si="2">E93/SUM($E93:$L93)</f>
        <v>7.188592127751843E-2</v>
      </c>
      <c r="F94" s="54">
        <f t="shared" si="2"/>
        <v>0.78520956098058725</v>
      </c>
      <c r="G94" s="54">
        <f t="shared" si="2"/>
        <v>0.13282824417744446</v>
      </c>
      <c r="H94" s="54">
        <f t="shared" si="2"/>
        <v>2.4489171194612383E-3</v>
      </c>
      <c r="I94" s="54">
        <f t="shared" si="2"/>
        <v>7.1936940384173869E-3</v>
      </c>
      <c r="J94" s="54">
        <f t="shared" si="2"/>
        <v>1.0203821331088492E-4</v>
      </c>
      <c r="K94" s="54">
        <f t="shared" si="2"/>
        <v>1.2754776663860616E-4</v>
      </c>
      <c r="L94" s="54">
        <f t="shared" si="2"/>
        <v>2.0407642662176984E-4</v>
      </c>
    </row>
    <row r="95" spans="1:12" s="18" customFormat="1" ht="24" customHeight="1" thickBot="1" x14ac:dyDescent="0.25">
      <c r="D95" s="50" t="s">
        <v>69</v>
      </c>
      <c r="E95" s="51">
        <f t="shared" ref="E95:K95" si="3">1000000*AVERAGE(AVERAGE(E$2:E$16)/$B$2, AVERAGE(E$17:E$31)/$B$17, AVERAGE(E$32:E$46)/$B$32, AVERAGE(E$47:E$61)/$B$47, AVERAGE(E$62:E$76)/$B$62, AVERAGE(E$77:E$91)/$B$77)</f>
        <v>6.6320840740177447</v>
      </c>
      <c r="F95" s="51">
        <f t="shared" si="3"/>
        <v>77.551120203019536</v>
      </c>
      <c r="G95" s="51">
        <f t="shared" si="3"/>
        <v>13.899098774580009</v>
      </c>
      <c r="H95" s="51">
        <f t="shared" si="3"/>
        <v>0.27102447490362275</v>
      </c>
      <c r="I95" s="51">
        <f t="shared" si="3"/>
        <v>1.0539554751480129</v>
      </c>
      <c r="J95" s="51">
        <f t="shared" si="3"/>
        <v>1.1109861987768489E-2</v>
      </c>
      <c r="K95" s="51">
        <f t="shared" si="3"/>
        <v>2.7075361669973649E-2</v>
      </c>
      <c r="L95" s="51">
        <f t="shared" ref="L95" si="4">1000000*AVERAGE(AVERAGE(L$2:L$16)/$B$2, AVERAGE(L$17:L$31)/$B$17, AVERAGE(L$32:L$46)/$B$32, AVERAGE(L$47:L$61)/$B$47, AVERAGE(L$62:L$76)/$B$62, AVERAGE(L$77:L$91)/$B$77)</f>
        <v>4.3320578671957849E-2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5BE37-54B1-6A47-9B08-E548C7C7E9B4}">
  <dimension ref="A1:Y41"/>
  <sheetViews>
    <sheetView showGridLines="0" zoomScaleNormal="100" workbookViewId="0">
      <pane ySplit="1" topLeftCell="A2" activePane="bottomLeft" state="frozen"/>
      <selection pane="bottomLeft"/>
    </sheetView>
  </sheetViews>
  <sheetFormatPr baseColWidth="10" defaultRowHeight="16" x14ac:dyDescent="0.2"/>
  <cols>
    <col min="1" max="1" width="38.5" bestFit="1" customWidth="1"/>
    <col min="2" max="2" width="11.83203125" bestFit="1" customWidth="1"/>
    <col min="3" max="4" width="12.1640625" customWidth="1"/>
    <col min="5" max="22" width="7.5" style="43" customWidth="1"/>
    <col min="23" max="23" width="3.33203125" style="43" customWidth="1"/>
    <col min="24" max="25" width="7.5" customWidth="1"/>
  </cols>
  <sheetData>
    <row r="1" spans="1:25" ht="164" thickBot="1" x14ac:dyDescent="0.25">
      <c r="A1" s="52" t="s">
        <v>21</v>
      </c>
      <c r="B1" s="52" t="s">
        <v>68</v>
      </c>
      <c r="C1" s="52" t="s">
        <v>41</v>
      </c>
      <c r="D1" s="52" t="s">
        <v>42</v>
      </c>
      <c r="E1" s="53" t="s">
        <v>43</v>
      </c>
      <c r="F1" s="53" t="s">
        <v>23</v>
      </c>
      <c r="G1" s="53" t="s">
        <v>24</v>
      </c>
      <c r="H1" s="53" t="s">
        <v>25</v>
      </c>
      <c r="I1" s="53" t="s">
        <v>26</v>
      </c>
      <c r="J1" s="53" t="s">
        <v>27</v>
      </c>
      <c r="K1" s="53" t="s">
        <v>28</v>
      </c>
      <c r="L1" s="42" t="s">
        <v>29</v>
      </c>
      <c r="M1" s="65" t="s">
        <v>30</v>
      </c>
      <c r="N1" s="65" t="s">
        <v>93</v>
      </c>
      <c r="O1" s="65" t="s">
        <v>31</v>
      </c>
      <c r="P1" s="65" t="s">
        <v>32</v>
      </c>
      <c r="Q1" s="65" t="s">
        <v>33</v>
      </c>
      <c r="R1" s="65" t="s">
        <v>34</v>
      </c>
      <c r="S1" s="65" t="s">
        <v>35</v>
      </c>
      <c r="T1" s="65" t="s">
        <v>51</v>
      </c>
      <c r="U1" s="65" t="s">
        <v>52</v>
      </c>
      <c r="V1" s="65" t="s">
        <v>55</v>
      </c>
      <c r="W1" s="53"/>
      <c r="X1" s="65" t="s">
        <v>91</v>
      </c>
      <c r="Y1" s="65" t="s">
        <v>92</v>
      </c>
    </row>
    <row r="2" spans="1:25" x14ac:dyDescent="0.2">
      <c r="A2" s="44" t="s">
        <v>22</v>
      </c>
      <c r="B2" s="44">
        <v>3798645</v>
      </c>
      <c r="C2" s="44" t="s">
        <v>81</v>
      </c>
      <c r="D2" s="44" t="s">
        <v>89</v>
      </c>
      <c r="E2" s="44">
        <v>2</v>
      </c>
      <c r="F2" s="44">
        <v>764</v>
      </c>
      <c r="G2" s="44">
        <v>6</v>
      </c>
      <c r="H2" s="44">
        <v>27</v>
      </c>
      <c r="I2" s="44">
        <v>0</v>
      </c>
      <c r="J2" s="44">
        <v>2</v>
      </c>
      <c r="K2" s="44">
        <v>0</v>
      </c>
      <c r="L2" s="44">
        <v>0</v>
      </c>
      <c r="M2" s="44">
        <v>0</v>
      </c>
      <c r="N2" s="44">
        <v>0</v>
      </c>
      <c r="O2" s="44">
        <v>0</v>
      </c>
      <c r="P2" s="44">
        <v>0</v>
      </c>
      <c r="Q2" s="44">
        <v>0</v>
      </c>
      <c r="R2" s="44">
        <v>0</v>
      </c>
      <c r="S2" s="44">
        <v>0</v>
      </c>
      <c r="T2" s="44">
        <v>0</v>
      </c>
      <c r="U2" s="44">
        <v>0</v>
      </c>
      <c r="V2" s="44">
        <v>0</v>
      </c>
      <c r="W2" s="66"/>
      <c r="X2" s="44">
        <v>1</v>
      </c>
      <c r="Y2" s="44">
        <v>7</v>
      </c>
    </row>
    <row r="3" spans="1:25" x14ac:dyDescent="0.2">
      <c r="A3" s="45" t="s">
        <v>22</v>
      </c>
      <c r="B3" s="45">
        <v>3798645</v>
      </c>
      <c r="C3" s="45" t="s">
        <v>82</v>
      </c>
      <c r="D3" s="45" t="s">
        <v>89</v>
      </c>
      <c r="E3" s="45">
        <v>3</v>
      </c>
      <c r="F3" s="45">
        <v>734</v>
      </c>
      <c r="G3" s="45">
        <v>4</v>
      </c>
      <c r="H3" s="45">
        <v>23</v>
      </c>
      <c r="I3" s="45">
        <v>0</v>
      </c>
      <c r="J3" s="45">
        <v>2</v>
      </c>
      <c r="K3" s="45">
        <v>0</v>
      </c>
      <c r="L3" s="45">
        <v>0</v>
      </c>
      <c r="M3" s="45">
        <v>0</v>
      </c>
      <c r="N3" s="45">
        <v>0</v>
      </c>
      <c r="O3" s="45">
        <v>0</v>
      </c>
      <c r="P3" s="45">
        <v>0</v>
      </c>
      <c r="Q3" s="45">
        <v>0</v>
      </c>
      <c r="R3" s="45">
        <v>0</v>
      </c>
      <c r="S3" s="45">
        <v>0</v>
      </c>
      <c r="T3" s="45">
        <v>0</v>
      </c>
      <c r="U3" s="45">
        <v>0</v>
      </c>
      <c r="V3" s="45">
        <v>0</v>
      </c>
      <c r="W3" s="66"/>
      <c r="X3" s="45">
        <v>0</v>
      </c>
      <c r="Y3" s="45">
        <v>7</v>
      </c>
    </row>
    <row r="4" spans="1:25" x14ac:dyDescent="0.2">
      <c r="A4" s="45" t="s">
        <v>22</v>
      </c>
      <c r="B4" s="45">
        <v>3798645</v>
      </c>
      <c r="C4" s="45" t="s">
        <v>83</v>
      </c>
      <c r="D4" s="45" t="s">
        <v>89</v>
      </c>
      <c r="E4" s="45">
        <v>5</v>
      </c>
      <c r="F4" s="45">
        <v>728</v>
      </c>
      <c r="G4" s="45">
        <v>6</v>
      </c>
      <c r="H4" s="45">
        <v>26</v>
      </c>
      <c r="I4" s="45">
        <v>0</v>
      </c>
      <c r="J4" s="45">
        <v>1</v>
      </c>
      <c r="K4" s="45">
        <v>0</v>
      </c>
      <c r="L4" s="45">
        <v>0</v>
      </c>
      <c r="M4" s="45">
        <v>0</v>
      </c>
      <c r="N4" s="45">
        <v>0</v>
      </c>
      <c r="O4" s="45">
        <v>0</v>
      </c>
      <c r="P4" s="45">
        <v>0</v>
      </c>
      <c r="Q4" s="45">
        <v>0</v>
      </c>
      <c r="R4" s="45">
        <v>0</v>
      </c>
      <c r="S4" s="45">
        <v>0</v>
      </c>
      <c r="T4" s="45">
        <v>0</v>
      </c>
      <c r="U4" s="45">
        <v>0</v>
      </c>
      <c r="V4" s="45">
        <v>0</v>
      </c>
      <c r="W4" s="66"/>
      <c r="X4" s="45">
        <v>1</v>
      </c>
      <c r="Y4" s="45">
        <v>10</v>
      </c>
    </row>
    <row r="5" spans="1:25" x14ac:dyDescent="0.2">
      <c r="A5" s="45" t="s">
        <v>22</v>
      </c>
      <c r="B5" s="45">
        <v>3798645</v>
      </c>
      <c r="C5" s="45" t="s">
        <v>84</v>
      </c>
      <c r="D5" s="45" t="s">
        <v>89</v>
      </c>
      <c r="E5" s="45">
        <v>1</v>
      </c>
      <c r="F5" s="45">
        <v>713</v>
      </c>
      <c r="G5" s="45">
        <v>4</v>
      </c>
      <c r="H5" s="45">
        <v>22</v>
      </c>
      <c r="I5" s="45">
        <v>0</v>
      </c>
      <c r="J5" s="45">
        <v>2</v>
      </c>
      <c r="K5" s="45">
        <v>0</v>
      </c>
      <c r="L5" s="45">
        <v>0</v>
      </c>
      <c r="M5" s="45">
        <v>0</v>
      </c>
      <c r="N5" s="45">
        <v>0</v>
      </c>
      <c r="O5" s="45">
        <v>0</v>
      </c>
      <c r="P5" s="45">
        <v>0</v>
      </c>
      <c r="Q5" s="45">
        <v>0</v>
      </c>
      <c r="R5" s="45">
        <v>0</v>
      </c>
      <c r="S5" s="45">
        <v>0</v>
      </c>
      <c r="T5" s="45">
        <v>0</v>
      </c>
      <c r="U5" s="45">
        <v>0</v>
      </c>
      <c r="V5" s="45">
        <v>0</v>
      </c>
      <c r="W5" s="66"/>
      <c r="X5" s="45">
        <v>0</v>
      </c>
      <c r="Y5" s="45">
        <v>5</v>
      </c>
    </row>
    <row r="6" spans="1:25" x14ac:dyDescent="0.2">
      <c r="A6" s="45" t="s">
        <v>22</v>
      </c>
      <c r="B6" s="45">
        <v>3798645</v>
      </c>
      <c r="C6" s="45" t="s">
        <v>85</v>
      </c>
      <c r="D6" s="45" t="s">
        <v>89</v>
      </c>
      <c r="E6" s="45">
        <v>0</v>
      </c>
      <c r="F6" s="45">
        <v>727</v>
      </c>
      <c r="G6" s="45">
        <v>8</v>
      </c>
      <c r="H6" s="45">
        <v>23</v>
      </c>
      <c r="I6" s="45">
        <v>0</v>
      </c>
      <c r="J6" s="45">
        <v>1</v>
      </c>
      <c r="K6" s="45">
        <v>0</v>
      </c>
      <c r="L6" s="45">
        <v>0</v>
      </c>
      <c r="M6" s="45">
        <v>0</v>
      </c>
      <c r="N6" s="45">
        <v>0</v>
      </c>
      <c r="O6" s="45">
        <v>0</v>
      </c>
      <c r="P6" s="45">
        <v>0</v>
      </c>
      <c r="Q6" s="45">
        <v>0</v>
      </c>
      <c r="R6" s="45">
        <v>0</v>
      </c>
      <c r="S6" s="45">
        <v>0</v>
      </c>
      <c r="T6" s="45">
        <v>0</v>
      </c>
      <c r="U6" s="45">
        <v>0</v>
      </c>
      <c r="V6" s="45">
        <v>0</v>
      </c>
      <c r="W6" s="66"/>
      <c r="X6" s="45">
        <v>1</v>
      </c>
      <c r="Y6" s="45">
        <v>7</v>
      </c>
    </row>
    <row r="7" spans="1:25" x14ac:dyDescent="0.2">
      <c r="A7" s="45" t="s">
        <v>22</v>
      </c>
      <c r="B7" s="45">
        <v>3798645</v>
      </c>
      <c r="C7" s="45" t="s">
        <v>86</v>
      </c>
      <c r="D7" s="45" t="s">
        <v>89</v>
      </c>
      <c r="E7" s="45">
        <v>3</v>
      </c>
      <c r="F7" s="45">
        <v>845</v>
      </c>
      <c r="G7" s="45">
        <v>14</v>
      </c>
      <c r="H7" s="45">
        <v>33</v>
      </c>
      <c r="I7" s="45">
        <v>1</v>
      </c>
      <c r="J7" s="45">
        <v>0</v>
      </c>
      <c r="K7" s="45">
        <v>0</v>
      </c>
      <c r="L7" s="45">
        <v>0</v>
      </c>
      <c r="M7" s="45">
        <v>0</v>
      </c>
      <c r="N7" s="45">
        <v>0</v>
      </c>
      <c r="O7" s="45">
        <v>0</v>
      </c>
      <c r="P7" s="45">
        <v>0</v>
      </c>
      <c r="Q7" s="45">
        <v>0</v>
      </c>
      <c r="R7" s="45">
        <v>0</v>
      </c>
      <c r="S7" s="45">
        <v>0</v>
      </c>
      <c r="T7" s="45">
        <v>0</v>
      </c>
      <c r="U7" s="45">
        <v>0</v>
      </c>
      <c r="V7" s="45">
        <v>0</v>
      </c>
      <c r="W7" s="66"/>
      <c r="X7" s="45">
        <v>1</v>
      </c>
      <c r="Y7" s="45">
        <v>17</v>
      </c>
    </row>
    <row r="8" spans="1:25" x14ac:dyDescent="0.2">
      <c r="A8" s="45" t="s">
        <v>37</v>
      </c>
      <c r="B8" s="45">
        <v>4758907</v>
      </c>
      <c r="C8" s="45" t="s">
        <v>81</v>
      </c>
      <c r="D8" s="45" t="s">
        <v>89</v>
      </c>
      <c r="E8" s="45">
        <v>10</v>
      </c>
      <c r="F8" s="45">
        <v>1201</v>
      </c>
      <c r="G8" s="45">
        <v>81</v>
      </c>
      <c r="H8" s="45">
        <v>68</v>
      </c>
      <c r="I8" s="45">
        <v>1</v>
      </c>
      <c r="J8" s="45">
        <v>11</v>
      </c>
      <c r="K8" s="45">
        <v>0</v>
      </c>
      <c r="L8" s="45">
        <v>0</v>
      </c>
      <c r="M8" s="45">
        <v>0</v>
      </c>
      <c r="N8" s="45">
        <v>0</v>
      </c>
      <c r="O8" s="45">
        <v>0</v>
      </c>
      <c r="P8" s="45">
        <v>0</v>
      </c>
      <c r="Q8" s="45">
        <v>0</v>
      </c>
      <c r="R8" s="45">
        <v>0</v>
      </c>
      <c r="S8" s="45">
        <v>0</v>
      </c>
      <c r="T8" s="45">
        <v>0</v>
      </c>
      <c r="U8" s="45">
        <v>0</v>
      </c>
      <c r="V8" s="45">
        <v>0</v>
      </c>
      <c r="W8" s="66"/>
      <c r="X8" s="45">
        <v>1</v>
      </c>
      <c r="Y8" s="45">
        <v>91</v>
      </c>
    </row>
    <row r="9" spans="1:25" x14ac:dyDescent="0.2">
      <c r="A9" s="45" t="s">
        <v>37</v>
      </c>
      <c r="B9" s="45">
        <v>4758907</v>
      </c>
      <c r="C9" s="45" t="s">
        <v>82</v>
      </c>
      <c r="D9" s="45" t="s">
        <v>89</v>
      </c>
      <c r="E9" s="45">
        <v>12</v>
      </c>
      <c r="F9" s="45">
        <v>1206</v>
      </c>
      <c r="G9" s="45">
        <v>99</v>
      </c>
      <c r="H9" s="45">
        <v>61</v>
      </c>
      <c r="I9" s="45">
        <v>1</v>
      </c>
      <c r="J9" s="45">
        <v>8</v>
      </c>
      <c r="K9" s="45">
        <v>0</v>
      </c>
      <c r="L9" s="45">
        <v>0</v>
      </c>
      <c r="M9" s="45">
        <v>0</v>
      </c>
      <c r="N9" s="45">
        <v>0</v>
      </c>
      <c r="O9" s="45">
        <v>0</v>
      </c>
      <c r="P9" s="45">
        <v>0</v>
      </c>
      <c r="Q9" s="45">
        <v>0</v>
      </c>
      <c r="R9" s="45">
        <v>0</v>
      </c>
      <c r="S9" s="45">
        <v>0</v>
      </c>
      <c r="T9" s="45">
        <v>0</v>
      </c>
      <c r="U9" s="45">
        <v>0</v>
      </c>
      <c r="V9" s="45">
        <v>0</v>
      </c>
      <c r="W9" s="66"/>
      <c r="X9" s="45">
        <v>1</v>
      </c>
      <c r="Y9" s="45">
        <v>111</v>
      </c>
    </row>
    <row r="10" spans="1:25" x14ac:dyDescent="0.2">
      <c r="A10" s="45" t="s">
        <v>37</v>
      </c>
      <c r="B10" s="45">
        <v>4758907</v>
      </c>
      <c r="C10" s="45" t="s">
        <v>83</v>
      </c>
      <c r="D10" s="45" t="s">
        <v>89</v>
      </c>
      <c r="E10" s="45">
        <v>9</v>
      </c>
      <c r="F10" s="45">
        <v>1094</v>
      </c>
      <c r="G10" s="45">
        <v>86</v>
      </c>
      <c r="H10" s="45">
        <v>59</v>
      </c>
      <c r="I10" s="45">
        <v>1</v>
      </c>
      <c r="J10" s="45">
        <v>9</v>
      </c>
      <c r="K10" s="45">
        <v>0</v>
      </c>
      <c r="L10" s="45">
        <v>0</v>
      </c>
      <c r="M10" s="45">
        <v>0</v>
      </c>
      <c r="N10" s="45">
        <v>0</v>
      </c>
      <c r="O10" s="45">
        <v>0</v>
      </c>
      <c r="P10" s="45">
        <v>0</v>
      </c>
      <c r="Q10" s="45">
        <v>0</v>
      </c>
      <c r="R10" s="45">
        <v>0</v>
      </c>
      <c r="S10" s="45">
        <v>0</v>
      </c>
      <c r="T10" s="45">
        <v>0</v>
      </c>
      <c r="U10" s="45">
        <v>0</v>
      </c>
      <c r="V10" s="45">
        <v>0</v>
      </c>
      <c r="W10" s="66"/>
      <c r="X10" s="45">
        <v>1</v>
      </c>
      <c r="Y10" s="45">
        <v>95</v>
      </c>
    </row>
    <row r="11" spans="1:25" x14ac:dyDescent="0.2">
      <c r="A11" s="45" t="s">
        <v>37</v>
      </c>
      <c r="B11" s="45">
        <v>4758907</v>
      </c>
      <c r="C11" s="45" t="s">
        <v>84</v>
      </c>
      <c r="D11" s="45" t="s">
        <v>89</v>
      </c>
      <c r="E11" s="45">
        <v>14</v>
      </c>
      <c r="F11" s="45">
        <v>1096</v>
      </c>
      <c r="G11" s="45">
        <v>80</v>
      </c>
      <c r="H11" s="45">
        <v>63</v>
      </c>
      <c r="I11" s="45">
        <v>1</v>
      </c>
      <c r="J11" s="45">
        <v>7</v>
      </c>
      <c r="K11" s="45">
        <v>0</v>
      </c>
      <c r="L11" s="45">
        <v>0</v>
      </c>
      <c r="M11" s="45">
        <v>0</v>
      </c>
      <c r="N11" s="45">
        <v>0</v>
      </c>
      <c r="O11" s="45">
        <v>0</v>
      </c>
      <c r="P11" s="45">
        <v>0</v>
      </c>
      <c r="Q11" s="45">
        <v>0</v>
      </c>
      <c r="R11" s="45">
        <v>0</v>
      </c>
      <c r="S11" s="45">
        <v>0</v>
      </c>
      <c r="T11" s="45">
        <v>0</v>
      </c>
      <c r="U11" s="45">
        <v>0</v>
      </c>
      <c r="V11" s="45">
        <v>0</v>
      </c>
      <c r="W11" s="66"/>
      <c r="X11" s="45">
        <v>1</v>
      </c>
      <c r="Y11" s="45">
        <v>94</v>
      </c>
    </row>
    <row r="12" spans="1:25" x14ac:dyDescent="0.2">
      <c r="A12" s="45" t="s">
        <v>37</v>
      </c>
      <c r="B12" s="45">
        <v>4758907</v>
      </c>
      <c r="C12" s="45" t="s">
        <v>85</v>
      </c>
      <c r="D12" s="45" t="s">
        <v>89</v>
      </c>
      <c r="E12" s="45">
        <v>13</v>
      </c>
      <c r="F12" s="45">
        <v>1170</v>
      </c>
      <c r="G12" s="45">
        <v>73</v>
      </c>
      <c r="H12" s="45">
        <v>62</v>
      </c>
      <c r="I12" s="45">
        <v>1</v>
      </c>
      <c r="J12" s="45">
        <v>7</v>
      </c>
      <c r="K12" s="45">
        <v>0</v>
      </c>
      <c r="L12" s="45">
        <v>0</v>
      </c>
      <c r="M12" s="45">
        <v>0</v>
      </c>
      <c r="N12" s="45">
        <v>0</v>
      </c>
      <c r="O12" s="45">
        <v>0</v>
      </c>
      <c r="P12" s="45">
        <v>0</v>
      </c>
      <c r="Q12" s="45">
        <v>0</v>
      </c>
      <c r="R12" s="45">
        <v>0</v>
      </c>
      <c r="S12" s="45">
        <v>0</v>
      </c>
      <c r="T12" s="45">
        <v>0</v>
      </c>
      <c r="U12" s="45">
        <v>0</v>
      </c>
      <c r="V12" s="45">
        <v>0</v>
      </c>
      <c r="W12" s="66"/>
      <c r="X12" s="45">
        <v>1</v>
      </c>
      <c r="Y12" s="45">
        <v>86</v>
      </c>
    </row>
    <row r="13" spans="1:25" x14ac:dyDescent="0.2">
      <c r="A13" s="45" t="s">
        <v>37</v>
      </c>
      <c r="B13" s="45">
        <v>4758907</v>
      </c>
      <c r="C13" s="45" t="s">
        <v>86</v>
      </c>
      <c r="D13" s="45" t="s">
        <v>89</v>
      </c>
      <c r="E13" s="45">
        <v>15</v>
      </c>
      <c r="F13" s="45">
        <v>1068</v>
      </c>
      <c r="G13" s="45">
        <v>76</v>
      </c>
      <c r="H13" s="45">
        <v>61</v>
      </c>
      <c r="I13" s="45">
        <v>1</v>
      </c>
      <c r="J13" s="45">
        <v>4</v>
      </c>
      <c r="K13" s="45">
        <v>0</v>
      </c>
      <c r="L13" s="45">
        <v>0</v>
      </c>
      <c r="M13" s="45">
        <v>0</v>
      </c>
      <c r="N13" s="45">
        <v>0</v>
      </c>
      <c r="O13" s="45">
        <v>0</v>
      </c>
      <c r="P13" s="45">
        <v>0</v>
      </c>
      <c r="Q13" s="45">
        <v>0</v>
      </c>
      <c r="R13" s="45">
        <v>0</v>
      </c>
      <c r="S13" s="45">
        <v>0</v>
      </c>
      <c r="T13" s="45">
        <v>0</v>
      </c>
      <c r="U13" s="45">
        <v>0</v>
      </c>
      <c r="V13" s="45">
        <v>0</v>
      </c>
      <c r="W13" s="66"/>
      <c r="X13" s="45">
        <v>1</v>
      </c>
      <c r="Y13" s="45">
        <v>91</v>
      </c>
    </row>
    <row r="14" spans="1:25" x14ac:dyDescent="0.2">
      <c r="A14" s="45" t="s">
        <v>38</v>
      </c>
      <c r="B14" s="45">
        <v>4837926</v>
      </c>
      <c r="C14" s="45" t="s">
        <v>81</v>
      </c>
      <c r="D14" s="45" t="s">
        <v>89</v>
      </c>
      <c r="E14" s="45">
        <v>299</v>
      </c>
      <c r="F14" s="45">
        <v>1284</v>
      </c>
      <c r="G14" s="45">
        <v>540</v>
      </c>
      <c r="H14" s="45">
        <v>83</v>
      </c>
      <c r="I14" s="45">
        <v>2</v>
      </c>
      <c r="J14" s="45">
        <v>4</v>
      </c>
      <c r="K14" s="45">
        <v>0</v>
      </c>
      <c r="L14" s="45">
        <v>1</v>
      </c>
      <c r="M14" s="45">
        <v>0</v>
      </c>
      <c r="N14" s="45">
        <v>0</v>
      </c>
      <c r="O14" s="45">
        <v>0</v>
      </c>
      <c r="P14" s="45">
        <v>0</v>
      </c>
      <c r="Q14" s="45">
        <v>0</v>
      </c>
      <c r="R14" s="45">
        <v>0</v>
      </c>
      <c r="S14" s="45">
        <v>0</v>
      </c>
      <c r="T14" s="45">
        <v>0</v>
      </c>
      <c r="U14" s="45">
        <v>0</v>
      </c>
      <c r="V14" s="45">
        <v>0</v>
      </c>
      <c r="W14" s="66"/>
      <c r="X14" s="45">
        <v>0</v>
      </c>
      <c r="Y14" s="45">
        <v>841</v>
      </c>
    </row>
    <row r="15" spans="1:25" x14ac:dyDescent="0.2">
      <c r="A15" s="45" t="s">
        <v>38</v>
      </c>
      <c r="B15" s="45">
        <v>4837926</v>
      </c>
      <c r="C15" s="45" t="s">
        <v>82</v>
      </c>
      <c r="D15" s="45" t="s">
        <v>89</v>
      </c>
      <c r="E15" s="45">
        <v>223</v>
      </c>
      <c r="F15" s="45">
        <v>1326</v>
      </c>
      <c r="G15" s="45">
        <v>582</v>
      </c>
      <c r="H15" s="45">
        <v>88</v>
      </c>
      <c r="I15" s="45">
        <v>4</v>
      </c>
      <c r="J15" s="45">
        <v>5</v>
      </c>
      <c r="K15" s="45">
        <v>0</v>
      </c>
      <c r="L15" s="45">
        <v>0</v>
      </c>
      <c r="M15" s="45">
        <v>0</v>
      </c>
      <c r="N15" s="45">
        <v>1</v>
      </c>
      <c r="O15" s="45">
        <v>0</v>
      </c>
      <c r="P15" s="45">
        <v>0</v>
      </c>
      <c r="Q15" s="45">
        <v>0</v>
      </c>
      <c r="R15" s="45">
        <v>0</v>
      </c>
      <c r="S15" s="45">
        <v>0</v>
      </c>
      <c r="T15" s="45">
        <v>0</v>
      </c>
      <c r="U15" s="45">
        <v>0</v>
      </c>
      <c r="V15" s="45">
        <v>0</v>
      </c>
      <c r="W15" s="66"/>
      <c r="X15" s="45">
        <v>0</v>
      </c>
      <c r="Y15" s="45">
        <v>809</v>
      </c>
    </row>
    <row r="16" spans="1:25" x14ac:dyDescent="0.2">
      <c r="A16" s="45" t="s">
        <v>38</v>
      </c>
      <c r="B16" s="45">
        <v>4837926</v>
      </c>
      <c r="C16" s="45" t="s">
        <v>83</v>
      </c>
      <c r="D16" s="45" t="s">
        <v>89</v>
      </c>
      <c r="E16" s="45">
        <v>318</v>
      </c>
      <c r="F16" s="45">
        <v>1303</v>
      </c>
      <c r="G16" s="45">
        <v>537</v>
      </c>
      <c r="H16" s="45">
        <v>82</v>
      </c>
      <c r="I16" s="45">
        <v>0</v>
      </c>
      <c r="J16" s="45">
        <v>3</v>
      </c>
      <c r="K16" s="45">
        <v>0</v>
      </c>
      <c r="L16" s="45">
        <v>1</v>
      </c>
      <c r="M16" s="45">
        <v>0</v>
      </c>
      <c r="N16" s="45">
        <v>0</v>
      </c>
      <c r="O16" s="45">
        <v>0</v>
      </c>
      <c r="P16" s="45">
        <v>0</v>
      </c>
      <c r="Q16" s="45">
        <v>0</v>
      </c>
      <c r="R16" s="45">
        <v>0</v>
      </c>
      <c r="S16" s="45">
        <v>0</v>
      </c>
      <c r="T16" s="45">
        <v>0</v>
      </c>
      <c r="U16" s="45">
        <v>0</v>
      </c>
      <c r="V16" s="45">
        <v>0</v>
      </c>
      <c r="W16" s="66"/>
      <c r="X16" s="45">
        <v>0</v>
      </c>
      <c r="Y16" s="45">
        <v>855</v>
      </c>
    </row>
    <row r="17" spans="1:25" x14ac:dyDescent="0.2">
      <c r="A17" s="45" t="s">
        <v>38</v>
      </c>
      <c r="B17" s="45">
        <v>4837926</v>
      </c>
      <c r="C17" s="45" t="s">
        <v>84</v>
      </c>
      <c r="D17" s="45" t="s">
        <v>89</v>
      </c>
      <c r="E17" s="45">
        <v>293</v>
      </c>
      <c r="F17" s="45">
        <v>1251</v>
      </c>
      <c r="G17" s="45">
        <v>543</v>
      </c>
      <c r="H17" s="45">
        <v>91</v>
      </c>
      <c r="I17" s="45">
        <v>5</v>
      </c>
      <c r="J17" s="45">
        <v>5</v>
      </c>
      <c r="K17" s="45">
        <v>0</v>
      </c>
      <c r="L17" s="45">
        <v>1</v>
      </c>
      <c r="M17" s="45">
        <v>0</v>
      </c>
      <c r="N17" s="45">
        <v>0</v>
      </c>
      <c r="O17" s="45">
        <v>0</v>
      </c>
      <c r="P17" s="45">
        <v>0</v>
      </c>
      <c r="Q17" s="45">
        <v>0</v>
      </c>
      <c r="R17" s="45">
        <v>0</v>
      </c>
      <c r="S17" s="45">
        <v>0</v>
      </c>
      <c r="T17" s="45">
        <v>0</v>
      </c>
      <c r="U17" s="45">
        <v>0</v>
      </c>
      <c r="V17" s="45">
        <v>0</v>
      </c>
      <c r="W17" s="66"/>
      <c r="X17" s="45">
        <v>0</v>
      </c>
      <c r="Y17" s="45">
        <v>841</v>
      </c>
    </row>
    <row r="18" spans="1:25" x14ac:dyDescent="0.2">
      <c r="A18" s="45" t="s">
        <v>38</v>
      </c>
      <c r="B18" s="45">
        <v>4837926</v>
      </c>
      <c r="C18" s="45" t="s">
        <v>85</v>
      </c>
      <c r="D18" s="45" t="s">
        <v>89</v>
      </c>
      <c r="E18" s="45">
        <v>283</v>
      </c>
      <c r="F18" s="45">
        <v>1368</v>
      </c>
      <c r="G18" s="45">
        <v>573</v>
      </c>
      <c r="H18" s="45">
        <v>90</v>
      </c>
      <c r="I18" s="45">
        <v>0</v>
      </c>
      <c r="J18" s="45">
        <v>4</v>
      </c>
      <c r="K18" s="45">
        <v>0</v>
      </c>
      <c r="L18" s="45">
        <v>1</v>
      </c>
      <c r="M18" s="45">
        <v>0</v>
      </c>
      <c r="N18" s="45">
        <v>0</v>
      </c>
      <c r="O18" s="45">
        <v>0</v>
      </c>
      <c r="P18" s="45">
        <v>0</v>
      </c>
      <c r="Q18" s="45">
        <v>0</v>
      </c>
      <c r="R18" s="45">
        <v>0</v>
      </c>
      <c r="S18" s="45">
        <v>0</v>
      </c>
      <c r="T18" s="45">
        <v>0</v>
      </c>
      <c r="U18" s="45">
        <v>0</v>
      </c>
      <c r="V18" s="45">
        <v>0</v>
      </c>
      <c r="W18" s="66"/>
      <c r="X18" s="45">
        <v>0</v>
      </c>
      <c r="Y18" s="45">
        <v>856</v>
      </c>
    </row>
    <row r="19" spans="1:25" x14ac:dyDescent="0.2">
      <c r="A19" s="45" t="s">
        <v>38</v>
      </c>
      <c r="B19" s="45">
        <v>4837926</v>
      </c>
      <c r="C19" s="45" t="s">
        <v>86</v>
      </c>
      <c r="D19" s="45" t="s">
        <v>89</v>
      </c>
      <c r="E19" s="45">
        <v>284</v>
      </c>
      <c r="F19" s="45">
        <v>1352</v>
      </c>
      <c r="G19" s="45">
        <v>599</v>
      </c>
      <c r="H19" s="45">
        <v>78</v>
      </c>
      <c r="I19" s="45">
        <v>1</v>
      </c>
      <c r="J19" s="45">
        <v>7</v>
      </c>
      <c r="K19" s="45">
        <v>0</v>
      </c>
      <c r="L19" s="45">
        <v>0</v>
      </c>
      <c r="M19" s="45">
        <v>0</v>
      </c>
      <c r="N19" s="45">
        <v>1</v>
      </c>
      <c r="O19" s="45">
        <v>0</v>
      </c>
      <c r="P19" s="45">
        <v>0</v>
      </c>
      <c r="Q19" s="45">
        <v>0</v>
      </c>
      <c r="R19" s="45">
        <v>0</v>
      </c>
      <c r="S19" s="45">
        <v>0</v>
      </c>
      <c r="T19" s="45">
        <v>0</v>
      </c>
      <c r="U19" s="45">
        <v>0</v>
      </c>
      <c r="V19" s="45">
        <v>0</v>
      </c>
      <c r="W19" s="66"/>
      <c r="X19" s="45">
        <v>1</v>
      </c>
      <c r="Y19" s="45">
        <v>883</v>
      </c>
    </row>
    <row r="20" spans="1:25" x14ac:dyDescent="0.2">
      <c r="A20" s="45" t="s">
        <v>39</v>
      </c>
      <c r="B20" s="45">
        <v>2051886</v>
      </c>
      <c r="C20" s="45" t="s">
        <v>81</v>
      </c>
      <c r="D20" s="45" t="s">
        <v>89</v>
      </c>
      <c r="E20" s="45">
        <v>3</v>
      </c>
      <c r="F20" s="45">
        <v>432</v>
      </c>
      <c r="G20" s="45">
        <v>43</v>
      </c>
      <c r="H20" s="45">
        <v>15</v>
      </c>
      <c r="I20" s="45">
        <v>15</v>
      </c>
      <c r="J20" s="45">
        <v>2</v>
      </c>
      <c r="K20" s="45">
        <v>0</v>
      </c>
      <c r="L20" s="45">
        <v>0</v>
      </c>
      <c r="M20" s="45">
        <v>1</v>
      </c>
      <c r="N20" s="45">
        <v>0</v>
      </c>
      <c r="O20" s="45">
        <v>0</v>
      </c>
      <c r="P20" s="45">
        <v>0</v>
      </c>
      <c r="Q20" s="45">
        <v>0</v>
      </c>
      <c r="R20" s="45">
        <v>0</v>
      </c>
      <c r="S20" s="45">
        <v>0</v>
      </c>
      <c r="T20" s="45">
        <v>0</v>
      </c>
      <c r="U20" s="45">
        <v>0</v>
      </c>
      <c r="V20" s="45">
        <v>0</v>
      </c>
      <c r="W20" s="66"/>
      <c r="X20" s="45">
        <v>0</v>
      </c>
      <c r="Y20" s="45">
        <v>62</v>
      </c>
    </row>
    <row r="21" spans="1:25" x14ac:dyDescent="0.2">
      <c r="A21" s="45" t="s">
        <v>39</v>
      </c>
      <c r="B21" s="45">
        <v>2051886</v>
      </c>
      <c r="C21" s="45" t="s">
        <v>82</v>
      </c>
      <c r="D21" s="45" t="s">
        <v>89</v>
      </c>
      <c r="E21" s="45">
        <v>4</v>
      </c>
      <c r="F21" s="45">
        <v>425</v>
      </c>
      <c r="G21" s="45">
        <v>54</v>
      </c>
      <c r="H21" s="45">
        <v>17</v>
      </c>
      <c r="I21" s="45">
        <v>6</v>
      </c>
      <c r="J21" s="45">
        <v>3</v>
      </c>
      <c r="K21" s="45">
        <v>1</v>
      </c>
      <c r="L21" s="45">
        <v>0</v>
      </c>
      <c r="M21" s="45">
        <v>1</v>
      </c>
      <c r="N21" s="45">
        <v>0</v>
      </c>
      <c r="O21" s="45">
        <v>0</v>
      </c>
      <c r="P21" s="45">
        <v>0</v>
      </c>
      <c r="Q21" s="45">
        <v>0</v>
      </c>
      <c r="R21" s="45">
        <v>0</v>
      </c>
      <c r="S21" s="45">
        <v>0</v>
      </c>
      <c r="T21" s="45">
        <v>0</v>
      </c>
      <c r="U21" s="45">
        <v>0</v>
      </c>
      <c r="V21" s="45">
        <v>0</v>
      </c>
      <c r="W21" s="66"/>
      <c r="X21" s="45">
        <v>0</v>
      </c>
      <c r="Y21" s="45">
        <v>66</v>
      </c>
    </row>
    <row r="22" spans="1:25" x14ac:dyDescent="0.2">
      <c r="A22" s="45" t="s">
        <v>39</v>
      </c>
      <c r="B22" s="45">
        <v>2051886</v>
      </c>
      <c r="C22" s="45" t="s">
        <v>83</v>
      </c>
      <c r="D22" s="45" t="s">
        <v>89</v>
      </c>
      <c r="E22" s="45">
        <v>1</v>
      </c>
      <c r="F22" s="45">
        <v>372</v>
      </c>
      <c r="G22" s="45">
        <v>41</v>
      </c>
      <c r="H22" s="45">
        <v>16</v>
      </c>
      <c r="I22" s="45">
        <v>21</v>
      </c>
      <c r="J22" s="45">
        <v>2</v>
      </c>
      <c r="K22" s="45">
        <v>0</v>
      </c>
      <c r="L22" s="45">
        <v>0</v>
      </c>
      <c r="M22" s="45">
        <v>0</v>
      </c>
      <c r="N22" s="45">
        <v>0</v>
      </c>
      <c r="O22" s="45">
        <v>0</v>
      </c>
      <c r="P22" s="45">
        <v>0</v>
      </c>
      <c r="Q22" s="45">
        <v>0</v>
      </c>
      <c r="R22" s="45">
        <v>0</v>
      </c>
      <c r="S22" s="45">
        <v>0</v>
      </c>
      <c r="T22" s="45">
        <v>0</v>
      </c>
      <c r="U22" s="45">
        <v>0</v>
      </c>
      <c r="V22" s="45">
        <v>0</v>
      </c>
      <c r="W22" s="66"/>
      <c r="X22" s="45">
        <v>0</v>
      </c>
      <c r="Y22" s="45">
        <v>63</v>
      </c>
    </row>
    <row r="23" spans="1:25" x14ac:dyDescent="0.2">
      <c r="A23" s="45" t="s">
        <v>39</v>
      </c>
      <c r="B23" s="45">
        <v>2051886</v>
      </c>
      <c r="C23" s="45" t="s">
        <v>84</v>
      </c>
      <c r="D23" s="45" t="s">
        <v>89</v>
      </c>
      <c r="E23" s="45">
        <v>6</v>
      </c>
      <c r="F23" s="45">
        <v>388</v>
      </c>
      <c r="G23" s="45">
        <v>53</v>
      </c>
      <c r="H23" s="45">
        <v>14</v>
      </c>
      <c r="I23" s="45">
        <v>23</v>
      </c>
      <c r="J23" s="45">
        <v>2</v>
      </c>
      <c r="K23" s="45">
        <v>0</v>
      </c>
      <c r="L23" s="45">
        <v>0</v>
      </c>
      <c r="M23" s="45">
        <v>1</v>
      </c>
      <c r="N23" s="45">
        <v>0</v>
      </c>
      <c r="O23" s="45">
        <v>0</v>
      </c>
      <c r="P23" s="45">
        <v>0</v>
      </c>
      <c r="Q23" s="45">
        <v>0</v>
      </c>
      <c r="R23" s="45">
        <v>0</v>
      </c>
      <c r="S23" s="45">
        <v>0</v>
      </c>
      <c r="T23" s="45">
        <v>0</v>
      </c>
      <c r="U23" s="45">
        <v>0</v>
      </c>
      <c r="V23" s="45">
        <v>0</v>
      </c>
      <c r="W23" s="66"/>
      <c r="X23" s="45">
        <v>0</v>
      </c>
      <c r="Y23" s="45">
        <v>83</v>
      </c>
    </row>
    <row r="24" spans="1:25" x14ac:dyDescent="0.2">
      <c r="A24" s="45" t="s">
        <v>39</v>
      </c>
      <c r="B24" s="45">
        <v>2051886</v>
      </c>
      <c r="C24" s="45" t="s">
        <v>85</v>
      </c>
      <c r="D24" s="45" t="s">
        <v>89</v>
      </c>
      <c r="E24" s="45">
        <v>0</v>
      </c>
      <c r="F24" s="45">
        <v>381</v>
      </c>
      <c r="G24" s="45">
        <v>47</v>
      </c>
      <c r="H24" s="45">
        <v>15</v>
      </c>
      <c r="I24" s="45">
        <v>9</v>
      </c>
      <c r="J24" s="45">
        <v>1</v>
      </c>
      <c r="K24" s="45">
        <v>0</v>
      </c>
      <c r="L24" s="45">
        <v>0</v>
      </c>
      <c r="M24" s="45">
        <v>1</v>
      </c>
      <c r="N24" s="45">
        <v>0</v>
      </c>
      <c r="O24" s="45">
        <v>0</v>
      </c>
      <c r="P24" s="45">
        <v>0</v>
      </c>
      <c r="Q24" s="45">
        <v>0</v>
      </c>
      <c r="R24" s="45">
        <v>0</v>
      </c>
      <c r="S24" s="45">
        <v>0</v>
      </c>
      <c r="T24" s="45">
        <v>0</v>
      </c>
      <c r="U24" s="45">
        <v>0</v>
      </c>
      <c r="V24" s="45">
        <v>0</v>
      </c>
      <c r="W24" s="66"/>
      <c r="X24" s="45">
        <v>0</v>
      </c>
      <c r="Y24" s="45">
        <v>57</v>
      </c>
    </row>
    <row r="25" spans="1:25" x14ac:dyDescent="0.2">
      <c r="A25" s="45" t="s">
        <v>39</v>
      </c>
      <c r="B25" s="45">
        <v>2051886</v>
      </c>
      <c r="C25" s="45" t="s">
        <v>86</v>
      </c>
      <c r="D25" s="45" t="s">
        <v>89</v>
      </c>
      <c r="E25" s="45">
        <v>1</v>
      </c>
      <c r="F25" s="45">
        <v>407</v>
      </c>
      <c r="G25" s="45">
        <v>40</v>
      </c>
      <c r="H25" s="45">
        <v>17</v>
      </c>
      <c r="I25" s="45">
        <v>10</v>
      </c>
      <c r="J25" s="45">
        <v>3</v>
      </c>
      <c r="K25" s="45">
        <v>0</v>
      </c>
      <c r="L25" s="45">
        <v>0</v>
      </c>
      <c r="M25" s="45">
        <v>0</v>
      </c>
      <c r="N25" s="45">
        <v>0</v>
      </c>
      <c r="O25" s="45">
        <v>0</v>
      </c>
      <c r="P25" s="45">
        <v>0</v>
      </c>
      <c r="Q25" s="45">
        <v>0</v>
      </c>
      <c r="R25" s="45">
        <v>0</v>
      </c>
      <c r="S25" s="45">
        <v>0</v>
      </c>
      <c r="T25" s="45">
        <v>0</v>
      </c>
      <c r="U25" s="45">
        <v>0</v>
      </c>
      <c r="V25" s="45">
        <v>0</v>
      </c>
      <c r="W25" s="66"/>
      <c r="X25" s="45">
        <v>0</v>
      </c>
      <c r="Y25" s="45">
        <v>51</v>
      </c>
    </row>
    <row r="26" spans="1:25" x14ac:dyDescent="0.2">
      <c r="A26" s="45" t="s">
        <v>40</v>
      </c>
      <c r="B26" s="45">
        <v>5804453</v>
      </c>
      <c r="C26" s="45" t="s">
        <v>81</v>
      </c>
      <c r="D26" s="45" t="s">
        <v>89</v>
      </c>
      <c r="E26" s="45">
        <v>4</v>
      </c>
      <c r="F26" s="45">
        <v>1738</v>
      </c>
      <c r="G26" s="45">
        <v>18</v>
      </c>
      <c r="H26" s="45">
        <v>118</v>
      </c>
      <c r="I26" s="45">
        <v>5</v>
      </c>
      <c r="J26" s="45">
        <v>7</v>
      </c>
      <c r="K26" s="45">
        <v>0</v>
      </c>
      <c r="L26" s="45">
        <v>1</v>
      </c>
      <c r="M26" s="45">
        <v>0</v>
      </c>
      <c r="N26" s="45">
        <v>0</v>
      </c>
      <c r="O26" s="45">
        <v>0</v>
      </c>
      <c r="P26" s="45">
        <v>0</v>
      </c>
      <c r="Q26" s="45">
        <v>0</v>
      </c>
      <c r="R26" s="45">
        <v>0</v>
      </c>
      <c r="S26" s="45">
        <v>0</v>
      </c>
      <c r="T26" s="45">
        <v>0</v>
      </c>
      <c r="U26" s="45">
        <v>0</v>
      </c>
      <c r="V26" s="45">
        <v>0</v>
      </c>
      <c r="W26" s="66"/>
      <c r="X26" s="45">
        <v>3</v>
      </c>
      <c r="Y26" s="45">
        <v>24</v>
      </c>
    </row>
    <row r="27" spans="1:25" x14ac:dyDescent="0.2">
      <c r="A27" s="45" t="s">
        <v>40</v>
      </c>
      <c r="B27" s="45">
        <v>5804453</v>
      </c>
      <c r="C27" s="45" t="s">
        <v>82</v>
      </c>
      <c r="D27" s="45" t="s">
        <v>89</v>
      </c>
      <c r="E27" s="45">
        <v>2</v>
      </c>
      <c r="F27" s="45">
        <v>1611</v>
      </c>
      <c r="G27" s="45">
        <v>14</v>
      </c>
      <c r="H27" s="45">
        <v>104</v>
      </c>
      <c r="I27" s="45">
        <v>4</v>
      </c>
      <c r="J27" s="45">
        <v>7</v>
      </c>
      <c r="K27" s="45">
        <v>0</v>
      </c>
      <c r="L27" s="45">
        <v>0</v>
      </c>
      <c r="M27" s="45">
        <v>0</v>
      </c>
      <c r="N27" s="45">
        <v>0</v>
      </c>
      <c r="O27" s="45">
        <v>0</v>
      </c>
      <c r="P27" s="45">
        <v>0</v>
      </c>
      <c r="Q27" s="45">
        <v>0</v>
      </c>
      <c r="R27" s="45">
        <v>0</v>
      </c>
      <c r="S27" s="45">
        <v>0</v>
      </c>
      <c r="T27" s="45">
        <v>0</v>
      </c>
      <c r="U27" s="45">
        <v>0</v>
      </c>
      <c r="V27" s="45">
        <v>0</v>
      </c>
      <c r="W27" s="66"/>
      <c r="X27" s="45">
        <v>3</v>
      </c>
      <c r="Y27" s="45">
        <v>17</v>
      </c>
    </row>
    <row r="28" spans="1:25" x14ac:dyDescent="0.2">
      <c r="A28" s="45" t="s">
        <v>40</v>
      </c>
      <c r="B28" s="45">
        <v>5804453</v>
      </c>
      <c r="C28" s="45" t="s">
        <v>83</v>
      </c>
      <c r="D28" s="45" t="s">
        <v>89</v>
      </c>
      <c r="E28" s="45">
        <v>2</v>
      </c>
      <c r="F28" s="45">
        <v>1612</v>
      </c>
      <c r="G28" s="45">
        <v>16</v>
      </c>
      <c r="H28" s="45">
        <v>95</v>
      </c>
      <c r="I28" s="45">
        <v>3</v>
      </c>
      <c r="J28" s="45">
        <v>8</v>
      </c>
      <c r="K28" s="45">
        <v>0</v>
      </c>
      <c r="L28" s="45">
        <v>0</v>
      </c>
      <c r="M28" s="45">
        <v>0</v>
      </c>
      <c r="N28" s="45">
        <v>0</v>
      </c>
      <c r="O28" s="45">
        <v>0</v>
      </c>
      <c r="P28" s="45">
        <v>0</v>
      </c>
      <c r="Q28" s="45">
        <v>0</v>
      </c>
      <c r="R28" s="45">
        <v>0</v>
      </c>
      <c r="S28" s="45">
        <v>0</v>
      </c>
      <c r="T28" s="45">
        <v>0</v>
      </c>
      <c r="U28" s="45">
        <v>0</v>
      </c>
      <c r="V28" s="45">
        <v>0</v>
      </c>
      <c r="W28" s="66"/>
      <c r="X28" s="45">
        <v>3</v>
      </c>
      <c r="Y28" s="45">
        <v>18</v>
      </c>
    </row>
    <row r="29" spans="1:25" x14ac:dyDescent="0.2">
      <c r="A29" s="45" t="s">
        <v>40</v>
      </c>
      <c r="B29" s="45">
        <v>5804453</v>
      </c>
      <c r="C29" s="45" t="s">
        <v>84</v>
      </c>
      <c r="D29" s="45" t="s">
        <v>89</v>
      </c>
      <c r="E29" s="45">
        <v>2</v>
      </c>
      <c r="F29" s="45">
        <v>1562</v>
      </c>
      <c r="G29" s="45">
        <v>15</v>
      </c>
      <c r="H29" s="45">
        <v>99</v>
      </c>
      <c r="I29" s="45">
        <v>3</v>
      </c>
      <c r="J29" s="45">
        <v>6</v>
      </c>
      <c r="K29" s="45">
        <v>0</v>
      </c>
      <c r="L29" s="45">
        <v>0</v>
      </c>
      <c r="M29" s="45">
        <v>0</v>
      </c>
      <c r="N29" s="45">
        <v>0</v>
      </c>
      <c r="O29" s="45">
        <v>0</v>
      </c>
      <c r="P29" s="45">
        <v>0</v>
      </c>
      <c r="Q29" s="45">
        <v>0</v>
      </c>
      <c r="R29" s="45">
        <v>0</v>
      </c>
      <c r="S29" s="45">
        <v>0</v>
      </c>
      <c r="T29" s="45">
        <v>0</v>
      </c>
      <c r="U29" s="45">
        <v>0</v>
      </c>
      <c r="V29" s="45">
        <v>0</v>
      </c>
      <c r="W29" s="66"/>
      <c r="X29" s="45">
        <v>3</v>
      </c>
      <c r="Y29" s="45">
        <v>17</v>
      </c>
    </row>
    <row r="30" spans="1:25" x14ac:dyDescent="0.2">
      <c r="A30" s="45" t="s">
        <v>40</v>
      </c>
      <c r="B30" s="45">
        <v>5804453</v>
      </c>
      <c r="C30" s="45" t="s">
        <v>85</v>
      </c>
      <c r="D30" s="45" t="s">
        <v>89</v>
      </c>
      <c r="E30" s="45">
        <v>4</v>
      </c>
      <c r="F30" s="45">
        <v>1554</v>
      </c>
      <c r="G30" s="45">
        <v>9</v>
      </c>
      <c r="H30" s="45">
        <v>102</v>
      </c>
      <c r="I30" s="45">
        <v>4</v>
      </c>
      <c r="J30" s="45">
        <v>7</v>
      </c>
      <c r="K30" s="45">
        <v>0</v>
      </c>
      <c r="L30" s="45">
        <v>0</v>
      </c>
      <c r="M30" s="45">
        <v>0</v>
      </c>
      <c r="N30" s="45">
        <v>0</v>
      </c>
      <c r="O30" s="45">
        <v>0</v>
      </c>
      <c r="P30" s="45">
        <v>0</v>
      </c>
      <c r="Q30" s="45">
        <v>0</v>
      </c>
      <c r="R30" s="45">
        <v>0</v>
      </c>
      <c r="S30" s="45">
        <v>0</v>
      </c>
      <c r="T30" s="45">
        <v>0</v>
      </c>
      <c r="U30" s="45">
        <v>0</v>
      </c>
      <c r="V30" s="45">
        <v>0</v>
      </c>
      <c r="W30" s="66"/>
      <c r="X30" s="45">
        <v>2</v>
      </c>
      <c r="Y30" s="45">
        <v>15</v>
      </c>
    </row>
    <row r="31" spans="1:25" x14ac:dyDescent="0.2">
      <c r="A31" s="45" t="s">
        <v>40</v>
      </c>
      <c r="B31" s="45">
        <v>5804453</v>
      </c>
      <c r="C31" s="45" t="s">
        <v>86</v>
      </c>
      <c r="D31" s="45" t="s">
        <v>89</v>
      </c>
      <c r="E31" s="45">
        <v>4</v>
      </c>
      <c r="F31" s="45">
        <v>1568</v>
      </c>
      <c r="G31" s="45">
        <v>13</v>
      </c>
      <c r="H31" s="45">
        <v>98</v>
      </c>
      <c r="I31" s="45">
        <v>7</v>
      </c>
      <c r="J31" s="45">
        <v>7</v>
      </c>
      <c r="K31" s="45">
        <v>0</v>
      </c>
      <c r="L31" s="45">
        <v>1</v>
      </c>
      <c r="M31" s="45">
        <v>0</v>
      </c>
      <c r="N31" s="45">
        <v>0</v>
      </c>
      <c r="O31" s="45">
        <v>0</v>
      </c>
      <c r="P31" s="45">
        <v>0</v>
      </c>
      <c r="Q31" s="45">
        <v>0</v>
      </c>
      <c r="R31" s="45">
        <v>0</v>
      </c>
      <c r="S31" s="45">
        <v>0</v>
      </c>
      <c r="T31" s="45">
        <v>0</v>
      </c>
      <c r="U31" s="45">
        <v>0</v>
      </c>
      <c r="V31" s="45">
        <v>0</v>
      </c>
      <c r="W31" s="66"/>
      <c r="X31" s="45">
        <v>3</v>
      </c>
      <c r="Y31" s="45">
        <v>21</v>
      </c>
    </row>
    <row r="32" spans="1:25" x14ac:dyDescent="0.2">
      <c r="A32" s="45" t="s">
        <v>44</v>
      </c>
      <c r="B32" s="45">
        <v>5417034</v>
      </c>
      <c r="C32" s="45" t="s">
        <v>81</v>
      </c>
      <c r="D32" s="45" t="s">
        <v>89</v>
      </c>
      <c r="E32" s="45">
        <v>22</v>
      </c>
      <c r="F32" s="45">
        <v>1967</v>
      </c>
      <c r="G32" s="45">
        <v>44</v>
      </c>
      <c r="H32" s="45">
        <v>110</v>
      </c>
      <c r="I32" s="45">
        <v>13</v>
      </c>
      <c r="J32" s="45">
        <v>9</v>
      </c>
      <c r="K32" s="45">
        <v>5</v>
      </c>
      <c r="L32" s="45">
        <v>1</v>
      </c>
      <c r="M32" s="45">
        <v>8</v>
      </c>
      <c r="N32" s="45">
        <v>1</v>
      </c>
      <c r="O32" s="45">
        <v>2</v>
      </c>
      <c r="P32" s="45">
        <v>4</v>
      </c>
      <c r="Q32" s="45">
        <v>2</v>
      </c>
      <c r="R32" s="45">
        <v>3</v>
      </c>
      <c r="S32" s="45">
        <v>3</v>
      </c>
      <c r="T32" s="45">
        <v>1</v>
      </c>
      <c r="U32" s="45">
        <v>1</v>
      </c>
      <c r="V32" s="45">
        <v>1</v>
      </c>
      <c r="W32" s="66"/>
      <c r="X32" s="45">
        <v>1</v>
      </c>
      <c r="Y32" s="45">
        <v>108</v>
      </c>
    </row>
    <row r="33" spans="1:25" x14ac:dyDescent="0.2">
      <c r="A33" s="45" t="s">
        <v>44</v>
      </c>
      <c r="B33" s="45">
        <v>5417034</v>
      </c>
      <c r="C33" s="45" t="s">
        <v>82</v>
      </c>
      <c r="D33" s="45" t="s">
        <v>89</v>
      </c>
      <c r="E33" s="45">
        <v>22</v>
      </c>
      <c r="F33" s="45">
        <v>2005</v>
      </c>
      <c r="G33" s="45">
        <v>47</v>
      </c>
      <c r="H33" s="45">
        <v>124</v>
      </c>
      <c r="I33" s="45">
        <v>14</v>
      </c>
      <c r="J33" s="45">
        <v>7</v>
      </c>
      <c r="K33" s="45">
        <v>5</v>
      </c>
      <c r="L33" s="45">
        <v>1</v>
      </c>
      <c r="M33" s="45">
        <v>8</v>
      </c>
      <c r="N33" s="45">
        <v>1</v>
      </c>
      <c r="O33" s="45">
        <v>2</v>
      </c>
      <c r="P33" s="45">
        <v>4</v>
      </c>
      <c r="Q33" s="45">
        <v>2</v>
      </c>
      <c r="R33" s="45">
        <v>3</v>
      </c>
      <c r="S33" s="45">
        <v>3</v>
      </c>
      <c r="T33" s="45">
        <v>1</v>
      </c>
      <c r="U33" s="45">
        <v>1</v>
      </c>
      <c r="V33" s="45">
        <v>1</v>
      </c>
      <c r="W33" s="66"/>
      <c r="X33" s="45">
        <v>2</v>
      </c>
      <c r="Y33" s="45">
        <v>111</v>
      </c>
    </row>
    <row r="34" spans="1:25" x14ac:dyDescent="0.2">
      <c r="A34" s="45" t="s">
        <v>44</v>
      </c>
      <c r="B34" s="45">
        <v>5417034</v>
      </c>
      <c r="C34" s="45" t="s">
        <v>83</v>
      </c>
      <c r="D34" s="45" t="s">
        <v>89</v>
      </c>
      <c r="E34" s="45">
        <v>5</v>
      </c>
      <c r="F34" s="45">
        <v>1632</v>
      </c>
      <c r="G34" s="45">
        <v>26</v>
      </c>
      <c r="H34" s="45">
        <v>89</v>
      </c>
      <c r="I34" s="45">
        <v>10</v>
      </c>
      <c r="J34" s="45">
        <v>7</v>
      </c>
      <c r="K34" s="45">
        <v>5</v>
      </c>
      <c r="L34" s="45">
        <v>0</v>
      </c>
      <c r="M34" s="45">
        <v>8</v>
      </c>
      <c r="N34" s="45">
        <v>1</v>
      </c>
      <c r="O34" s="45">
        <v>2</v>
      </c>
      <c r="P34" s="45">
        <v>4</v>
      </c>
      <c r="Q34" s="45">
        <v>2</v>
      </c>
      <c r="R34" s="45">
        <v>3</v>
      </c>
      <c r="S34" s="45">
        <v>3</v>
      </c>
      <c r="T34" s="45">
        <v>1</v>
      </c>
      <c r="U34" s="45">
        <v>1</v>
      </c>
      <c r="V34" s="45">
        <v>1</v>
      </c>
      <c r="W34" s="66"/>
      <c r="X34" s="45">
        <v>0</v>
      </c>
      <c r="Y34" s="45">
        <v>71</v>
      </c>
    </row>
    <row r="35" spans="1:25" x14ac:dyDescent="0.2">
      <c r="A35" s="45" t="s">
        <v>44</v>
      </c>
      <c r="B35" s="45">
        <v>5417034</v>
      </c>
      <c r="C35" s="45" t="s">
        <v>84</v>
      </c>
      <c r="D35" s="45" t="s">
        <v>89</v>
      </c>
      <c r="E35" s="45">
        <v>13</v>
      </c>
      <c r="F35" s="45">
        <v>1720</v>
      </c>
      <c r="G35" s="45">
        <v>42</v>
      </c>
      <c r="H35" s="45">
        <v>91</v>
      </c>
      <c r="I35" s="45">
        <v>11</v>
      </c>
      <c r="J35" s="45">
        <v>4</v>
      </c>
      <c r="K35" s="45">
        <v>5</v>
      </c>
      <c r="L35" s="45">
        <v>0</v>
      </c>
      <c r="M35" s="45">
        <v>8</v>
      </c>
      <c r="N35" s="45">
        <v>1</v>
      </c>
      <c r="O35" s="45">
        <v>2</v>
      </c>
      <c r="P35" s="45">
        <v>4</v>
      </c>
      <c r="Q35" s="45">
        <v>2</v>
      </c>
      <c r="R35" s="45">
        <v>3</v>
      </c>
      <c r="S35" s="45">
        <v>3</v>
      </c>
      <c r="T35" s="45">
        <v>1</v>
      </c>
      <c r="U35" s="45">
        <v>1</v>
      </c>
      <c r="V35" s="45">
        <v>1</v>
      </c>
      <c r="W35" s="66"/>
      <c r="X35" s="45">
        <v>0</v>
      </c>
      <c r="Y35" s="45">
        <v>96</v>
      </c>
    </row>
    <row r="36" spans="1:25" x14ac:dyDescent="0.2">
      <c r="A36" s="45" t="s">
        <v>44</v>
      </c>
      <c r="B36" s="45">
        <v>5417034</v>
      </c>
      <c r="C36" s="45" t="s">
        <v>85</v>
      </c>
      <c r="D36" s="45" t="s">
        <v>89</v>
      </c>
      <c r="E36" s="45">
        <v>5</v>
      </c>
      <c r="F36" s="45">
        <v>1604</v>
      </c>
      <c r="G36" s="45">
        <v>38</v>
      </c>
      <c r="H36" s="45">
        <v>88</v>
      </c>
      <c r="I36" s="45">
        <v>12</v>
      </c>
      <c r="J36" s="45">
        <v>7</v>
      </c>
      <c r="K36" s="45">
        <v>5</v>
      </c>
      <c r="L36" s="45">
        <v>1</v>
      </c>
      <c r="M36" s="45">
        <v>8</v>
      </c>
      <c r="N36" s="45">
        <v>0</v>
      </c>
      <c r="O36" s="45">
        <v>2</v>
      </c>
      <c r="P36" s="45">
        <v>4</v>
      </c>
      <c r="Q36" s="45">
        <v>2</v>
      </c>
      <c r="R36" s="45">
        <v>3</v>
      </c>
      <c r="S36" s="45">
        <v>3</v>
      </c>
      <c r="T36" s="45">
        <v>1</v>
      </c>
      <c r="U36" s="45">
        <v>1</v>
      </c>
      <c r="V36" s="45">
        <v>1</v>
      </c>
      <c r="W36" s="66"/>
      <c r="X36" s="45">
        <v>2</v>
      </c>
      <c r="Y36" s="45">
        <v>83</v>
      </c>
    </row>
    <row r="37" spans="1:25" ht="17" thickBot="1" x14ac:dyDescent="0.25">
      <c r="A37" s="46" t="s">
        <v>44</v>
      </c>
      <c r="B37" s="46">
        <v>5417034</v>
      </c>
      <c r="C37" s="46" t="s">
        <v>86</v>
      </c>
      <c r="D37" s="46" t="s">
        <v>89</v>
      </c>
      <c r="E37" s="46">
        <v>21</v>
      </c>
      <c r="F37" s="46">
        <v>1945</v>
      </c>
      <c r="G37" s="46">
        <v>38</v>
      </c>
      <c r="H37" s="46">
        <v>118</v>
      </c>
      <c r="I37" s="46">
        <v>12</v>
      </c>
      <c r="J37" s="46">
        <v>8</v>
      </c>
      <c r="K37" s="46">
        <v>5</v>
      </c>
      <c r="L37" s="46">
        <v>0</v>
      </c>
      <c r="M37" s="46">
        <v>8</v>
      </c>
      <c r="N37" s="46">
        <v>1</v>
      </c>
      <c r="O37" s="46">
        <v>2</v>
      </c>
      <c r="P37" s="46">
        <v>4</v>
      </c>
      <c r="Q37" s="46">
        <v>2</v>
      </c>
      <c r="R37" s="46">
        <v>3</v>
      </c>
      <c r="S37" s="46">
        <v>3</v>
      </c>
      <c r="T37" s="46">
        <v>1</v>
      </c>
      <c r="U37" s="46">
        <v>1</v>
      </c>
      <c r="V37" s="46">
        <v>1</v>
      </c>
      <c r="W37" s="66"/>
      <c r="X37" s="46">
        <v>0</v>
      </c>
      <c r="Y37" s="46">
        <v>101</v>
      </c>
    </row>
    <row r="38" spans="1:25" ht="17" thickBot="1" x14ac:dyDescent="0.25">
      <c r="W38" s="66"/>
      <c r="X38" s="43"/>
      <c r="Y38" s="43"/>
    </row>
    <row r="39" spans="1:25" x14ac:dyDescent="0.2">
      <c r="A39" s="18"/>
      <c r="B39" s="18"/>
      <c r="C39" s="18"/>
      <c r="D39" s="48" t="s">
        <v>45</v>
      </c>
      <c r="E39" s="62">
        <f t="shared" ref="E39:L39" si="0">SUM(E$2:E$37)</f>
        <v>1908</v>
      </c>
      <c r="F39" s="62">
        <f t="shared" si="0"/>
        <v>42153</v>
      </c>
      <c r="G39" s="62">
        <f t="shared" si="0"/>
        <v>4509</v>
      </c>
      <c r="H39" s="62">
        <f t="shared" si="0"/>
        <v>2370</v>
      </c>
      <c r="I39" s="62">
        <f t="shared" si="0"/>
        <v>201</v>
      </c>
      <c r="J39" s="62">
        <f t="shared" si="0"/>
        <v>179</v>
      </c>
      <c r="K39" s="62">
        <f t="shared" si="0"/>
        <v>31</v>
      </c>
      <c r="L39" s="62">
        <f t="shared" si="0"/>
        <v>9</v>
      </c>
      <c r="M39" s="62">
        <f t="shared" ref="M39:Y39" si="1">SUM(M$2:M$37)</f>
        <v>52</v>
      </c>
      <c r="N39" s="62">
        <f t="shared" si="1"/>
        <v>7</v>
      </c>
      <c r="O39" s="62">
        <f t="shared" si="1"/>
        <v>12</v>
      </c>
      <c r="P39" s="62">
        <f t="shared" si="1"/>
        <v>24</v>
      </c>
      <c r="Q39" s="62">
        <f t="shared" si="1"/>
        <v>12</v>
      </c>
      <c r="R39" s="62">
        <f t="shared" si="1"/>
        <v>18</v>
      </c>
      <c r="S39" s="62">
        <f t="shared" si="1"/>
        <v>18</v>
      </c>
      <c r="T39" s="62">
        <f t="shared" si="1"/>
        <v>6</v>
      </c>
      <c r="U39" s="62">
        <f t="shared" si="1"/>
        <v>6</v>
      </c>
      <c r="V39" s="62">
        <f t="shared" si="1"/>
        <v>6</v>
      </c>
      <c r="W39" s="52"/>
      <c r="X39" s="62">
        <f t="shared" si="1"/>
        <v>33</v>
      </c>
      <c r="Y39" s="62">
        <f t="shared" si="1"/>
        <v>6770</v>
      </c>
    </row>
    <row r="40" spans="1:25" x14ac:dyDescent="0.2">
      <c r="A40" s="18"/>
      <c r="B40" s="18"/>
      <c r="C40" s="18"/>
      <c r="D40" s="55" t="s">
        <v>46</v>
      </c>
      <c r="E40" s="63">
        <f>E39/SUM($E39:$V39)</f>
        <v>3.7033442673861147E-2</v>
      </c>
      <c r="F40" s="63">
        <f t="shared" ref="F40:V40" si="2">F39/SUM($E39:$V39)</f>
        <v>0.81817123114846368</v>
      </c>
      <c r="G40" s="63">
        <f t="shared" si="2"/>
        <v>8.7517711224549211E-2</v>
      </c>
      <c r="H40" s="63">
        <f t="shared" si="2"/>
        <v>4.6000659925079096E-2</v>
      </c>
      <c r="I40" s="63">
        <f t="shared" si="2"/>
        <v>3.9013217911143031E-3</v>
      </c>
      <c r="J40" s="63">
        <f t="shared" si="2"/>
        <v>3.4743114458182099E-3</v>
      </c>
      <c r="K40" s="63">
        <f t="shared" si="2"/>
        <v>6.0169639564449447E-4</v>
      </c>
      <c r="L40" s="63">
        <f t="shared" si="2"/>
        <v>1.7468605034840162E-4</v>
      </c>
      <c r="M40" s="63">
        <f t="shared" si="2"/>
        <v>1.0092971797907649E-3</v>
      </c>
      <c r="N40" s="63">
        <f t="shared" si="2"/>
        <v>1.3586692804875682E-4</v>
      </c>
      <c r="O40" s="63">
        <f t="shared" si="2"/>
        <v>2.3291473379786882E-4</v>
      </c>
      <c r="P40" s="63">
        <f t="shared" si="2"/>
        <v>4.6582946759573764E-4</v>
      </c>
      <c r="Q40" s="63">
        <f t="shared" si="2"/>
        <v>2.3291473379786882E-4</v>
      </c>
      <c r="R40" s="63">
        <f t="shared" si="2"/>
        <v>3.4937210069680325E-4</v>
      </c>
      <c r="S40" s="63">
        <f t="shared" si="2"/>
        <v>3.4937210069680325E-4</v>
      </c>
      <c r="T40" s="63">
        <f t="shared" si="2"/>
        <v>1.1645736689893441E-4</v>
      </c>
      <c r="U40" s="63">
        <f t="shared" si="2"/>
        <v>1.1645736689893441E-4</v>
      </c>
      <c r="V40" s="63">
        <f t="shared" si="2"/>
        <v>1.1645736689893441E-4</v>
      </c>
      <c r="W40" s="67"/>
      <c r="X40" s="63">
        <f>X39/SUM($X39:$Y39)</f>
        <v>4.850801117154197E-3</v>
      </c>
      <c r="Y40" s="63">
        <f>Y39/SUM($X39:$Y39)</f>
        <v>0.99514919888284581</v>
      </c>
    </row>
    <row r="41" spans="1:25" ht="17" thickBot="1" x14ac:dyDescent="0.25">
      <c r="A41" s="18"/>
      <c r="B41" s="18"/>
      <c r="C41" s="18"/>
      <c r="D41" s="50" t="s">
        <v>69</v>
      </c>
      <c r="E41" s="64">
        <f t="shared" ref="E41:L41" si="3">1000000*AVERAGE(AVERAGE(E$2:E$7)/$B$2, AVERAGE(E$8:E$13)/$B$8, AVERAGE(E$14:E$19)/$B$14, AVERAGE(E$20:E$25)/$B$20, AVERAGE(E$26:E$31)/$B$26, AVERAGE(E$32:E$37)/$B$32)</f>
        <v>11.029774811541976</v>
      </c>
      <c r="F41" s="64">
        <f t="shared" si="3"/>
        <v>252.62059610129776</v>
      </c>
      <c r="G41" s="64">
        <f t="shared" si="3"/>
        <v>27.944140358014245</v>
      </c>
      <c r="H41" s="64">
        <f t="shared" si="3"/>
        <v>13.648650732539526</v>
      </c>
      <c r="I41" s="64">
        <f t="shared" si="3"/>
        <v>1.7420311099455426</v>
      </c>
      <c r="J41" s="64">
        <f t="shared" si="3"/>
        <v>1.0801245047251604</v>
      </c>
      <c r="K41" s="64">
        <f t="shared" si="3"/>
        <v>0.16737340225252514</v>
      </c>
      <c r="L41" s="64">
        <f t="shared" si="3"/>
        <v>4.7921450481937126E-2</v>
      </c>
      <c r="M41" s="64">
        <f t="shared" ref="M41:Y41" si="4">1000000*AVERAGE(AVERAGE(M$2:M$7)/$B$2, AVERAGE(M$8:M$13)/$B$8, AVERAGE(M$14:M$19)/$B$14, AVERAGE(M$20:M$25)/$B$20, AVERAGE(M$26:M$31)/$B$26, AVERAGE(M$32:M$37)/$B$32)</f>
        <v>0.30028787760800862</v>
      </c>
      <c r="N41" s="64">
        <f t="shared" si="4"/>
        <v>3.7122628226365278E-2</v>
      </c>
      <c r="O41" s="64">
        <f t="shared" si="4"/>
        <v>6.153428856701533E-2</v>
      </c>
      <c r="P41" s="64">
        <f t="shared" si="4"/>
        <v>0.12306857713403066</v>
      </c>
      <c r="Q41" s="64">
        <f t="shared" si="4"/>
        <v>6.153428856701533E-2</v>
      </c>
      <c r="R41" s="64">
        <f t="shared" si="4"/>
        <v>9.2301432850522988E-2</v>
      </c>
      <c r="S41" s="64">
        <f t="shared" si="4"/>
        <v>9.2301432850522988E-2</v>
      </c>
      <c r="T41" s="64">
        <f t="shared" si="4"/>
        <v>3.0767144283507665E-2</v>
      </c>
      <c r="U41" s="64">
        <f t="shared" si="4"/>
        <v>3.0767144283507665E-2</v>
      </c>
      <c r="V41" s="64">
        <f t="shared" si="4"/>
        <v>3.0767144283507665E-2</v>
      </c>
      <c r="W41" s="68"/>
      <c r="X41" s="64">
        <f t="shared" si="4"/>
        <v>0.1770083644732047</v>
      </c>
      <c r="Y41" s="64">
        <f t="shared" si="4"/>
        <v>41.52964064770871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83ED5-D059-264A-B255-B810102DA49B}">
  <dimension ref="A1:AK20"/>
  <sheetViews>
    <sheetView showGridLines="0" workbookViewId="0">
      <pane xSplit="4" ySplit="1" topLeftCell="E2" activePane="bottomRight" state="frozen"/>
      <selection pane="topRight" activeCell="E1" sqref="E1"/>
      <selection pane="bottomLeft" activeCell="A2" sqref="A2"/>
      <selection pane="bottomRight"/>
    </sheetView>
  </sheetViews>
  <sheetFormatPr baseColWidth="10" defaultRowHeight="16" x14ac:dyDescent="0.2"/>
  <cols>
    <col min="1" max="1" width="38.5" bestFit="1" customWidth="1"/>
    <col min="2" max="2" width="11.83203125" bestFit="1" customWidth="1"/>
    <col min="3" max="4" width="13.6640625" customWidth="1"/>
    <col min="5" max="26" width="7.5" style="43" customWidth="1"/>
    <col min="27" max="37" width="7.5" customWidth="1"/>
  </cols>
  <sheetData>
    <row r="1" spans="1:37" s="41" customFormat="1" ht="170" thickBot="1" x14ac:dyDescent="0.25">
      <c r="A1" s="52" t="s">
        <v>21</v>
      </c>
      <c r="B1" s="52" t="s">
        <v>68</v>
      </c>
      <c r="C1" s="52" t="s">
        <v>41</v>
      </c>
      <c r="D1" s="52" t="s">
        <v>42</v>
      </c>
      <c r="E1" s="53" t="s">
        <v>43</v>
      </c>
      <c r="F1" s="53" t="s">
        <v>23</v>
      </c>
      <c r="G1" s="53" t="s">
        <v>24</v>
      </c>
      <c r="H1" s="53" t="s">
        <v>25</v>
      </c>
      <c r="I1" s="53" t="s">
        <v>26</v>
      </c>
      <c r="J1" s="53" t="s">
        <v>27</v>
      </c>
      <c r="K1" s="53" t="s">
        <v>28</v>
      </c>
      <c r="L1" s="53" t="s">
        <v>29</v>
      </c>
      <c r="M1" s="53" t="s">
        <v>30</v>
      </c>
      <c r="N1" s="53" t="s">
        <v>31</v>
      </c>
      <c r="O1" s="53" t="s">
        <v>32</v>
      </c>
      <c r="P1" s="53" t="s">
        <v>33</v>
      </c>
      <c r="Q1" s="53" t="s">
        <v>34</v>
      </c>
      <c r="R1" s="53" t="s">
        <v>35</v>
      </c>
      <c r="S1" s="53" t="s">
        <v>36</v>
      </c>
      <c r="T1" s="53" t="s">
        <v>50</v>
      </c>
      <c r="U1" s="53" t="s">
        <v>51</v>
      </c>
      <c r="V1" s="53" t="s">
        <v>52</v>
      </c>
      <c r="W1" s="53" t="s">
        <v>53</v>
      </c>
      <c r="X1" s="53" t="s">
        <v>54</v>
      </c>
      <c r="Y1" s="53" t="s">
        <v>55</v>
      </c>
      <c r="Z1" s="53" t="s">
        <v>56</v>
      </c>
      <c r="AA1" s="42" t="s">
        <v>57</v>
      </c>
      <c r="AB1" s="42" t="s">
        <v>58</v>
      </c>
      <c r="AC1" s="42" t="s">
        <v>59</v>
      </c>
      <c r="AD1" s="42" t="s">
        <v>60</v>
      </c>
      <c r="AE1" s="42" t="s">
        <v>61</v>
      </c>
      <c r="AF1" s="42" t="s">
        <v>62</v>
      </c>
      <c r="AG1" s="42" t="s">
        <v>63</v>
      </c>
      <c r="AH1" s="42" t="s">
        <v>64</v>
      </c>
      <c r="AI1" s="42" t="s">
        <v>65</v>
      </c>
      <c r="AJ1" s="42" t="s">
        <v>66</v>
      </c>
      <c r="AK1" s="42" t="s">
        <v>67</v>
      </c>
    </row>
    <row r="2" spans="1:37" x14ac:dyDescent="0.2">
      <c r="A2" s="44" t="s">
        <v>22</v>
      </c>
      <c r="B2" s="44">
        <v>3798645</v>
      </c>
      <c r="C2" s="44" t="s">
        <v>47</v>
      </c>
      <c r="D2" s="44" t="s">
        <v>48</v>
      </c>
      <c r="E2" s="44">
        <v>2975</v>
      </c>
      <c r="F2" s="44">
        <v>670</v>
      </c>
      <c r="G2" s="44">
        <v>2507</v>
      </c>
      <c r="H2" s="44">
        <v>67</v>
      </c>
      <c r="I2" s="44">
        <v>769</v>
      </c>
      <c r="J2" s="44">
        <v>8</v>
      </c>
      <c r="K2" s="44">
        <v>283</v>
      </c>
      <c r="L2" s="44">
        <v>3</v>
      </c>
      <c r="M2" s="44">
        <v>148</v>
      </c>
      <c r="N2" s="44">
        <v>82</v>
      </c>
      <c r="O2" s="44">
        <v>41</v>
      </c>
      <c r="P2" s="44">
        <v>22</v>
      </c>
      <c r="Q2" s="44">
        <v>20</v>
      </c>
      <c r="R2" s="44">
        <v>14</v>
      </c>
      <c r="S2" s="44">
        <v>10</v>
      </c>
      <c r="T2" s="44">
        <v>8</v>
      </c>
      <c r="U2" s="44">
        <v>6</v>
      </c>
      <c r="V2" s="44">
        <v>7</v>
      </c>
      <c r="W2" s="44">
        <v>4</v>
      </c>
      <c r="X2" s="44">
        <v>1</v>
      </c>
      <c r="Y2" s="44">
        <v>1</v>
      </c>
      <c r="Z2" s="44">
        <v>0</v>
      </c>
      <c r="AA2" s="44">
        <v>1</v>
      </c>
      <c r="AB2" s="44">
        <v>3</v>
      </c>
      <c r="AC2" s="44">
        <v>2</v>
      </c>
      <c r="AD2" s="44">
        <v>0</v>
      </c>
      <c r="AE2" s="44">
        <v>1</v>
      </c>
      <c r="AF2" s="44">
        <v>0</v>
      </c>
      <c r="AG2" s="44">
        <v>0</v>
      </c>
      <c r="AH2" s="44">
        <v>0</v>
      </c>
      <c r="AI2" s="44">
        <v>1</v>
      </c>
      <c r="AJ2" s="44">
        <v>0</v>
      </c>
      <c r="AK2" s="44">
        <v>1</v>
      </c>
    </row>
    <row r="3" spans="1:37" x14ac:dyDescent="0.2">
      <c r="A3" s="45" t="s">
        <v>22</v>
      </c>
      <c r="B3" s="45">
        <v>3798645</v>
      </c>
      <c r="C3" s="45" t="s">
        <v>47</v>
      </c>
      <c r="D3" s="45" t="s">
        <v>49</v>
      </c>
      <c r="E3" s="45">
        <v>2950</v>
      </c>
      <c r="F3" s="45">
        <v>968</v>
      </c>
      <c r="G3" s="45">
        <v>2335</v>
      </c>
      <c r="H3" s="45">
        <v>64</v>
      </c>
      <c r="I3" s="45">
        <v>724</v>
      </c>
      <c r="J3" s="45">
        <v>8</v>
      </c>
      <c r="K3" s="45">
        <v>247</v>
      </c>
      <c r="L3" s="45">
        <v>2</v>
      </c>
      <c r="M3" s="45">
        <v>133</v>
      </c>
      <c r="N3" s="45">
        <v>60</v>
      </c>
      <c r="O3" s="45">
        <v>34</v>
      </c>
      <c r="P3" s="45">
        <v>16</v>
      </c>
      <c r="Q3" s="45">
        <v>14</v>
      </c>
      <c r="R3" s="45">
        <v>9</v>
      </c>
      <c r="S3" s="45">
        <v>4</v>
      </c>
      <c r="T3" s="45">
        <v>4</v>
      </c>
      <c r="U3" s="45">
        <v>2</v>
      </c>
      <c r="V3" s="45">
        <v>3</v>
      </c>
      <c r="W3" s="45">
        <v>4</v>
      </c>
      <c r="X3" s="45">
        <v>1</v>
      </c>
      <c r="Y3" s="45">
        <v>1</v>
      </c>
      <c r="Z3" s="45">
        <v>0</v>
      </c>
      <c r="AA3" s="45">
        <v>1</v>
      </c>
      <c r="AB3" s="45">
        <v>1</v>
      </c>
      <c r="AC3" s="45">
        <v>0</v>
      </c>
      <c r="AD3" s="45">
        <v>0</v>
      </c>
      <c r="AE3" s="45">
        <v>0</v>
      </c>
      <c r="AF3" s="45">
        <v>0</v>
      </c>
      <c r="AG3" s="45">
        <v>0</v>
      </c>
      <c r="AH3" s="45">
        <v>0</v>
      </c>
      <c r="AI3" s="45">
        <v>0</v>
      </c>
      <c r="AJ3" s="45">
        <v>1</v>
      </c>
      <c r="AK3" s="45">
        <v>0</v>
      </c>
    </row>
    <row r="4" spans="1:37" x14ac:dyDescent="0.2">
      <c r="A4" s="45" t="s">
        <v>22</v>
      </c>
      <c r="B4" s="45">
        <v>3798645</v>
      </c>
      <c r="C4" s="45" t="s">
        <v>48</v>
      </c>
      <c r="D4" s="45" t="s">
        <v>49</v>
      </c>
      <c r="E4" s="45">
        <v>48</v>
      </c>
      <c r="F4" s="45">
        <v>804</v>
      </c>
      <c r="G4" s="45">
        <v>243</v>
      </c>
      <c r="H4" s="45">
        <v>19</v>
      </c>
      <c r="I4" s="45">
        <v>88</v>
      </c>
      <c r="J4" s="45">
        <v>1</v>
      </c>
      <c r="K4" s="45">
        <v>51</v>
      </c>
      <c r="L4" s="45">
        <v>1</v>
      </c>
      <c r="M4" s="45">
        <v>41</v>
      </c>
      <c r="N4" s="45">
        <v>22</v>
      </c>
      <c r="O4" s="45">
        <v>16</v>
      </c>
      <c r="P4" s="45">
        <v>13</v>
      </c>
      <c r="Q4" s="45">
        <v>12</v>
      </c>
      <c r="R4" s="45">
        <v>10</v>
      </c>
      <c r="S4" s="45">
        <v>4</v>
      </c>
      <c r="T4" s="45">
        <v>5</v>
      </c>
      <c r="U4" s="45">
        <v>1</v>
      </c>
      <c r="V4" s="45">
        <v>2</v>
      </c>
      <c r="W4" s="45">
        <v>2</v>
      </c>
      <c r="X4" s="45">
        <v>2</v>
      </c>
      <c r="Y4" s="45">
        <v>1</v>
      </c>
      <c r="Z4" s="45">
        <v>0</v>
      </c>
      <c r="AA4" s="45">
        <v>0</v>
      </c>
      <c r="AB4" s="45">
        <v>1</v>
      </c>
      <c r="AC4" s="45">
        <v>0</v>
      </c>
      <c r="AD4" s="45">
        <v>3</v>
      </c>
      <c r="AE4" s="45">
        <v>0</v>
      </c>
      <c r="AF4" s="45">
        <v>1</v>
      </c>
      <c r="AG4" s="45">
        <v>0</v>
      </c>
      <c r="AH4" s="45">
        <v>0</v>
      </c>
      <c r="AI4" s="45">
        <v>0</v>
      </c>
      <c r="AJ4" s="45">
        <v>0</v>
      </c>
      <c r="AK4" s="45">
        <v>0</v>
      </c>
    </row>
    <row r="5" spans="1:37" x14ac:dyDescent="0.2">
      <c r="A5" s="45" t="s">
        <v>38</v>
      </c>
      <c r="B5" s="45">
        <v>4837926</v>
      </c>
      <c r="C5" s="45" t="s">
        <v>47</v>
      </c>
      <c r="D5" s="45" t="s">
        <v>48</v>
      </c>
      <c r="E5" s="45">
        <v>215</v>
      </c>
      <c r="F5" s="45">
        <v>692</v>
      </c>
      <c r="G5" s="45">
        <v>1074</v>
      </c>
      <c r="H5" s="45">
        <v>36</v>
      </c>
      <c r="I5" s="45">
        <v>227</v>
      </c>
      <c r="J5" s="45">
        <v>2</v>
      </c>
      <c r="K5" s="45">
        <v>56</v>
      </c>
      <c r="L5" s="45">
        <v>2</v>
      </c>
      <c r="M5" s="45">
        <v>17</v>
      </c>
      <c r="N5" s="45">
        <v>5</v>
      </c>
      <c r="O5" s="45">
        <v>0</v>
      </c>
      <c r="P5" s="45">
        <v>0</v>
      </c>
      <c r="Q5" s="45">
        <v>1</v>
      </c>
      <c r="R5" s="45">
        <v>1</v>
      </c>
      <c r="S5" s="45">
        <v>0</v>
      </c>
      <c r="T5" s="45">
        <v>0</v>
      </c>
      <c r="U5" s="45">
        <v>0</v>
      </c>
      <c r="V5" s="45">
        <v>0</v>
      </c>
      <c r="W5" s="45">
        <v>1</v>
      </c>
      <c r="X5" s="45">
        <v>0</v>
      </c>
      <c r="Y5" s="45">
        <v>0</v>
      </c>
      <c r="Z5" s="45">
        <v>0</v>
      </c>
      <c r="AA5" s="45">
        <v>0</v>
      </c>
      <c r="AB5" s="45">
        <v>0</v>
      </c>
      <c r="AC5" s="45">
        <v>0</v>
      </c>
      <c r="AD5" s="45">
        <v>0</v>
      </c>
      <c r="AE5" s="45">
        <v>0</v>
      </c>
      <c r="AF5" s="45">
        <v>0</v>
      </c>
      <c r="AG5" s="45">
        <v>0</v>
      </c>
      <c r="AH5" s="45">
        <v>0</v>
      </c>
      <c r="AI5" s="45">
        <v>0</v>
      </c>
      <c r="AJ5" s="45">
        <v>0</v>
      </c>
      <c r="AK5" s="45">
        <v>0</v>
      </c>
    </row>
    <row r="6" spans="1:37" x14ac:dyDescent="0.2">
      <c r="A6" s="45" t="s">
        <v>38</v>
      </c>
      <c r="B6" s="45">
        <v>4837926</v>
      </c>
      <c r="C6" s="45" t="s">
        <v>47</v>
      </c>
      <c r="D6" s="45" t="s">
        <v>49</v>
      </c>
      <c r="E6" s="45">
        <v>414</v>
      </c>
      <c r="F6" s="45">
        <v>1159</v>
      </c>
      <c r="G6" s="45">
        <v>1037</v>
      </c>
      <c r="H6" s="45">
        <v>37</v>
      </c>
      <c r="I6" s="45">
        <v>155</v>
      </c>
      <c r="J6" s="45">
        <v>2</v>
      </c>
      <c r="K6" s="45">
        <v>41</v>
      </c>
      <c r="L6" s="45">
        <v>2</v>
      </c>
      <c r="M6" s="45">
        <v>12</v>
      </c>
      <c r="N6" s="45">
        <v>5</v>
      </c>
      <c r="O6" s="45">
        <v>0</v>
      </c>
      <c r="P6" s="45">
        <v>0</v>
      </c>
      <c r="Q6" s="45">
        <v>0</v>
      </c>
      <c r="R6" s="45">
        <v>1</v>
      </c>
      <c r="S6" s="45">
        <v>0</v>
      </c>
      <c r="T6" s="45">
        <v>0</v>
      </c>
      <c r="U6" s="45">
        <v>0</v>
      </c>
      <c r="V6" s="45">
        <v>0</v>
      </c>
      <c r="W6" s="45">
        <v>1</v>
      </c>
      <c r="X6" s="45">
        <v>0</v>
      </c>
      <c r="Y6" s="45">
        <v>0</v>
      </c>
      <c r="Z6" s="45">
        <v>0</v>
      </c>
      <c r="AA6" s="45">
        <v>0</v>
      </c>
      <c r="AB6" s="45">
        <v>0</v>
      </c>
      <c r="AC6" s="45">
        <v>0</v>
      </c>
      <c r="AD6" s="45">
        <v>0</v>
      </c>
      <c r="AE6" s="45">
        <v>0</v>
      </c>
      <c r="AF6" s="45">
        <v>0</v>
      </c>
      <c r="AG6" s="45">
        <v>0</v>
      </c>
      <c r="AH6" s="45">
        <v>0</v>
      </c>
      <c r="AI6" s="45">
        <v>0</v>
      </c>
      <c r="AJ6" s="45">
        <v>0</v>
      </c>
      <c r="AK6" s="45">
        <v>0</v>
      </c>
    </row>
    <row r="7" spans="1:37" x14ac:dyDescent="0.2">
      <c r="A7" s="45" t="s">
        <v>38</v>
      </c>
      <c r="B7" s="45">
        <v>4837926</v>
      </c>
      <c r="C7" s="45" t="s">
        <v>48</v>
      </c>
      <c r="D7" s="45" t="s">
        <v>49</v>
      </c>
      <c r="E7" s="45">
        <v>307</v>
      </c>
      <c r="F7" s="45">
        <v>1101</v>
      </c>
      <c r="G7" s="45">
        <v>1008</v>
      </c>
      <c r="H7" s="45">
        <v>19</v>
      </c>
      <c r="I7" s="45">
        <v>99</v>
      </c>
      <c r="J7" s="45">
        <v>2</v>
      </c>
      <c r="K7" s="45">
        <v>10</v>
      </c>
      <c r="L7" s="45">
        <v>0</v>
      </c>
      <c r="M7" s="45">
        <v>7</v>
      </c>
      <c r="N7" s="45">
        <v>0</v>
      </c>
      <c r="O7" s="45">
        <v>0</v>
      </c>
      <c r="P7" s="45">
        <v>0</v>
      </c>
      <c r="Q7" s="45">
        <v>1</v>
      </c>
      <c r="R7" s="45">
        <v>0</v>
      </c>
      <c r="S7" s="45">
        <v>0</v>
      </c>
      <c r="T7" s="45">
        <v>0</v>
      </c>
      <c r="U7" s="45">
        <v>0</v>
      </c>
      <c r="V7" s="45">
        <v>0</v>
      </c>
      <c r="W7" s="45">
        <v>0</v>
      </c>
      <c r="X7" s="45">
        <v>0</v>
      </c>
      <c r="Y7" s="45">
        <v>0</v>
      </c>
      <c r="Z7" s="45">
        <v>0</v>
      </c>
      <c r="AA7" s="45">
        <v>0</v>
      </c>
      <c r="AB7" s="45">
        <v>0</v>
      </c>
      <c r="AC7" s="45">
        <v>0</v>
      </c>
      <c r="AD7" s="45">
        <v>0</v>
      </c>
      <c r="AE7" s="45">
        <v>0</v>
      </c>
      <c r="AF7" s="45">
        <v>0</v>
      </c>
      <c r="AG7" s="45">
        <v>0</v>
      </c>
      <c r="AH7" s="45">
        <v>0</v>
      </c>
      <c r="AI7" s="45">
        <v>0</v>
      </c>
      <c r="AJ7" s="45">
        <v>0</v>
      </c>
      <c r="AK7" s="45">
        <v>0</v>
      </c>
    </row>
    <row r="8" spans="1:37" x14ac:dyDescent="0.2">
      <c r="A8" s="45" t="s">
        <v>39</v>
      </c>
      <c r="B8" s="45">
        <v>2051886</v>
      </c>
      <c r="C8" s="45" t="s">
        <v>47</v>
      </c>
      <c r="D8" s="45" t="s">
        <v>48</v>
      </c>
      <c r="E8" s="45">
        <v>120</v>
      </c>
      <c r="F8" s="45">
        <v>322</v>
      </c>
      <c r="G8" s="45">
        <v>431</v>
      </c>
      <c r="H8" s="45">
        <v>66</v>
      </c>
      <c r="I8" s="45">
        <v>166</v>
      </c>
      <c r="J8" s="45">
        <v>9</v>
      </c>
      <c r="K8" s="45">
        <v>48</v>
      </c>
      <c r="L8" s="45">
        <v>0</v>
      </c>
      <c r="M8" s="45">
        <v>7</v>
      </c>
      <c r="N8" s="45">
        <v>3</v>
      </c>
      <c r="O8" s="45">
        <v>2</v>
      </c>
      <c r="P8" s="45">
        <v>2</v>
      </c>
      <c r="Q8" s="45">
        <v>2</v>
      </c>
      <c r="R8" s="45">
        <v>0</v>
      </c>
      <c r="S8" s="45">
        <v>0</v>
      </c>
      <c r="T8" s="45">
        <v>0</v>
      </c>
      <c r="U8" s="45">
        <v>0</v>
      </c>
      <c r="V8" s="45">
        <v>1</v>
      </c>
      <c r="W8" s="45">
        <v>0</v>
      </c>
      <c r="X8" s="45">
        <v>0</v>
      </c>
      <c r="Y8" s="45">
        <v>0</v>
      </c>
      <c r="Z8" s="45">
        <v>0</v>
      </c>
      <c r="AA8" s="45">
        <v>0</v>
      </c>
      <c r="AB8" s="45">
        <v>0</v>
      </c>
      <c r="AC8" s="45">
        <v>0</v>
      </c>
      <c r="AD8" s="45">
        <v>0</v>
      </c>
      <c r="AE8" s="45">
        <v>0</v>
      </c>
      <c r="AF8" s="45">
        <v>0</v>
      </c>
      <c r="AG8" s="45">
        <v>0</v>
      </c>
      <c r="AH8" s="45">
        <v>0</v>
      </c>
      <c r="AI8" s="45">
        <v>0</v>
      </c>
      <c r="AJ8" s="45">
        <v>0</v>
      </c>
      <c r="AK8" s="45">
        <v>0</v>
      </c>
    </row>
    <row r="9" spans="1:37" x14ac:dyDescent="0.2">
      <c r="A9" s="45" t="s">
        <v>39</v>
      </c>
      <c r="B9" s="45">
        <v>2051886</v>
      </c>
      <c r="C9" s="45" t="s">
        <v>47</v>
      </c>
      <c r="D9" s="45" t="s">
        <v>49</v>
      </c>
      <c r="E9" s="45">
        <v>107</v>
      </c>
      <c r="F9" s="45">
        <v>514</v>
      </c>
      <c r="G9" s="45">
        <v>326</v>
      </c>
      <c r="H9" s="45">
        <v>43</v>
      </c>
      <c r="I9" s="45">
        <v>106</v>
      </c>
      <c r="J9" s="45">
        <v>10</v>
      </c>
      <c r="K9" s="45">
        <v>28</v>
      </c>
      <c r="L9" s="45">
        <v>1</v>
      </c>
      <c r="M9" s="45">
        <v>3</v>
      </c>
      <c r="N9" s="45">
        <v>1</v>
      </c>
      <c r="O9" s="45">
        <v>0</v>
      </c>
      <c r="P9" s="45">
        <v>0</v>
      </c>
      <c r="Q9" s="45">
        <v>0</v>
      </c>
      <c r="R9" s="45">
        <v>0</v>
      </c>
      <c r="S9" s="45">
        <v>0</v>
      </c>
      <c r="T9" s="45">
        <v>0</v>
      </c>
      <c r="U9" s="45">
        <v>0</v>
      </c>
      <c r="V9" s="45">
        <v>0</v>
      </c>
      <c r="W9" s="45">
        <v>0</v>
      </c>
      <c r="X9" s="45">
        <v>0</v>
      </c>
      <c r="Y9" s="45">
        <v>0</v>
      </c>
      <c r="Z9" s="45">
        <v>0</v>
      </c>
      <c r="AA9" s="45">
        <v>0</v>
      </c>
      <c r="AB9" s="45">
        <v>0</v>
      </c>
      <c r="AC9" s="45">
        <v>0</v>
      </c>
      <c r="AD9" s="45">
        <v>0</v>
      </c>
      <c r="AE9" s="45">
        <v>0</v>
      </c>
      <c r="AF9" s="45">
        <v>0</v>
      </c>
      <c r="AG9" s="45">
        <v>0</v>
      </c>
      <c r="AH9" s="45">
        <v>0</v>
      </c>
      <c r="AI9" s="45">
        <v>0</v>
      </c>
      <c r="AJ9" s="45">
        <v>0</v>
      </c>
      <c r="AK9" s="45">
        <v>0</v>
      </c>
    </row>
    <row r="10" spans="1:37" x14ac:dyDescent="0.2">
      <c r="A10" s="45" t="s">
        <v>39</v>
      </c>
      <c r="B10" s="45">
        <v>2051886</v>
      </c>
      <c r="C10" s="45" t="s">
        <v>48</v>
      </c>
      <c r="D10" s="45" t="s">
        <v>49</v>
      </c>
      <c r="E10" s="45">
        <v>77</v>
      </c>
      <c r="F10" s="45">
        <v>480</v>
      </c>
      <c r="G10" s="45">
        <v>269</v>
      </c>
      <c r="H10" s="45">
        <v>23</v>
      </c>
      <c r="I10" s="45">
        <v>99</v>
      </c>
      <c r="J10" s="45">
        <v>2</v>
      </c>
      <c r="K10" s="45">
        <v>25</v>
      </c>
      <c r="L10" s="45">
        <v>0</v>
      </c>
      <c r="M10" s="45">
        <v>6</v>
      </c>
      <c r="N10" s="45">
        <v>4</v>
      </c>
      <c r="O10" s="45">
        <v>2</v>
      </c>
      <c r="P10" s="45">
        <v>2</v>
      </c>
      <c r="Q10" s="45">
        <v>2</v>
      </c>
      <c r="R10" s="45">
        <v>0</v>
      </c>
      <c r="S10" s="45">
        <v>0</v>
      </c>
      <c r="T10" s="45">
        <v>0</v>
      </c>
      <c r="U10" s="45">
        <v>0</v>
      </c>
      <c r="V10" s="45">
        <v>1</v>
      </c>
      <c r="W10" s="45">
        <v>0</v>
      </c>
      <c r="X10" s="45">
        <v>0</v>
      </c>
      <c r="Y10" s="45">
        <v>0</v>
      </c>
      <c r="Z10" s="45">
        <v>0</v>
      </c>
      <c r="AA10" s="45">
        <v>0</v>
      </c>
      <c r="AB10" s="45">
        <v>0</v>
      </c>
      <c r="AC10" s="45">
        <v>0</v>
      </c>
      <c r="AD10" s="45">
        <v>0</v>
      </c>
      <c r="AE10" s="45">
        <v>0</v>
      </c>
      <c r="AF10" s="45">
        <v>0</v>
      </c>
      <c r="AG10" s="45">
        <v>0</v>
      </c>
      <c r="AH10" s="45">
        <v>0</v>
      </c>
      <c r="AI10" s="45">
        <v>0</v>
      </c>
      <c r="AJ10" s="45">
        <v>0</v>
      </c>
      <c r="AK10" s="45">
        <v>0</v>
      </c>
    </row>
    <row r="11" spans="1:37" x14ac:dyDescent="0.2">
      <c r="A11" s="45" t="s">
        <v>40</v>
      </c>
      <c r="B11" s="45">
        <v>5804453</v>
      </c>
      <c r="C11" s="45" t="s">
        <v>47</v>
      </c>
      <c r="D11" s="45" t="s">
        <v>48</v>
      </c>
      <c r="E11" s="45">
        <v>796</v>
      </c>
      <c r="F11" s="45">
        <v>713</v>
      </c>
      <c r="G11" s="45">
        <v>1208</v>
      </c>
      <c r="H11" s="45">
        <v>37</v>
      </c>
      <c r="I11" s="45">
        <v>493</v>
      </c>
      <c r="J11" s="45">
        <v>4</v>
      </c>
      <c r="K11" s="45">
        <v>219</v>
      </c>
      <c r="L11" s="45">
        <v>1</v>
      </c>
      <c r="M11" s="45">
        <v>102</v>
      </c>
      <c r="N11" s="45">
        <v>61</v>
      </c>
      <c r="O11" s="45">
        <v>33</v>
      </c>
      <c r="P11" s="45">
        <v>22</v>
      </c>
      <c r="Q11" s="45">
        <v>12</v>
      </c>
      <c r="R11" s="45">
        <v>15</v>
      </c>
      <c r="S11" s="45">
        <v>9</v>
      </c>
      <c r="T11" s="45">
        <v>0</v>
      </c>
      <c r="U11" s="45">
        <v>3</v>
      </c>
      <c r="V11" s="45">
        <v>2</v>
      </c>
      <c r="W11" s="45">
        <v>2</v>
      </c>
      <c r="X11" s="45">
        <v>1</v>
      </c>
      <c r="Y11" s="45">
        <v>0</v>
      </c>
      <c r="Z11" s="45">
        <v>1</v>
      </c>
      <c r="AA11" s="45">
        <v>0</v>
      </c>
      <c r="AB11" s="45">
        <v>0</v>
      </c>
      <c r="AC11" s="45">
        <v>0</v>
      </c>
      <c r="AD11" s="45">
        <v>0</v>
      </c>
      <c r="AE11" s="45">
        <v>0</v>
      </c>
      <c r="AF11" s="45">
        <v>0</v>
      </c>
      <c r="AG11" s="45">
        <v>1</v>
      </c>
      <c r="AH11" s="45">
        <v>0</v>
      </c>
      <c r="AI11" s="45">
        <v>0</v>
      </c>
      <c r="AJ11" s="45">
        <v>0</v>
      </c>
      <c r="AK11" s="45">
        <v>0</v>
      </c>
    </row>
    <row r="12" spans="1:37" x14ac:dyDescent="0.2">
      <c r="A12" s="45" t="s">
        <v>40</v>
      </c>
      <c r="B12" s="45">
        <v>5804453</v>
      </c>
      <c r="C12" s="45" t="s">
        <v>47</v>
      </c>
      <c r="D12" s="45" t="s">
        <v>49</v>
      </c>
      <c r="E12" s="45">
        <v>842</v>
      </c>
      <c r="F12" s="45">
        <v>1400</v>
      </c>
      <c r="G12" s="45">
        <v>1108</v>
      </c>
      <c r="H12" s="45">
        <v>47</v>
      </c>
      <c r="I12" s="45">
        <v>450</v>
      </c>
      <c r="J12" s="45">
        <v>4</v>
      </c>
      <c r="K12" s="45">
        <v>207</v>
      </c>
      <c r="L12" s="45">
        <v>1</v>
      </c>
      <c r="M12" s="45">
        <v>100</v>
      </c>
      <c r="N12" s="45">
        <v>56</v>
      </c>
      <c r="O12" s="45">
        <v>31</v>
      </c>
      <c r="P12" s="45">
        <v>19</v>
      </c>
      <c r="Q12" s="45">
        <v>9</v>
      </c>
      <c r="R12" s="45">
        <v>15</v>
      </c>
      <c r="S12" s="45">
        <v>8</v>
      </c>
      <c r="T12" s="45">
        <v>0</v>
      </c>
      <c r="U12" s="45">
        <v>3</v>
      </c>
      <c r="V12" s="45">
        <v>2</v>
      </c>
      <c r="W12" s="45">
        <v>1</v>
      </c>
      <c r="X12" s="45">
        <v>1</v>
      </c>
      <c r="Y12" s="45">
        <v>0</v>
      </c>
      <c r="Z12" s="45">
        <v>1</v>
      </c>
      <c r="AA12" s="45">
        <v>0</v>
      </c>
      <c r="AB12" s="45">
        <v>0</v>
      </c>
      <c r="AC12" s="45">
        <v>0</v>
      </c>
      <c r="AD12" s="45">
        <v>0</v>
      </c>
      <c r="AE12" s="45">
        <v>0</v>
      </c>
      <c r="AF12" s="45">
        <v>0</v>
      </c>
      <c r="AG12" s="45">
        <v>0</v>
      </c>
      <c r="AH12" s="45">
        <v>0</v>
      </c>
      <c r="AI12" s="45">
        <v>0</v>
      </c>
      <c r="AJ12" s="45">
        <v>0</v>
      </c>
      <c r="AK12" s="45">
        <v>0</v>
      </c>
    </row>
    <row r="13" spans="1:37" x14ac:dyDescent="0.2">
      <c r="A13" s="45" t="s">
        <v>40</v>
      </c>
      <c r="B13" s="45">
        <v>5804453</v>
      </c>
      <c r="C13" s="45" t="s">
        <v>48</v>
      </c>
      <c r="D13" s="45" t="s">
        <v>49</v>
      </c>
      <c r="E13" s="45">
        <v>71</v>
      </c>
      <c r="F13" s="45">
        <v>1348</v>
      </c>
      <c r="G13" s="45">
        <v>243</v>
      </c>
      <c r="H13" s="45">
        <v>31</v>
      </c>
      <c r="I13" s="45">
        <v>92</v>
      </c>
      <c r="J13" s="45">
        <v>0</v>
      </c>
      <c r="K13" s="45">
        <v>17</v>
      </c>
      <c r="L13" s="45">
        <v>0</v>
      </c>
      <c r="M13" s="45">
        <v>1</v>
      </c>
      <c r="N13" s="45">
        <v>8</v>
      </c>
      <c r="O13" s="45">
        <v>0</v>
      </c>
      <c r="P13" s="45">
        <v>2</v>
      </c>
      <c r="Q13" s="45">
        <v>2</v>
      </c>
      <c r="R13" s="45">
        <v>1</v>
      </c>
      <c r="S13" s="45">
        <v>0</v>
      </c>
      <c r="T13" s="45">
        <v>0</v>
      </c>
      <c r="U13" s="45">
        <v>0</v>
      </c>
      <c r="V13" s="45">
        <v>0</v>
      </c>
      <c r="W13" s="45">
        <v>1</v>
      </c>
      <c r="X13" s="45">
        <v>0</v>
      </c>
      <c r="Y13" s="45">
        <v>0</v>
      </c>
      <c r="Z13" s="45">
        <v>0</v>
      </c>
      <c r="AA13" s="45">
        <v>0</v>
      </c>
      <c r="AB13" s="45">
        <v>0</v>
      </c>
      <c r="AC13" s="45">
        <v>0</v>
      </c>
      <c r="AD13" s="45">
        <v>0</v>
      </c>
      <c r="AE13" s="45">
        <v>0</v>
      </c>
      <c r="AF13" s="45">
        <v>0</v>
      </c>
      <c r="AG13" s="45">
        <v>1</v>
      </c>
      <c r="AH13" s="45">
        <v>1</v>
      </c>
      <c r="AI13" s="45">
        <v>0</v>
      </c>
      <c r="AJ13" s="45">
        <v>0</v>
      </c>
      <c r="AK13" s="45">
        <v>0</v>
      </c>
    </row>
    <row r="14" spans="1:37" ht="17" customHeight="1" x14ac:dyDescent="0.2">
      <c r="A14" s="45" t="s">
        <v>44</v>
      </c>
      <c r="B14" s="45">
        <v>5417034</v>
      </c>
      <c r="C14" s="45" t="s">
        <v>47</v>
      </c>
      <c r="D14" s="45" t="s">
        <v>48</v>
      </c>
      <c r="E14" s="45">
        <v>131</v>
      </c>
      <c r="F14" s="45">
        <v>805</v>
      </c>
      <c r="G14" s="45">
        <v>594</v>
      </c>
      <c r="H14" s="45">
        <v>40</v>
      </c>
      <c r="I14" s="45">
        <v>179</v>
      </c>
      <c r="J14" s="45">
        <v>2</v>
      </c>
      <c r="K14" s="45">
        <v>40</v>
      </c>
      <c r="L14" s="45">
        <v>0</v>
      </c>
      <c r="M14" s="45">
        <v>11</v>
      </c>
      <c r="N14" s="45">
        <v>4</v>
      </c>
      <c r="O14" s="45">
        <v>0</v>
      </c>
      <c r="P14" s="45">
        <v>3</v>
      </c>
      <c r="Q14" s="45">
        <v>0</v>
      </c>
      <c r="R14" s="45">
        <v>0</v>
      </c>
      <c r="S14" s="45">
        <v>0</v>
      </c>
      <c r="T14" s="45">
        <v>0</v>
      </c>
      <c r="U14" s="45">
        <v>0</v>
      </c>
      <c r="V14" s="45">
        <v>0</v>
      </c>
      <c r="W14" s="45">
        <v>0</v>
      </c>
      <c r="X14" s="45">
        <v>0</v>
      </c>
      <c r="Y14" s="45">
        <v>0</v>
      </c>
      <c r="Z14" s="45">
        <v>0</v>
      </c>
      <c r="AA14" s="45">
        <v>0</v>
      </c>
      <c r="AB14" s="45">
        <v>0</v>
      </c>
      <c r="AC14" s="45">
        <v>0</v>
      </c>
      <c r="AD14" s="45">
        <v>0</v>
      </c>
      <c r="AE14" s="45">
        <v>0</v>
      </c>
      <c r="AF14" s="45">
        <v>1</v>
      </c>
      <c r="AG14" s="45">
        <v>0</v>
      </c>
      <c r="AH14" s="45">
        <v>0</v>
      </c>
      <c r="AI14" s="45">
        <v>0</v>
      </c>
      <c r="AJ14" s="45">
        <v>0</v>
      </c>
      <c r="AK14" s="45">
        <v>0</v>
      </c>
    </row>
    <row r="15" spans="1:37" x14ac:dyDescent="0.2">
      <c r="A15" s="45" t="s">
        <v>44</v>
      </c>
      <c r="B15" s="45">
        <v>5417034</v>
      </c>
      <c r="C15" s="45" t="s">
        <v>47</v>
      </c>
      <c r="D15" s="45" t="s">
        <v>49</v>
      </c>
      <c r="E15" s="45">
        <v>285</v>
      </c>
      <c r="F15" s="45">
        <v>1451</v>
      </c>
      <c r="G15" s="45">
        <v>622</v>
      </c>
      <c r="H15" s="45">
        <v>35</v>
      </c>
      <c r="I15" s="45">
        <v>156</v>
      </c>
      <c r="J15" s="45">
        <v>1</v>
      </c>
      <c r="K15" s="45">
        <v>29</v>
      </c>
      <c r="L15" s="45">
        <v>0</v>
      </c>
      <c r="M15" s="45">
        <v>6</v>
      </c>
      <c r="N15" s="45">
        <v>2</v>
      </c>
      <c r="O15" s="45">
        <v>0</v>
      </c>
      <c r="P15" s="45">
        <v>1</v>
      </c>
      <c r="Q15" s="45">
        <v>0</v>
      </c>
      <c r="R15" s="45">
        <v>0</v>
      </c>
      <c r="S15" s="45">
        <v>0</v>
      </c>
      <c r="T15" s="45">
        <v>0</v>
      </c>
      <c r="U15" s="45">
        <v>0</v>
      </c>
      <c r="V15" s="45">
        <v>0</v>
      </c>
      <c r="W15" s="45">
        <v>0</v>
      </c>
      <c r="X15" s="45">
        <v>0</v>
      </c>
      <c r="Y15" s="45">
        <v>0</v>
      </c>
      <c r="Z15" s="45">
        <v>0</v>
      </c>
      <c r="AA15" s="45">
        <v>0</v>
      </c>
      <c r="AB15" s="45">
        <v>0</v>
      </c>
      <c r="AC15" s="45">
        <v>0</v>
      </c>
      <c r="AD15" s="45">
        <v>0</v>
      </c>
      <c r="AE15" s="45">
        <v>0</v>
      </c>
      <c r="AF15" s="45">
        <v>0</v>
      </c>
      <c r="AG15" s="45">
        <v>0</v>
      </c>
      <c r="AH15" s="45">
        <v>0</v>
      </c>
      <c r="AI15" s="45">
        <v>0</v>
      </c>
      <c r="AJ15" s="45">
        <v>0</v>
      </c>
      <c r="AK15" s="45">
        <v>0</v>
      </c>
    </row>
    <row r="16" spans="1:37" ht="17" thickBot="1" x14ac:dyDescent="0.25">
      <c r="A16" s="46" t="s">
        <v>44</v>
      </c>
      <c r="B16" s="46">
        <v>5417034</v>
      </c>
      <c r="C16" s="46" t="s">
        <v>48</v>
      </c>
      <c r="D16" s="46" t="s">
        <v>49</v>
      </c>
      <c r="E16" s="46">
        <v>244</v>
      </c>
      <c r="F16" s="46">
        <v>1381</v>
      </c>
      <c r="G16" s="46">
        <v>454</v>
      </c>
      <c r="H16" s="46">
        <v>32</v>
      </c>
      <c r="I16" s="46">
        <v>107</v>
      </c>
      <c r="J16" s="46">
        <v>0</v>
      </c>
      <c r="K16" s="46">
        <v>21</v>
      </c>
      <c r="L16" s="46">
        <v>0</v>
      </c>
      <c r="M16" s="46">
        <v>6</v>
      </c>
      <c r="N16" s="46">
        <v>4</v>
      </c>
      <c r="O16" s="46">
        <v>0</v>
      </c>
      <c r="P16" s="46">
        <v>4</v>
      </c>
      <c r="Q16" s="46">
        <v>0</v>
      </c>
      <c r="R16" s="46">
        <v>0</v>
      </c>
      <c r="S16" s="46">
        <v>0</v>
      </c>
      <c r="T16" s="46">
        <v>0</v>
      </c>
      <c r="U16" s="46">
        <v>0</v>
      </c>
      <c r="V16" s="46">
        <v>0</v>
      </c>
      <c r="W16" s="46">
        <v>0</v>
      </c>
      <c r="X16" s="46">
        <v>0</v>
      </c>
      <c r="Y16" s="46">
        <v>0</v>
      </c>
      <c r="Z16" s="46">
        <v>0</v>
      </c>
      <c r="AA16" s="46">
        <v>0</v>
      </c>
      <c r="AB16" s="46">
        <v>0</v>
      </c>
      <c r="AC16" s="46">
        <v>0</v>
      </c>
      <c r="AD16" s="46">
        <v>0</v>
      </c>
      <c r="AE16" s="46">
        <v>0</v>
      </c>
      <c r="AF16" s="46">
        <v>1</v>
      </c>
      <c r="AG16" s="46">
        <v>0</v>
      </c>
      <c r="AH16" s="46">
        <v>0</v>
      </c>
      <c r="AI16" s="46">
        <v>0</v>
      </c>
      <c r="AJ16" s="46">
        <v>0</v>
      </c>
      <c r="AK16" s="46">
        <v>0</v>
      </c>
    </row>
    <row r="17" spans="1:37" ht="17" thickBot="1" x14ac:dyDescent="0.25">
      <c r="A17" s="43"/>
      <c r="B17" s="43"/>
      <c r="C17" s="43"/>
      <c r="D17" s="43"/>
    </row>
    <row r="18" spans="1:37" s="18" customFormat="1" ht="24" customHeight="1" x14ac:dyDescent="0.2">
      <c r="A18" s="4"/>
      <c r="B18" s="4"/>
      <c r="C18" s="4"/>
      <c r="D18" s="48" t="s">
        <v>45</v>
      </c>
      <c r="E18" s="49">
        <f t="shared" ref="E18:Z18" si="0">SUM(E$2:E$16)</f>
        <v>9582</v>
      </c>
      <c r="F18" s="49">
        <f t="shared" si="0"/>
        <v>13808</v>
      </c>
      <c r="G18" s="49">
        <f t="shared" si="0"/>
        <v>13459</v>
      </c>
      <c r="H18" s="49">
        <f t="shared" si="0"/>
        <v>596</v>
      </c>
      <c r="I18" s="49">
        <f t="shared" si="0"/>
        <v>3910</v>
      </c>
      <c r="J18" s="49">
        <f t="shared" si="0"/>
        <v>55</v>
      </c>
      <c r="K18" s="49">
        <f t="shared" si="0"/>
        <v>1322</v>
      </c>
      <c r="L18" s="49">
        <f t="shared" si="0"/>
        <v>13</v>
      </c>
      <c r="M18" s="49">
        <f t="shared" si="0"/>
        <v>600</v>
      </c>
      <c r="N18" s="49">
        <f t="shared" si="0"/>
        <v>317</v>
      </c>
      <c r="O18" s="49">
        <f t="shared" si="0"/>
        <v>159</v>
      </c>
      <c r="P18" s="49">
        <f t="shared" si="0"/>
        <v>106</v>
      </c>
      <c r="Q18" s="49">
        <f t="shared" si="0"/>
        <v>75</v>
      </c>
      <c r="R18" s="49">
        <f t="shared" si="0"/>
        <v>66</v>
      </c>
      <c r="S18" s="49">
        <f t="shared" si="0"/>
        <v>35</v>
      </c>
      <c r="T18" s="49">
        <f t="shared" si="0"/>
        <v>17</v>
      </c>
      <c r="U18" s="49">
        <f t="shared" si="0"/>
        <v>15</v>
      </c>
      <c r="V18" s="49">
        <f t="shared" si="0"/>
        <v>18</v>
      </c>
      <c r="W18" s="49">
        <f t="shared" si="0"/>
        <v>16</v>
      </c>
      <c r="X18" s="49">
        <f t="shared" si="0"/>
        <v>6</v>
      </c>
      <c r="Y18" s="49">
        <f t="shared" si="0"/>
        <v>3</v>
      </c>
      <c r="Z18" s="49">
        <f t="shared" si="0"/>
        <v>2</v>
      </c>
      <c r="AA18" s="49">
        <f t="shared" ref="AA18:AH18" si="1">SUM(AA$2:AA$16)</f>
        <v>2</v>
      </c>
      <c r="AB18" s="49">
        <f t="shared" si="1"/>
        <v>5</v>
      </c>
      <c r="AC18" s="49">
        <f t="shared" si="1"/>
        <v>2</v>
      </c>
      <c r="AD18" s="49">
        <f t="shared" si="1"/>
        <v>3</v>
      </c>
      <c r="AE18" s="49">
        <f t="shared" si="1"/>
        <v>1</v>
      </c>
      <c r="AF18" s="49">
        <f t="shared" si="1"/>
        <v>3</v>
      </c>
      <c r="AG18" s="49">
        <f t="shared" si="1"/>
        <v>2</v>
      </c>
      <c r="AH18" s="49">
        <f t="shared" si="1"/>
        <v>1</v>
      </c>
      <c r="AI18" s="49">
        <f t="shared" ref="AI18:AJ18" si="2">SUM(AI$2:AI$16)</f>
        <v>1</v>
      </c>
      <c r="AJ18" s="49">
        <f t="shared" si="2"/>
        <v>1</v>
      </c>
      <c r="AK18" s="49">
        <f t="shared" ref="AK18" si="3">SUM(AK$2:AK$16)</f>
        <v>1</v>
      </c>
    </row>
    <row r="19" spans="1:37" s="18" customFormat="1" ht="24" customHeight="1" x14ac:dyDescent="0.2">
      <c r="A19" s="4"/>
      <c r="B19" s="4"/>
      <c r="C19" s="4"/>
      <c r="D19" s="55" t="s">
        <v>46</v>
      </c>
      <c r="E19" s="54">
        <f t="shared" ref="E19:AK19" si="4">E18/SUM($E18:$AK18)</f>
        <v>0.21677752137912312</v>
      </c>
      <c r="F19" s="54">
        <f t="shared" si="4"/>
        <v>0.31238405502013483</v>
      </c>
      <c r="G19" s="54">
        <f t="shared" si="4"/>
        <v>0.30448848468395096</v>
      </c>
      <c r="H19" s="54">
        <f t="shared" si="4"/>
        <v>1.3483552780417176E-2</v>
      </c>
      <c r="I19" s="54">
        <f t="shared" si="4"/>
        <v>8.8457535858105965E-2</v>
      </c>
      <c r="J19" s="54">
        <f t="shared" si="4"/>
        <v>1.2442875887968871E-3</v>
      </c>
      <c r="K19" s="54">
        <f t="shared" si="4"/>
        <v>2.9908148952536084E-2</v>
      </c>
      <c r="L19" s="54">
        <f t="shared" si="4"/>
        <v>2.9410433917017329E-4</v>
      </c>
      <c r="M19" s="54">
        <f t="shared" si="4"/>
        <v>1.3574046423238768E-2</v>
      </c>
      <c r="N19" s="54">
        <f t="shared" si="4"/>
        <v>7.1716211936111492E-3</v>
      </c>
      <c r="O19" s="54">
        <f t="shared" si="4"/>
        <v>3.5971223021582736E-3</v>
      </c>
      <c r="P19" s="54">
        <f t="shared" si="4"/>
        <v>2.3980815347721821E-3</v>
      </c>
      <c r="Q19" s="54">
        <f t="shared" si="4"/>
        <v>1.696755802904846E-3</v>
      </c>
      <c r="R19" s="54">
        <f t="shared" si="4"/>
        <v>1.4931451065562644E-3</v>
      </c>
      <c r="S19" s="54">
        <f t="shared" si="4"/>
        <v>7.9181937468892813E-4</v>
      </c>
      <c r="T19" s="54">
        <f t="shared" si="4"/>
        <v>3.8459798199176506E-4</v>
      </c>
      <c r="U19" s="54">
        <f t="shared" si="4"/>
        <v>3.393511605809692E-4</v>
      </c>
      <c r="V19" s="54">
        <f t="shared" si="4"/>
        <v>4.0722139269716302E-4</v>
      </c>
      <c r="W19" s="54">
        <f t="shared" si="4"/>
        <v>3.6197457128636716E-4</v>
      </c>
      <c r="X19" s="54">
        <f t="shared" si="4"/>
        <v>1.3574046423238766E-4</v>
      </c>
      <c r="Y19" s="54">
        <f t="shared" si="4"/>
        <v>6.7870232116193832E-5</v>
      </c>
      <c r="Z19" s="54">
        <f t="shared" si="4"/>
        <v>4.5246821410795895E-5</v>
      </c>
      <c r="AA19" s="54">
        <f t="shared" si="4"/>
        <v>4.5246821410795895E-5</v>
      </c>
      <c r="AB19" s="54">
        <f t="shared" si="4"/>
        <v>1.1311705352698973E-4</v>
      </c>
      <c r="AC19" s="54">
        <f t="shared" si="4"/>
        <v>4.5246821410795895E-5</v>
      </c>
      <c r="AD19" s="54">
        <f t="shared" si="4"/>
        <v>6.7870232116193832E-5</v>
      </c>
      <c r="AE19" s="54">
        <f t="shared" si="4"/>
        <v>2.2623410705397947E-5</v>
      </c>
      <c r="AF19" s="54">
        <f t="shared" si="4"/>
        <v>6.7870232116193832E-5</v>
      </c>
      <c r="AG19" s="54">
        <f t="shared" si="4"/>
        <v>4.5246821410795895E-5</v>
      </c>
      <c r="AH19" s="54">
        <f t="shared" si="4"/>
        <v>2.2623410705397947E-5</v>
      </c>
      <c r="AI19" s="54">
        <f t="shared" si="4"/>
        <v>2.2623410705397947E-5</v>
      </c>
      <c r="AJ19" s="54">
        <f t="shared" si="4"/>
        <v>2.2623410705397947E-5</v>
      </c>
      <c r="AK19" s="54">
        <f t="shared" si="4"/>
        <v>2.2623410705397947E-5</v>
      </c>
    </row>
    <row r="20" spans="1:37" s="47" customFormat="1" ht="24" customHeight="1" thickBot="1" x14ac:dyDescent="0.25">
      <c r="D20" s="50" t="s">
        <v>69</v>
      </c>
      <c r="E20" s="51">
        <f>1000000*AVERAGE(AVERAGE(E$2:E$4)/$B$2, AVERAGE(E$5:E$7)/$B$5, AVERAGE(E$8:E$10)/$B$8, AVERAGE(E$11:E$13)/$B$11, AVERAGE(E$14:E$16)/$B$14)</f>
        <v>155.35316786337401</v>
      </c>
      <c r="F20" s="51">
        <f t="shared" ref="F20:AH20" si="5">1000000*AVERAGE(AVERAGE(F$2:F$4)/$B$2, AVERAGE(F$5:F$7)/$B$5, AVERAGE(F$8:F$10)/$B$8, AVERAGE(F$11:F$13)/$B$11, AVERAGE(F$14:F$16)/$B$14)</f>
        <v>210.80451821565001</v>
      </c>
      <c r="G20" s="51">
        <f t="shared" si="5"/>
        <v>215.50106356820848</v>
      </c>
      <c r="H20" s="51">
        <f t="shared" si="5"/>
        <v>10.826674599381398</v>
      </c>
      <c r="I20" s="51">
        <f t="shared" si="5"/>
        <v>63.755927794945947</v>
      </c>
      <c r="J20" s="51">
        <f t="shared" si="5"/>
        <v>1.1921352234852185</v>
      </c>
      <c r="K20" s="51">
        <f t="shared" si="5"/>
        <v>21.148278040675027</v>
      </c>
      <c r="L20" s="51">
        <f t="shared" si="5"/>
        <v>0.21588204793001553</v>
      </c>
      <c r="M20" s="51">
        <f t="shared" si="5"/>
        <v>9.2816661713476556</v>
      </c>
      <c r="N20" s="51">
        <f t="shared" si="5"/>
        <v>4.8346907939045085</v>
      </c>
      <c r="O20" s="51">
        <f t="shared" si="5"/>
        <v>2.4620902715569346</v>
      </c>
      <c r="P20" s="51">
        <f t="shared" si="5"/>
        <v>1.6173462957289799</v>
      </c>
      <c r="Q20" s="51">
        <f t="shared" si="5"/>
        <v>1.2289921683008385</v>
      </c>
      <c r="R20" s="51">
        <f t="shared" si="5"/>
        <v>0.96276238146981818</v>
      </c>
      <c r="S20" s="51">
        <f t="shared" si="5"/>
        <v>0.51115450987211819</v>
      </c>
      <c r="T20" s="51">
        <f t="shared" si="5"/>
        <v>0.29835200007722051</v>
      </c>
      <c r="U20" s="51">
        <f t="shared" si="5"/>
        <v>0.22686366785616252</v>
      </c>
      <c r="V20" s="51">
        <f t="shared" si="5"/>
        <v>0.32152401915498569</v>
      </c>
      <c r="W20" s="51">
        <f t="shared" si="5"/>
        <v>0.24900293502010784</v>
      </c>
      <c r="X20" s="51">
        <f t="shared" si="5"/>
        <v>9.3171340270322034E-2</v>
      </c>
      <c r="Y20" s="51">
        <f t="shared" si="5"/>
        <v>5.2650352954803623E-2</v>
      </c>
      <c r="Z20" s="51">
        <f t="shared" si="5"/>
        <v>2.2970869663917225E-2</v>
      </c>
      <c r="AA20" s="51">
        <f t="shared" si="5"/>
        <v>3.5100235303202415E-2</v>
      </c>
      <c r="AB20" s="51">
        <f t="shared" si="5"/>
        <v>8.7750588258006038E-2</v>
      </c>
      <c r="AC20" s="51">
        <f t="shared" si="5"/>
        <v>3.5100235303202415E-2</v>
      </c>
      <c r="AD20" s="51">
        <f t="shared" si="5"/>
        <v>5.2650352954803623E-2</v>
      </c>
      <c r="AE20" s="51">
        <f t="shared" si="5"/>
        <v>1.7550117651601208E-2</v>
      </c>
      <c r="AF20" s="51">
        <f t="shared" si="5"/>
        <v>4.2163833078407334E-2</v>
      </c>
      <c r="AG20" s="51">
        <f t="shared" si="5"/>
        <v>2.2970869663917225E-2</v>
      </c>
      <c r="AH20" s="51">
        <f t="shared" si="5"/>
        <v>1.1485434831958612E-2</v>
      </c>
      <c r="AI20" s="51">
        <f t="shared" ref="AI20" si="6">1000000*AVERAGE(AVERAGE(AI$2:AI$4)/$B$2, AVERAGE(AI$5:AI$7)/$B$5, AVERAGE(AI$8:AI$10)/$B$8, AVERAGE(AI$11:AI$13)/$B$11, AVERAGE(AI$14:AI$16)/$B$14)</f>
        <v>1.7550117651601208E-2</v>
      </c>
      <c r="AJ20" s="51">
        <f t="shared" ref="AJ20" si="7">1000000*AVERAGE(AVERAGE(AJ$2:AJ$4)/$B$2, AVERAGE(AJ$5:AJ$7)/$B$5, AVERAGE(AJ$8:AJ$10)/$B$8, AVERAGE(AJ$11:AJ$13)/$B$11, AVERAGE(AJ$14:AJ$16)/$B$14)</f>
        <v>1.7550117651601208E-2</v>
      </c>
      <c r="AK20" s="51">
        <f t="shared" ref="AK20" si="8">1000000*AVERAGE(AVERAGE(AK$2:AK$4)/$B$2, AVERAGE(AK$5:AK$7)/$B$5, AVERAGE(AK$8:AK$10)/$B$8, AVERAGE(AK$11:AK$13)/$B$11, AVERAGE(AK$14:AK$16)/$B$14)</f>
        <v>1.7550117651601208E-2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523D0-732D-5F40-A24A-A2A97F9AE187}">
  <dimension ref="A1:B7"/>
  <sheetViews>
    <sheetView showGridLines="0" workbookViewId="0"/>
  </sheetViews>
  <sheetFormatPr baseColWidth="10" defaultRowHeight="16" x14ac:dyDescent="0.2"/>
  <cols>
    <col min="1" max="1" width="20" customWidth="1"/>
    <col min="2" max="2" width="46.6640625" bestFit="1" customWidth="1"/>
  </cols>
  <sheetData>
    <row r="1" spans="1:2" ht="17" thickBot="1" x14ac:dyDescent="0.25">
      <c r="B1" s="41" t="s">
        <v>70</v>
      </c>
    </row>
    <row r="2" spans="1:2" x14ac:dyDescent="0.2">
      <c r="A2" s="56" t="s">
        <v>75</v>
      </c>
      <c r="B2" s="57" t="s">
        <v>71</v>
      </c>
    </row>
    <row r="3" spans="1:2" x14ac:dyDescent="0.2">
      <c r="A3" s="58" t="s">
        <v>76</v>
      </c>
      <c r="B3" s="59" t="s">
        <v>71</v>
      </c>
    </row>
    <row r="4" spans="1:2" x14ac:dyDescent="0.2">
      <c r="A4" s="58" t="s">
        <v>77</v>
      </c>
      <c r="B4" s="59" t="s">
        <v>71</v>
      </c>
    </row>
    <row r="5" spans="1:2" x14ac:dyDescent="0.2">
      <c r="A5" s="58" t="s">
        <v>78</v>
      </c>
      <c r="B5" s="59" t="s">
        <v>72</v>
      </c>
    </row>
    <row r="6" spans="1:2" x14ac:dyDescent="0.2">
      <c r="A6" s="58" t="s">
        <v>87</v>
      </c>
      <c r="B6" s="59" t="s">
        <v>73</v>
      </c>
    </row>
    <row r="7" spans="1:2" ht="17" thickBot="1" x14ac:dyDescent="0.25">
      <c r="A7" s="60" t="s">
        <v>88</v>
      </c>
      <c r="B7" s="61"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Worksheet descriptions</vt:lpstr>
      <vt:lpstr>Matrix</vt:lpstr>
      <vt:lpstr>Trycycler vs Trycycler</vt:lpstr>
      <vt:lpstr>Trycycler vs polished</vt:lpstr>
      <vt:lpstr>Other vs other</vt:lpstr>
      <vt:lpstr>Tester assemblers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Wick</dc:creator>
  <cp:lastModifiedBy>Microsoft Office User</cp:lastModifiedBy>
  <dcterms:created xsi:type="dcterms:W3CDTF">2020-12-14T23:01:18Z</dcterms:created>
  <dcterms:modified xsi:type="dcterms:W3CDTF">2021-08-24T03:18:30Z</dcterms:modified>
</cp:coreProperties>
</file>