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defaultThemeVersion="166925"/>
  <mc:AlternateContent xmlns:mc="http://schemas.openxmlformats.org/markup-compatibility/2006">
    <mc:Choice Requires="x15">
      <x15ac:absPath xmlns:x15ac="http://schemas.microsoft.com/office/spreadsheetml/2010/11/ac" url="/Users/ryan/Dropbox/Uni_research/Projects/Trycycler/Paper_GitHub_repo/3_consistency_tests/"/>
    </mc:Choice>
  </mc:AlternateContent>
  <xr:revisionPtr revIDLastSave="0" documentId="13_ncr:1_{8E9AF488-F8F3-5D42-92C7-59B42F0FF529}" xr6:coauthVersionLast="46" xr6:coauthVersionMax="46" xr10:uidLastSave="{00000000-0000-0000-0000-000000000000}"/>
  <bookViews>
    <workbookView xWindow="1560" yWindow="-25360" windowWidth="32000" windowHeight="18200" xr2:uid="{47520A07-41C4-A945-98BF-A12838741A71}"/>
  </bookViews>
  <sheets>
    <sheet name="Worksheet descriptions" sheetId="2" r:id="rId1"/>
    <sheet name="Matrix" sheetId="1" r:id="rId2"/>
    <sheet name="Trycycler vs Trycycler" sheetId="3" r:id="rId3"/>
    <sheet name="Other vs other" sheetId="5" r:id="rId4"/>
    <sheet name="Tester assemblers used" sheetId="6" r:id="rId5"/>
  </sheets>
  <calcPr calcId="191029" refMode="R1C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93" i="3" l="1"/>
  <c r="L95" i="3"/>
  <c r="AA18" i="5"/>
  <c r="AB18" i="5"/>
  <c r="AC18" i="5"/>
  <c r="AD18" i="5"/>
  <c r="AE18" i="5"/>
  <c r="AF18" i="5"/>
  <c r="AG18" i="5"/>
  <c r="AH18" i="5"/>
  <c r="AI18" i="5"/>
  <c r="AJ18" i="5"/>
  <c r="AK18" i="5"/>
  <c r="AA20" i="5"/>
  <c r="AB20" i="5"/>
  <c r="AC20" i="5"/>
  <c r="AD20" i="5"/>
  <c r="AE20" i="5"/>
  <c r="AF20" i="5"/>
  <c r="AG20" i="5"/>
  <c r="AH20" i="5"/>
  <c r="AI20" i="5"/>
  <c r="AJ20" i="5"/>
  <c r="AK20" i="5"/>
  <c r="Z20" i="5"/>
  <c r="Y20" i="5"/>
  <c r="X20" i="5"/>
  <c r="W20" i="5"/>
  <c r="V20" i="5"/>
  <c r="U20" i="5"/>
  <c r="T20" i="5"/>
  <c r="S20" i="5"/>
  <c r="R20" i="5"/>
  <c r="Q20" i="5"/>
  <c r="P20" i="5"/>
  <c r="O20" i="5"/>
  <c r="N20" i="5"/>
  <c r="M20" i="5"/>
  <c r="L20" i="5"/>
  <c r="K20" i="5"/>
  <c r="J20" i="5"/>
  <c r="I20" i="5"/>
  <c r="H20" i="5"/>
  <c r="G20" i="5"/>
  <c r="F20" i="5"/>
  <c r="E20" i="5"/>
  <c r="M18" i="5"/>
  <c r="N18" i="5"/>
  <c r="O18" i="5"/>
  <c r="P18" i="5"/>
  <c r="Q18" i="5"/>
  <c r="R18" i="5"/>
  <c r="S18" i="5"/>
  <c r="T18" i="5"/>
  <c r="U18" i="5"/>
  <c r="V18" i="5"/>
  <c r="W18" i="5"/>
  <c r="X18" i="5"/>
  <c r="Y18" i="5"/>
  <c r="Z18" i="5"/>
  <c r="K95" i="3"/>
  <c r="J95" i="3"/>
  <c r="I95" i="3"/>
  <c r="H95" i="3"/>
  <c r="G95" i="3"/>
  <c r="F95" i="3"/>
  <c r="E95" i="3"/>
  <c r="L18" i="5" l="1"/>
  <c r="K18" i="5"/>
  <c r="J18" i="5"/>
  <c r="I18" i="5"/>
  <c r="H18" i="5"/>
  <c r="G18" i="5"/>
  <c r="F18" i="5"/>
  <c r="E18" i="5"/>
  <c r="K93" i="3"/>
  <c r="J93" i="3"/>
  <c r="I93" i="3"/>
  <c r="H93" i="3"/>
  <c r="G93" i="3"/>
  <c r="G94" i="3" s="1"/>
  <c r="F93" i="3"/>
  <c r="E93" i="3"/>
  <c r="E94" i="3" s="1"/>
  <c r="H94" i="3" l="1"/>
  <c r="F94" i="3"/>
  <c r="J94" i="3"/>
  <c r="K94" i="3"/>
  <c r="I94" i="3"/>
  <c r="L94" i="3"/>
  <c r="AJ19" i="5"/>
  <c r="AC19" i="5"/>
  <c r="AG19" i="5"/>
  <c r="AF19" i="5"/>
  <c r="AB19" i="5"/>
  <c r="AI19" i="5"/>
  <c r="AD19" i="5"/>
  <c r="AK19" i="5"/>
  <c r="AA19" i="5"/>
  <c r="AE19" i="5"/>
  <c r="AH19" i="5"/>
  <c r="I19" i="5"/>
  <c r="O19" i="5"/>
  <c r="E19" i="5"/>
  <c r="M19" i="5"/>
  <c r="S19" i="5"/>
  <c r="Y19" i="5"/>
  <c r="N19" i="5"/>
  <c r="T19" i="5"/>
  <c r="Z19" i="5"/>
  <c r="U19" i="5"/>
  <c r="V19" i="5"/>
  <c r="H19" i="5"/>
  <c r="J19" i="5"/>
  <c r="W19" i="5"/>
  <c r="K19" i="5"/>
  <c r="G19" i="5"/>
  <c r="L19" i="5"/>
  <c r="F19" i="5"/>
  <c r="Q19" i="5"/>
  <c r="P19" i="5"/>
  <c r="X19" i="5"/>
  <c r="R19"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tc={8B6A561C-6BF3-3643-9839-5F08534E60E1}</author>
    <author>tc={72CB196F-2617-B14F-968B-9CEE921560F0}</author>
    <author>tc={8DC37989-D962-CF49-8922-8DB18B52F3EF}</author>
    <author>tc={0A69442E-17DB-9845-B361-AE66CC7136CC}</author>
    <author>tc={4EB8EE31-A288-B947-B0F1-A40D353ECA21}</author>
    <author>tc={6F5927E8-3324-CE4B-8433-62B066BC4814}</author>
    <author>tc={7082DC49-CC34-EF46-B52A-3FE71D4AAB2F}</author>
    <author>tc={E5B8ED89-E0FD-434B-B8C3-A357299D0F0B}</author>
    <author>tc={08F139CC-5091-9D4F-9F06-37F276609BCE}</author>
    <author>tc={CC929EB8-AD5F-7740-A840-2700E85BED7A}</author>
    <author>tc={A4A41813-D250-3647-B011-7A4F2B30AFAF}</author>
    <author>tc={663625CF-EB08-9442-8A48-46D739031499}</author>
    <author>tc={823030B1-CA1D-EC46-B84F-1FC63ED756C3}</author>
    <author>tc={550672E3-277D-0043-BC2E-915233BB3074}</author>
    <author>tc={582787C8-7F42-C44E-BF1E-4E6548E5D2B5}</author>
    <author>tc={A6335487-6A32-2642-A7C2-63AADBBDD90D}</author>
    <author>tc={F7C56383-0728-9649-B829-FD108D4B730A}</author>
    <author>tc={2477A990-6150-3D4D-8312-A5A638A261E9}</author>
    <author>tc={996D434F-B522-514F-A63C-42A9CD9FE424}</author>
    <author>tc={BD3637F9-8D87-384A-A368-637417427D67}</author>
    <author>tc={7208AB14-0CDF-E442-BF2B-42B4DEE85E58}</author>
    <author>tc={15C28E8F-ED10-1D4A-B5AA-EE272BFFFA76}</author>
    <author>tc={30A84A25-03D0-1344-A188-8C8AA3FA2150}</author>
    <author>tc={4984AFCB-32BF-0E4A-9733-1BAD34E37C18}</author>
    <author>tc={9DF43582-A5A5-2341-8A2C-8D9DC15208D0}</author>
    <author>tc={BE35C567-7E13-C043-BF29-4C13EEA57018}</author>
    <author>tc={F4DCA0D1-D00C-D849-B66F-C9CC4F19D2AE}</author>
    <author>tc={F3217650-EBB8-3947-A3FE-78EEC609A077}</author>
    <author>tc={B67A7D4B-ED63-A24E-B738-4C897F636726}</author>
    <author>tc={8F5873EC-CC13-6440-8BBF-8BF43D41FC5E}</author>
    <author>tc={4E4B1BDA-3C14-5445-84B5-8F2EA02C5722}</author>
    <author>tc={5DD97C89-F60E-F743-BE28-B216CF501B5F}</author>
    <author>tc={22BC63F8-B2B1-8C41-8757-921107683753}</author>
    <author>tc={4D85BA84-F8F7-374B-874D-290D216FF34E}</author>
    <author>tc={6CEB6CD9-1223-EF43-89E3-DE198F8C7714}</author>
    <author>tc={F961F6C1-5DA8-6D44-BF1B-8F8DF3F4020C}</author>
    <author>tc={387807F4-8B0A-0845-ABC9-DB9104642001}</author>
    <author>tc={3390F842-D968-6248-8602-C93D59A0103C}</author>
    <author>tc={0AEC6F0E-0458-7944-A281-EC5BCA9E0D16}</author>
    <author>tc={F48044DC-B5B8-8149-B9E6-E28B2BF42CC4}</author>
  </authors>
  <commentList>
    <comment ref="AC2" authorId="0" shapeId="0" xr:uid="{8B6A561C-6BF3-3643-9839-5F08534E60E1}">
      <text>
        <t>[Threaded comment]
Your version of Excel allows you to read this threaded comment; however, any edits to it will get removed if the file is opened in a newer version of Excel. Learn more: https://go.microsoft.com/fwlink/?linkid=870924
Comment:
    This is a linear plasmid and thus requires the use of the --linear option when running Trycycler reconcile. This confused many users leading to its exclusion.</t>
      </text>
    </comment>
    <comment ref="F3" authorId="1" shapeId="0" xr:uid="{72CB196F-2617-B14F-968B-9CEE921560F0}">
      <text>
        <t>[Threaded comment]
Your version of Excel allows you to read this threaded comment; however, any edits to it will get removed if the file is opened in a newer version of Excel. Learn more: https://go.microsoft.com/fwlink/?linkid=870924
Comment:
    Contig was too long and not circularised.</t>
      </text>
    </comment>
    <comment ref="H3" authorId="2" shapeId="0" xr:uid="{8DC37989-D962-CF49-8922-8DB18B52F3EF}">
      <text>
        <t>[Threaded comment]
Your version of Excel allows you to read this threaded comment; however, any edits to it will get removed if the file is opened in a newer version of Excel. Learn more: https://go.microsoft.com/fwlink/?linkid=870924
Comment:
    Small plasmid was quadrupled: four copies of the sequence in one contig.</t>
      </text>
    </comment>
    <comment ref="I3" authorId="3" shapeId="0" xr:uid="{0A69442E-17DB-9845-B361-AE66CC7136CC}">
      <text>
        <t>[Threaded comment]
Your version of Excel allows you to read this threaded comment; however, any edits to it will get removed if the file is opened in a newer version of Excel. Learn more: https://go.microsoft.com/fwlink/?linkid=870924
Comment:
    Lots of contigs which were contamination from another barcode, mostly bits of the Acinetobacter baumannii J9 chromosome.</t>
      </text>
    </comment>
    <comment ref="N3" authorId="4" shapeId="0" xr:uid="{4EB8EE31-A288-B947-B0F1-A40D353ECA21}">
      <text>
        <t>[Threaded comment]
Your version of Excel allows you to read this threaded comment; however, any edits to it will get removed if the file is opened in a newer version of Excel. Learn more: https://go.microsoft.com/fwlink/?linkid=870924
Comment:
    The assembly contains two redundant contigs for this plasmid, neither of which circularised well.</t>
      </text>
    </comment>
    <comment ref="O3" authorId="5" shapeId="0" xr:uid="{6F5927E8-3324-CE4B-8433-62B066BC4814}">
      <text>
        <t>[Threaded comment]
Your version of Excel allows you to read this threaded comment; however, any edits to it will get removed if the file is opened in a newer version of Excel. Learn more: https://go.microsoft.com/fwlink/?linkid=870924
Comment:
    Two of this assembly’s contigs are pieces of the chromosome that for some reason were redundantly put into separate contigs.</t>
      </text>
    </comment>
    <comment ref="Q3" authorId="6" shapeId="0" xr:uid="{7082DC49-CC34-EF46-B52A-3FE71D4AAB2F}">
      <text>
        <t>[Threaded comment]
Your version of Excel allows you to read this threaded comment; however, any edits to it will get removed if the file is opened in a newer version of Excel. Learn more: https://go.microsoft.com/fwlink/?linkid=870924
Comment:
    There were six redundant contigs for this plasmid, none of which circularised and thus all were too long.</t>
      </text>
    </comment>
    <comment ref="S3" authorId="7" shapeId="0" xr:uid="{E5B8ED89-E0FD-434B-B8C3-A357299D0F0B}">
      <text>
        <t>[Threaded comment]
Your version of Excel allows you to read this threaded comment; however, any edits to it will get removed if the file is opened in a newer version of Excel. Learn more: https://go.microsoft.com/fwlink/?linkid=870924
Comment:
    The contig was not circularised and was too long.</t>
      </text>
    </comment>
    <comment ref="T3" authorId="8" shapeId="0" xr:uid="{08F139CC-5091-9D4F-9F06-37F276609BCE}">
      <text>
        <t>[Threaded comment]
Your version of Excel allows you to read this threaded comment; however, any edits to it will get removed if the file is opened in a newer version of Excel. Learn more: https://go.microsoft.com/fwlink/?linkid=870924
Comment:
    Two of the extra contigs are plasmids that (based on a web BLAST search) seem to be from E. coli. Not sure what their genome of origin is or how they got into this read set, but based on their low depth I assume they are contamination.
Two of the extra contigs are cross-barcode contamination: Citrobacter koseri MINF_9D plasmid 2 and Klebsiella oxytoca MSB1_2C plasmid 3.
The remaining extra contigs are various bits of cross-barcode contamination, mostly pieces of the Klebsiella oxytoca MSB1_2C chromosome and the Klebsiella variicola INF345 chromosome.</t>
      </text>
    </comment>
    <comment ref="X3" authorId="9" shapeId="0" xr:uid="{CC929EB8-AD5F-7740-A840-2700E85BED7A}">
      <text>
        <t>[Threaded comment]
Your version of Excel allows you to read this threaded comment; however, any edits to it will get removed if the file is opened in a newer version of Excel. Learn more: https://go.microsoft.com/fwlink/?linkid=870924
Comment:
    Miniasm produced 16 redundant contigs for this plasmid.</t>
      </text>
    </comment>
    <comment ref="Y3" authorId="10" shapeId="0" xr:uid="{A4A41813-D250-3647-B011-7A4F2B30AFAF}">
      <text>
        <t>[Threaded comment]
Your version of Excel allows you to read this threaded comment; however, any edits to it will get removed if the file is opened in a newer version of Excel. Learn more: https://go.microsoft.com/fwlink/?linkid=870924
Comment:
    One of the extra contigs in this assembly was cross-barcode contamination: Haemophilus M1C132_1 plasmid 3.
The other two were low identity and misassembled versions of this genome’s plasmid 3.</t>
      </text>
    </comment>
    <comment ref="AD3" authorId="11" shapeId="0" xr:uid="{663625CF-EB08-9442-8A48-46D739031499}">
      <text>
        <t>[Threaded comment]
Your version of Excel allows you to read this threaded comment; however, any edits to it will get removed if the file is opened in a newer version of Excel. Learn more: https://go.microsoft.com/fwlink/?linkid=870924
Comment:
    There were two redundant contigs for this plasmid in the assembly.</t>
      </text>
    </comment>
    <comment ref="AF3" authorId="12" shapeId="0" xr:uid="{823030B1-CA1D-EC46-B84F-1FC63ED756C3}">
      <text>
        <t>[Threaded comment]
Your version of Excel allows you to read this threaded comment; however, any edits to it will get removed if the file is opened in a newer version of Excel. Learn more: https://go.microsoft.com/fwlink/?linkid=870924
Comment:
    The extra contigs were cross-barcode contamination: Haemophilus M1C132_1 plasmid 3 and Serratia marcescens 17-147-1671 plasmid 4.</t>
      </text>
    </comment>
    <comment ref="F4" authorId="13" shapeId="0" xr:uid="{550672E3-277D-0043-BC2E-915233BB3074}">
      <text>
        <t>[Threaded comment]
Your version of Excel allows you to read this threaded comment; however, any edits to it will get removed if the file is opened in a newer version of Excel. Learn more: https://go.microsoft.com/fwlink/?linkid=870924
Comment:
    Contig was too short because some chunks of the chromosome ended up in separate contigs.</t>
      </text>
    </comment>
    <comment ref="H4" authorId="14" shapeId="0" xr:uid="{582787C8-7F42-C44E-BF1E-4E6548E5D2B5}">
      <text>
        <t>[Threaded comment]
Your version of Excel allows you to read this threaded comment; however, any edits to it will get removed if the file is opened in a newer version of Excel. Learn more: https://go.microsoft.com/fwlink/?linkid=870924
Comment:
    The assembly contained two contigs for this plasmid, both doubled (two copies of the sequence in each contig).</t>
      </text>
    </comment>
    <comment ref="I4" authorId="15" shapeId="0" xr:uid="{A6335487-6A32-2642-A7C2-63AADBBDD90D}">
      <text>
        <t>[Threaded comment]
Your version of Excel allows you to read this threaded comment; however, any edits to it will get removed if the file is opened in a newer version of Excel. Learn more: https://go.microsoft.com/fwlink/?linkid=870924
Comment:
    Lots of contigs which were contamination from another barcode, mostly bits of the Acinetobacter baumannii J9 chromosome. Some extra contigs were redundant parts of the Citrobacter koseri MINF_9D chromosome.</t>
      </text>
    </comment>
    <comment ref="K4" authorId="16" shapeId="0" xr:uid="{F7C56383-0728-9649-B829-FD108D4B730A}">
      <text>
        <t>[Threaded comment]
Your version of Excel allows you to read this threaded comment; however, any edits to it will get removed if the file is opened in a newer version of Excel. Learn more: https://go.microsoft.com/fwlink/?linkid=870924
Comment:
    This plasmid is in the assembly and the contig is about the right size, but it has strange misassemblies.</t>
      </text>
    </comment>
    <comment ref="N4" authorId="17" shapeId="0" xr:uid="{2477A990-6150-3D4D-8312-A5A638A261E9}">
      <text>
        <t>[Threaded comment]
Your version of Excel allows you to read this threaded comment; however, any edits to it will get removed if the file is opened in a newer version of Excel. Learn more: https://go.microsoft.com/fwlink/?linkid=870924
Comment:
    This plasmid is present in a contig, but the contig also has  ~6 kbp of extra sequence of unknown origin.</t>
      </text>
    </comment>
    <comment ref="T4" authorId="18" shapeId="0" xr:uid="{996D434F-B522-514F-A63C-42A9CD9FE424}">
      <text>
        <t>[Threaded comment]
Your version of Excel allows you to read this threaded comment; however, any edits to it will get removed if the file is opened in a newer version of Excel. Learn more: https://go.microsoft.com/fwlink/?linkid=870924
Comment:
    The extra contigs are various bits of cross-barcode contamination, mostly pieces of the Klebsiella oxytoca MSB1_2C chromosome and the Klebsiella variicola INF345 chromosome.</t>
      </text>
    </comment>
    <comment ref="X4" authorId="19" shapeId="0" xr:uid="{BD3637F9-8D87-384A-A368-637417427D67}">
      <text>
        <t>[Threaded comment]
Your version of Excel allows you to read this threaded comment; however, any edits to it will get removed if the file is opened in a newer version of Excel. Learn more: https://go.microsoft.com/fwlink/?linkid=870924
Comment:
    The contig for this plasmid was more than doubled (two and a fraction copies of the plasmid sequence) and a bit misassembled.</t>
      </text>
    </comment>
    <comment ref="AD4" authorId="20" shapeId="0" xr:uid="{7208AB14-0CDF-E442-BF2B-42B4DEE85E58}">
      <text>
        <t>[Threaded comment]
Your version of Excel allows you to read this threaded comment; however, any edits to it will get removed if the file is opened in a newer version of Excel. Learn more: https://go.microsoft.com/fwlink/?linkid=870924
Comment:
    Small plasmid was doubled: two copies of the sequence in one contig.</t>
      </text>
    </comment>
    <comment ref="AE4" authorId="21" shapeId="0" xr:uid="{15C28E8F-ED10-1D4A-B5AA-EE272BFFFA76}">
      <text>
        <t>[Threaded comment]
Your version of Excel allows you to read this threaded comment; however, any edits to it will get removed if the file is opened in a newer version of Excel. Learn more: https://go.microsoft.com/fwlink/?linkid=870924
Comment:
    There is a contig with this plasmid, but it’s duplicated and misassembled, and it contains a lot of extra sequence that seems to have originated from Serratia marcescens 17-147-1671 plasmids.</t>
      </text>
    </comment>
    <comment ref="H5" authorId="22" shapeId="0" xr:uid="{30A84A25-03D0-1344-A188-8C8AA3FA2150}">
      <text>
        <t>[Threaded comment]
Your version of Excel allows you to read this threaded comment; however, any edits to it will get removed if the file is opened in a newer version of Excel. Learn more: https://go.microsoft.com/fwlink/?linkid=870924
Comment:
    Small plasmid was doubled: two copies of the sequence in one contig.</t>
      </text>
    </comment>
    <comment ref="O5" authorId="23" shapeId="0" xr:uid="{4984AFCB-32BF-0E4A-9733-1BAD34E37C18}">
      <text>
        <t>[Threaded comment]
Your version of Excel allows you to read this threaded comment; however, any edits to it will get removed if the file is opened in a newer version of Excel. Learn more: https://go.microsoft.com/fwlink/?linkid=870924
Comment:
    Flye put a redundant ~12 kbp chunk of plasmid_1 into its own contig.</t>
      </text>
    </comment>
    <comment ref="T5" authorId="24" shapeId="0" xr:uid="{9DF43582-A5A5-2341-8A2C-8D9DC15208D0}">
      <text>
        <t>[Threaded comment]
Your version of Excel allows you to read this threaded comment; however, any edits to it will get removed if the file is opened in a newer version of Excel. Learn more: https://go.microsoft.com/fwlink/?linkid=870924
Comment:
    One of the extra contigs is a plasmid that (based on a web BLAST search) seems to be from E. coli. Not sure what its genome of origin is or how it got into this read set, but based on its low depth I assume it is contamination.
The other two extra contigs are cross-barcode contamination: Citrobacter koseri MINF_9D plasmid 2 and Klebsiella oxytoca MSB1_2C plasmid 3.</t>
      </text>
    </comment>
    <comment ref="Y5" authorId="25" shapeId="0" xr:uid="{BE35C567-7E13-C043-BF29-4C13EEA57018}">
      <text>
        <t>[Threaded comment]
Your version of Excel allows you to read this threaded comment; however, any edits to it will get removed if the file is opened in a newer version of Excel. Learn more: https://go.microsoft.com/fwlink/?linkid=870924
Comment:
    The extra contig in this assembly was cross-barcode contamination: Haemophilus M1C132_1 plasmid 3.</t>
      </text>
    </comment>
    <comment ref="AC5" authorId="26" shapeId="0" xr:uid="{F4DCA0D1-D00C-D849-B66F-C9CC4F19D2AE}">
      <text>
        <t>[Threaded comment]
Your version of Excel allows you to read this threaded comment; however, any edits to it will get removed if the file is opened in a newer version of Excel. Learn more: https://go.microsoft.com/fwlink/?linkid=870924
Comment:
    The plasmid was present, but in a contig with misassemblies and extra sequence.</t>
      </text>
    </comment>
    <comment ref="AD5" authorId="27" shapeId="0" xr:uid="{F3217650-EBB8-3947-A3FE-78EEC609A077}">
      <text>
        <t>[Threaded comment]
Your version of Excel allows you to read this threaded comment; however, any edits to it will get removed if the file is opened in a newer version of Excel. Learn more: https://go.microsoft.com/fwlink/?linkid=870924
Comment:
    Small plasmid was doubled: two copies of the sequence in one contig.</t>
      </text>
    </comment>
    <comment ref="A6" authorId="28" shapeId="0" xr:uid="{B67A7D4B-ED63-A24E-B738-4C897F636726}">
      <text>
        <t>[Threaded comment]
Your version of Excel allows you to read this threaded comment; however, any edits to it will get removed if the file is opened in a newer version of Excel. Learn more: https://go.microsoft.com/fwlink/?linkid=870924
Comment:
    the author of Trycycler</t>
      </text>
    </comment>
    <comment ref="T7" authorId="29" shapeId="0" xr:uid="{8F5873EC-CC13-6440-8BBF-8BF43D41FC5E}">
      <text>
        <t>[Threaded comment]
Your version of Excel allows you to read this threaded comment; however, any edits to it will get removed if the file is opened in a newer version of Excel. Learn more: https://go.microsoft.com/fwlink/?linkid=870924
Comment:
    The two extra contigs are plasmids that (based on a web BLAST search) seem to be from E. coli. Not sure what their genome of origin is or how they got into this read set, but based on their low depth I assume they are contamination.</t>
      </text>
    </comment>
    <comment ref="Y7" authorId="30" shapeId="0" xr:uid="{4E4B1BDA-3C14-5445-84B5-8F2EA02C5722}">
      <text>
        <t>[Threaded comment]
Your version of Excel allows you to read this threaded comment; however, any edits to it will get removed if the file is opened in a newer version of Excel. Learn more: https://go.microsoft.com/fwlink/?linkid=870924
Comment:
    The extra contig in this assembly was cross-barcode contamination: Haemophilus M1C132_1 plasmid 3.</t>
      </text>
    </comment>
    <comment ref="T8" authorId="31" shapeId="0" xr:uid="{5DD97C89-F60E-F743-BE28-B216CF501B5F}">
      <text>
        <t>[Threaded comment]
Your version of Excel allows you to read this threaded comment; however, any edits to it will get removed if the file is opened in a newer version of Excel. Learn more: https://go.microsoft.com/fwlink/?linkid=870924
Comment:
    Two of the extra contigs are plasmids that (based on a web BLAST search) seem to be from E. coli. Not sure what their genome of origin is or how they got into this read set, but based on their low depth I assume they are contamination.
The other two extra contigs are cross-barcode contamination: Citrobacter koseri MINF_9D plasmid 2 and Klebsiella oxytoca MSB1_2C plasmid 3.</t>
      </text>
    </comment>
    <comment ref="Y8" authorId="32" shapeId="0" xr:uid="{22BC63F8-B2B1-8C41-8757-921107683753}">
      <text>
        <t>[Threaded comment]
Your version of Excel allows you to read this threaded comment; however, any edits to it will get removed if the file is opened in a newer version of Excel. Learn more: https://go.microsoft.com/fwlink/?linkid=870924
Comment:
    The extra contig in this assembly was cross-barcode contamination: Haemophilus M1C132_1 plasmid 3.</t>
      </text>
    </comment>
    <comment ref="T9" authorId="33" shapeId="0" xr:uid="{4D85BA84-F8F7-374B-874D-290D216FF34E}">
      <text>
        <t>[Threaded comment]
Your version of Excel allows you to read this threaded comment; however, any edits to it will get removed if the file is opened in a newer version of Excel. Learn more: https://go.microsoft.com/fwlink/?linkid=870924
Comment:
    The two extra contigs are plasmids that (based on a web BLAST search) seem to be from E. coli. Not sure what their genome of origin is or how they got into this read set, but based on their low depth I assume they are contamination.</t>
      </text>
    </comment>
    <comment ref="Y9" authorId="34" shapeId="0" xr:uid="{6CEB6CD9-1223-EF43-89E3-DE198F8C7714}">
      <text>
        <t>[Threaded comment]
Your version of Excel allows you to read this threaded comment; however, any edits to it will get removed if the file is opened in a newer version of Excel. Learn more: https://go.microsoft.com/fwlink/?linkid=870924
Comment:
    The extra contig in this assembly was cross-barcode contamination: Haemophilus M1C132_1 plasmid 3.</t>
      </text>
    </comment>
    <comment ref="Y10" authorId="35" shapeId="0" xr:uid="{F961F6C1-5DA8-6D44-BF1B-8F8DF3F4020C}">
      <text>
        <t>[Threaded comment]
Your version of Excel allows you to read this threaded comment; however, any edits to it will get removed if the file is opened in a newer version of Excel. Learn more: https://go.microsoft.com/fwlink/?linkid=870924
Comment:
    The extra contig in this assembly was cross-barcode contamination: Haemophilus M1C132_1 plasmid 3.</t>
      </text>
    </comment>
    <comment ref="M11" authorId="36" shapeId="0" xr:uid="{387807F4-8B0A-0845-ABC9-DB9104642001}">
      <text>
        <t>[Threaded comment]
Your version of Excel allows you to read this threaded comment; however, any edits to it will get removed if the file is opened in a newer version of Excel. Learn more: https://go.microsoft.com/fwlink/?linkid=870924
Comment:
    The assembly contained a correctly assembled contig for this plasmid, but it also contained a misassembled contig which contains large pieces of plasmid 3 and plasmid 4.</t>
      </text>
    </comment>
    <comment ref="N11" authorId="37" shapeId="0" xr:uid="{3390F842-D968-6248-8602-C93D59A0103C}">
      <text>
        <t>[Threaded comment]
Your version of Excel allows you to read this threaded comment; however, any edits to it will get removed if the file is opened in a newer version of Excel. Learn more: https://go.microsoft.com/fwlink/?linkid=870924
Comment:
    The assembly contained a correctly assembled contig for this plasmid, but it also contained a misassembled contig which contains large pieces of plasmid 3 and plasmid 4.</t>
      </text>
    </comment>
    <comment ref="T11" authorId="38" shapeId="0" xr:uid="{0AEC6F0E-0458-7944-A281-EC5BCA9E0D16}">
      <text>
        <t>[Threaded comment]
Your version of Excel allows you to read this threaded comment; however, any edits to it will get removed if the file is opened in a newer version of Excel. Learn more: https://go.microsoft.com/fwlink/?linkid=870924
Comment:
    One of the extra contigs is a plasmid that (based on a web BLAST search) seems to be from E. coli. Not sure what its genome of origin is or how it got into this read set, but based on its low depth I assume it is contamination.
The other two extra contigs are cross-barcode contamination: Citrobacter koseri MINF_9D plasmid 2 and Klebsiella oxytoca MSB1_2C plasmid 3.</t>
      </text>
    </comment>
    <comment ref="Y11" authorId="39" shapeId="0" xr:uid="{F48044DC-B5B8-8149-B9E6-E28B2BF42CC4}">
      <text>
        <t>[Threaded comment]
Your version of Excel allows you to read this threaded comment; however, any edits to it will get removed if the file is opened in a newer version of Excel. Learn more: https://go.microsoft.com/fwlink/?linkid=870924
Comment:
    The extra contig in this assembly was cross-barcode contamination: Haemophilus M1C132_1 plasmid 3.</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tc={E64E296C-05EC-B448-95E0-17041CF6E7D5}</author>
  </authors>
  <commentList>
    <comment ref="A2" authorId="0" shapeId="0" xr:uid="{E64E296C-05EC-B448-95E0-17041CF6E7D5}">
      <text>
        <t>[Threaded comment]
Your version of Excel allows you to read this threaded comment; however, any edits to it will get removed if the file is opened in a newer version of Excel. Learn more: https://go.microsoft.com/fwlink/?linkid=870924
Comment:
    the author of Trycycler</t>
      </text>
    </comment>
  </commentList>
</comments>
</file>

<file path=xl/sharedStrings.xml><?xml version="1.0" encoding="utf-8"?>
<sst xmlns="http://schemas.openxmlformats.org/spreadsheetml/2006/main" count="658" uniqueCount="87">
  <si>
    <t>Flye</t>
  </si>
  <si>
    <t>Trycycler - Ryan</t>
  </si>
  <si>
    <t>Trycycler - Guillaume</t>
  </si>
  <si>
    <t>Trycycler - Jane</t>
  </si>
  <si>
    <t>Raven</t>
  </si>
  <si>
    <t xml:space="preserve">Trycycler - Kelly </t>
  </si>
  <si>
    <t>Trycycler - Ben</t>
  </si>
  <si>
    <t xml:space="preserve">Trycycler - Louise </t>
  </si>
  <si>
    <t>Miniasm/Minipolish</t>
  </si>
  <si>
    <t>yes</t>
  </si>
  <si>
    <t>no</t>
  </si>
  <si>
    <t>Acinetobacter baumannii J9</t>
  </si>
  <si>
    <t>chromosome</t>
  </si>
  <si>
    <t>plasmid_1</t>
  </si>
  <si>
    <t>plasmid_2</t>
  </si>
  <si>
    <t>plasmid_3</t>
  </si>
  <si>
    <t>plasmid_4</t>
  </si>
  <si>
    <t>plasmid_5</t>
  </si>
  <si>
    <t>extra contigs</t>
  </si>
  <si>
    <r>
      <rPr>
        <b/>
        <i/>
        <sz val="14"/>
        <color theme="1"/>
        <rFont val="Calibri"/>
        <family val="2"/>
        <scheme val="minor"/>
      </rPr>
      <t>Citrobacter koseri</t>
    </r>
    <r>
      <rPr>
        <b/>
        <sz val="14"/>
        <color theme="1"/>
        <rFont val="Calibri"/>
        <family val="2"/>
        <scheme val="minor"/>
      </rPr>
      <t xml:space="preserve"> MINF_9D</t>
    </r>
  </si>
  <si>
    <r>
      <rPr>
        <b/>
        <i/>
        <sz val="14"/>
        <color theme="1"/>
        <rFont val="Calibri"/>
        <family val="2"/>
        <scheme val="minor"/>
      </rPr>
      <t>Enterobacter kobei</t>
    </r>
    <r>
      <rPr>
        <b/>
        <sz val="14"/>
        <color theme="1"/>
        <rFont val="Calibri"/>
        <family val="2"/>
        <scheme val="minor"/>
      </rPr>
      <t xml:space="preserve"> MSB1_1B</t>
    </r>
  </si>
  <si>
    <r>
      <rPr>
        <b/>
        <i/>
        <sz val="14"/>
        <color theme="1"/>
        <rFont val="Calibri"/>
        <family val="2"/>
        <scheme val="minor"/>
      </rPr>
      <t>Haemophilus</t>
    </r>
    <r>
      <rPr>
        <b/>
        <sz val="14"/>
        <color theme="1"/>
        <rFont val="Calibri"/>
        <family val="2"/>
        <scheme val="minor"/>
      </rPr>
      <t xml:space="preserve"> M1C132_1</t>
    </r>
  </si>
  <si>
    <r>
      <rPr>
        <b/>
        <i/>
        <sz val="14"/>
        <color theme="1"/>
        <rFont val="Calibri"/>
        <family val="2"/>
        <scheme val="minor"/>
      </rPr>
      <t>Klebsiella oxytoca</t>
    </r>
    <r>
      <rPr>
        <b/>
        <sz val="14"/>
        <color theme="1"/>
        <rFont val="Calibri"/>
        <family val="2"/>
        <scheme val="minor"/>
      </rPr>
      <t xml:space="preserve"> MSB1_2C</t>
    </r>
  </si>
  <si>
    <r>
      <rPr>
        <b/>
        <i/>
        <sz val="14"/>
        <color theme="1"/>
        <rFont val="Calibri"/>
        <family val="2"/>
        <scheme val="minor"/>
      </rPr>
      <t>Klebsiella variicola</t>
    </r>
    <r>
      <rPr>
        <b/>
        <sz val="14"/>
        <color theme="1"/>
        <rFont val="Calibri"/>
        <family val="2"/>
        <scheme val="minor"/>
      </rPr>
      <t xml:space="preserve"> INF345</t>
    </r>
  </si>
  <si>
    <r>
      <t xml:space="preserve">The </t>
    </r>
    <r>
      <rPr>
        <b/>
        <sz val="16"/>
        <color theme="1"/>
        <rFont val="Calibri"/>
        <family val="2"/>
        <scheme val="minor"/>
      </rPr>
      <t xml:space="preserve">Matrix </t>
    </r>
    <r>
      <rPr>
        <sz val="16"/>
        <color theme="1"/>
        <rFont val="Calibri"/>
        <family val="2"/>
        <scheme val="minor"/>
      </rPr>
      <t>worksheet contains a presence/absence matrix for each replicon in the consistency test genomes (the same information shown in Figure 3). Cell comments are used to describe cases of misassembly and extra contigs.</t>
    </r>
  </si>
  <si>
    <r>
      <t xml:space="preserve">The </t>
    </r>
    <r>
      <rPr>
        <b/>
        <sz val="16"/>
        <color theme="1"/>
        <rFont val="Calibri"/>
        <family val="2"/>
        <scheme val="minor"/>
      </rPr>
      <t>Trycycler vs Trycycler</t>
    </r>
    <r>
      <rPr>
        <sz val="16"/>
        <color theme="1"/>
        <rFont val="Calibri"/>
        <family val="2"/>
        <scheme val="minor"/>
      </rPr>
      <t xml:space="preserve"> worksheet shows the types of differences between all pairwise combinations of Trycycler-assembled chromosomes in the consistency test genomes.</t>
    </r>
  </si>
  <si>
    <r>
      <t xml:space="preserve">The </t>
    </r>
    <r>
      <rPr>
        <b/>
        <sz val="16"/>
        <color theme="1"/>
        <rFont val="Calibri"/>
        <family val="2"/>
        <scheme val="minor"/>
      </rPr>
      <t>Other vs other</t>
    </r>
    <r>
      <rPr>
        <sz val="16"/>
        <color theme="1"/>
        <rFont val="Calibri"/>
        <family val="2"/>
        <scheme val="minor"/>
      </rPr>
      <t xml:space="preserve"> worksheet shows the types of differences between all pairwise combinations of single-assembler-assembled chromosomes in the consistency test genomes.</t>
    </r>
  </si>
  <si>
    <t>trycycler_ben</t>
  </si>
  <si>
    <t>trycycler_guillaume</t>
  </si>
  <si>
    <t>trycycler_jane</t>
  </si>
  <si>
    <t>trycycler_kelly</t>
  </si>
  <si>
    <t>trycycler_louise</t>
  </si>
  <si>
    <t>trycycler_ryan</t>
  </si>
  <si>
    <t>Genome/replicon</t>
  </si>
  <si>
    <t>Acinetobacter_baumannii_J9_chromosome</t>
  </si>
  <si>
    <t>1 bp homopolymer indels</t>
  </si>
  <si>
    <t>1 bp non-homopolymer indels</t>
  </si>
  <si>
    <t>2 bp homopolymer indels</t>
  </si>
  <si>
    <t>2 bp non-homopolymer indels</t>
  </si>
  <si>
    <t>3 bp homopolymer indels</t>
  </si>
  <si>
    <t>3 bp non-homopolymer indels</t>
  </si>
  <si>
    <t>4 bp homopolymer indels</t>
  </si>
  <si>
    <t>4 bp non-homopolymer indels</t>
  </si>
  <si>
    <t>5 bp non-homopolymer indels</t>
  </si>
  <si>
    <t>6 bp non-homopolymer indels</t>
  </si>
  <si>
    <t>7 bp non-homopolymer indels</t>
  </si>
  <si>
    <t>8 bp non-homopolymer indels</t>
  </si>
  <si>
    <t>9 bp non-homopolymer indels</t>
  </si>
  <si>
    <t>10 bp non-homopolymer indels</t>
  </si>
  <si>
    <t>Citrobacter_koseri_MINF_9D_chromosome</t>
  </si>
  <si>
    <t>Enterobacter_kobei_MSB1_1B_chromosome</t>
  </si>
  <si>
    <t>Haemophilus_M1C132_1_chromosome</t>
  </si>
  <si>
    <t>Klebsiella_oxytoca_MSB1_2C_chromosome</t>
  </si>
  <si>
    <t>Assembly 1</t>
  </si>
  <si>
    <t>Assembly 2</t>
  </si>
  <si>
    <t>Substitutions</t>
  </si>
  <si>
    <t>Klebsiella_variicola_INF345_chromosome</t>
  </si>
  <si>
    <t>Totals:</t>
  </si>
  <si>
    <t>Proportions:</t>
  </si>
  <si>
    <t>miniasm</t>
  </si>
  <si>
    <t>raven</t>
  </si>
  <si>
    <t>flye</t>
  </si>
  <si>
    <t>11 bp non-homopolymer indels</t>
  </si>
  <si>
    <t>12 bp non-homopolymer indels</t>
  </si>
  <si>
    <t>13 bp non-homopolymer indels</t>
  </si>
  <si>
    <t>14 bp non-homopolymer indels</t>
  </si>
  <si>
    <t>15 bp non-homopolymer indels</t>
  </si>
  <si>
    <t>16 bp non-homopolymer indels</t>
  </si>
  <si>
    <t>17 bp non-homopolymer indels</t>
  </si>
  <si>
    <t>18 bp non-homopolymer indels</t>
  </si>
  <si>
    <t>19 bp non-homopolymer indels</t>
  </si>
  <si>
    <t>20 bp non-homopolymer indels</t>
  </si>
  <si>
    <t>21 bp non-homopolymer indels</t>
  </si>
  <si>
    <t>22 bp non-homopolymer indels</t>
  </si>
  <si>
    <t>25 bp non-homopolymer indels</t>
  </si>
  <si>
    <t>26 bp non-homopolymer indels</t>
  </si>
  <si>
    <t>32 bp non-homopolymer indels</t>
  </si>
  <si>
    <t>91 bp non-homopolymer indels</t>
  </si>
  <si>
    <t>106 bp non-homopolymer indels</t>
  </si>
  <si>
    <t>458 bp non-homopolymer indels</t>
  </si>
  <si>
    <t>Replicon size</t>
  </si>
  <si>
    <t>Rate per Mbp:</t>
  </si>
  <si>
    <t>Assemblers used</t>
  </si>
  <si>
    <t>3× Flye, 3× Miniasm/Minipolish, 3× Raven, 3× Redbean</t>
  </si>
  <si>
    <t>4× Flye, 4× Miniasm/Minipolish, 4× Raven</t>
  </si>
  <si>
    <r>
      <t xml:space="preserve">The </t>
    </r>
    <r>
      <rPr>
        <b/>
        <sz val="16"/>
        <color theme="1"/>
        <rFont val="Calibri"/>
        <family val="2"/>
        <scheme val="minor"/>
      </rPr>
      <t>Tester assemblers used</t>
    </r>
    <r>
      <rPr>
        <sz val="16"/>
        <color theme="1"/>
        <rFont val="Calibri"/>
        <family val="2"/>
        <scheme val="minor"/>
      </rPr>
      <t xml:space="preserve"> worksheet shows which assemblers the Trycycler testers used to generate the input assemblies for Trycycler.</t>
    </r>
  </si>
  <si>
    <t>3× Flye, 3× Miniasm/Minipolish, 3× Raven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</si>
</sst>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2"/>
      <color theme="1"/>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b/>
      <sz val="12"/>
      <color theme="1"/>
      <name val="Calibri"/>
      <family val="2"/>
      <scheme val="minor"/>
    </font>
    <font>
      <b/>
      <sz val="14"/>
      <color theme="1"/>
      <name val="Calibri"/>
      <family val="2"/>
      <scheme val="minor"/>
    </font>
    <font>
      <b/>
      <i/>
      <sz val="14"/>
      <color theme="1"/>
      <name val="Calibri"/>
      <family val="2"/>
      <scheme val="minor"/>
    </font>
    <font>
      <sz val="16"/>
      <color theme="1"/>
      <name val="Calibri"/>
      <family val="2"/>
      <scheme val="minor"/>
    </font>
    <font>
      <b/>
      <sz val="16"/>
      <color theme="1"/>
      <name val="Calibri"/>
      <family val="2"/>
      <scheme val="minor"/>
    </font>
  </fonts>
  <fills count="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s>
  <borders count="16">
    <border>
      <left/>
      <right/>
      <top/>
      <bottom/>
      <diagonal/>
    </border>
    <border>
      <left style="thin">
        <color indexed="64"/>
      </left>
      <right/>
      <top/>
      <bottom/>
      <diagonal/>
    </border>
    <border>
      <left/>
      <right style="thin">
        <color indexed="64"/>
      </right>
      <top/>
      <bottom/>
      <diagonal/>
    </border>
    <border>
      <left/>
      <right style="thin">
        <color indexed="64"/>
      </right>
      <top/>
      <bottom style="medium">
        <color indexed="64"/>
      </bottom>
      <diagonal/>
    </border>
    <border>
      <left/>
      <right/>
      <top/>
      <bottom style="medium">
        <color indexed="64"/>
      </bottom>
      <diagonal/>
    </border>
    <border>
      <left style="thin">
        <color indexed="64"/>
      </left>
      <right/>
      <top/>
      <bottom style="medium">
        <color indexed="64"/>
      </bottom>
      <diagonal/>
    </border>
    <border>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top style="medium">
        <color indexed="64"/>
      </top>
      <bottom style="hair">
        <color theme="0" tint="-0.24994659260841701"/>
      </bottom>
      <diagonal/>
    </border>
    <border>
      <left/>
      <right/>
      <top style="hair">
        <color theme="0" tint="-0.24994659260841701"/>
      </top>
      <bottom style="hair">
        <color theme="0" tint="-0.24994659260841701"/>
      </bottom>
      <diagonal/>
    </border>
    <border>
      <left/>
      <right/>
      <top style="hair">
        <color theme="0" tint="-0.24994659260841701"/>
      </top>
      <bottom style="medium">
        <color indexed="64"/>
      </bottom>
      <diagonal/>
    </border>
    <border>
      <left/>
      <right style="hair">
        <color theme="0" tint="-0.24994659260841701"/>
      </right>
      <top style="hair">
        <color theme="0" tint="-0.24994659260841701"/>
      </top>
      <bottom style="hair">
        <color theme="0" tint="-0.24994659260841701"/>
      </bottom>
      <diagonal/>
    </border>
  </borders>
  <cellStyleXfs count="4">
    <xf numFmtId="0" fontId="0" fillId="0" borderId="0"/>
    <xf numFmtId="0" fontId="1" fillId="2" borderId="0" applyNumberFormat="0" applyBorder="0" applyAlignment="0" applyProtection="0"/>
    <xf numFmtId="0" fontId="2" fillId="3" borderId="0" applyNumberFormat="0" applyBorder="0" applyAlignment="0" applyProtection="0"/>
    <xf numFmtId="0" fontId="3" fillId="4" borderId="0" applyNumberFormat="0" applyBorder="0" applyAlignment="0" applyProtection="0"/>
  </cellStyleXfs>
  <cellXfs count="65">
    <xf numFmtId="0" fontId="0" fillId="0" borderId="0" xfId="0"/>
    <xf numFmtId="0" fontId="4" fillId="0" borderId="4" xfId="0" applyFont="1" applyBorder="1"/>
    <xf numFmtId="0" fontId="1" fillId="2" borderId="1" xfId="1" applyBorder="1" applyAlignment="1">
      <alignment horizontal="center" vertical="center"/>
    </xf>
    <xf numFmtId="0" fontId="1" fillId="2" borderId="0" xfId="1" applyBorder="1" applyAlignment="1">
      <alignment horizontal="center" vertical="center"/>
    </xf>
    <xf numFmtId="0" fontId="0" fillId="0" borderId="0" xfId="0" applyAlignment="1">
      <alignment horizontal="center" vertical="center"/>
    </xf>
    <xf numFmtId="0" fontId="0" fillId="0" borderId="2" xfId="0" applyBorder="1" applyAlignment="1">
      <alignment horizontal="center" vertical="center"/>
    </xf>
    <xf numFmtId="0" fontId="1" fillId="2" borderId="0" xfId="1" applyAlignment="1">
      <alignment horizontal="center" vertical="center"/>
    </xf>
    <xf numFmtId="0" fontId="2" fillId="3" borderId="0" xfId="2" applyAlignment="1">
      <alignment horizontal="center" vertical="center"/>
    </xf>
    <xf numFmtId="0" fontId="2" fillId="3" borderId="0" xfId="2" applyBorder="1" applyAlignment="1">
      <alignment horizontal="center" vertical="center"/>
    </xf>
    <xf numFmtId="0" fontId="0" fillId="0" borderId="5" xfId="0" applyBorder="1" applyAlignment="1">
      <alignment horizontal="center" textRotation="90"/>
    </xf>
    <xf numFmtId="0" fontId="0" fillId="0" borderId="4" xfId="0" applyBorder="1" applyAlignment="1">
      <alignment horizontal="center" textRotation="90"/>
    </xf>
    <xf numFmtId="0" fontId="0" fillId="0" borderId="3" xfId="0" applyBorder="1" applyAlignment="1">
      <alignment horizontal="center" textRotation="90"/>
    </xf>
    <xf numFmtId="0" fontId="3" fillId="4" borderId="0" xfId="3" applyBorder="1" applyAlignment="1">
      <alignment horizontal="center" vertical="center"/>
    </xf>
    <xf numFmtId="0" fontId="0" fillId="0" borderId="0" xfId="0" applyBorder="1" applyAlignment="1">
      <alignment horizontal="center" vertical="center"/>
    </xf>
    <xf numFmtId="0" fontId="1" fillId="2" borderId="5" xfId="1" applyBorder="1" applyAlignment="1">
      <alignment horizontal="center" vertical="center"/>
    </xf>
    <xf numFmtId="0" fontId="1" fillId="2" borderId="4" xfId="1" applyBorder="1" applyAlignment="1">
      <alignment horizontal="center" vertical="center"/>
    </xf>
    <xf numFmtId="0" fontId="0" fillId="0" borderId="4" xfId="0" applyBorder="1" applyAlignment="1">
      <alignment horizontal="center" vertical="center"/>
    </xf>
    <xf numFmtId="0" fontId="0" fillId="0" borderId="3" xfId="0" applyBorder="1" applyAlignment="1">
      <alignment horizontal="center" vertical="center"/>
    </xf>
    <xf numFmtId="0" fontId="0" fillId="0" borderId="0" xfId="0" applyAlignment="1">
      <alignment vertical="center"/>
    </xf>
    <xf numFmtId="0" fontId="0" fillId="0" borderId="1" xfId="0" applyBorder="1"/>
    <xf numFmtId="0" fontId="3" fillId="4" borderId="1" xfId="3" applyBorder="1" applyAlignment="1">
      <alignment horizontal="center" vertical="center"/>
    </xf>
    <xf numFmtId="0" fontId="3" fillId="4" borderId="0" xfId="3" applyAlignment="1">
      <alignment horizontal="center" vertical="center"/>
    </xf>
    <xf numFmtId="0" fontId="0" fillId="0" borderId="4" xfId="0" applyBorder="1" applyAlignment="1">
      <alignment vertical="center"/>
    </xf>
    <xf numFmtId="0" fontId="1" fillId="2" borderId="8" xfId="1" applyBorder="1" applyAlignment="1">
      <alignment horizontal="center" vertical="center"/>
    </xf>
    <xf numFmtId="0" fontId="1" fillId="2" borderId="7" xfId="1" applyBorder="1" applyAlignment="1">
      <alignment horizontal="center" vertical="center"/>
    </xf>
    <xf numFmtId="0" fontId="0" fillId="0" borderId="7" xfId="0" applyBorder="1" applyAlignment="1">
      <alignment horizontal="center" vertical="center"/>
    </xf>
    <xf numFmtId="0" fontId="3" fillId="4" borderId="7" xfId="3" applyBorder="1" applyAlignment="1">
      <alignment horizontal="center" vertical="center"/>
    </xf>
    <xf numFmtId="0" fontId="0" fillId="0" borderId="6" xfId="0" applyBorder="1" applyAlignment="1">
      <alignment horizontal="center" vertical="center"/>
    </xf>
    <xf numFmtId="0" fontId="2" fillId="3" borderId="7" xfId="2" applyBorder="1" applyAlignment="1">
      <alignment horizontal="center" vertical="center"/>
    </xf>
    <xf numFmtId="0" fontId="1" fillId="2" borderId="11" xfId="1" applyBorder="1" applyAlignment="1">
      <alignment horizontal="center" vertical="center"/>
    </xf>
    <xf numFmtId="0" fontId="1" fillId="2" borderId="10" xfId="1" applyBorder="1" applyAlignment="1">
      <alignment horizontal="center" vertical="center"/>
    </xf>
    <xf numFmtId="0" fontId="0" fillId="0" borderId="10" xfId="0" applyBorder="1" applyAlignment="1">
      <alignment horizontal="center" vertical="center"/>
    </xf>
    <xf numFmtId="0" fontId="0" fillId="0" borderId="9" xfId="0" applyBorder="1" applyAlignment="1">
      <alignment horizontal="center" vertical="center"/>
    </xf>
    <xf numFmtId="0" fontId="2" fillId="3" borderId="4" xfId="2" applyBorder="1" applyAlignment="1">
      <alignment horizontal="center" vertical="center"/>
    </xf>
    <xf numFmtId="0" fontId="3" fillId="4" borderId="4" xfId="3" applyBorder="1" applyAlignment="1">
      <alignment horizontal="center" vertical="center"/>
    </xf>
    <xf numFmtId="0" fontId="0" fillId="0" borderId="2" xfId="0" applyBorder="1" applyAlignment="1">
      <alignment vertical="center"/>
    </xf>
    <xf numFmtId="0" fontId="0" fillId="0" borderId="7" xfId="0" applyBorder="1" applyAlignment="1">
      <alignment vertical="center"/>
    </xf>
    <xf numFmtId="0" fontId="0" fillId="0" borderId="10" xfId="0" applyBorder="1" applyAlignment="1">
      <alignment vertical="center"/>
    </xf>
    <xf numFmtId="0" fontId="0" fillId="0" borderId="0" xfId="0" applyBorder="1" applyAlignment="1">
      <alignment vertical="center"/>
    </xf>
    <xf numFmtId="0" fontId="7" fillId="0" borderId="0" xfId="0" applyFont="1" applyAlignment="1">
      <alignment wrapText="1"/>
    </xf>
    <xf numFmtId="0" fontId="7" fillId="0" borderId="0" xfId="0" applyFont="1"/>
    <xf numFmtId="0" fontId="4" fillId="0" borderId="0" xfId="0" applyFont="1"/>
    <xf numFmtId="0" fontId="4" fillId="0" borderId="0" xfId="0" applyFont="1" applyAlignment="1">
      <alignment horizontal="center" textRotation="90"/>
    </xf>
    <xf numFmtId="0" fontId="0" fillId="0" borderId="0" xfId="0" applyAlignment="1">
      <alignment horizontal="center"/>
    </xf>
    <xf numFmtId="0" fontId="0" fillId="0" borderId="12" xfId="0" applyBorder="1" applyAlignment="1">
      <alignment horizontal="center"/>
    </xf>
    <xf numFmtId="0" fontId="0" fillId="0" borderId="13" xfId="0" applyBorder="1" applyAlignment="1">
      <alignment horizontal="center"/>
    </xf>
    <xf numFmtId="0" fontId="0" fillId="0" borderId="14" xfId="0" applyBorder="1" applyAlignment="1">
      <alignment horizontal="center"/>
    </xf>
    <xf numFmtId="0" fontId="4" fillId="0" borderId="0" xfId="0" applyFont="1" applyAlignment="1">
      <alignment vertical="center"/>
    </xf>
    <xf numFmtId="0" fontId="4" fillId="0" borderId="12" xfId="0" applyFont="1" applyBorder="1" applyAlignment="1">
      <alignment vertical="center"/>
    </xf>
    <xf numFmtId="0" fontId="4" fillId="0" borderId="12" xfId="0" applyFont="1" applyBorder="1" applyAlignment="1">
      <alignment horizontal="center" vertical="center"/>
    </xf>
    <xf numFmtId="0" fontId="4" fillId="0" borderId="14" xfId="0" applyFont="1" applyBorder="1" applyAlignment="1">
      <alignment vertical="center"/>
    </xf>
    <xf numFmtId="2" fontId="4" fillId="0" borderId="14" xfId="0" applyNumberFormat="1" applyFont="1" applyBorder="1" applyAlignment="1">
      <alignment horizontal="center" vertical="center"/>
    </xf>
    <xf numFmtId="0" fontId="4" fillId="0" borderId="0" xfId="0" applyFont="1" applyBorder="1" applyAlignment="1">
      <alignment horizontal="center"/>
    </xf>
    <xf numFmtId="0" fontId="4" fillId="0" borderId="0" xfId="0" applyFont="1" applyBorder="1" applyAlignment="1">
      <alignment horizontal="center" textRotation="90"/>
    </xf>
    <xf numFmtId="10" fontId="4" fillId="0" borderId="13" xfId="0" applyNumberFormat="1" applyFont="1" applyBorder="1" applyAlignment="1">
      <alignment horizontal="center" vertical="center"/>
    </xf>
    <xf numFmtId="0" fontId="4" fillId="0" borderId="13" xfId="0" applyFont="1" applyBorder="1" applyAlignment="1">
      <alignment vertical="center"/>
    </xf>
    <xf numFmtId="0" fontId="0" fillId="0" borderId="12" xfId="0" applyBorder="1" applyAlignment="1">
      <alignment vertical="center"/>
    </xf>
    <xf numFmtId="0" fontId="0" fillId="0" borderId="12" xfId="0" applyBorder="1"/>
    <xf numFmtId="0" fontId="0" fillId="0" borderId="13" xfId="0" applyBorder="1" applyAlignment="1">
      <alignment vertical="center"/>
    </xf>
    <xf numFmtId="0" fontId="0" fillId="0" borderId="13" xfId="0" applyBorder="1"/>
    <xf numFmtId="0" fontId="0" fillId="0" borderId="14" xfId="0" applyBorder="1" applyAlignment="1">
      <alignment vertical="center"/>
    </xf>
    <xf numFmtId="0" fontId="0" fillId="0" borderId="14" xfId="0" applyBorder="1"/>
    <xf numFmtId="0" fontId="0" fillId="0" borderId="15" xfId="0" applyBorder="1" applyAlignment="1">
      <alignment vertical="center"/>
    </xf>
    <xf numFmtId="0" fontId="5" fillId="0" borderId="1" xfId="0" applyFont="1" applyBorder="1" applyAlignment="1">
      <alignment horizontal="center" wrapText="1"/>
    </xf>
    <xf numFmtId="0" fontId="5" fillId="0" borderId="0" xfId="0" applyFont="1" applyBorder="1" applyAlignment="1">
      <alignment horizontal="center" wrapText="1"/>
    </xf>
  </cellXfs>
  <cellStyles count="4">
    <cellStyle name="Bad" xfId="2" builtinId="27"/>
    <cellStyle name="Good" xfId="1" builtinId="26"/>
    <cellStyle name="Neutral" xfId="3"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Ryan Wick" id="{CBA66986-4746-7943-A9A3-A6D61178CC74}" userId="S::ryan.wick@monash.edu::47539d27-79e5-444b-893d-f8853c74ace9"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C2" dT="2020-12-27T02:48:03.32" personId="{CBA66986-4746-7943-A9A3-A6D61178CC74}" id="{8B6A561C-6BF3-3643-9839-5F08534E60E1}">
    <text>This is a linear plasmid and thus requires the use of the --linear option when running Trycycler reconcile. This confused many users leading to its exclusion.</text>
  </threadedComment>
  <threadedComment ref="F3" dT="2020-12-21T23:11:45.29" personId="{CBA66986-4746-7943-A9A3-A6D61178CC74}" id="{72CB196F-2617-B14F-968B-9CEE921560F0}">
    <text>Contig was too long and not circularised.</text>
  </threadedComment>
  <threadedComment ref="H3" dT="2020-12-21T23:20:28.39" personId="{CBA66986-4746-7943-A9A3-A6D61178CC74}" id="{8DC37989-D962-CF49-8922-8DB18B52F3EF}">
    <text>Small plasmid was quadrupled: four copies of the sequence in one contig.</text>
  </threadedComment>
  <threadedComment ref="I3" dT="2020-12-21T23:31:23.58" personId="{CBA66986-4746-7943-A9A3-A6D61178CC74}" id="{0A69442E-17DB-9845-B361-AE66CC7136CC}">
    <text>Lots of contigs which were contamination from another barcode, mostly bits of the Acinetobacter baumannii J9 chromosome.</text>
  </threadedComment>
  <threadedComment ref="N3" dT="2020-12-21T23:50:36.63" personId="{CBA66986-4746-7943-A9A3-A6D61178CC74}" id="{4EB8EE31-A288-B947-B0F1-A40D353ECA21}">
    <text>The assembly contains two redundant contigs for this plasmid, neither of which circularised well.</text>
  </threadedComment>
  <threadedComment ref="O3" dT="2020-12-22T03:38:35.53" personId="{CBA66986-4746-7943-A9A3-A6D61178CC74}" id="{6F5927E8-3324-CE4B-8433-62B066BC4814}">
    <text>Two of this assembly’s contigs are pieces of the chromosome that for some reason were redundantly put into separate contigs.</text>
  </threadedComment>
  <threadedComment ref="Q3" dT="2020-12-22T04:08:00.12" personId="{CBA66986-4746-7943-A9A3-A6D61178CC74}" id="{7082DC49-CC34-EF46-B52A-3FE71D4AAB2F}">
    <text>There were six redundant contigs for this plasmid, none of which circularised and thus all were too long.</text>
  </threadedComment>
  <threadedComment ref="S3" dT="2020-12-22T04:06:26.02" personId="{CBA66986-4746-7943-A9A3-A6D61178CC74}" id="{E5B8ED89-E0FD-434B-B8C3-A357299D0F0B}">
    <text>The contig was not circularised and was too long.</text>
  </threadedComment>
  <threadedComment ref="T3" dT="2020-12-22T04:32:01.58" personId="{CBA66986-4746-7943-A9A3-A6D61178CC74}" id="{08F139CC-5091-9D4F-9F06-37F276609BCE}">
    <text>Two of the extra contigs are plasmids that (based on a web BLAST search) seem to be from E. coli. Not sure what their genome of origin is or how they got into this read set, but based on their low depth I assume they are contamination.
Two of the extra contigs are cross-barcode contamination: Citrobacter koseri MINF_9D plasmid 2 and Klebsiella oxytoca MSB1_2C plasmid 3.
The remaining extra contigs are various bits of cross-barcode contamination, mostly pieces of the Klebsiella oxytoca MSB1_2C chromosome and the Klebsiella variicola INF345 chromosome.</text>
  </threadedComment>
  <threadedComment ref="X3" dT="2020-12-22T04:42:40.82" personId="{CBA66986-4746-7943-A9A3-A6D61178CC74}" id="{CC929EB8-AD5F-7740-A840-2700E85BED7A}">
    <text>Miniasm produced 16 redundant contigs for this plasmid.</text>
  </threadedComment>
  <threadedComment ref="Y3" dT="2020-12-22T04:48:25.76" personId="{CBA66986-4746-7943-A9A3-A6D61178CC74}" id="{A4A41813-D250-3647-B011-7A4F2B30AFAF}">
    <text>One of the extra contigs in this assembly was cross-barcode contamination: Haemophilus M1C132_1 plasmid 3.
The other two were low identity and misassembled versions of this genome’s plasmid 3.</text>
  </threadedComment>
  <threadedComment ref="AD3" dT="2020-12-22T05:02:52.66" personId="{CBA66986-4746-7943-A9A3-A6D61178CC74}" id="{663625CF-EB08-9442-8A48-46D739031499}">
    <text>There were two redundant contigs for this plasmid in the assembly.</text>
  </threadedComment>
  <threadedComment ref="AF3" dT="2020-12-22T05:11:04.52" personId="{CBA66986-4746-7943-A9A3-A6D61178CC74}" id="{823030B1-CA1D-EC46-B84F-1FC63ED756C3}">
    <text>The extra contigs were cross-barcode contamination: Haemophilus M1C132_1 plasmid 3 and Serratia marcescens 17-147-1671 plasmid 4.</text>
  </threadedComment>
  <threadedComment ref="F4" dT="2020-12-21T23:12:37.93" personId="{CBA66986-4746-7943-A9A3-A6D61178CC74}" id="{550672E3-277D-0043-BC2E-915233BB3074}">
    <text>Contig was too short because some chunks of the chromosome ended up in separate contigs.</text>
  </threadedComment>
  <threadedComment ref="H4" dT="2020-12-21T23:21:45.30" personId="{CBA66986-4746-7943-A9A3-A6D61178CC74}" id="{582787C8-7F42-C44E-BF1E-4E6548E5D2B5}">
    <text>The assembly contained two contigs for this plasmid, both doubled (two copies of the sequence in each contig).</text>
  </threadedComment>
  <threadedComment ref="I4" dT="2020-12-21T23:32:32.27" personId="{CBA66986-4746-7943-A9A3-A6D61178CC74}" id="{A6335487-6A32-2642-A7C2-63AADBBDD90D}">
    <text>Lots of contigs which were contamination from another barcode, mostly bits of the Acinetobacter baumannii J9 chromosome. Some extra contigs were redundant parts of the Citrobacter koseri MINF_9D chromosome.</text>
  </threadedComment>
  <threadedComment ref="K4" dT="2020-12-21T23:40:52.72" personId="{CBA66986-4746-7943-A9A3-A6D61178CC74}" id="{F7C56383-0728-9649-B829-FD108D4B730A}">
    <text>This plasmid is in the assembly and the contig is about the right size, but it has strange misassemblies.</text>
  </threadedComment>
  <threadedComment ref="N4" dT="2020-12-21T23:49:50.03" personId="{CBA66986-4746-7943-A9A3-A6D61178CC74}" id="{2477A990-6150-3D4D-8312-A5A638A261E9}">
    <text>This plasmid is present in a contig, but the contig also has  ~6 kbp of extra sequence of unknown origin.</text>
  </threadedComment>
  <threadedComment ref="T4" dT="2020-12-22T04:34:42.02" personId="{CBA66986-4746-7943-A9A3-A6D61178CC74}" id="{996D434F-B522-514F-A63C-42A9CD9FE424}">
    <text>The extra contigs are various bits of cross-barcode contamination, mostly pieces of the Klebsiella oxytoca MSB1_2C chromosome and the Klebsiella variicola INF345 chromosome.</text>
  </threadedComment>
  <threadedComment ref="X4" dT="2020-12-22T04:42:40.82" personId="{CBA66986-4746-7943-A9A3-A6D61178CC74}" id="{BD3637F9-8D87-384A-A368-637417427D67}">
    <text>The contig for this plasmid was more than doubled (two and a fraction copies of the plasmid sequence) and a bit misassembled.</text>
  </threadedComment>
  <threadedComment ref="AD4" dT="2020-12-22T05:02:52.66" personId="{CBA66986-4746-7943-A9A3-A6D61178CC74}" id="{7208AB14-0CDF-E442-BF2B-42B4DEE85E58}">
    <text>Small plasmid was doubled: two copies of the sequence in one contig.</text>
  </threadedComment>
  <threadedComment ref="AE4" dT="2020-12-22T05:25:57.11" personId="{CBA66986-4746-7943-A9A3-A6D61178CC74}" id="{15C28E8F-ED10-1D4A-B5AA-EE272BFFFA76}">
    <text>There is a contig with this plasmid, but it’s duplicated and misassembled, and it contains a lot of extra sequence that seems to have originated from Serratia marcescens 17-147-1671 plasmids.</text>
  </threadedComment>
  <threadedComment ref="H5" dT="2020-12-21T23:19:45.78" personId="{CBA66986-4746-7943-A9A3-A6D61178CC74}" id="{30A84A25-03D0-1344-A188-8C8AA3FA2150}">
    <text>Small plasmid was doubled: two copies of the sequence in one contig.</text>
  </threadedComment>
  <threadedComment ref="O5" dT="2020-12-21T23:53:08.28" personId="{CBA66986-4746-7943-A9A3-A6D61178CC74}" id="{4984AFCB-32BF-0E4A-9733-1BAD34E37C18}">
    <text>Flye put a redundant ~12 kbp chunk of plasmid_1 into its own contig.</text>
  </threadedComment>
  <threadedComment ref="T5" dT="2020-12-22T04:17:36.12" personId="{CBA66986-4746-7943-A9A3-A6D61178CC74}" id="{9DF43582-A5A5-2341-8A2C-8D9DC15208D0}">
    <text>One of the extra contigs is a plasmid that (based on a web BLAST search) seems to be from E. coli. Not sure what its genome of origin is or how it got into this read set, but based on its low depth I assume it is contamination.
The other two extra contigs are cross-barcode contamination: Citrobacter koseri MINF_9D plasmid 2 and Klebsiella oxytoca MSB1_2C plasmid 3.</text>
  </threadedComment>
  <threadedComment ref="Y5" dT="2020-12-22T04:47:49.78" personId="{CBA66986-4746-7943-A9A3-A6D61178CC74}" id="{BE35C567-7E13-C043-BF29-4C13EEA57018}">
    <text>The extra contig in this assembly was cross-barcode contamination: Haemophilus M1C132_1 plasmid 3.</text>
  </threadedComment>
  <threadedComment ref="AC5" dT="2020-12-22T05:01:25.58" personId="{CBA66986-4746-7943-A9A3-A6D61178CC74}" id="{F4DCA0D1-D00C-D849-B66F-C9CC4F19D2AE}">
    <text>The plasmid was present, but in a contig with misassemblies and extra sequence.</text>
  </threadedComment>
  <threadedComment ref="AD5" dT="2020-12-22T05:02:52.66" personId="{CBA66986-4746-7943-A9A3-A6D61178CC74}" id="{F3217650-EBB8-3947-A3FE-78EEC609A077}">
    <text>Small plasmid was doubled: two copies of the sequence in one contig.</text>
  </threadedComment>
  <threadedComment ref="A6" dT="2021-01-20T02:08:35.15" personId="{CBA66986-4746-7943-A9A3-A6D61178CC74}" id="{B67A7D4B-ED63-A24E-B738-4C897F636726}">
    <text>the author of Trycycler</text>
  </threadedComment>
  <threadedComment ref="T7" dT="2020-12-22T04:15:29.15" personId="{CBA66986-4746-7943-A9A3-A6D61178CC74}" id="{8F5873EC-CC13-6440-8BBF-8BF43D41FC5E}">
    <text>The two extra contigs are plasmids that (based on a web BLAST search) seem to be from E. coli. Not sure what their genome of origin is or how they got into this read set, but based on their low depth I assume they are contamination.</text>
  </threadedComment>
  <threadedComment ref="Y7" dT="2020-12-22T04:47:49.78" personId="{CBA66986-4746-7943-A9A3-A6D61178CC74}" id="{4E4B1BDA-3C14-5445-84B5-8F2EA02C5722}">
    <text>The extra contig in this assembly was cross-barcode contamination: Haemophilus M1C132_1 plasmid 3.</text>
  </threadedComment>
  <threadedComment ref="T8" dT="2020-12-22T04:20:40.60" personId="{CBA66986-4746-7943-A9A3-A6D61178CC74}" id="{5DD97C89-F60E-F743-BE28-B216CF501B5F}">
    <text>Two of the extra contigs are plasmids that (based on a web BLAST search) seem to be from E. coli. Not sure what their genome of origin is or how they got into this read set, but based on their low depth I assume they are contamination.
The other two extra contigs are cross-barcode contamination: Citrobacter koseri MINF_9D plasmid 2 and Klebsiella oxytoca MSB1_2C plasmid 3.</text>
  </threadedComment>
  <threadedComment ref="Y8" dT="2020-12-22T04:47:49.78" personId="{CBA66986-4746-7943-A9A3-A6D61178CC74}" id="{22BC63F8-B2B1-8C41-8757-921107683753}">
    <text>The extra contig in this assembly was cross-barcode contamination: Haemophilus M1C132_1 plasmid 3.</text>
  </threadedComment>
  <threadedComment ref="T9" dT="2020-12-22T04:15:29.15" personId="{CBA66986-4746-7943-A9A3-A6D61178CC74}" id="{4D85BA84-F8F7-374B-874D-290D216FF34E}">
    <text>The two extra contigs are plasmids that (based on a web BLAST search) seem to be from E. coli. Not sure what their genome of origin is or how they got into this read set, but based on their low depth I assume they are contamination.</text>
  </threadedComment>
  <threadedComment ref="Y9" dT="2020-12-22T04:47:49.78" personId="{CBA66986-4746-7943-A9A3-A6D61178CC74}" id="{6CEB6CD9-1223-EF43-89E3-DE198F8C7714}">
    <text>The extra contig in this assembly was cross-barcode contamination: Haemophilus M1C132_1 plasmid 3.</text>
  </threadedComment>
  <threadedComment ref="Y10" dT="2020-12-22T04:47:49.78" personId="{CBA66986-4746-7943-A9A3-A6D61178CC74}" id="{F961F6C1-5DA8-6D44-BF1B-8F8DF3F4020C}">
    <text>The extra contig in this assembly was cross-barcode contamination: Haemophilus M1C132_1 plasmid 3.</text>
  </threadedComment>
  <threadedComment ref="M11" dT="2020-12-25T23:27:16.52" personId="{CBA66986-4746-7943-A9A3-A6D61178CC74}" id="{387807F4-8B0A-0845-ABC9-DB9104642001}">
    <text>The assembly contained a correctly assembled contig for this plasmid, but it also contained a misassembled contig which contains large pieces of plasmid 3 and plasmid 4.</text>
  </threadedComment>
  <threadedComment ref="N11" dT="2020-12-25T23:27:16.52" personId="{CBA66986-4746-7943-A9A3-A6D61178CC74}" id="{3390F842-D968-6248-8602-C93D59A0103C}">
    <text>The assembly contained a correctly assembled contig for this plasmid, but it also contained a misassembled contig which contains large pieces of plasmid 3 and plasmid 4.</text>
  </threadedComment>
  <threadedComment ref="T11" dT="2020-12-22T04:17:36.12" personId="{CBA66986-4746-7943-A9A3-A6D61178CC74}" id="{0AEC6F0E-0458-7944-A281-EC5BCA9E0D16}">
    <text>One of the extra contigs is a plasmid that (based on a web BLAST search) seems to be from E. coli. Not sure what its genome of origin is or how it got into this read set, but based on its low depth I assume it is contamination.
The other two extra contigs are cross-barcode contamination: Citrobacter koseri MINF_9D plasmid 2 and Klebsiella oxytoca MSB1_2C plasmid 3.</text>
  </threadedComment>
  <threadedComment ref="Y11" dT="2020-12-22T04:47:49.78" personId="{CBA66986-4746-7943-A9A3-A6D61178CC74}" id="{F48044DC-B5B8-8149-B9E6-E28B2BF42CC4}">
    <text>The extra contig in this assembly was cross-barcode contamination: Haemophilus M1C132_1 plasmid 3.</text>
  </threadedComment>
</ThreadedComments>
</file>

<file path=xl/threadedComments/threadedComment2.xml><?xml version="1.0" encoding="utf-8"?>
<ThreadedComments xmlns="http://schemas.microsoft.com/office/spreadsheetml/2018/threadedcomments" xmlns:x="http://schemas.openxmlformats.org/spreadsheetml/2006/main">
  <threadedComment ref="A2" dT="2021-01-20T02:08:35.15" personId="{CBA66986-4746-7943-A9A3-A6D61178CC74}" id="{E64E296C-05EC-B448-95E0-17041CF6E7D5}">
    <text>the author of Trycycler</text>
  </threadedComment>
</ThreadedComment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84A9A2-6291-734B-A356-71679BA59ECA}">
  <dimension ref="A1:A21"/>
  <sheetViews>
    <sheetView showGridLines="0" tabSelected="1" workbookViewId="0"/>
  </sheetViews>
  <sheetFormatPr baseColWidth="10" defaultRowHeight="21" x14ac:dyDescent="0.25"/>
  <cols>
    <col min="1" max="1" width="89.6640625" style="40" customWidth="1"/>
  </cols>
  <sheetData>
    <row r="1" spans="1:1" ht="66" x14ac:dyDescent="0.25">
      <c r="A1" s="39" t="s">
        <v>24</v>
      </c>
    </row>
    <row r="3" spans="1:1" ht="66" x14ac:dyDescent="0.25">
      <c r="A3" s="39" t="s">
        <v>25</v>
      </c>
    </row>
    <row r="5" spans="1:1" ht="66" x14ac:dyDescent="0.25">
      <c r="A5" s="39" t="s">
        <v>26</v>
      </c>
    </row>
    <row r="6" spans="1:1" x14ac:dyDescent="0.25">
      <c r="A6" s="39"/>
    </row>
    <row r="7" spans="1:1" ht="44" x14ac:dyDescent="0.25">
      <c r="A7" s="39" t="s">
        <v>85</v>
      </c>
    </row>
    <row r="21" ht="44" customHeight="1" x14ac:dyDescent="0.2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86204F-DC76-804A-9B84-1F188FC67AA4}">
  <dimension ref="A1:AG11"/>
  <sheetViews>
    <sheetView showGridLines="0" workbookViewId="0"/>
  </sheetViews>
  <sheetFormatPr baseColWidth="10" defaultRowHeight="16" x14ac:dyDescent="0.2"/>
  <cols>
    <col min="1" max="1" width="26.6640625" customWidth="1"/>
    <col min="2" max="32" width="4.5" customWidth="1"/>
    <col min="34" max="34" width="10.83203125" customWidth="1"/>
  </cols>
  <sheetData>
    <row r="1" spans="1:33" ht="43" customHeight="1" x14ac:dyDescent="0.25">
      <c r="B1" s="63" t="s">
        <v>11</v>
      </c>
      <c r="C1" s="64"/>
      <c r="D1" s="64"/>
      <c r="E1" s="64"/>
      <c r="F1" s="63" t="s">
        <v>19</v>
      </c>
      <c r="G1" s="64"/>
      <c r="H1" s="64"/>
      <c r="I1" s="64"/>
      <c r="J1" s="63" t="s">
        <v>20</v>
      </c>
      <c r="K1" s="64"/>
      <c r="L1" s="64"/>
      <c r="M1" s="64"/>
      <c r="N1" s="64"/>
      <c r="O1" s="64"/>
      <c r="P1" s="63" t="s">
        <v>21</v>
      </c>
      <c r="Q1" s="64"/>
      <c r="R1" s="64"/>
      <c r="S1" s="64"/>
      <c r="T1" s="64"/>
      <c r="U1" s="63" t="s">
        <v>22</v>
      </c>
      <c r="V1" s="64"/>
      <c r="W1" s="64"/>
      <c r="X1" s="64"/>
      <c r="Y1" s="64"/>
      <c r="Z1" s="63" t="s">
        <v>23</v>
      </c>
      <c r="AA1" s="64"/>
      <c r="AB1" s="64"/>
      <c r="AC1" s="64"/>
      <c r="AD1" s="64"/>
      <c r="AE1" s="64"/>
      <c r="AF1" s="64"/>
      <c r="AG1" s="19"/>
    </row>
    <row r="2" spans="1:33" ht="75" customHeight="1" thickBot="1" x14ac:dyDescent="0.25">
      <c r="A2" s="1"/>
      <c r="B2" s="9" t="s">
        <v>12</v>
      </c>
      <c r="C2" s="10" t="s">
        <v>13</v>
      </c>
      <c r="D2" s="10" t="s">
        <v>14</v>
      </c>
      <c r="E2" s="10" t="s">
        <v>18</v>
      </c>
      <c r="F2" s="9" t="s">
        <v>12</v>
      </c>
      <c r="G2" s="10" t="s">
        <v>13</v>
      </c>
      <c r="H2" s="10" t="s">
        <v>14</v>
      </c>
      <c r="I2" s="11" t="s">
        <v>18</v>
      </c>
      <c r="J2" s="10" t="s">
        <v>12</v>
      </c>
      <c r="K2" s="10" t="s">
        <v>13</v>
      </c>
      <c r="L2" s="10" t="s">
        <v>14</v>
      </c>
      <c r="M2" s="10" t="s">
        <v>15</v>
      </c>
      <c r="N2" s="10" t="s">
        <v>16</v>
      </c>
      <c r="O2" s="10" t="s">
        <v>18</v>
      </c>
      <c r="P2" s="9" t="s">
        <v>12</v>
      </c>
      <c r="Q2" s="10" t="s">
        <v>13</v>
      </c>
      <c r="R2" s="10" t="s">
        <v>14</v>
      </c>
      <c r="S2" s="10" t="s">
        <v>15</v>
      </c>
      <c r="T2" s="11" t="s">
        <v>18</v>
      </c>
      <c r="U2" s="10" t="s">
        <v>12</v>
      </c>
      <c r="V2" s="10" t="s">
        <v>13</v>
      </c>
      <c r="W2" s="10" t="s">
        <v>14</v>
      </c>
      <c r="X2" s="10" t="s">
        <v>15</v>
      </c>
      <c r="Y2" s="10" t="s">
        <v>18</v>
      </c>
      <c r="Z2" s="9" t="s">
        <v>12</v>
      </c>
      <c r="AA2" s="10" t="s">
        <v>13</v>
      </c>
      <c r="AB2" s="10" t="s">
        <v>14</v>
      </c>
      <c r="AC2" s="10" t="s">
        <v>15</v>
      </c>
      <c r="AD2" s="10" t="s">
        <v>16</v>
      </c>
      <c r="AE2" s="10" t="s">
        <v>17</v>
      </c>
      <c r="AF2" s="11" t="s">
        <v>18</v>
      </c>
    </row>
    <row r="3" spans="1:33" ht="22" customHeight="1" x14ac:dyDescent="0.2">
      <c r="A3" s="35" t="s">
        <v>8</v>
      </c>
      <c r="B3" s="2" t="s">
        <v>9</v>
      </c>
      <c r="C3" s="3" t="s">
        <v>9</v>
      </c>
      <c r="D3" s="8" t="s">
        <v>10</v>
      </c>
      <c r="E3" s="5">
        <v>0</v>
      </c>
      <c r="F3" s="12" t="s">
        <v>9</v>
      </c>
      <c r="G3" s="3" t="s">
        <v>9</v>
      </c>
      <c r="H3" s="12" t="s">
        <v>9</v>
      </c>
      <c r="I3" s="5">
        <v>57</v>
      </c>
      <c r="J3" s="6" t="s">
        <v>9</v>
      </c>
      <c r="K3" s="6" t="s">
        <v>9</v>
      </c>
      <c r="L3" s="6" t="s">
        <v>9</v>
      </c>
      <c r="M3" s="6" t="s">
        <v>9</v>
      </c>
      <c r="N3" s="21" t="s">
        <v>9</v>
      </c>
      <c r="O3" s="13">
        <v>2</v>
      </c>
      <c r="P3" s="2" t="s">
        <v>9</v>
      </c>
      <c r="Q3" s="12" t="s">
        <v>9</v>
      </c>
      <c r="R3" s="6" t="s">
        <v>9</v>
      </c>
      <c r="S3" s="21" t="s">
        <v>9</v>
      </c>
      <c r="T3" s="4">
        <v>82</v>
      </c>
      <c r="U3" s="2" t="s">
        <v>9</v>
      </c>
      <c r="V3" s="3" t="s">
        <v>9</v>
      </c>
      <c r="W3" s="3" t="s">
        <v>9</v>
      </c>
      <c r="X3" s="12" t="s">
        <v>9</v>
      </c>
      <c r="Y3" s="13">
        <v>3</v>
      </c>
      <c r="Z3" s="2" t="s">
        <v>9</v>
      </c>
      <c r="AA3" s="3" t="s">
        <v>9</v>
      </c>
      <c r="AB3" s="3" t="s">
        <v>9</v>
      </c>
      <c r="AC3" s="3" t="s">
        <v>9</v>
      </c>
      <c r="AD3" s="12" t="s">
        <v>9</v>
      </c>
      <c r="AE3" s="3" t="s">
        <v>9</v>
      </c>
      <c r="AF3" s="4">
        <v>2</v>
      </c>
      <c r="AG3" s="19"/>
    </row>
    <row r="4" spans="1:33" ht="22" customHeight="1" x14ac:dyDescent="0.2">
      <c r="A4" s="18" t="s">
        <v>4</v>
      </c>
      <c r="B4" s="2" t="s">
        <v>9</v>
      </c>
      <c r="C4" s="3" t="s">
        <v>9</v>
      </c>
      <c r="D4" s="8" t="s">
        <v>10</v>
      </c>
      <c r="E4" s="4">
        <v>0</v>
      </c>
      <c r="F4" s="20" t="s">
        <v>9</v>
      </c>
      <c r="G4" s="3" t="s">
        <v>9</v>
      </c>
      <c r="H4" s="12" t="s">
        <v>9</v>
      </c>
      <c r="I4" s="5">
        <v>63</v>
      </c>
      <c r="J4" s="6" t="s">
        <v>9</v>
      </c>
      <c r="K4" s="21" t="s">
        <v>9</v>
      </c>
      <c r="L4" s="7" t="s">
        <v>10</v>
      </c>
      <c r="M4" s="7" t="s">
        <v>10</v>
      </c>
      <c r="N4" s="21" t="s">
        <v>9</v>
      </c>
      <c r="O4" s="4">
        <v>0</v>
      </c>
      <c r="P4" s="2" t="s">
        <v>9</v>
      </c>
      <c r="Q4" s="3" t="s">
        <v>9</v>
      </c>
      <c r="R4" s="6" t="s">
        <v>9</v>
      </c>
      <c r="S4" s="7" t="s">
        <v>10</v>
      </c>
      <c r="T4" s="4">
        <v>65</v>
      </c>
      <c r="U4" s="2" t="s">
        <v>9</v>
      </c>
      <c r="V4" s="3" t="s">
        <v>9</v>
      </c>
      <c r="W4" s="3" t="s">
        <v>9</v>
      </c>
      <c r="X4" s="12" t="s">
        <v>9</v>
      </c>
      <c r="Y4" s="13">
        <v>0</v>
      </c>
      <c r="Z4" s="2" t="s">
        <v>9</v>
      </c>
      <c r="AA4" s="3" t="s">
        <v>9</v>
      </c>
      <c r="AB4" s="3" t="s">
        <v>9</v>
      </c>
      <c r="AC4" s="3" t="s">
        <v>9</v>
      </c>
      <c r="AD4" s="12" t="s">
        <v>9</v>
      </c>
      <c r="AE4" s="21" t="s">
        <v>9</v>
      </c>
      <c r="AF4" s="4">
        <v>0</v>
      </c>
      <c r="AG4" s="19"/>
    </row>
    <row r="5" spans="1:33" ht="22" customHeight="1" x14ac:dyDescent="0.2">
      <c r="A5" s="36" t="s">
        <v>0</v>
      </c>
      <c r="B5" s="23" t="s">
        <v>9</v>
      </c>
      <c r="C5" s="24" t="s">
        <v>9</v>
      </c>
      <c r="D5" s="24" t="s">
        <v>9</v>
      </c>
      <c r="E5" s="25">
        <v>0</v>
      </c>
      <c r="F5" s="23" t="s">
        <v>9</v>
      </c>
      <c r="G5" s="24" t="s">
        <v>9</v>
      </c>
      <c r="H5" s="26" t="s">
        <v>9</v>
      </c>
      <c r="I5" s="27">
        <v>0</v>
      </c>
      <c r="J5" s="24" t="s">
        <v>9</v>
      </c>
      <c r="K5" s="24" t="s">
        <v>9</v>
      </c>
      <c r="L5" s="24" t="s">
        <v>9</v>
      </c>
      <c r="M5" s="28" t="s">
        <v>10</v>
      </c>
      <c r="N5" s="24" t="s">
        <v>9</v>
      </c>
      <c r="O5" s="25">
        <v>1</v>
      </c>
      <c r="P5" s="23" t="s">
        <v>9</v>
      </c>
      <c r="Q5" s="24" t="s">
        <v>9</v>
      </c>
      <c r="R5" s="24" t="s">
        <v>9</v>
      </c>
      <c r="S5" s="24" t="s">
        <v>9</v>
      </c>
      <c r="T5" s="25">
        <v>3</v>
      </c>
      <c r="U5" s="23" t="s">
        <v>9</v>
      </c>
      <c r="V5" s="24" t="s">
        <v>9</v>
      </c>
      <c r="W5" s="24" t="s">
        <v>9</v>
      </c>
      <c r="X5" s="24" t="s">
        <v>9</v>
      </c>
      <c r="Y5" s="25">
        <v>1</v>
      </c>
      <c r="Z5" s="23" t="s">
        <v>9</v>
      </c>
      <c r="AA5" s="24" t="s">
        <v>9</v>
      </c>
      <c r="AB5" s="24" t="s">
        <v>9</v>
      </c>
      <c r="AC5" s="26" t="s">
        <v>9</v>
      </c>
      <c r="AD5" s="26" t="s">
        <v>9</v>
      </c>
      <c r="AE5" s="24" t="s">
        <v>9</v>
      </c>
      <c r="AF5" s="27">
        <v>0</v>
      </c>
      <c r="AG5" s="19"/>
    </row>
    <row r="6" spans="1:33" ht="22" customHeight="1" x14ac:dyDescent="0.2">
      <c r="A6" s="37" t="s">
        <v>1</v>
      </c>
      <c r="B6" s="29" t="s">
        <v>9</v>
      </c>
      <c r="C6" s="30" t="s">
        <v>9</v>
      </c>
      <c r="D6" s="30" t="s">
        <v>9</v>
      </c>
      <c r="E6" s="31">
        <v>0</v>
      </c>
      <c r="F6" s="29" t="s">
        <v>9</v>
      </c>
      <c r="G6" s="30" t="s">
        <v>9</v>
      </c>
      <c r="H6" s="30" t="s">
        <v>9</v>
      </c>
      <c r="I6" s="32">
        <v>0</v>
      </c>
      <c r="J6" s="30" t="s">
        <v>9</v>
      </c>
      <c r="K6" s="30" t="s">
        <v>9</v>
      </c>
      <c r="L6" s="30" t="s">
        <v>9</v>
      </c>
      <c r="M6" s="30" t="s">
        <v>9</v>
      </c>
      <c r="N6" s="30" t="s">
        <v>9</v>
      </c>
      <c r="O6" s="31">
        <v>0</v>
      </c>
      <c r="P6" s="29" t="s">
        <v>9</v>
      </c>
      <c r="Q6" s="30" t="s">
        <v>9</v>
      </c>
      <c r="R6" s="30" t="s">
        <v>9</v>
      </c>
      <c r="S6" s="30" t="s">
        <v>9</v>
      </c>
      <c r="T6" s="31">
        <v>0</v>
      </c>
      <c r="U6" s="29" t="s">
        <v>9</v>
      </c>
      <c r="V6" s="30" t="s">
        <v>9</v>
      </c>
      <c r="W6" s="30" t="s">
        <v>9</v>
      </c>
      <c r="X6" s="30" t="s">
        <v>9</v>
      </c>
      <c r="Y6" s="31">
        <v>0</v>
      </c>
      <c r="Z6" s="29" t="s">
        <v>9</v>
      </c>
      <c r="AA6" s="30" t="s">
        <v>9</v>
      </c>
      <c r="AB6" s="30" t="s">
        <v>9</v>
      </c>
      <c r="AC6" s="30" t="s">
        <v>9</v>
      </c>
      <c r="AD6" s="30" t="s">
        <v>9</v>
      </c>
      <c r="AE6" s="30" t="s">
        <v>9</v>
      </c>
      <c r="AF6" s="32">
        <v>0</v>
      </c>
      <c r="AG6" s="19"/>
    </row>
    <row r="7" spans="1:33" ht="22" customHeight="1" x14ac:dyDescent="0.2">
      <c r="A7" s="38" t="s">
        <v>6</v>
      </c>
      <c r="B7" s="2" t="s">
        <v>9</v>
      </c>
      <c r="C7" s="3" t="s">
        <v>9</v>
      </c>
      <c r="D7" s="3" t="s">
        <v>9</v>
      </c>
      <c r="E7" s="13">
        <v>0</v>
      </c>
      <c r="F7" s="2" t="s">
        <v>9</v>
      </c>
      <c r="G7" s="3" t="s">
        <v>9</v>
      </c>
      <c r="H7" s="8" t="s">
        <v>10</v>
      </c>
      <c r="I7" s="5">
        <v>0</v>
      </c>
      <c r="J7" s="6" t="s">
        <v>9</v>
      </c>
      <c r="K7" s="6" t="s">
        <v>9</v>
      </c>
      <c r="L7" s="6" t="s">
        <v>9</v>
      </c>
      <c r="M7" s="6" t="s">
        <v>9</v>
      </c>
      <c r="N7" s="6" t="s">
        <v>9</v>
      </c>
      <c r="O7" s="13">
        <v>0</v>
      </c>
      <c r="P7" s="2" t="s">
        <v>9</v>
      </c>
      <c r="Q7" s="3" t="s">
        <v>9</v>
      </c>
      <c r="R7" s="8" t="s">
        <v>10</v>
      </c>
      <c r="S7" s="3" t="s">
        <v>9</v>
      </c>
      <c r="T7" s="4">
        <v>2</v>
      </c>
      <c r="U7" s="2" t="s">
        <v>9</v>
      </c>
      <c r="V7" s="3" t="s">
        <v>9</v>
      </c>
      <c r="W7" s="3" t="s">
        <v>9</v>
      </c>
      <c r="X7" s="3" t="s">
        <v>9</v>
      </c>
      <c r="Y7" s="13">
        <v>1</v>
      </c>
      <c r="Z7" s="2" t="s">
        <v>9</v>
      </c>
      <c r="AA7" s="3" t="s">
        <v>9</v>
      </c>
      <c r="AB7" s="3" t="s">
        <v>9</v>
      </c>
      <c r="AC7" s="8" t="s">
        <v>10</v>
      </c>
      <c r="AD7" s="3" t="s">
        <v>9</v>
      </c>
      <c r="AE7" s="3" t="s">
        <v>9</v>
      </c>
      <c r="AF7" s="4">
        <v>0</v>
      </c>
      <c r="AG7" s="19"/>
    </row>
    <row r="8" spans="1:33" ht="22" customHeight="1" x14ac:dyDescent="0.2">
      <c r="A8" s="35" t="s">
        <v>2</v>
      </c>
      <c r="B8" s="3" t="s">
        <v>9</v>
      </c>
      <c r="C8" s="3" t="s">
        <v>9</v>
      </c>
      <c r="D8" s="3" t="s">
        <v>9</v>
      </c>
      <c r="E8" s="5">
        <v>0</v>
      </c>
      <c r="F8" s="3" t="s">
        <v>9</v>
      </c>
      <c r="G8" s="3" t="s">
        <v>9</v>
      </c>
      <c r="H8" s="8" t="s">
        <v>10</v>
      </c>
      <c r="I8" s="5">
        <v>0</v>
      </c>
      <c r="J8" s="6" t="s">
        <v>9</v>
      </c>
      <c r="K8" s="7" t="s">
        <v>10</v>
      </c>
      <c r="L8" s="6" t="s">
        <v>9</v>
      </c>
      <c r="M8" s="6" t="s">
        <v>9</v>
      </c>
      <c r="N8" s="6" t="s">
        <v>9</v>
      </c>
      <c r="O8" s="13">
        <v>0</v>
      </c>
      <c r="P8" s="2" t="s">
        <v>9</v>
      </c>
      <c r="Q8" s="3" t="s">
        <v>9</v>
      </c>
      <c r="R8" s="3" t="s">
        <v>9</v>
      </c>
      <c r="S8" s="3" t="s">
        <v>9</v>
      </c>
      <c r="T8" s="4">
        <v>4</v>
      </c>
      <c r="U8" s="2" t="s">
        <v>9</v>
      </c>
      <c r="V8" s="3" t="s">
        <v>9</v>
      </c>
      <c r="W8" s="3" t="s">
        <v>9</v>
      </c>
      <c r="X8" s="3" t="s">
        <v>9</v>
      </c>
      <c r="Y8" s="13">
        <v>1</v>
      </c>
      <c r="Z8" s="2" t="s">
        <v>9</v>
      </c>
      <c r="AA8" s="3" t="s">
        <v>9</v>
      </c>
      <c r="AB8" s="3" t="s">
        <v>9</v>
      </c>
      <c r="AC8" s="7" t="s">
        <v>10</v>
      </c>
      <c r="AD8" s="3" t="s">
        <v>9</v>
      </c>
      <c r="AE8" s="3" t="s">
        <v>9</v>
      </c>
      <c r="AF8" s="4">
        <v>0</v>
      </c>
      <c r="AG8" s="19"/>
    </row>
    <row r="9" spans="1:33" ht="22" customHeight="1" x14ac:dyDescent="0.2">
      <c r="A9" s="35" t="s">
        <v>3</v>
      </c>
      <c r="B9" s="3" t="s">
        <v>9</v>
      </c>
      <c r="C9" s="3" t="s">
        <v>9</v>
      </c>
      <c r="D9" s="3" t="s">
        <v>9</v>
      </c>
      <c r="E9" s="5">
        <v>0</v>
      </c>
      <c r="F9" s="3" t="s">
        <v>9</v>
      </c>
      <c r="G9" s="3" t="s">
        <v>9</v>
      </c>
      <c r="H9" s="3" t="s">
        <v>9</v>
      </c>
      <c r="I9" s="5">
        <v>0</v>
      </c>
      <c r="J9" s="6" t="s">
        <v>9</v>
      </c>
      <c r="K9" s="6" t="s">
        <v>9</v>
      </c>
      <c r="L9" s="6" t="s">
        <v>9</v>
      </c>
      <c r="M9" s="6" t="s">
        <v>9</v>
      </c>
      <c r="N9" s="7" t="s">
        <v>10</v>
      </c>
      <c r="O9" s="13">
        <v>0</v>
      </c>
      <c r="P9" s="2" t="s">
        <v>9</v>
      </c>
      <c r="Q9" s="3" t="s">
        <v>9</v>
      </c>
      <c r="R9" s="7" t="s">
        <v>10</v>
      </c>
      <c r="S9" s="3" t="s">
        <v>9</v>
      </c>
      <c r="T9" s="4">
        <v>2</v>
      </c>
      <c r="U9" s="2" t="s">
        <v>9</v>
      </c>
      <c r="V9" s="3" t="s">
        <v>9</v>
      </c>
      <c r="W9" s="3" t="s">
        <v>9</v>
      </c>
      <c r="X9" s="3" t="s">
        <v>9</v>
      </c>
      <c r="Y9" s="13">
        <v>1</v>
      </c>
      <c r="Z9" s="2" t="s">
        <v>9</v>
      </c>
      <c r="AA9" s="3" t="s">
        <v>9</v>
      </c>
      <c r="AB9" s="3" t="s">
        <v>9</v>
      </c>
      <c r="AC9" s="7" t="s">
        <v>10</v>
      </c>
      <c r="AD9" s="3" t="s">
        <v>9</v>
      </c>
      <c r="AE9" s="3" t="s">
        <v>9</v>
      </c>
      <c r="AF9" s="4">
        <v>0</v>
      </c>
      <c r="AG9" s="19"/>
    </row>
    <row r="10" spans="1:33" ht="22" customHeight="1" x14ac:dyDescent="0.2">
      <c r="A10" s="35" t="s">
        <v>5</v>
      </c>
      <c r="B10" s="2" t="s">
        <v>9</v>
      </c>
      <c r="C10" s="3" t="s">
        <v>9</v>
      </c>
      <c r="D10" s="3" t="s">
        <v>9</v>
      </c>
      <c r="E10" s="5">
        <v>0</v>
      </c>
      <c r="F10" s="3" t="s">
        <v>9</v>
      </c>
      <c r="G10" s="3" t="s">
        <v>9</v>
      </c>
      <c r="H10" s="3" t="s">
        <v>9</v>
      </c>
      <c r="I10" s="5">
        <v>0</v>
      </c>
      <c r="J10" s="6" t="s">
        <v>9</v>
      </c>
      <c r="K10" s="6" t="s">
        <v>9</v>
      </c>
      <c r="L10" s="6" t="s">
        <v>9</v>
      </c>
      <c r="M10" s="6" t="s">
        <v>9</v>
      </c>
      <c r="N10" s="7" t="s">
        <v>10</v>
      </c>
      <c r="O10" s="13">
        <v>0</v>
      </c>
      <c r="P10" s="2" t="s">
        <v>9</v>
      </c>
      <c r="Q10" s="3" t="s">
        <v>9</v>
      </c>
      <c r="R10" s="7" t="s">
        <v>10</v>
      </c>
      <c r="S10" s="7" t="s">
        <v>10</v>
      </c>
      <c r="T10" s="4">
        <v>0</v>
      </c>
      <c r="U10" s="2" t="s">
        <v>9</v>
      </c>
      <c r="V10" s="3" t="s">
        <v>9</v>
      </c>
      <c r="W10" s="3" t="s">
        <v>9</v>
      </c>
      <c r="X10" s="3" t="s">
        <v>9</v>
      </c>
      <c r="Y10" s="13">
        <v>1</v>
      </c>
      <c r="Z10" s="2" t="s">
        <v>9</v>
      </c>
      <c r="AA10" s="3" t="s">
        <v>9</v>
      </c>
      <c r="AB10" s="3" t="s">
        <v>9</v>
      </c>
      <c r="AC10" s="3" t="s">
        <v>9</v>
      </c>
      <c r="AD10" s="3" t="s">
        <v>9</v>
      </c>
      <c r="AE10" s="3" t="s">
        <v>9</v>
      </c>
      <c r="AF10" s="4">
        <v>0</v>
      </c>
      <c r="AG10" s="19"/>
    </row>
    <row r="11" spans="1:33" ht="22" customHeight="1" thickBot="1" x14ac:dyDescent="0.25">
      <c r="A11" s="22" t="s">
        <v>7</v>
      </c>
      <c r="B11" s="14" t="s">
        <v>9</v>
      </c>
      <c r="C11" s="15" t="s">
        <v>9</v>
      </c>
      <c r="D11" s="15" t="s">
        <v>9</v>
      </c>
      <c r="E11" s="16">
        <v>0</v>
      </c>
      <c r="F11" s="14" t="s">
        <v>9</v>
      </c>
      <c r="G11" s="15" t="s">
        <v>9</v>
      </c>
      <c r="H11" s="33" t="s">
        <v>10</v>
      </c>
      <c r="I11" s="17">
        <v>0</v>
      </c>
      <c r="J11" s="15" t="s">
        <v>9</v>
      </c>
      <c r="K11" s="15" t="s">
        <v>9</v>
      </c>
      <c r="L11" s="15" t="s">
        <v>9</v>
      </c>
      <c r="M11" s="34" t="s">
        <v>9</v>
      </c>
      <c r="N11" s="34" t="s">
        <v>9</v>
      </c>
      <c r="O11" s="16">
        <v>0</v>
      </c>
      <c r="P11" s="14" t="s">
        <v>9</v>
      </c>
      <c r="Q11" s="15" t="s">
        <v>9</v>
      </c>
      <c r="R11" s="33" t="s">
        <v>10</v>
      </c>
      <c r="S11" s="33" t="s">
        <v>10</v>
      </c>
      <c r="T11" s="16">
        <v>3</v>
      </c>
      <c r="U11" s="14" t="s">
        <v>9</v>
      </c>
      <c r="V11" s="15" t="s">
        <v>9</v>
      </c>
      <c r="W11" s="15" t="s">
        <v>9</v>
      </c>
      <c r="X11" s="15" t="s">
        <v>9</v>
      </c>
      <c r="Y11" s="16">
        <v>1</v>
      </c>
      <c r="Z11" s="14" t="s">
        <v>9</v>
      </c>
      <c r="AA11" s="15" t="s">
        <v>9</v>
      </c>
      <c r="AB11" s="15" t="s">
        <v>9</v>
      </c>
      <c r="AC11" s="33" t="s">
        <v>10</v>
      </c>
      <c r="AD11" s="33" t="s">
        <v>10</v>
      </c>
      <c r="AE11" s="15" t="s">
        <v>9</v>
      </c>
      <c r="AF11" s="17">
        <v>0</v>
      </c>
      <c r="AG11" s="19"/>
    </row>
  </sheetData>
  <sortState xmlns:xlrd2="http://schemas.microsoft.com/office/spreadsheetml/2017/richdata2" ref="A6:AF6">
    <sortCondition ref="A6"/>
  </sortState>
  <mergeCells count="6">
    <mergeCell ref="Z1:AF1"/>
    <mergeCell ref="B1:E1"/>
    <mergeCell ref="F1:I1"/>
    <mergeCell ref="J1:O1"/>
    <mergeCell ref="P1:T1"/>
    <mergeCell ref="U1:Y1"/>
  </mergeCell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309011-EF4B-E34C-ACA7-C68B5B0868C2}">
  <dimension ref="A1:L95"/>
  <sheetViews>
    <sheetView showGridLines="0" workbookViewId="0">
      <pane ySplit="1" topLeftCell="A2" activePane="bottomLeft" state="frozen"/>
      <selection pane="bottomLeft"/>
    </sheetView>
  </sheetViews>
  <sheetFormatPr baseColWidth="10" defaultRowHeight="16" x14ac:dyDescent="0.2"/>
  <cols>
    <col min="1" max="1" width="38.5" bestFit="1" customWidth="1"/>
    <col min="2" max="2" width="11.83203125" bestFit="1" customWidth="1"/>
    <col min="3" max="4" width="17.33203125" bestFit="1" customWidth="1"/>
    <col min="5" max="12" width="7.5" style="43" customWidth="1"/>
  </cols>
  <sheetData>
    <row r="1" spans="1:12" s="41" customFormat="1" ht="157" thickBot="1" x14ac:dyDescent="0.25">
      <c r="A1" s="52" t="s">
        <v>33</v>
      </c>
      <c r="B1" s="52" t="s">
        <v>80</v>
      </c>
      <c r="C1" s="52" t="s">
        <v>53</v>
      </c>
      <c r="D1" s="52" t="s">
        <v>54</v>
      </c>
      <c r="E1" s="53" t="s">
        <v>55</v>
      </c>
      <c r="F1" s="53" t="s">
        <v>35</v>
      </c>
      <c r="G1" s="53" t="s">
        <v>36</v>
      </c>
      <c r="H1" s="53" t="s">
        <v>37</v>
      </c>
      <c r="I1" s="53" t="s">
        <v>38</v>
      </c>
      <c r="J1" s="53" t="s">
        <v>39</v>
      </c>
      <c r="K1" s="53" t="s">
        <v>40</v>
      </c>
      <c r="L1" s="42" t="s">
        <v>42</v>
      </c>
    </row>
    <row r="2" spans="1:12" x14ac:dyDescent="0.2">
      <c r="A2" s="44" t="s">
        <v>34</v>
      </c>
      <c r="B2" s="44">
        <v>3798645</v>
      </c>
      <c r="C2" s="44" t="s">
        <v>27</v>
      </c>
      <c r="D2" s="44" t="s">
        <v>28</v>
      </c>
      <c r="E2" s="44">
        <v>4</v>
      </c>
      <c r="F2" s="44">
        <v>216</v>
      </c>
      <c r="G2" s="44">
        <v>8</v>
      </c>
      <c r="H2" s="44">
        <v>1</v>
      </c>
      <c r="I2" s="44">
        <v>0</v>
      </c>
      <c r="J2" s="44">
        <v>0</v>
      </c>
      <c r="K2" s="44">
        <v>0</v>
      </c>
      <c r="L2" s="44">
        <v>0</v>
      </c>
    </row>
    <row r="3" spans="1:12" x14ac:dyDescent="0.2">
      <c r="A3" s="45" t="s">
        <v>34</v>
      </c>
      <c r="B3" s="45">
        <v>3798645</v>
      </c>
      <c r="C3" s="45" t="s">
        <v>27</v>
      </c>
      <c r="D3" s="45" t="s">
        <v>29</v>
      </c>
      <c r="E3" s="45">
        <v>3</v>
      </c>
      <c r="F3" s="45">
        <v>160</v>
      </c>
      <c r="G3" s="45">
        <v>9</v>
      </c>
      <c r="H3" s="45">
        <v>0</v>
      </c>
      <c r="I3" s="45">
        <v>0</v>
      </c>
      <c r="J3" s="45">
        <v>0</v>
      </c>
      <c r="K3" s="45">
        <v>0</v>
      </c>
      <c r="L3" s="45">
        <v>0</v>
      </c>
    </row>
    <row r="4" spans="1:12" x14ac:dyDescent="0.2">
      <c r="A4" s="45" t="s">
        <v>34</v>
      </c>
      <c r="B4" s="45">
        <v>3798645</v>
      </c>
      <c r="C4" s="45" t="s">
        <v>27</v>
      </c>
      <c r="D4" s="45" t="s">
        <v>30</v>
      </c>
      <c r="E4" s="45">
        <v>3</v>
      </c>
      <c r="F4" s="45">
        <v>212</v>
      </c>
      <c r="G4" s="45">
        <v>7</v>
      </c>
      <c r="H4" s="45">
        <v>0</v>
      </c>
      <c r="I4" s="45">
        <v>0</v>
      </c>
      <c r="J4" s="45">
        <v>0</v>
      </c>
      <c r="K4" s="45">
        <v>0</v>
      </c>
      <c r="L4" s="45">
        <v>0</v>
      </c>
    </row>
    <row r="5" spans="1:12" x14ac:dyDescent="0.2">
      <c r="A5" s="45" t="s">
        <v>34</v>
      </c>
      <c r="B5" s="45">
        <v>3798645</v>
      </c>
      <c r="C5" s="45" t="s">
        <v>27</v>
      </c>
      <c r="D5" s="45" t="s">
        <v>31</v>
      </c>
      <c r="E5" s="45">
        <v>1</v>
      </c>
      <c r="F5" s="45">
        <v>205</v>
      </c>
      <c r="G5" s="45">
        <v>10</v>
      </c>
      <c r="H5" s="45">
        <v>0</v>
      </c>
      <c r="I5" s="45">
        <v>0</v>
      </c>
      <c r="J5" s="45">
        <v>1</v>
      </c>
      <c r="K5" s="45">
        <v>0</v>
      </c>
      <c r="L5" s="45">
        <v>0</v>
      </c>
    </row>
    <row r="6" spans="1:12" x14ac:dyDescent="0.2">
      <c r="A6" s="45" t="s">
        <v>34</v>
      </c>
      <c r="B6" s="45">
        <v>3798645</v>
      </c>
      <c r="C6" s="45" t="s">
        <v>27</v>
      </c>
      <c r="D6" s="45" t="s">
        <v>32</v>
      </c>
      <c r="E6" s="45">
        <v>2</v>
      </c>
      <c r="F6" s="45">
        <v>271</v>
      </c>
      <c r="G6" s="45">
        <v>18</v>
      </c>
      <c r="H6" s="45">
        <v>0</v>
      </c>
      <c r="I6" s="45">
        <v>1</v>
      </c>
      <c r="J6" s="45">
        <v>0</v>
      </c>
      <c r="K6" s="45">
        <v>0</v>
      </c>
      <c r="L6" s="45">
        <v>0</v>
      </c>
    </row>
    <row r="7" spans="1:12" x14ac:dyDescent="0.2">
      <c r="A7" s="45" t="s">
        <v>34</v>
      </c>
      <c r="B7" s="45">
        <v>3798645</v>
      </c>
      <c r="C7" s="45" t="s">
        <v>28</v>
      </c>
      <c r="D7" s="45" t="s">
        <v>29</v>
      </c>
      <c r="E7" s="45">
        <v>3</v>
      </c>
      <c r="F7" s="45">
        <v>194</v>
      </c>
      <c r="G7" s="45">
        <v>3</v>
      </c>
      <c r="H7" s="45">
        <v>1</v>
      </c>
      <c r="I7" s="45">
        <v>0</v>
      </c>
      <c r="J7" s="45">
        <v>0</v>
      </c>
      <c r="K7" s="45">
        <v>0</v>
      </c>
      <c r="L7" s="45">
        <v>0</v>
      </c>
    </row>
    <row r="8" spans="1:12" x14ac:dyDescent="0.2">
      <c r="A8" s="45" t="s">
        <v>34</v>
      </c>
      <c r="B8" s="45">
        <v>3798645</v>
      </c>
      <c r="C8" s="45" t="s">
        <v>28</v>
      </c>
      <c r="D8" s="45" t="s">
        <v>30</v>
      </c>
      <c r="E8" s="45">
        <v>3</v>
      </c>
      <c r="F8" s="45">
        <v>140</v>
      </c>
      <c r="G8" s="45">
        <v>3</v>
      </c>
      <c r="H8" s="45">
        <v>0</v>
      </c>
      <c r="I8" s="45">
        <v>0</v>
      </c>
      <c r="J8" s="45">
        <v>0</v>
      </c>
      <c r="K8" s="45">
        <v>0</v>
      </c>
      <c r="L8" s="45">
        <v>0</v>
      </c>
    </row>
    <row r="9" spans="1:12" x14ac:dyDescent="0.2">
      <c r="A9" s="45" t="s">
        <v>34</v>
      </c>
      <c r="B9" s="45">
        <v>3798645</v>
      </c>
      <c r="C9" s="45" t="s">
        <v>28</v>
      </c>
      <c r="D9" s="45" t="s">
        <v>31</v>
      </c>
      <c r="E9" s="45">
        <v>2</v>
      </c>
      <c r="F9" s="45">
        <v>239</v>
      </c>
      <c r="G9" s="45">
        <v>8</v>
      </c>
      <c r="H9" s="45">
        <v>2</v>
      </c>
      <c r="I9" s="45">
        <v>0</v>
      </c>
      <c r="J9" s="45">
        <v>1</v>
      </c>
      <c r="K9" s="45">
        <v>0</v>
      </c>
      <c r="L9" s="45">
        <v>0</v>
      </c>
    </row>
    <row r="10" spans="1:12" x14ac:dyDescent="0.2">
      <c r="A10" s="45" t="s">
        <v>34</v>
      </c>
      <c r="B10" s="45">
        <v>3798645</v>
      </c>
      <c r="C10" s="45" t="s">
        <v>28</v>
      </c>
      <c r="D10" s="45" t="s">
        <v>32</v>
      </c>
      <c r="E10" s="45">
        <v>4</v>
      </c>
      <c r="F10" s="45">
        <v>319</v>
      </c>
      <c r="G10" s="45">
        <v>12</v>
      </c>
      <c r="H10" s="45">
        <v>0</v>
      </c>
      <c r="I10" s="45">
        <v>1</v>
      </c>
      <c r="J10" s="45">
        <v>0</v>
      </c>
      <c r="K10" s="45">
        <v>0</v>
      </c>
      <c r="L10" s="45">
        <v>0</v>
      </c>
    </row>
    <row r="11" spans="1:12" x14ac:dyDescent="0.2">
      <c r="A11" s="45" t="s">
        <v>34</v>
      </c>
      <c r="B11" s="45">
        <v>3798645</v>
      </c>
      <c r="C11" s="45" t="s">
        <v>29</v>
      </c>
      <c r="D11" s="45" t="s">
        <v>30</v>
      </c>
      <c r="E11" s="45">
        <v>4</v>
      </c>
      <c r="F11" s="45">
        <v>196</v>
      </c>
      <c r="G11" s="45">
        <v>4</v>
      </c>
      <c r="H11" s="45">
        <v>0</v>
      </c>
      <c r="I11" s="45">
        <v>0</v>
      </c>
      <c r="J11" s="45">
        <v>0</v>
      </c>
      <c r="K11" s="45">
        <v>0</v>
      </c>
      <c r="L11" s="45">
        <v>0</v>
      </c>
    </row>
    <row r="12" spans="1:12" x14ac:dyDescent="0.2">
      <c r="A12" s="45" t="s">
        <v>34</v>
      </c>
      <c r="B12" s="45">
        <v>3798645</v>
      </c>
      <c r="C12" s="45" t="s">
        <v>29</v>
      </c>
      <c r="D12" s="45" t="s">
        <v>31</v>
      </c>
      <c r="E12" s="45">
        <v>3</v>
      </c>
      <c r="F12" s="45">
        <v>210</v>
      </c>
      <c r="G12" s="45">
        <v>11</v>
      </c>
      <c r="H12" s="45">
        <v>1</v>
      </c>
      <c r="I12" s="45">
        <v>0</v>
      </c>
      <c r="J12" s="45">
        <v>0</v>
      </c>
      <c r="K12" s="45">
        <v>0</v>
      </c>
      <c r="L12" s="45">
        <v>0</v>
      </c>
    </row>
    <row r="13" spans="1:12" x14ac:dyDescent="0.2">
      <c r="A13" s="45" t="s">
        <v>34</v>
      </c>
      <c r="B13" s="45">
        <v>3798645</v>
      </c>
      <c r="C13" s="45" t="s">
        <v>29</v>
      </c>
      <c r="D13" s="45" t="s">
        <v>32</v>
      </c>
      <c r="E13" s="45">
        <v>3</v>
      </c>
      <c r="F13" s="45">
        <v>267</v>
      </c>
      <c r="G13" s="45">
        <v>15</v>
      </c>
      <c r="H13" s="45">
        <v>0</v>
      </c>
      <c r="I13" s="45">
        <v>1</v>
      </c>
      <c r="J13" s="45">
        <v>0</v>
      </c>
      <c r="K13" s="45">
        <v>0</v>
      </c>
      <c r="L13" s="45">
        <v>0</v>
      </c>
    </row>
    <row r="14" spans="1:12" x14ac:dyDescent="0.2">
      <c r="A14" s="45" t="s">
        <v>34</v>
      </c>
      <c r="B14" s="45">
        <v>3798645</v>
      </c>
      <c r="C14" s="45" t="s">
        <v>30</v>
      </c>
      <c r="D14" s="45" t="s">
        <v>31</v>
      </c>
      <c r="E14" s="45">
        <v>0</v>
      </c>
      <c r="F14" s="45">
        <v>258</v>
      </c>
      <c r="G14" s="45">
        <v>10</v>
      </c>
      <c r="H14" s="45">
        <v>1</v>
      </c>
      <c r="I14" s="45">
        <v>0</v>
      </c>
      <c r="J14" s="45">
        <v>1</v>
      </c>
      <c r="K14" s="45">
        <v>0</v>
      </c>
      <c r="L14" s="45">
        <v>0</v>
      </c>
    </row>
    <row r="15" spans="1:12" x14ac:dyDescent="0.2">
      <c r="A15" s="45" t="s">
        <v>34</v>
      </c>
      <c r="B15" s="45">
        <v>3798645</v>
      </c>
      <c r="C15" s="45" t="s">
        <v>30</v>
      </c>
      <c r="D15" s="45" t="s">
        <v>32</v>
      </c>
      <c r="E15" s="45">
        <v>5</v>
      </c>
      <c r="F15" s="45">
        <v>319</v>
      </c>
      <c r="G15" s="45">
        <v>13</v>
      </c>
      <c r="H15" s="45">
        <v>0</v>
      </c>
      <c r="I15" s="45">
        <v>1</v>
      </c>
      <c r="J15" s="45">
        <v>0</v>
      </c>
      <c r="K15" s="45">
        <v>0</v>
      </c>
      <c r="L15" s="45">
        <v>0</v>
      </c>
    </row>
    <row r="16" spans="1:12" x14ac:dyDescent="0.2">
      <c r="A16" s="45" t="s">
        <v>34</v>
      </c>
      <c r="B16" s="45">
        <v>3798645</v>
      </c>
      <c r="C16" s="45" t="s">
        <v>31</v>
      </c>
      <c r="D16" s="45" t="s">
        <v>32</v>
      </c>
      <c r="E16" s="45">
        <v>4</v>
      </c>
      <c r="F16" s="45">
        <v>293</v>
      </c>
      <c r="G16" s="45">
        <v>12</v>
      </c>
      <c r="H16" s="45">
        <v>2</v>
      </c>
      <c r="I16" s="45">
        <v>1</v>
      </c>
      <c r="J16" s="45">
        <v>0</v>
      </c>
      <c r="K16" s="45">
        <v>0</v>
      </c>
      <c r="L16" s="45">
        <v>0</v>
      </c>
    </row>
    <row r="17" spans="1:12" x14ac:dyDescent="0.2">
      <c r="A17" s="45" t="s">
        <v>49</v>
      </c>
      <c r="B17" s="45">
        <v>4758907</v>
      </c>
      <c r="C17" s="45" t="s">
        <v>27</v>
      </c>
      <c r="D17" s="45" t="s">
        <v>28</v>
      </c>
      <c r="E17" s="45">
        <v>8</v>
      </c>
      <c r="F17" s="45">
        <v>372</v>
      </c>
      <c r="G17" s="45">
        <v>48</v>
      </c>
      <c r="H17" s="45">
        <v>2</v>
      </c>
      <c r="I17" s="45">
        <v>0</v>
      </c>
      <c r="J17" s="45">
        <v>0</v>
      </c>
      <c r="K17" s="45">
        <v>0</v>
      </c>
      <c r="L17" s="45">
        <v>0</v>
      </c>
    </row>
    <row r="18" spans="1:12" x14ac:dyDescent="0.2">
      <c r="A18" s="45" t="s">
        <v>49</v>
      </c>
      <c r="B18" s="45">
        <v>4758907</v>
      </c>
      <c r="C18" s="45" t="s">
        <v>27</v>
      </c>
      <c r="D18" s="45" t="s">
        <v>29</v>
      </c>
      <c r="E18" s="45">
        <v>4</v>
      </c>
      <c r="F18" s="45">
        <v>211</v>
      </c>
      <c r="G18" s="45">
        <v>25</v>
      </c>
      <c r="H18" s="45">
        <v>1</v>
      </c>
      <c r="I18" s="45">
        <v>0</v>
      </c>
      <c r="J18" s="45">
        <v>0</v>
      </c>
      <c r="K18" s="45">
        <v>0</v>
      </c>
      <c r="L18" s="45">
        <v>0</v>
      </c>
    </row>
    <row r="19" spans="1:12" x14ac:dyDescent="0.2">
      <c r="A19" s="45" t="s">
        <v>49</v>
      </c>
      <c r="B19" s="45">
        <v>4758907</v>
      </c>
      <c r="C19" s="45" t="s">
        <v>27</v>
      </c>
      <c r="D19" s="45" t="s">
        <v>30</v>
      </c>
      <c r="E19" s="45">
        <v>9</v>
      </c>
      <c r="F19" s="45">
        <v>324</v>
      </c>
      <c r="G19" s="45">
        <v>39</v>
      </c>
      <c r="H19" s="45">
        <v>3</v>
      </c>
      <c r="I19" s="45">
        <v>0</v>
      </c>
      <c r="J19" s="45">
        <v>1</v>
      </c>
      <c r="K19" s="45">
        <v>0</v>
      </c>
      <c r="L19" s="45">
        <v>0</v>
      </c>
    </row>
    <row r="20" spans="1:12" x14ac:dyDescent="0.2">
      <c r="A20" s="45" t="s">
        <v>49</v>
      </c>
      <c r="B20" s="45">
        <v>4758907</v>
      </c>
      <c r="C20" s="45" t="s">
        <v>27</v>
      </c>
      <c r="D20" s="45" t="s">
        <v>31</v>
      </c>
      <c r="E20" s="45">
        <v>4</v>
      </c>
      <c r="F20" s="45">
        <v>291</v>
      </c>
      <c r="G20" s="45">
        <v>46</v>
      </c>
      <c r="H20" s="45">
        <v>2</v>
      </c>
      <c r="I20" s="45">
        <v>0</v>
      </c>
      <c r="J20" s="45">
        <v>0</v>
      </c>
      <c r="K20" s="45">
        <v>0</v>
      </c>
      <c r="L20" s="45">
        <v>0</v>
      </c>
    </row>
    <row r="21" spans="1:12" x14ac:dyDescent="0.2">
      <c r="A21" s="45" t="s">
        <v>49</v>
      </c>
      <c r="B21" s="45">
        <v>4758907</v>
      </c>
      <c r="C21" s="45" t="s">
        <v>27</v>
      </c>
      <c r="D21" s="45" t="s">
        <v>32</v>
      </c>
      <c r="E21" s="45">
        <v>17</v>
      </c>
      <c r="F21" s="45">
        <v>422</v>
      </c>
      <c r="G21" s="45">
        <v>45</v>
      </c>
      <c r="H21" s="45">
        <v>2</v>
      </c>
      <c r="I21" s="45">
        <v>0</v>
      </c>
      <c r="J21" s="45">
        <v>0</v>
      </c>
      <c r="K21" s="45">
        <v>0</v>
      </c>
      <c r="L21" s="45">
        <v>0</v>
      </c>
    </row>
    <row r="22" spans="1:12" x14ac:dyDescent="0.2">
      <c r="A22" s="45" t="s">
        <v>49</v>
      </c>
      <c r="B22" s="45">
        <v>4758907</v>
      </c>
      <c r="C22" s="45" t="s">
        <v>28</v>
      </c>
      <c r="D22" s="45" t="s">
        <v>29</v>
      </c>
      <c r="E22" s="45">
        <v>8</v>
      </c>
      <c r="F22" s="45">
        <v>371</v>
      </c>
      <c r="G22" s="45">
        <v>47</v>
      </c>
      <c r="H22" s="45">
        <v>2</v>
      </c>
      <c r="I22" s="45">
        <v>0</v>
      </c>
      <c r="J22" s="45">
        <v>0</v>
      </c>
      <c r="K22" s="45">
        <v>0</v>
      </c>
      <c r="L22" s="45">
        <v>0</v>
      </c>
    </row>
    <row r="23" spans="1:12" x14ac:dyDescent="0.2">
      <c r="A23" s="45" t="s">
        <v>49</v>
      </c>
      <c r="B23" s="45">
        <v>4758907</v>
      </c>
      <c r="C23" s="45" t="s">
        <v>28</v>
      </c>
      <c r="D23" s="45" t="s">
        <v>30</v>
      </c>
      <c r="E23" s="45">
        <v>13</v>
      </c>
      <c r="F23" s="45">
        <v>448</v>
      </c>
      <c r="G23" s="45">
        <v>58</v>
      </c>
      <c r="H23" s="45">
        <v>6</v>
      </c>
      <c r="I23" s="45">
        <v>0</v>
      </c>
      <c r="J23" s="45">
        <v>0</v>
      </c>
      <c r="K23" s="45">
        <v>0</v>
      </c>
      <c r="L23" s="45">
        <v>0</v>
      </c>
    </row>
    <row r="24" spans="1:12" x14ac:dyDescent="0.2">
      <c r="A24" s="45" t="s">
        <v>49</v>
      </c>
      <c r="B24" s="45">
        <v>4758907</v>
      </c>
      <c r="C24" s="45" t="s">
        <v>28</v>
      </c>
      <c r="D24" s="45" t="s">
        <v>31</v>
      </c>
      <c r="E24" s="45">
        <v>10</v>
      </c>
      <c r="F24" s="45">
        <v>398</v>
      </c>
      <c r="G24" s="45">
        <v>51</v>
      </c>
      <c r="H24" s="45">
        <v>1</v>
      </c>
      <c r="I24" s="45">
        <v>0</v>
      </c>
      <c r="J24" s="45">
        <v>0</v>
      </c>
      <c r="K24" s="45">
        <v>0</v>
      </c>
      <c r="L24" s="45">
        <v>0</v>
      </c>
    </row>
    <row r="25" spans="1:12" x14ac:dyDescent="0.2">
      <c r="A25" s="45" t="s">
        <v>49</v>
      </c>
      <c r="B25" s="45">
        <v>4758907</v>
      </c>
      <c r="C25" s="45" t="s">
        <v>28</v>
      </c>
      <c r="D25" s="45" t="s">
        <v>32</v>
      </c>
      <c r="E25" s="45">
        <v>20</v>
      </c>
      <c r="F25" s="45">
        <v>571</v>
      </c>
      <c r="G25" s="45">
        <v>62</v>
      </c>
      <c r="H25" s="45">
        <v>3</v>
      </c>
      <c r="I25" s="45">
        <v>0</v>
      </c>
      <c r="J25" s="45">
        <v>0</v>
      </c>
      <c r="K25" s="45">
        <v>0</v>
      </c>
      <c r="L25" s="45">
        <v>0</v>
      </c>
    </row>
    <row r="26" spans="1:12" x14ac:dyDescent="0.2">
      <c r="A26" s="45" t="s">
        <v>49</v>
      </c>
      <c r="B26" s="45">
        <v>4758907</v>
      </c>
      <c r="C26" s="45" t="s">
        <v>29</v>
      </c>
      <c r="D26" s="45" t="s">
        <v>30</v>
      </c>
      <c r="E26" s="45">
        <v>8</v>
      </c>
      <c r="F26" s="45">
        <v>312</v>
      </c>
      <c r="G26" s="45">
        <v>38</v>
      </c>
      <c r="H26" s="45">
        <v>2</v>
      </c>
      <c r="I26" s="45">
        <v>0</v>
      </c>
      <c r="J26" s="45">
        <v>0</v>
      </c>
      <c r="K26" s="45">
        <v>0</v>
      </c>
      <c r="L26" s="45">
        <v>0</v>
      </c>
    </row>
    <row r="27" spans="1:12" x14ac:dyDescent="0.2">
      <c r="A27" s="45" t="s">
        <v>49</v>
      </c>
      <c r="B27" s="45">
        <v>4758907</v>
      </c>
      <c r="C27" s="45" t="s">
        <v>29</v>
      </c>
      <c r="D27" s="45" t="s">
        <v>31</v>
      </c>
      <c r="E27" s="45">
        <v>7</v>
      </c>
      <c r="F27" s="45">
        <v>270</v>
      </c>
      <c r="G27" s="45">
        <v>39</v>
      </c>
      <c r="H27" s="45">
        <v>0</v>
      </c>
      <c r="I27" s="45">
        <v>0</v>
      </c>
      <c r="J27" s="45">
        <v>0</v>
      </c>
      <c r="K27" s="45">
        <v>0</v>
      </c>
      <c r="L27" s="45">
        <v>0</v>
      </c>
    </row>
    <row r="28" spans="1:12" x14ac:dyDescent="0.2">
      <c r="A28" s="45" t="s">
        <v>49</v>
      </c>
      <c r="B28" s="45">
        <v>4758907</v>
      </c>
      <c r="C28" s="45" t="s">
        <v>29</v>
      </c>
      <c r="D28" s="45" t="s">
        <v>32</v>
      </c>
      <c r="E28" s="45">
        <v>19</v>
      </c>
      <c r="F28" s="45">
        <v>375</v>
      </c>
      <c r="G28" s="45">
        <v>48</v>
      </c>
      <c r="H28" s="45">
        <v>0</v>
      </c>
      <c r="I28" s="45">
        <v>0</v>
      </c>
      <c r="J28" s="45">
        <v>0</v>
      </c>
      <c r="K28" s="45">
        <v>0</v>
      </c>
      <c r="L28" s="45">
        <v>0</v>
      </c>
    </row>
    <row r="29" spans="1:12" x14ac:dyDescent="0.2">
      <c r="A29" s="45" t="s">
        <v>49</v>
      </c>
      <c r="B29" s="45">
        <v>4758907</v>
      </c>
      <c r="C29" s="45" t="s">
        <v>30</v>
      </c>
      <c r="D29" s="45" t="s">
        <v>31</v>
      </c>
      <c r="E29" s="45">
        <v>7</v>
      </c>
      <c r="F29" s="45">
        <v>334</v>
      </c>
      <c r="G29" s="45">
        <v>43</v>
      </c>
      <c r="H29" s="45">
        <v>1</v>
      </c>
      <c r="I29" s="45">
        <v>0</v>
      </c>
      <c r="J29" s="45">
        <v>0</v>
      </c>
      <c r="K29" s="45">
        <v>0</v>
      </c>
      <c r="L29" s="45">
        <v>0</v>
      </c>
    </row>
    <row r="30" spans="1:12" x14ac:dyDescent="0.2">
      <c r="A30" s="45" t="s">
        <v>49</v>
      </c>
      <c r="B30" s="45">
        <v>4758907</v>
      </c>
      <c r="C30" s="45" t="s">
        <v>30</v>
      </c>
      <c r="D30" s="45" t="s">
        <v>32</v>
      </c>
      <c r="E30" s="45">
        <v>15</v>
      </c>
      <c r="F30" s="45">
        <v>445</v>
      </c>
      <c r="G30" s="45">
        <v>52</v>
      </c>
      <c r="H30" s="45">
        <v>1</v>
      </c>
      <c r="I30" s="45">
        <v>0</v>
      </c>
      <c r="J30" s="45">
        <v>0</v>
      </c>
      <c r="K30" s="45">
        <v>0</v>
      </c>
      <c r="L30" s="45">
        <v>0</v>
      </c>
    </row>
    <row r="31" spans="1:12" x14ac:dyDescent="0.2">
      <c r="A31" s="45" t="s">
        <v>49</v>
      </c>
      <c r="B31" s="45">
        <v>4758907</v>
      </c>
      <c r="C31" s="45" t="s">
        <v>31</v>
      </c>
      <c r="D31" s="45" t="s">
        <v>32</v>
      </c>
      <c r="E31" s="45">
        <v>13</v>
      </c>
      <c r="F31" s="45">
        <v>426</v>
      </c>
      <c r="G31" s="45">
        <v>48</v>
      </c>
      <c r="H31" s="45">
        <v>0</v>
      </c>
      <c r="I31" s="45">
        <v>0</v>
      </c>
      <c r="J31" s="45">
        <v>0</v>
      </c>
      <c r="K31" s="45">
        <v>0</v>
      </c>
      <c r="L31" s="45">
        <v>0</v>
      </c>
    </row>
    <row r="32" spans="1:12" x14ac:dyDescent="0.2">
      <c r="A32" s="45" t="s">
        <v>50</v>
      </c>
      <c r="B32" s="45">
        <v>4837926</v>
      </c>
      <c r="C32" s="45" t="s">
        <v>27</v>
      </c>
      <c r="D32" s="45" t="s">
        <v>28</v>
      </c>
      <c r="E32" s="45">
        <v>108</v>
      </c>
      <c r="F32" s="45">
        <v>307</v>
      </c>
      <c r="G32" s="45">
        <v>237</v>
      </c>
      <c r="H32" s="45">
        <v>0</v>
      </c>
      <c r="I32" s="45">
        <v>5</v>
      </c>
      <c r="J32" s="45">
        <v>0</v>
      </c>
      <c r="K32" s="45">
        <v>0</v>
      </c>
      <c r="L32" s="45">
        <v>0</v>
      </c>
    </row>
    <row r="33" spans="1:12" x14ac:dyDescent="0.2">
      <c r="A33" s="45" t="s">
        <v>50</v>
      </c>
      <c r="B33" s="45">
        <v>4837926</v>
      </c>
      <c r="C33" s="45" t="s">
        <v>27</v>
      </c>
      <c r="D33" s="45" t="s">
        <v>29</v>
      </c>
      <c r="E33" s="45">
        <v>113</v>
      </c>
      <c r="F33" s="45">
        <v>233</v>
      </c>
      <c r="G33" s="45">
        <v>142</v>
      </c>
      <c r="H33" s="45">
        <v>0</v>
      </c>
      <c r="I33" s="45">
        <v>1</v>
      </c>
      <c r="J33" s="45">
        <v>0</v>
      </c>
      <c r="K33" s="45">
        <v>0</v>
      </c>
      <c r="L33" s="45">
        <v>0</v>
      </c>
    </row>
    <row r="34" spans="1:12" x14ac:dyDescent="0.2">
      <c r="A34" s="45" t="s">
        <v>50</v>
      </c>
      <c r="B34" s="45">
        <v>4837926</v>
      </c>
      <c r="C34" s="45" t="s">
        <v>27</v>
      </c>
      <c r="D34" s="45" t="s">
        <v>30</v>
      </c>
      <c r="E34" s="45">
        <v>127</v>
      </c>
      <c r="F34" s="45">
        <v>230</v>
      </c>
      <c r="G34" s="45">
        <v>143</v>
      </c>
      <c r="H34" s="45">
        <v>0</v>
      </c>
      <c r="I34" s="45">
        <v>5</v>
      </c>
      <c r="J34" s="45">
        <v>0</v>
      </c>
      <c r="K34" s="45">
        <v>0</v>
      </c>
      <c r="L34" s="45">
        <v>0</v>
      </c>
    </row>
    <row r="35" spans="1:12" x14ac:dyDescent="0.2">
      <c r="A35" s="45" t="s">
        <v>50</v>
      </c>
      <c r="B35" s="45">
        <v>4837926</v>
      </c>
      <c r="C35" s="45" t="s">
        <v>27</v>
      </c>
      <c r="D35" s="45" t="s">
        <v>31</v>
      </c>
      <c r="E35" s="45">
        <v>145</v>
      </c>
      <c r="F35" s="45">
        <v>332</v>
      </c>
      <c r="G35" s="45">
        <v>213</v>
      </c>
      <c r="H35" s="45">
        <v>0</v>
      </c>
      <c r="I35" s="45">
        <v>2</v>
      </c>
      <c r="J35" s="45">
        <v>0</v>
      </c>
      <c r="K35" s="45">
        <v>0</v>
      </c>
      <c r="L35" s="45">
        <v>0</v>
      </c>
    </row>
    <row r="36" spans="1:12" x14ac:dyDescent="0.2">
      <c r="A36" s="45" t="s">
        <v>50</v>
      </c>
      <c r="B36" s="45">
        <v>4837926</v>
      </c>
      <c r="C36" s="45" t="s">
        <v>27</v>
      </c>
      <c r="D36" s="45" t="s">
        <v>32</v>
      </c>
      <c r="E36" s="45">
        <v>200</v>
      </c>
      <c r="F36" s="45">
        <v>455</v>
      </c>
      <c r="G36" s="45">
        <v>226</v>
      </c>
      <c r="H36" s="45">
        <v>1</v>
      </c>
      <c r="I36" s="45">
        <v>3</v>
      </c>
      <c r="J36" s="45">
        <v>0</v>
      </c>
      <c r="K36" s="45">
        <v>0</v>
      </c>
      <c r="L36" s="45">
        <v>0</v>
      </c>
    </row>
    <row r="37" spans="1:12" x14ac:dyDescent="0.2">
      <c r="A37" s="45" t="s">
        <v>50</v>
      </c>
      <c r="B37" s="45">
        <v>4837926</v>
      </c>
      <c r="C37" s="45" t="s">
        <v>28</v>
      </c>
      <c r="D37" s="45" t="s">
        <v>29</v>
      </c>
      <c r="E37" s="45">
        <v>109</v>
      </c>
      <c r="F37" s="45">
        <v>314</v>
      </c>
      <c r="G37" s="45">
        <v>255</v>
      </c>
      <c r="H37" s="45">
        <v>1</v>
      </c>
      <c r="I37" s="45">
        <v>4</v>
      </c>
      <c r="J37" s="45">
        <v>0</v>
      </c>
      <c r="K37" s="45">
        <v>0</v>
      </c>
      <c r="L37" s="45">
        <v>0</v>
      </c>
    </row>
    <row r="38" spans="1:12" x14ac:dyDescent="0.2">
      <c r="A38" s="45" t="s">
        <v>50</v>
      </c>
      <c r="B38" s="45">
        <v>4837926</v>
      </c>
      <c r="C38" s="45" t="s">
        <v>28</v>
      </c>
      <c r="D38" s="45" t="s">
        <v>30</v>
      </c>
      <c r="E38" s="45">
        <v>112</v>
      </c>
      <c r="F38" s="45">
        <v>335</v>
      </c>
      <c r="G38" s="45">
        <v>242</v>
      </c>
      <c r="H38" s="45">
        <v>1</v>
      </c>
      <c r="I38" s="45">
        <v>3</v>
      </c>
      <c r="J38" s="45">
        <v>0</v>
      </c>
      <c r="K38" s="45">
        <v>0</v>
      </c>
      <c r="L38" s="45">
        <v>0</v>
      </c>
    </row>
    <row r="39" spans="1:12" x14ac:dyDescent="0.2">
      <c r="A39" s="45" t="s">
        <v>50</v>
      </c>
      <c r="B39" s="45">
        <v>4837926</v>
      </c>
      <c r="C39" s="45" t="s">
        <v>28</v>
      </c>
      <c r="D39" s="45" t="s">
        <v>31</v>
      </c>
      <c r="E39" s="45">
        <v>139</v>
      </c>
      <c r="F39" s="45">
        <v>384</v>
      </c>
      <c r="G39" s="45">
        <v>265</v>
      </c>
      <c r="H39" s="45">
        <v>1</v>
      </c>
      <c r="I39" s="45">
        <v>5</v>
      </c>
      <c r="J39" s="45">
        <v>0</v>
      </c>
      <c r="K39" s="45">
        <v>0</v>
      </c>
      <c r="L39" s="45">
        <v>0</v>
      </c>
    </row>
    <row r="40" spans="1:12" x14ac:dyDescent="0.2">
      <c r="A40" s="45" t="s">
        <v>50</v>
      </c>
      <c r="B40" s="45">
        <v>4837926</v>
      </c>
      <c r="C40" s="45" t="s">
        <v>28</v>
      </c>
      <c r="D40" s="45" t="s">
        <v>32</v>
      </c>
      <c r="E40" s="45">
        <v>164</v>
      </c>
      <c r="F40" s="45">
        <v>533</v>
      </c>
      <c r="G40" s="45">
        <v>320</v>
      </c>
      <c r="H40" s="45">
        <v>2</v>
      </c>
      <c r="I40" s="45">
        <v>4</v>
      </c>
      <c r="J40" s="45">
        <v>0</v>
      </c>
      <c r="K40" s="45">
        <v>0</v>
      </c>
      <c r="L40" s="45">
        <v>0</v>
      </c>
    </row>
    <row r="41" spans="1:12" x14ac:dyDescent="0.2">
      <c r="A41" s="45" t="s">
        <v>50</v>
      </c>
      <c r="B41" s="45">
        <v>4837926</v>
      </c>
      <c r="C41" s="45" t="s">
        <v>29</v>
      </c>
      <c r="D41" s="45" t="s">
        <v>30</v>
      </c>
      <c r="E41" s="45">
        <v>127</v>
      </c>
      <c r="F41" s="45">
        <v>242</v>
      </c>
      <c r="G41" s="45">
        <v>142</v>
      </c>
      <c r="H41" s="45">
        <v>0</v>
      </c>
      <c r="I41" s="45">
        <v>3</v>
      </c>
      <c r="J41" s="45">
        <v>0</v>
      </c>
      <c r="K41" s="45">
        <v>0</v>
      </c>
      <c r="L41" s="45">
        <v>0</v>
      </c>
    </row>
    <row r="42" spans="1:12" x14ac:dyDescent="0.2">
      <c r="A42" s="45" t="s">
        <v>50</v>
      </c>
      <c r="B42" s="45">
        <v>4837926</v>
      </c>
      <c r="C42" s="45" t="s">
        <v>29</v>
      </c>
      <c r="D42" s="45" t="s">
        <v>31</v>
      </c>
      <c r="E42" s="45">
        <v>127</v>
      </c>
      <c r="F42" s="45">
        <v>271</v>
      </c>
      <c r="G42" s="45">
        <v>189</v>
      </c>
      <c r="H42" s="45">
        <v>0</v>
      </c>
      <c r="I42" s="45">
        <v>0</v>
      </c>
      <c r="J42" s="45">
        <v>0</v>
      </c>
      <c r="K42" s="45">
        <v>0</v>
      </c>
      <c r="L42" s="45">
        <v>0</v>
      </c>
    </row>
    <row r="43" spans="1:12" x14ac:dyDescent="0.2">
      <c r="A43" s="45" t="s">
        <v>50</v>
      </c>
      <c r="B43" s="45">
        <v>4837926</v>
      </c>
      <c r="C43" s="45" t="s">
        <v>29</v>
      </c>
      <c r="D43" s="45" t="s">
        <v>32</v>
      </c>
      <c r="E43" s="45">
        <v>178</v>
      </c>
      <c r="F43" s="45">
        <v>438</v>
      </c>
      <c r="G43" s="45">
        <v>208</v>
      </c>
      <c r="H43" s="45">
        <v>1</v>
      </c>
      <c r="I43" s="45">
        <v>1</v>
      </c>
      <c r="J43" s="45">
        <v>0</v>
      </c>
      <c r="K43" s="45">
        <v>0</v>
      </c>
      <c r="L43" s="45">
        <v>0</v>
      </c>
    </row>
    <row r="44" spans="1:12" x14ac:dyDescent="0.2">
      <c r="A44" s="45" t="s">
        <v>50</v>
      </c>
      <c r="B44" s="45">
        <v>4837926</v>
      </c>
      <c r="C44" s="45" t="s">
        <v>30</v>
      </c>
      <c r="D44" s="45" t="s">
        <v>31</v>
      </c>
      <c r="E44" s="45">
        <v>140</v>
      </c>
      <c r="F44" s="45">
        <v>335</v>
      </c>
      <c r="G44" s="45">
        <v>183</v>
      </c>
      <c r="H44" s="45">
        <v>0</v>
      </c>
      <c r="I44" s="45">
        <v>4</v>
      </c>
      <c r="J44" s="45">
        <v>0</v>
      </c>
      <c r="K44" s="45">
        <v>0</v>
      </c>
      <c r="L44" s="45">
        <v>0</v>
      </c>
    </row>
    <row r="45" spans="1:12" x14ac:dyDescent="0.2">
      <c r="A45" s="45" t="s">
        <v>50</v>
      </c>
      <c r="B45" s="45">
        <v>4837926</v>
      </c>
      <c r="C45" s="45" t="s">
        <v>30</v>
      </c>
      <c r="D45" s="45" t="s">
        <v>32</v>
      </c>
      <c r="E45" s="45">
        <v>170</v>
      </c>
      <c r="F45" s="45">
        <v>453</v>
      </c>
      <c r="G45" s="45">
        <v>213</v>
      </c>
      <c r="H45" s="45">
        <v>1</v>
      </c>
      <c r="I45" s="45">
        <v>4</v>
      </c>
      <c r="J45" s="45">
        <v>0</v>
      </c>
      <c r="K45" s="45">
        <v>0</v>
      </c>
      <c r="L45" s="45">
        <v>0</v>
      </c>
    </row>
    <row r="46" spans="1:12" x14ac:dyDescent="0.2">
      <c r="A46" s="45" t="s">
        <v>50</v>
      </c>
      <c r="B46" s="45">
        <v>4837926</v>
      </c>
      <c r="C46" s="45" t="s">
        <v>31</v>
      </c>
      <c r="D46" s="45" t="s">
        <v>32</v>
      </c>
      <c r="E46" s="45">
        <v>182</v>
      </c>
      <c r="F46" s="45">
        <v>459</v>
      </c>
      <c r="G46" s="45">
        <v>237</v>
      </c>
      <c r="H46" s="45">
        <v>1</v>
      </c>
      <c r="I46" s="45">
        <v>1</v>
      </c>
      <c r="J46" s="45">
        <v>0</v>
      </c>
      <c r="K46" s="45">
        <v>0</v>
      </c>
      <c r="L46" s="45">
        <v>0</v>
      </c>
    </row>
    <row r="47" spans="1:12" x14ac:dyDescent="0.2">
      <c r="A47" s="45" t="s">
        <v>51</v>
      </c>
      <c r="B47" s="45">
        <v>2051886</v>
      </c>
      <c r="C47" s="45" t="s">
        <v>27</v>
      </c>
      <c r="D47" s="45" t="s">
        <v>28</v>
      </c>
      <c r="E47" s="45">
        <v>5</v>
      </c>
      <c r="F47" s="45">
        <v>172</v>
      </c>
      <c r="G47" s="45">
        <v>41</v>
      </c>
      <c r="H47" s="45">
        <v>0</v>
      </c>
      <c r="I47" s="45">
        <v>8</v>
      </c>
      <c r="J47" s="45">
        <v>0</v>
      </c>
      <c r="K47" s="45">
        <v>1</v>
      </c>
      <c r="L47" s="45">
        <v>0</v>
      </c>
    </row>
    <row r="48" spans="1:12" x14ac:dyDescent="0.2">
      <c r="A48" s="45" t="s">
        <v>51</v>
      </c>
      <c r="B48" s="45">
        <v>2051886</v>
      </c>
      <c r="C48" s="45" t="s">
        <v>27</v>
      </c>
      <c r="D48" s="45" t="s">
        <v>29</v>
      </c>
      <c r="E48" s="45">
        <v>3</v>
      </c>
      <c r="F48" s="45">
        <v>149</v>
      </c>
      <c r="G48" s="45">
        <v>33</v>
      </c>
      <c r="H48" s="45">
        <v>0</v>
      </c>
      <c r="I48" s="45">
        <v>5</v>
      </c>
      <c r="J48" s="45">
        <v>0</v>
      </c>
      <c r="K48" s="45">
        <v>0</v>
      </c>
      <c r="L48" s="45">
        <v>1</v>
      </c>
    </row>
    <row r="49" spans="1:12" x14ac:dyDescent="0.2">
      <c r="A49" s="45" t="s">
        <v>51</v>
      </c>
      <c r="B49" s="45">
        <v>2051886</v>
      </c>
      <c r="C49" s="45" t="s">
        <v>27</v>
      </c>
      <c r="D49" s="45" t="s">
        <v>30</v>
      </c>
      <c r="E49" s="45">
        <v>9</v>
      </c>
      <c r="F49" s="45">
        <v>180</v>
      </c>
      <c r="G49" s="45">
        <v>44</v>
      </c>
      <c r="H49" s="45">
        <v>1</v>
      </c>
      <c r="I49" s="45">
        <v>11</v>
      </c>
      <c r="J49" s="45">
        <v>0</v>
      </c>
      <c r="K49" s="45">
        <v>0</v>
      </c>
      <c r="L49" s="45">
        <v>0</v>
      </c>
    </row>
    <row r="50" spans="1:12" x14ac:dyDescent="0.2">
      <c r="A50" s="45" t="s">
        <v>51</v>
      </c>
      <c r="B50" s="45">
        <v>2051886</v>
      </c>
      <c r="C50" s="45" t="s">
        <v>27</v>
      </c>
      <c r="D50" s="45" t="s">
        <v>31</v>
      </c>
      <c r="E50" s="45">
        <v>4</v>
      </c>
      <c r="F50" s="45">
        <v>148</v>
      </c>
      <c r="G50" s="45">
        <v>40</v>
      </c>
      <c r="H50" s="45">
        <v>1</v>
      </c>
      <c r="I50" s="45">
        <v>8</v>
      </c>
      <c r="J50" s="45">
        <v>0</v>
      </c>
      <c r="K50" s="45">
        <v>0</v>
      </c>
      <c r="L50" s="45">
        <v>0</v>
      </c>
    </row>
    <row r="51" spans="1:12" x14ac:dyDescent="0.2">
      <c r="A51" s="45" t="s">
        <v>51</v>
      </c>
      <c r="B51" s="45">
        <v>2051886</v>
      </c>
      <c r="C51" s="45" t="s">
        <v>27</v>
      </c>
      <c r="D51" s="45" t="s">
        <v>32</v>
      </c>
      <c r="E51" s="45">
        <v>4</v>
      </c>
      <c r="F51" s="45">
        <v>232</v>
      </c>
      <c r="G51" s="45">
        <v>53</v>
      </c>
      <c r="H51" s="45">
        <v>3</v>
      </c>
      <c r="I51" s="45">
        <v>10</v>
      </c>
      <c r="J51" s="45">
        <v>0</v>
      </c>
      <c r="K51" s="45">
        <v>0</v>
      </c>
      <c r="L51" s="45">
        <v>1</v>
      </c>
    </row>
    <row r="52" spans="1:12" x14ac:dyDescent="0.2">
      <c r="A52" s="45" t="s">
        <v>51</v>
      </c>
      <c r="B52" s="45">
        <v>2051886</v>
      </c>
      <c r="C52" s="45" t="s">
        <v>28</v>
      </c>
      <c r="D52" s="45" t="s">
        <v>29</v>
      </c>
      <c r="E52" s="45">
        <v>5</v>
      </c>
      <c r="F52" s="45">
        <v>208</v>
      </c>
      <c r="G52" s="45">
        <v>45</v>
      </c>
      <c r="H52" s="45">
        <v>0</v>
      </c>
      <c r="I52" s="45">
        <v>10</v>
      </c>
      <c r="J52" s="45">
        <v>0</v>
      </c>
      <c r="K52" s="45">
        <v>1</v>
      </c>
      <c r="L52" s="45">
        <v>1</v>
      </c>
    </row>
    <row r="53" spans="1:12" x14ac:dyDescent="0.2">
      <c r="A53" s="45" t="s">
        <v>51</v>
      </c>
      <c r="B53" s="45">
        <v>2051886</v>
      </c>
      <c r="C53" s="45" t="s">
        <v>28</v>
      </c>
      <c r="D53" s="45" t="s">
        <v>30</v>
      </c>
      <c r="E53" s="45">
        <v>10</v>
      </c>
      <c r="F53" s="45">
        <v>218</v>
      </c>
      <c r="G53" s="45">
        <v>43</v>
      </c>
      <c r="H53" s="45">
        <v>0</v>
      </c>
      <c r="I53" s="45">
        <v>14</v>
      </c>
      <c r="J53" s="45">
        <v>0</v>
      </c>
      <c r="K53" s="45">
        <v>1</v>
      </c>
      <c r="L53" s="45">
        <v>0</v>
      </c>
    </row>
    <row r="54" spans="1:12" x14ac:dyDescent="0.2">
      <c r="A54" s="45" t="s">
        <v>51</v>
      </c>
      <c r="B54" s="45">
        <v>2051886</v>
      </c>
      <c r="C54" s="45" t="s">
        <v>28</v>
      </c>
      <c r="D54" s="45" t="s">
        <v>31</v>
      </c>
      <c r="E54" s="45">
        <v>4</v>
      </c>
      <c r="F54" s="45">
        <v>146</v>
      </c>
      <c r="G54" s="45">
        <v>43</v>
      </c>
      <c r="H54" s="45">
        <v>0</v>
      </c>
      <c r="I54" s="45">
        <v>3</v>
      </c>
      <c r="J54" s="45">
        <v>0</v>
      </c>
      <c r="K54" s="45">
        <v>1</v>
      </c>
      <c r="L54" s="45">
        <v>0</v>
      </c>
    </row>
    <row r="55" spans="1:12" x14ac:dyDescent="0.2">
      <c r="A55" s="45" t="s">
        <v>51</v>
      </c>
      <c r="B55" s="45">
        <v>2051886</v>
      </c>
      <c r="C55" s="45" t="s">
        <v>28</v>
      </c>
      <c r="D55" s="45" t="s">
        <v>32</v>
      </c>
      <c r="E55" s="45">
        <v>5</v>
      </c>
      <c r="F55" s="45">
        <v>238</v>
      </c>
      <c r="G55" s="45">
        <v>56</v>
      </c>
      <c r="H55" s="45">
        <v>1</v>
      </c>
      <c r="I55" s="45">
        <v>7</v>
      </c>
      <c r="J55" s="45">
        <v>0</v>
      </c>
      <c r="K55" s="45">
        <v>1</v>
      </c>
      <c r="L55" s="45">
        <v>1</v>
      </c>
    </row>
    <row r="56" spans="1:12" x14ac:dyDescent="0.2">
      <c r="A56" s="45" t="s">
        <v>51</v>
      </c>
      <c r="B56" s="45">
        <v>2051886</v>
      </c>
      <c r="C56" s="45" t="s">
        <v>29</v>
      </c>
      <c r="D56" s="45" t="s">
        <v>30</v>
      </c>
      <c r="E56" s="45">
        <v>8</v>
      </c>
      <c r="F56" s="45">
        <v>173</v>
      </c>
      <c r="G56" s="45">
        <v>43</v>
      </c>
      <c r="H56" s="45">
        <v>1</v>
      </c>
      <c r="I56" s="45">
        <v>9</v>
      </c>
      <c r="J56" s="45">
        <v>0</v>
      </c>
      <c r="K56" s="45">
        <v>0</v>
      </c>
      <c r="L56" s="45">
        <v>1</v>
      </c>
    </row>
    <row r="57" spans="1:12" x14ac:dyDescent="0.2">
      <c r="A57" s="45" t="s">
        <v>51</v>
      </c>
      <c r="B57" s="45">
        <v>2051886</v>
      </c>
      <c r="C57" s="45" t="s">
        <v>29</v>
      </c>
      <c r="D57" s="45" t="s">
        <v>31</v>
      </c>
      <c r="E57" s="45">
        <v>1</v>
      </c>
      <c r="F57" s="45">
        <v>126</v>
      </c>
      <c r="G57" s="45">
        <v>26</v>
      </c>
      <c r="H57" s="45">
        <v>0</v>
      </c>
      <c r="I57" s="45">
        <v>10</v>
      </c>
      <c r="J57" s="45">
        <v>0</v>
      </c>
      <c r="K57" s="45">
        <v>0</v>
      </c>
      <c r="L57" s="45">
        <v>1</v>
      </c>
    </row>
    <row r="58" spans="1:12" x14ac:dyDescent="0.2">
      <c r="A58" s="45" t="s">
        <v>51</v>
      </c>
      <c r="B58" s="45">
        <v>2051886</v>
      </c>
      <c r="C58" s="45" t="s">
        <v>29</v>
      </c>
      <c r="D58" s="45" t="s">
        <v>32</v>
      </c>
      <c r="E58" s="45">
        <v>2</v>
      </c>
      <c r="F58" s="45">
        <v>204</v>
      </c>
      <c r="G58" s="45">
        <v>45</v>
      </c>
      <c r="H58" s="45">
        <v>2</v>
      </c>
      <c r="I58" s="45">
        <v>11</v>
      </c>
      <c r="J58" s="45">
        <v>0</v>
      </c>
      <c r="K58" s="45">
        <v>0</v>
      </c>
      <c r="L58" s="45">
        <v>0</v>
      </c>
    </row>
    <row r="59" spans="1:12" x14ac:dyDescent="0.2">
      <c r="A59" s="45" t="s">
        <v>51</v>
      </c>
      <c r="B59" s="45">
        <v>2051886</v>
      </c>
      <c r="C59" s="45" t="s">
        <v>30</v>
      </c>
      <c r="D59" s="45" t="s">
        <v>31</v>
      </c>
      <c r="E59" s="45">
        <v>6</v>
      </c>
      <c r="F59" s="45">
        <v>162</v>
      </c>
      <c r="G59" s="45">
        <v>34</v>
      </c>
      <c r="H59" s="45">
        <v>1</v>
      </c>
      <c r="I59" s="45">
        <v>11</v>
      </c>
      <c r="J59" s="45">
        <v>0</v>
      </c>
      <c r="K59" s="45">
        <v>0</v>
      </c>
      <c r="L59" s="45">
        <v>0</v>
      </c>
    </row>
    <row r="60" spans="1:12" x14ac:dyDescent="0.2">
      <c r="A60" s="45" t="s">
        <v>51</v>
      </c>
      <c r="B60" s="45">
        <v>2051886</v>
      </c>
      <c r="C60" s="45" t="s">
        <v>30</v>
      </c>
      <c r="D60" s="45" t="s">
        <v>32</v>
      </c>
      <c r="E60" s="45">
        <v>8</v>
      </c>
      <c r="F60" s="45">
        <v>212</v>
      </c>
      <c r="G60" s="45">
        <v>47</v>
      </c>
      <c r="H60" s="45">
        <v>6</v>
      </c>
      <c r="I60" s="45">
        <v>14</v>
      </c>
      <c r="J60" s="45">
        <v>0</v>
      </c>
      <c r="K60" s="45">
        <v>0</v>
      </c>
      <c r="L60" s="45">
        <v>1</v>
      </c>
    </row>
    <row r="61" spans="1:12" x14ac:dyDescent="0.2">
      <c r="A61" s="45" t="s">
        <v>51</v>
      </c>
      <c r="B61" s="45">
        <v>2051886</v>
      </c>
      <c r="C61" s="45" t="s">
        <v>31</v>
      </c>
      <c r="D61" s="45" t="s">
        <v>32</v>
      </c>
      <c r="E61" s="45">
        <v>1</v>
      </c>
      <c r="F61" s="45">
        <v>186</v>
      </c>
      <c r="G61" s="45">
        <v>39</v>
      </c>
      <c r="H61" s="45">
        <v>2</v>
      </c>
      <c r="I61" s="45">
        <v>7</v>
      </c>
      <c r="J61" s="45">
        <v>0</v>
      </c>
      <c r="K61" s="45">
        <v>0</v>
      </c>
      <c r="L61" s="45">
        <v>1</v>
      </c>
    </row>
    <row r="62" spans="1:12" x14ac:dyDescent="0.2">
      <c r="A62" s="45" t="s">
        <v>52</v>
      </c>
      <c r="B62" s="45">
        <v>5804453</v>
      </c>
      <c r="C62" s="45" t="s">
        <v>27</v>
      </c>
      <c r="D62" s="45" t="s">
        <v>28</v>
      </c>
      <c r="E62" s="45">
        <v>3</v>
      </c>
      <c r="F62" s="45">
        <v>289</v>
      </c>
      <c r="G62" s="45">
        <v>8</v>
      </c>
      <c r="H62" s="45">
        <v>1</v>
      </c>
      <c r="I62" s="45">
        <v>1</v>
      </c>
      <c r="J62" s="45">
        <v>0</v>
      </c>
      <c r="K62" s="45">
        <v>0</v>
      </c>
      <c r="L62" s="45">
        <v>0</v>
      </c>
    </row>
    <row r="63" spans="1:12" x14ac:dyDescent="0.2">
      <c r="A63" s="45" t="s">
        <v>52</v>
      </c>
      <c r="B63" s="45">
        <v>5804453</v>
      </c>
      <c r="C63" s="45" t="s">
        <v>27</v>
      </c>
      <c r="D63" s="45" t="s">
        <v>29</v>
      </c>
      <c r="E63" s="45">
        <v>7</v>
      </c>
      <c r="F63" s="45">
        <v>478</v>
      </c>
      <c r="G63" s="45">
        <v>9</v>
      </c>
      <c r="H63" s="45">
        <v>3</v>
      </c>
      <c r="I63" s="45">
        <v>2</v>
      </c>
      <c r="J63" s="45">
        <v>0</v>
      </c>
      <c r="K63" s="45">
        <v>0</v>
      </c>
      <c r="L63" s="45">
        <v>0</v>
      </c>
    </row>
    <row r="64" spans="1:12" x14ac:dyDescent="0.2">
      <c r="A64" s="45" t="s">
        <v>52</v>
      </c>
      <c r="B64" s="45">
        <v>5804453</v>
      </c>
      <c r="C64" s="45" t="s">
        <v>27</v>
      </c>
      <c r="D64" s="45" t="s">
        <v>30</v>
      </c>
      <c r="E64" s="45">
        <v>5</v>
      </c>
      <c r="F64" s="45">
        <v>325</v>
      </c>
      <c r="G64" s="45">
        <v>5</v>
      </c>
      <c r="H64" s="45">
        <v>0</v>
      </c>
      <c r="I64" s="45">
        <v>2</v>
      </c>
      <c r="J64" s="45">
        <v>0</v>
      </c>
      <c r="K64" s="45">
        <v>0</v>
      </c>
      <c r="L64" s="45">
        <v>0</v>
      </c>
    </row>
    <row r="65" spans="1:12" x14ac:dyDescent="0.2">
      <c r="A65" s="45" t="s">
        <v>52</v>
      </c>
      <c r="B65" s="45">
        <v>5804453</v>
      </c>
      <c r="C65" s="45" t="s">
        <v>27</v>
      </c>
      <c r="D65" s="45" t="s">
        <v>31</v>
      </c>
      <c r="E65" s="45">
        <v>7</v>
      </c>
      <c r="F65" s="45">
        <v>367</v>
      </c>
      <c r="G65" s="45">
        <v>12</v>
      </c>
      <c r="H65" s="45">
        <v>1</v>
      </c>
      <c r="I65" s="45">
        <v>1</v>
      </c>
      <c r="J65" s="45">
        <v>0</v>
      </c>
      <c r="K65" s="45">
        <v>0</v>
      </c>
      <c r="L65" s="45">
        <v>0</v>
      </c>
    </row>
    <row r="66" spans="1:12" x14ac:dyDescent="0.2">
      <c r="A66" s="45" t="s">
        <v>52</v>
      </c>
      <c r="B66" s="45">
        <v>5804453</v>
      </c>
      <c r="C66" s="45" t="s">
        <v>27</v>
      </c>
      <c r="D66" s="45" t="s">
        <v>32</v>
      </c>
      <c r="E66" s="45">
        <v>5</v>
      </c>
      <c r="F66" s="45">
        <v>490</v>
      </c>
      <c r="G66" s="45">
        <v>9</v>
      </c>
      <c r="H66" s="45">
        <v>1</v>
      </c>
      <c r="I66" s="45">
        <v>4</v>
      </c>
      <c r="J66" s="45">
        <v>0</v>
      </c>
      <c r="K66" s="45">
        <v>0</v>
      </c>
      <c r="L66" s="45">
        <v>0</v>
      </c>
    </row>
    <row r="67" spans="1:12" x14ac:dyDescent="0.2">
      <c r="A67" s="45" t="s">
        <v>52</v>
      </c>
      <c r="B67" s="45">
        <v>5804453</v>
      </c>
      <c r="C67" s="45" t="s">
        <v>28</v>
      </c>
      <c r="D67" s="45" t="s">
        <v>29</v>
      </c>
      <c r="E67" s="45">
        <v>6</v>
      </c>
      <c r="F67" s="45">
        <v>403</v>
      </c>
      <c r="G67" s="45">
        <v>9</v>
      </c>
      <c r="H67" s="45">
        <v>0</v>
      </c>
      <c r="I67" s="45">
        <v>1</v>
      </c>
      <c r="J67" s="45">
        <v>0</v>
      </c>
      <c r="K67" s="45">
        <v>0</v>
      </c>
      <c r="L67" s="45">
        <v>0</v>
      </c>
    </row>
    <row r="68" spans="1:12" x14ac:dyDescent="0.2">
      <c r="A68" s="45" t="s">
        <v>52</v>
      </c>
      <c r="B68" s="45">
        <v>5804453</v>
      </c>
      <c r="C68" s="45" t="s">
        <v>28</v>
      </c>
      <c r="D68" s="45" t="s">
        <v>30</v>
      </c>
      <c r="E68" s="45">
        <v>1</v>
      </c>
      <c r="F68" s="45">
        <v>245</v>
      </c>
      <c r="G68" s="45">
        <v>8</v>
      </c>
      <c r="H68" s="45">
        <v>1</v>
      </c>
      <c r="I68" s="45">
        <v>1</v>
      </c>
      <c r="J68" s="45">
        <v>0</v>
      </c>
      <c r="K68" s="45">
        <v>0</v>
      </c>
      <c r="L68" s="45">
        <v>0</v>
      </c>
    </row>
    <row r="69" spans="1:12" x14ac:dyDescent="0.2">
      <c r="A69" s="45" t="s">
        <v>52</v>
      </c>
      <c r="B69" s="45">
        <v>5804453</v>
      </c>
      <c r="C69" s="45" t="s">
        <v>28</v>
      </c>
      <c r="D69" s="45" t="s">
        <v>31</v>
      </c>
      <c r="E69" s="45">
        <v>6</v>
      </c>
      <c r="F69" s="45">
        <v>302</v>
      </c>
      <c r="G69" s="45">
        <v>8</v>
      </c>
      <c r="H69" s="45">
        <v>1</v>
      </c>
      <c r="I69" s="45">
        <v>0</v>
      </c>
      <c r="J69" s="45">
        <v>0</v>
      </c>
      <c r="K69" s="45">
        <v>0</v>
      </c>
      <c r="L69" s="45">
        <v>0</v>
      </c>
    </row>
    <row r="70" spans="1:12" x14ac:dyDescent="0.2">
      <c r="A70" s="45" t="s">
        <v>52</v>
      </c>
      <c r="B70" s="45">
        <v>5804453</v>
      </c>
      <c r="C70" s="45" t="s">
        <v>28</v>
      </c>
      <c r="D70" s="45" t="s">
        <v>32</v>
      </c>
      <c r="E70" s="45">
        <v>4</v>
      </c>
      <c r="F70" s="45">
        <v>437</v>
      </c>
      <c r="G70" s="45">
        <v>11</v>
      </c>
      <c r="H70" s="45">
        <v>3</v>
      </c>
      <c r="I70" s="45">
        <v>3</v>
      </c>
      <c r="J70" s="45">
        <v>0</v>
      </c>
      <c r="K70" s="45">
        <v>0</v>
      </c>
      <c r="L70" s="45">
        <v>0</v>
      </c>
    </row>
    <row r="71" spans="1:12" x14ac:dyDescent="0.2">
      <c r="A71" s="45" t="s">
        <v>52</v>
      </c>
      <c r="B71" s="45">
        <v>5804453</v>
      </c>
      <c r="C71" s="45" t="s">
        <v>29</v>
      </c>
      <c r="D71" s="45" t="s">
        <v>30</v>
      </c>
      <c r="E71" s="45">
        <v>6</v>
      </c>
      <c r="F71" s="45">
        <v>369</v>
      </c>
      <c r="G71" s="45">
        <v>4</v>
      </c>
      <c r="H71" s="45">
        <v>1</v>
      </c>
      <c r="I71" s="45">
        <v>2</v>
      </c>
      <c r="J71" s="45">
        <v>0</v>
      </c>
      <c r="K71" s="45">
        <v>0</v>
      </c>
      <c r="L71" s="45">
        <v>0</v>
      </c>
    </row>
    <row r="72" spans="1:12" x14ac:dyDescent="0.2">
      <c r="A72" s="45" t="s">
        <v>52</v>
      </c>
      <c r="B72" s="45">
        <v>5804453</v>
      </c>
      <c r="C72" s="45" t="s">
        <v>29</v>
      </c>
      <c r="D72" s="45" t="s">
        <v>31</v>
      </c>
      <c r="E72" s="45">
        <v>3</v>
      </c>
      <c r="F72" s="45">
        <v>389</v>
      </c>
      <c r="G72" s="45">
        <v>9</v>
      </c>
      <c r="H72" s="45">
        <v>1</v>
      </c>
      <c r="I72" s="45">
        <v>1</v>
      </c>
      <c r="J72" s="45">
        <v>0</v>
      </c>
      <c r="K72" s="45">
        <v>0</v>
      </c>
      <c r="L72" s="45">
        <v>0</v>
      </c>
    </row>
    <row r="73" spans="1:12" x14ac:dyDescent="0.2">
      <c r="A73" s="45" t="s">
        <v>52</v>
      </c>
      <c r="B73" s="45">
        <v>5804453</v>
      </c>
      <c r="C73" s="45" t="s">
        <v>29</v>
      </c>
      <c r="D73" s="45" t="s">
        <v>32</v>
      </c>
      <c r="E73" s="45">
        <v>6</v>
      </c>
      <c r="F73" s="45">
        <v>518</v>
      </c>
      <c r="G73" s="45">
        <v>8</v>
      </c>
      <c r="H73" s="45">
        <v>2</v>
      </c>
      <c r="I73" s="45">
        <v>4</v>
      </c>
      <c r="J73" s="45">
        <v>0</v>
      </c>
      <c r="K73" s="45">
        <v>0</v>
      </c>
      <c r="L73" s="45">
        <v>0</v>
      </c>
    </row>
    <row r="74" spans="1:12" x14ac:dyDescent="0.2">
      <c r="A74" s="45" t="s">
        <v>52</v>
      </c>
      <c r="B74" s="45">
        <v>5804453</v>
      </c>
      <c r="C74" s="45" t="s">
        <v>30</v>
      </c>
      <c r="D74" s="45" t="s">
        <v>31</v>
      </c>
      <c r="E74" s="45">
        <v>8</v>
      </c>
      <c r="F74" s="45">
        <v>322</v>
      </c>
      <c r="G74" s="45">
        <v>9</v>
      </c>
      <c r="H74" s="45">
        <v>1</v>
      </c>
      <c r="I74" s="45">
        <v>1</v>
      </c>
      <c r="J74" s="45">
        <v>0</v>
      </c>
      <c r="K74" s="45">
        <v>0</v>
      </c>
      <c r="L74" s="45">
        <v>0</v>
      </c>
    </row>
    <row r="75" spans="1:12" x14ac:dyDescent="0.2">
      <c r="A75" s="45" t="s">
        <v>52</v>
      </c>
      <c r="B75" s="45">
        <v>5804453</v>
      </c>
      <c r="C75" s="45" t="s">
        <v>30</v>
      </c>
      <c r="D75" s="45" t="s">
        <v>32</v>
      </c>
      <c r="E75" s="45">
        <v>6</v>
      </c>
      <c r="F75" s="45">
        <v>433</v>
      </c>
      <c r="G75" s="45">
        <v>6</v>
      </c>
      <c r="H75" s="45">
        <v>3</v>
      </c>
      <c r="I75" s="45">
        <v>4</v>
      </c>
      <c r="J75" s="45">
        <v>0</v>
      </c>
      <c r="K75" s="45">
        <v>0</v>
      </c>
      <c r="L75" s="45">
        <v>0</v>
      </c>
    </row>
    <row r="76" spans="1:12" x14ac:dyDescent="0.2">
      <c r="A76" s="45" t="s">
        <v>52</v>
      </c>
      <c r="B76" s="45">
        <v>5804453</v>
      </c>
      <c r="C76" s="45" t="s">
        <v>31</v>
      </c>
      <c r="D76" s="45" t="s">
        <v>32</v>
      </c>
      <c r="E76" s="45">
        <v>3</v>
      </c>
      <c r="F76" s="45">
        <v>429</v>
      </c>
      <c r="G76" s="45">
        <v>9</v>
      </c>
      <c r="H76" s="45">
        <v>3</v>
      </c>
      <c r="I76" s="45">
        <v>3</v>
      </c>
      <c r="J76" s="45">
        <v>0</v>
      </c>
      <c r="K76" s="45">
        <v>0</v>
      </c>
      <c r="L76" s="45">
        <v>0</v>
      </c>
    </row>
    <row r="77" spans="1:12" x14ac:dyDescent="0.2">
      <c r="A77" s="45" t="s">
        <v>56</v>
      </c>
      <c r="B77" s="45">
        <v>5417034</v>
      </c>
      <c r="C77" s="45" t="s">
        <v>27</v>
      </c>
      <c r="D77" s="45" t="s">
        <v>28</v>
      </c>
      <c r="E77" s="45">
        <v>25</v>
      </c>
      <c r="F77" s="45">
        <v>260</v>
      </c>
      <c r="G77" s="45">
        <v>17</v>
      </c>
      <c r="H77" s="45">
        <v>0</v>
      </c>
      <c r="I77" s="45">
        <v>0</v>
      </c>
      <c r="J77" s="45">
        <v>0</v>
      </c>
      <c r="K77" s="45">
        <v>0</v>
      </c>
      <c r="L77" s="45">
        <v>0</v>
      </c>
    </row>
    <row r="78" spans="1:12" x14ac:dyDescent="0.2">
      <c r="A78" s="45" t="s">
        <v>56</v>
      </c>
      <c r="B78" s="45">
        <v>5417034</v>
      </c>
      <c r="C78" s="45" t="s">
        <v>27</v>
      </c>
      <c r="D78" s="45" t="s">
        <v>29</v>
      </c>
      <c r="E78" s="45">
        <v>22</v>
      </c>
      <c r="F78" s="45">
        <v>537</v>
      </c>
      <c r="G78" s="45">
        <v>22</v>
      </c>
      <c r="H78" s="45">
        <v>1</v>
      </c>
      <c r="I78" s="45">
        <v>4</v>
      </c>
      <c r="J78" s="45">
        <v>0</v>
      </c>
      <c r="K78" s="45">
        <v>0</v>
      </c>
      <c r="L78" s="45">
        <v>0</v>
      </c>
    </row>
    <row r="79" spans="1:12" x14ac:dyDescent="0.2">
      <c r="A79" s="45" t="s">
        <v>56</v>
      </c>
      <c r="B79" s="45">
        <v>5417034</v>
      </c>
      <c r="C79" s="45" t="s">
        <v>27</v>
      </c>
      <c r="D79" s="45" t="s">
        <v>30</v>
      </c>
      <c r="E79" s="45">
        <v>20</v>
      </c>
      <c r="F79" s="45">
        <v>505</v>
      </c>
      <c r="G79" s="45">
        <v>33</v>
      </c>
      <c r="H79" s="45">
        <v>0</v>
      </c>
      <c r="I79" s="45">
        <v>2</v>
      </c>
      <c r="J79" s="45">
        <v>0</v>
      </c>
      <c r="K79" s="45">
        <v>0</v>
      </c>
      <c r="L79" s="45">
        <v>0</v>
      </c>
    </row>
    <row r="80" spans="1:12" x14ac:dyDescent="0.2">
      <c r="A80" s="45" t="s">
        <v>56</v>
      </c>
      <c r="B80" s="45">
        <v>5417034</v>
      </c>
      <c r="C80" s="45" t="s">
        <v>27</v>
      </c>
      <c r="D80" s="45" t="s">
        <v>31</v>
      </c>
      <c r="E80" s="45">
        <v>21</v>
      </c>
      <c r="F80" s="45">
        <v>563</v>
      </c>
      <c r="G80" s="45">
        <v>33</v>
      </c>
      <c r="H80" s="45">
        <v>2</v>
      </c>
      <c r="I80" s="45">
        <v>6</v>
      </c>
      <c r="J80" s="45">
        <v>0</v>
      </c>
      <c r="K80" s="45">
        <v>0</v>
      </c>
      <c r="L80" s="45">
        <v>0</v>
      </c>
    </row>
    <row r="81" spans="1:12" x14ac:dyDescent="0.2">
      <c r="A81" s="45" t="s">
        <v>56</v>
      </c>
      <c r="B81" s="45">
        <v>5417034</v>
      </c>
      <c r="C81" s="45" t="s">
        <v>27</v>
      </c>
      <c r="D81" s="45" t="s">
        <v>32</v>
      </c>
      <c r="E81" s="45">
        <v>24</v>
      </c>
      <c r="F81" s="45">
        <v>532</v>
      </c>
      <c r="G81" s="45">
        <v>37</v>
      </c>
      <c r="H81" s="45">
        <v>0</v>
      </c>
      <c r="I81" s="45">
        <v>7</v>
      </c>
      <c r="J81" s="45">
        <v>0</v>
      </c>
      <c r="K81" s="45">
        <v>0</v>
      </c>
      <c r="L81" s="45">
        <v>0</v>
      </c>
    </row>
    <row r="82" spans="1:12" x14ac:dyDescent="0.2">
      <c r="A82" s="45" t="s">
        <v>56</v>
      </c>
      <c r="B82" s="45">
        <v>5417034</v>
      </c>
      <c r="C82" s="45" t="s">
        <v>28</v>
      </c>
      <c r="D82" s="45" t="s">
        <v>29</v>
      </c>
      <c r="E82" s="45">
        <v>20</v>
      </c>
      <c r="F82" s="45">
        <v>549</v>
      </c>
      <c r="G82" s="45">
        <v>27</v>
      </c>
      <c r="H82" s="45">
        <v>1</v>
      </c>
      <c r="I82" s="45">
        <v>4</v>
      </c>
      <c r="J82" s="45">
        <v>0</v>
      </c>
      <c r="K82" s="45">
        <v>0</v>
      </c>
      <c r="L82" s="45">
        <v>0</v>
      </c>
    </row>
    <row r="83" spans="1:12" x14ac:dyDescent="0.2">
      <c r="A83" s="45" t="s">
        <v>56</v>
      </c>
      <c r="B83" s="45">
        <v>5417034</v>
      </c>
      <c r="C83" s="45" t="s">
        <v>28</v>
      </c>
      <c r="D83" s="45" t="s">
        <v>30</v>
      </c>
      <c r="E83" s="45">
        <v>28</v>
      </c>
      <c r="F83" s="45">
        <v>550</v>
      </c>
      <c r="G83" s="45">
        <v>31</v>
      </c>
      <c r="H83" s="45">
        <v>0</v>
      </c>
      <c r="I83" s="45">
        <v>3</v>
      </c>
      <c r="J83" s="45">
        <v>0</v>
      </c>
      <c r="K83" s="45">
        <v>0</v>
      </c>
      <c r="L83" s="45">
        <v>0</v>
      </c>
    </row>
    <row r="84" spans="1:12" x14ac:dyDescent="0.2">
      <c r="A84" s="45" t="s">
        <v>56</v>
      </c>
      <c r="B84" s="45">
        <v>5417034</v>
      </c>
      <c r="C84" s="45" t="s">
        <v>28</v>
      </c>
      <c r="D84" s="45" t="s">
        <v>31</v>
      </c>
      <c r="E84" s="45">
        <v>20</v>
      </c>
      <c r="F84" s="45">
        <v>610</v>
      </c>
      <c r="G84" s="45">
        <v>29</v>
      </c>
      <c r="H84" s="45">
        <v>2</v>
      </c>
      <c r="I84" s="45">
        <v>7</v>
      </c>
      <c r="J84" s="45">
        <v>0</v>
      </c>
      <c r="K84" s="45">
        <v>0</v>
      </c>
      <c r="L84" s="45">
        <v>0</v>
      </c>
    </row>
    <row r="85" spans="1:12" x14ac:dyDescent="0.2">
      <c r="A85" s="45" t="s">
        <v>56</v>
      </c>
      <c r="B85" s="45">
        <v>5417034</v>
      </c>
      <c r="C85" s="45" t="s">
        <v>28</v>
      </c>
      <c r="D85" s="45" t="s">
        <v>32</v>
      </c>
      <c r="E85" s="45">
        <v>31</v>
      </c>
      <c r="F85" s="45">
        <v>556</v>
      </c>
      <c r="G85" s="45">
        <v>36</v>
      </c>
      <c r="H85" s="45">
        <v>0</v>
      </c>
      <c r="I85" s="45">
        <v>6</v>
      </c>
      <c r="J85" s="45">
        <v>0</v>
      </c>
      <c r="K85" s="45">
        <v>0</v>
      </c>
      <c r="L85" s="45">
        <v>0</v>
      </c>
    </row>
    <row r="86" spans="1:12" x14ac:dyDescent="0.2">
      <c r="A86" s="45" t="s">
        <v>56</v>
      </c>
      <c r="B86" s="45">
        <v>5417034</v>
      </c>
      <c r="C86" s="45" t="s">
        <v>29</v>
      </c>
      <c r="D86" s="45" t="s">
        <v>30</v>
      </c>
      <c r="E86" s="45">
        <v>15</v>
      </c>
      <c r="F86" s="45">
        <v>420</v>
      </c>
      <c r="G86" s="45">
        <v>19</v>
      </c>
      <c r="H86" s="45">
        <v>1</v>
      </c>
      <c r="I86" s="45">
        <v>3</v>
      </c>
      <c r="J86" s="45">
        <v>0</v>
      </c>
      <c r="K86" s="45">
        <v>0</v>
      </c>
      <c r="L86" s="45">
        <v>0</v>
      </c>
    </row>
    <row r="87" spans="1:12" x14ac:dyDescent="0.2">
      <c r="A87" s="45" t="s">
        <v>56</v>
      </c>
      <c r="B87" s="45">
        <v>5417034</v>
      </c>
      <c r="C87" s="45" t="s">
        <v>29</v>
      </c>
      <c r="D87" s="45" t="s">
        <v>31</v>
      </c>
      <c r="E87" s="45">
        <v>6</v>
      </c>
      <c r="F87" s="45">
        <v>389</v>
      </c>
      <c r="G87" s="45">
        <v>16</v>
      </c>
      <c r="H87" s="45">
        <v>2</v>
      </c>
      <c r="I87" s="45">
        <v>4</v>
      </c>
      <c r="J87" s="45">
        <v>0</v>
      </c>
      <c r="K87" s="45">
        <v>0</v>
      </c>
      <c r="L87" s="45">
        <v>0</v>
      </c>
    </row>
    <row r="88" spans="1:12" x14ac:dyDescent="0.2">
      <c r="A88" s="45" t="s">
        <v>56</v>
      </c>
      <c r="B88" s="45">
        <v>5417034</v>
      </c>
      <c r="C88" s="45" t="s">
        <v>29</v>
      </c>
      <c r="D88" s="45" t="s">
        <v>32</v>
      </c>
      <c r="E88" s="45">
        <v>20</v>
      </c>
      <c r="F88" s="45">
        <v>620</v>
      </c>
      <c r="G88" s="45">
        <v>20</v>
      </c>
      <c r="H88" s="45">
        <v>0</v>
      </c>
      <c r="I88" s="45">
        <v>5</v>
      </c>
      <c r="J88" s="45">
        <v>0</v>
      </c>
      <c r="K88" s="45">
        <v>0</v>
      </c>
      <c r="L88" s="45">
        <v>0</v>
      </c>
    </row>
    <row r="89" spans="1:12" x14ac:dyDescent="0.2">
      <c r="A89" s="45" t="s">
        <v>56</v>
      </c>
      <c r="B89" s="45">
        <v>5417034</v>
      </c>
      <c r="C89" s="45" t="s">
        <v>30</v>
      </c>
      <c r="D89" s="45" t="s">
        <v>31</v>
      </c>
      <c r="E89" s="45">
        <v>16</v>
      </c>
      <c r="F89" s="45">
        <v>479</v>
      </c>
      <c r="G89" s="45">
        <v>29</v>
      </c>
      <c r="H89" s="45">
        <v>3</v>
      </c>
      <c r="I89" s="45">
        <v>4</v>
      </c>
      <c r="J89" s="45">
        <v>0</v>
      </c>
      <c r="K89" s="45">
        <v>0</v>
      </c>
      <c r="L89" s="45">
        <v>0</v>
      </c>
    </row>
    <row r="90" spans="1:12" x14ac:dyDescent="0.2">
      <c r="A90" s="45" t="s">
        <v>56</v>
      </c>
      <c r="B90" s="45">
        <v>5417034</v>
      </c>
      <c r="C90" s="45" t="s">
        <v>30</v>
      </c>
      <c r="D90" s="45" t="s">
        <v>32</v>
      </c>
      <c r="E90" s="45">
        <v>29</v>
      </c>
      <c r="F90" s="45">
        <v>645</v>
      </c>
      <c r="G90" s="45">
        <v>30</v>
      </c>
      <c r="H90" s="45">
        <v>0</v>
      </c>
      <c r="I90" s="45">
        <v>5</v>
      </c>
      <c r="J90" s="45">
        <v>0</v>
      </c>
      <c r="K90" s="45">
        <v>0</v>
      </c>
      <c r="L90" s="45">
        <v>0</v>
      </c>
    </row>
    <row r="91" spans="1:12" ht="17" thickBot="1" x14ac:dyDescent="0.25">
      <c r="A91" s="46" t="s">
        <v>56</v>
      </c>
      <c r="B91" s="46">
        <v>5417034</v>
      </c>
      <c r="C91" s="46" t="s">
        <v>31</v>
      </c>
      <c r="D91" s="46" t="s">
        <v>32</v>
      </c>
      <c r="E91" s="46">
        <v>23</v>
      </c>
      <c r="F91" s="46">
        <v>626</v>
      </c>
      <c r="G91" s="46">
        <v>25</v>
      </c>
      <c r="H91" s="46">
        <v>1</v>
      </c>
      <c r="I91" s="46">
        <v>4</v>
      </c>
      <c r="J91" s="46">
        <v>0</v>
      </c>
      <c r="K91" s="46">
        <v>0</v>
      </c>
      <c r="L91" s="46">
        <v>0</v>
      </c>
    </row>
    <row r="92" spans="1:12" ht="17" thickBot="1" x14ac:dyDescent="0.25"/>
    <row r="93" spans="1:12" s="18" customFormat="1" ht="24" customHeight="1" x14ac:dyDescent="0.2">
      <c r="D93" s="48" t="s">
        <v>57</v>
      </c>
      <c r="E93" s="49">
        <f t="shared" ref="E93:K93" si="0">SUM(E$2:E$91)</f>
        <v>2818</v>
      </c>
      <c r="F93" s="49">
        <f t="shared" si="0"/>
        <v>30781</v>
      </c>
      <c r="G93" s="49">
        <f t="shared" si="0"/>
        <v>5207</v>
      </c>
      <c r="H93" s="49">
        <f t="shared" si="0"/>
        <v>96</v>
      </c>
      <c r="I93" s="49">
        <f t="shared" si="0"/>
        <v>282</v>
      </c>
      <c r="J93" s="49">
        <f t="shared" si="0"/>
        <v>4</v>
      </c>
      <c r="K93" s="49">
        <f t="shared" si="0"/>
        <v>5</v>
      </c>
      <c r="L93" s="49">
        <f t="shared" ref="L93" si="1">SUM(L$2:L$91)</f>
        <v>8</v>
      </c>
    </row>
    <row r="94" spans="1:12" s="18" customFormat="1" ht="24" customHeight="1" x14ac:dyDescent="0.2">
      <c r="D94" s="55" t="s">
        <v>58</v>
      </c>
      <c r="E94" s="54">
        <f t="shared" ref="E94:L94" si="2">E93/SUM($E93:$L93)</f>
        <v>7.188592127751843E-2</v>
      </c>
      <c r="F94" s="54">
        <f t="shared" si="2"/>
        <v>0.78520956098058725</v>
      </c>
      <c r="G94" s="54">
        <f t="shared" si="2"/>
        <v>0.13282824417744446</v>
      </c>
      <c r="H94" s="54">
        <f t="shared" si="2"/>
        <v>2.4489171194612383E-3</v>
      </c>
      <c r="I94" s="54">
        <f t="shared" si="2"/>
        <v>7.1936940384173869E-3</v>
      </c>
      <c r="J94" s="54">
        <f t="shared" si="2"/>
        <v>1.0203821331088492E-4</v>
      </c>
      <c r="K94" s="54">
        <f t="shared" si="2"/>
        <v>1.2754776663860616E-4</v>
      </c>
      <c r="L94" s="54">
        <f t="shared" si="2"/>
        <v>2.0407642662176984E-4</v>
      </c>
    </row>
    <row r="95" spans="1:12" s="18" customFormat="1" ht="24" customHeight="1" thickBot="1" x14ac:dyDescent="0.25">
      <c r="D95" s="50" t="s">
        <v>81</v>
      </c>
      <c r="E95" s="51">
        <f t="shared" ref="E95:K95" si="3">1000000*AVERAGE(AVERAGE(E$2:E$16)/$B$2, AVERAGE(E$17:E$31)/$B$17, AVERAGE(E$32:E$46)/$B$32, AVERAGE(E$47:E$61)/$B$47, AVERAGE(E$62:E$76)/$B$62, AVERAGE(E$77:E$91)/$B$77)</f>
        <v>6.6320840740177447</v>
      </c>
      <c r="F95" s="51">
        <f t="shared" si="3"/>
        <v>77.551120203019536</v>
      </c>
      <c r="G95" s="51">
        <f t="shared" si="3"/>
        <v>13.899098774580009</v>
      </c>
      <c r="H95" s="51">
        <f t="shared" si="3"/>
        <v>0.27102447490362275</v>
      </c>
      <c r="I95" s="51">
        <f t="shared" si="3"/>
        <v>1.0539554751480129</v>
      </c>
      <c r="J95" s="51">
        <f t="shared" si="3"/>
        <v>1.1109861987768489E-2</v>
      </c>
      <c r="K95" s="51">
        <f t="shared" si="3"/>
        <v>2.7075361669973649E-2</v>
      </c>
      <c r="L95" s="51">
        <f t="shared" ref="L95" si="4">1000000*AVERAGE(AVERAGE(L$2:L$16)/$B$2, AVERAGE(L$17:L$31)/$B$17, AVERAGE(L$32:L$46)/$B$32, AVERAGE(L$47:L$61)/$B$47, AVERAGE(L$62:L$76)/$B$62, AVERAGE(L$77:L$91)/$B$77)</f>
        <v>4.3320578671957849E-2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683ED5-D059-264A-B255-B810102DA49B}">
  <dimension ref="A1:AK20"/>
  <sheetViews>
    <sheetView showGridLines="0" workbookViewId="0">
      <pane xSplit="4" ySplit="1" topLeftCell="E2" activePane="bottomRight" state="frozen"/>
      <selection pane="topRight" activeCell="E1" sqref="E1"/>
      <selection pane="bottomLeft" activeCell="A2" sqref="A2"/>
      <selection pane="bottomRight"/>
    </sheetView>
  </sheetViews>
  <sheetFormatPr baseColWidth="10" defaultRowHeight="16" x14ac:dyDescent="0.2"/>
  <cols>
    <col min="1" max="1" width="38.5" bestFit="1" customWidth="1"/>
    <col min="2" max="2" width="11.83203125" bestFit="1" customWidth="1"/>
    <col min="3" max="4" width="13.6640625" customWidth="1"/>
    <col min="5" max="26" width="7.5" style="43" customWidth="1"/>
    <col min="27" max="37" width="7.5" customWidth="1"/>
  </cols>
  <sheetData>
    <row r="1" spans="1:37" s="41" customFormat="1" ht="170" thickBot="1" x14ac:dyDescent="0.25">
      <c r="A1" s="52" t="s">
        <v>33</v>
      </c>
      <c r="B1" s="52" t="s">
        <v>80</v>
      </c>
      <c r="C1" s="52" t="s">
        <v>53</v>
      </c>
      <c r="D1" s="52" t="s">
        <v>54</v>
      </c>
      <c r="E1" s="53" t="s">
        <v>55</v>
      </c>
      <c r="F1" s="53" t="s">
        <v>35</v>
      </c>
      <c r="G1" s="53" t="s">
        <v>36</v>
      </c>
      <c r="H1" s="53" t="s">
        <v>37</v>
      </c>
      <c r="I1" s="53" t="s">
        <v>38</v>
      </c>
      <c r="J1" s="53" t="s">
        <v>39</v>
      </c>
      <c r="K1" s="53" t="s">
        <v>40</v>
      </c>
      <c r="L1" s="53" t="s">
        <v>41</v>
      </c>
      <c r="M1" s="53" t="s">
        <v>42</v>
      </c>
      <c r="N1" s="53" t="s">
        <v>43</v>
      </c>
      <c r="O1" s="53" t="s">
        <v>44</v>
      </c>
      <c r="P1" s="53" t="s">
        <v>45</v>
      </c>
      <c r="Q1" s="53" t="s">
        <v>46</v>
      </c>
      <c r="R1" s="53" t="s">
        <v>47</v>
      </c>
      <c r="S1" s="53" t="s">
        <v>48</v>
      </c>
      <c r="T1" s="53" t="s">
        <v>62</v>
      </c>
      <c r="U1" s="53" t="s">
        <v>63</v>
      </c>
      <c r="V1" s="53" t="s">
        <v>64</v>
      </c>
      <c r="W1" s="53" t="s">
        <v>65</v>
      </c>
      <c r="X1" s="53" t="s">
        <v>66</v>
      </c>
      <c r="Y1" s="53" t="s">
        <v>67</v>
      </c>
      <c r="Z1" s="53" t="s">
        <v>68</v>
      </c>
      <c r="AA1" s="42" t="s">
        <v>69</v>
      </c>
      <c r="AB1" s="42" t="s">
        <v>70</v>
      </c>
      <c r="AC1" s="42" t="s">
        <v>71</v>
      </c>
      <c r="AD1" s="42" t="s">
        <v>72</v>
      </c>
      <c r="AE1" s="42" t="s">
        <v>73</v>
      </c>
      <c r="AF1" s="42" t="s">
        <v>74</v>
      </c>
      <c r="AG1" s="42" t="s">
        <v>75</v>
      </c>
      <c r="AH1" s="42" t="s">
        <v>76</v>
      </c>
      <c r="AI1" s="42" t="s">
        <v>77</v>
      </c>
      <c r="AJ1" s="42" t="s">
        <v>78</v>
      </c>
      <c r="AK1" s="42" t="s">
        <v>79</v>
      </c>
    </row>
    <row r="2" spans="1:37" x14ac:dyDescent="0.2">
      <c r="A2" s="44" t="s">
        <v>34</v>
      </c>
      <c r="B2" s="44">
        <v>3798645</v>
      </c>
      <c r="C2" s="44" t="s">
        <v>59</v>
      </c>
      <c r="D2" s="44" t="s">
        <v>60</v>
      </c>
      <c r="E2" s="44">
        <v>2975</v>
      </c>
      <c r="F2" s="44">
        <v>670</v>
      </c>
      <c r="G2" s="44">
        <v>2507</v>
      </c>
      <c r="H2" s="44">
        <v>67</v>
      </c>
      <c r="I2" s="44">
        <v>769</v>
      </c>
      <c r="J2" s="44">
        <v>8</v>
      </c>
      <c r="K2" s="44">
        <v>283</v>
      </c>
      <c r="L2" s="44">
        <v>3</v>
      </c>
      <c r="M2" s="44">
        <v>148</v>
      </c>
      <c r="N2" s="44">
        <v>82</v>
      </c>
      <c r="O2" s="44">
        <v>41</v>
      </c>
      <c r="P2" s="44">
        <v>22</v>
      </c>
      <c r="Q2" s="44">
        <v>20</v>
      </c>
      <c r="R2" s="44">
        <v>14</v>
      </c>
      <c r="S2" s="44">
        <v>10</v>
      </c>
      <c r="T2" s="44">
        <v>8</v>
      </c>
      <c r="U2" s="44">
        <v>6</v>
      </c>
      <c r="V2" s="44">
        <v>7</v>
      </c>
      <c r="W2" s="44">
        <v>4</v>
      </c>
      <c r="X2" s="44">
        <v>1</v>
      </c>
      <c r="Y2" s="44">
        <v>1</v>
      </c>
      <c r="Z2" s="44">
        <v>0</v>
      </c>
      <c r="AA2" s="44">
        <v>1</v>
      </c>
      <c r="AB2" s="44">
        <v>3</v>
      </c>
      <c r="AC2" s="44">
        <v>2</v>
      </c>
      <c r="AD2" s="44">
        <v>0</v>
      </c>
      <c r="AE2" s="44">
        <v>1</v>
      </c>
      <c r="AF2" s="44">
        <v>0</v>
      </c>
      <c r="AG2" s="44">
        <v>0</v>
      </c>
      <c r="AH2" s="44">
        <v>0</v>
      </c>
      <c r="AI2" s="44">
        <v>1</v>
      </c>
      <c r="AJ2" s="44">
        <v>0</v>
      </c>
      <c r="AK2" s="44">
        <v>1</v>
      </c>
    </row>
    <row r="3" spans="1:37" x14ac:dyDescent="0.2">
      <c r="A3" s="45" t="s">
        <v>34</v>
      </c>
      <c r="B3" s="45">
        <v>3798645</v>
      </c>
      <c r="C3" s="45" t="s">
        <v>59</v>
      </c>
      <c r="D3" s="45" t="s">
        <v>61</v>
      </c>
      <c r="E3" s="45">
        <v>2950</v>
      </c>
      <c r="F3" s="45">
        <v>968</v>
      </c>
      <c r="G3" s="45">
        <v>2335</v>
      </c>
      <c r="H3" s="45">
        <v>64</v>
      </c>
      <c r="I3" s="45">
        <v>724</v>
      </c>
      <c r="J3" s="45">
        <v>8</v>
      </c>
      <c r="K3" s="45">
        <v>247</v>
      </c>
      <c r="L3" s="45">
        <v>2</v>
      </c>
      <c r="M3" s="45">
        <v>133</v>
      </c>
      <c r="N3" s="45">
        <v>60</v>
      </c>
      <c r="O3" s="45">
        <v>34</v>
      </c>
      <c r="P3" s="45">
        <v>16</v>
      </c>
      <c r="Q3" s="45">
        <v>14</v>
      </c>
      <c r="R3" s="45">
        <v>9</v>
      </c>
      <c r="S3" s="45">
        <v>4</v>
      </c>
      <c r="T3" s="45">
        <v>4</v>
      </c>
      <c r="U3" s="45">
        <v>2</v>
      </c>
      <c r="V3" s="45">
        <v>3</v>
      </c>
      <c r="W3" s="45">
        <v>4</v>
      </c>
      <c r="X3" s="45">
        <v>1</v>
      </c>
      <c r="Y3" s="45">
        <v>1</v>
      </c>
      <c r="Z3" s="45">
        <v>0</v>
      </c>
      <c r="AA3" s="45">
        <v>1</v>
      </c>
      <c r="AB3" s="45">
        <v>1</v>
      </c>
      <c r="AC3" s="45">
        <v>0</v>
      </c>
      <c r="AD3" s="45">
        <v>0</v>
      </c>
      <c r="AE3" s="45">
        <v>0</v>
      </c>
      <c r="AF3" s="45">
        <v>0</v>
      </c>
      <c r="AG3" s="45">
        <v>0</v>
      </c>
      <c r="AH3" s="45">
        <v>0</v>
      </c>
      <c r="AI3" s="45">
        <v>0</v>
      </c>
      <c r="AJ3" s="45">
        <v>1</v>
      </c>
      <c r="AK3" s="45">
        <v>0</v>
      </c>
    </row>
    <row r="4" spans="1:37" x14ac:dyDescent="0.2">
      <c r="A4" s="45" t="s">
        <v>34</v>
      </c>
      <c r="B4" s="45">
        <v>3798645</v>
      </c>
      <c r="C4" s="45" t="s">
        <v>60</v>
      </c>
      <c r="D4" s="45" t="s">
        <v>61</v>
      </c>
      <c r="E4" s="45">
        <v>48</v>
      </c>
      <c r="F4" s="45">
        <v>804</v>
      </c>
      <c r="G4" s="45">
        <v>243</v>
      </c>
      <c r="H4" s="45">
        <v>19</v>
      </c>
      <c r="I4" s="45">
        <v>88</v>
      </c>
      <c r="J4" s="45">
        <v>1</v>
      </c>
      <c r="K4" s="45">
        <v>51</v>
      </c>
      <c r="L4" s="45">
        <v>1</v>
      </c>
      <c r="M4" s="45">
        <v>41</v>
      </c>
      <c r="N4" s="45">
        <v>22</v>
      </c>
      <c r="O4" s="45">
        <v>16</v>
      </c>
      <c r="P4" s="45">
        <v>13</v>
      </c>
      <c r="Q4" s="45">
        <v>12</v>
      </c>
      <c r="R4" s="45">
        <v>10</v>
      </c>
      <c r="S4" s="45">
        <v>4</v>
      </c>
      <c r="T4" s="45">
        <v>5</v>
      </c>
      <c r="U4" s="45">
        <v>1</v>
      </c>
      <c r="V4" s="45">
        <v>2</v>
      </c>
      <c r="W4" s="45">
        <v>2</v>
      </c>
      <c r="X4" s="45">
        <v>2</v>
      </c>
      <c r="Y4" s="45">
        <v>1</v>
      </c>
      <c r="Z4" s="45">
        <v>0</v>
      </c>
      <c r="AA4" s="45">
        <v>0</v>
      </c>
      <c r="AB4" s="45">
        <v>1</v>
      </c>
      <c r="AC4" s="45">
        <v>0</v>
      </c>
      <c r="AD4" s="45">
        <v>3</v>
      </c>
      <c r="AE4" s="45">
        <v>0</v>
      </c>
      <c r="AF4" s="45">
        <v>1</v>
      </c>
      <c r="AG4" s="45">
        <v>0</v>
      </c>
      <c r="AH4" s="45">
        <v>0</v>
      </c>
      <c r="AI4" s="45">
        <v>0</v>
      </c>
      <c r="AJ4" s="45">
        <v>0</v>
      </c>
      <c r="AK4" s="45">
        <v>0</v>
      </c>
    </row>
    <row r="5" spans="1:37" x14ac:dyDescent="0.2">
      <c r="A5" s="45" t="s">
        <v>50</v>
      </c>
      <c r="B5" s="45">
        <v>4837926</v>
      </c>
      <c r="C5" s="45" t="s">
        <v>59</v>
      </c>
      <c r="D5" s="45" t="s">
        <v>60</v>
      </c>
      <c r="E5" s="45">
        <v>215</v>
      </c>
      <c r="F5" s="45">
        <v>692</v>
      </c>
      <c r="G5" s="45">
        <v>1074</v>
      </c>
      <c r="H5" s="45">
        <v>36</v>
      </c>
      <c r="I5" s="45">
        <v>227</v>
      </c>
      <c r="J5" s="45">
        <v>2</v>
      </c>
      <c r="K5" s="45">
        <v>56</v>
      </c>
      <c r="L5" s="45">
        <v>2</v>
      </c>
      <c r="M5" s="45">
        <v>17</v>
      </c>
      <c r="N5" s="45">
        <v>5</v>
      </c>
      <c r="O5" s="45">
        <v>0</v>
      </c>
      <c r="P5" s="45">
        <v>0</v>
      </c>
      <c r="Q5" s="45">
        <v>1</v>
      </c>
      <c r="R5" s="45">
        <v>1</v>
      </c>
      <c r="S5" s="45">
        <v>0</v>
      </c>
      <c r="T5" s="45">
        <v>0</v>
      </c>
      <c r="U5" s="45">
        <v>0</v>
      </c>
      <c r="V5" s="45">
        <v>0</v>
      </c>
      <c r="W5" s="45">
        <v>1</v>
      </c>
      <c r="X5" s="45">
        <v>0</v>
      </c>
      <c r="Y5" s="45">
        <v>0</v>
      </c>
      <c r="Z5" s="45">
        <v>0</v>
      </c>
      <c r="AA5" s="45">
        <v>0</v>
      </c>
      <c r="AB5" s="45">
        <v>0</v>
      </c>
      <c r="AC5" s="45">
        <v>0</v>
      </c>
      <c r="AD5" s="45">
        <v>0</v>
      </c>
      <c r="AE5" s="45">
        <v>0</v>
      </c>
      <c r="AF5" s="45">
        <v>0</v>
      </c>
      <c r="AG5" s="45">
        <v>0</v>
      </c>
      <c r="AH5" s="45">
        <v>0</v>
      </c>
      <c r="AI5" s="45">
        <v>0</v>
      </c>
      <c r="AJ5" s="45">
        <v>0</v>
      </c>
      <c r="AK5" s="45">
        <v>0</v>
      </c>
    </row>
    <row r="6" spans="1:37" x14ac:dyDescent="0.2">
      <c r="A6" s="45" t="s">
        <v>50</v>
      </c>
      <c r="B6" s="45">
        <v>4837926</v>
      </c>
      <c r="C6" s="45" t="s">
        <v>59</v>
      </c>
      <c r="D6" s="45" t="s">
        <v>61</v>
      </c>
      <c r="E6" s="45">
        <v>414</v>
      </c>
      <c r="F6" s="45">
        <v>1159</v>
      </c>
      <c r="G6" s="45">
        <v>1037</v>
      </c>
      <c r="H6" s="45">
        <v>37</v>
      </c>
      <c r="I6" s="45">
        <v>155</v>
      </c>
      <c r="J6" s="45">
        <v>2</v>
      </c>
      <c r="K6" s="45">
        <v>41</v>
      </c>
      <c r="L6" s="45">
        <v>2</v>
      </c>
      <c r="M6" s="45">
        <v>12</v>
      </c>
      <c r="N6" s="45">
        <v>5</v>
      </c>
      <c r="O6" s="45">
        <v>0</v>
      </c>
      <c r="P6" s="45">
        <v>0</v>
      </c>
      <c r="Q6" s="45">
        <v>0</v>
      </c>
      <c r="R6" s="45">
        <v>1</v>
      </c>
      <c r="S6" s="45">
        <v>0</v>
      </c>
      <c r="T6" s="45">
        <v>0</v>
      </c>
      <c r="U6" s="45">
        <v>0</v>
      </c>
      <c r="V6" s="45">
        <v>0</v>
      </c>
      <c r="W6" s="45">
        <v>1</v>
      </c>
      <c r="X6" s="45">
        <v>0</v>
      </c>
      <c r="Y6" s="45">
        <v>0</v>
      </c>
      <c r="Z6" s="45">
        <v>0</v>
      </c>
      <c r="AA6" s="45">
        <v>0</v>
      </c>
      <c r="AB6" s="45">
        <v>0</v>
      </c>
      <c r="AC6" s="45">
        <v>0</v>
      </c>
      <c r="AD6" s="45">
        <v>0</v>
      </c>
      <c r="AE6" s="45">
        <v>0</v>
      </c>
      <c r="AF6" s="45">
        <v>0</v>
      </c>
      <c r="AG6" s="45">
        <v>0</v>
      </c>
      <c r="AH6" s="45">
        <v>0</v>
      </c>
      <c r="AI6" s="45">
        <v>0</v>
      </c>
      <c r="AJ6" s="45">
        <v>0</v>
      </c>
      <c r="AK6" s="45">
        <v>0</v>
      </c>
    </row>
    <row r="7" spans="1:37" x14ac:dyDescent="0.2">
      <c r="A7" s="45" t="s">
        <v>50</v>
      </c>
      <c r="B7" s="45">
        <v>4837926</v>
      </c>
      <c r="C7" s="45" t="s">
        <v>60</v>
      </c>
      <c r="D7" s="45" t="s">
        <v>61</v>
      </c>
      <c r="E7" s="45">
        <v>307</v>
      </c>
      <c r="F7" s="45">
        <v>1101</v>
      </c>
      <c r="G7" s="45">
        <v>1008</v>
      </c>
      <c r="H7" s="45">
        <v>19</v>
      </c>
      <c r="I7" s="45">
        <v>99</v>
      </c>
      <c r="J7" s="45">
        <v>2</v>
      </c>
      <c r="K7" s="45">
        <v>10</v>
      </c>
      <c r="L7" s="45">
        <v>0</v>
      </c>
      <c r="M7" s="45">
        <v>7</v>
      </c>
      <c r="N7" s="45">
        <v>0</v>
      </c>
      <c r="O7" s="45">
        <v>0</v>
      </c>
      <c r="P7" s="45">
        <v>0</v>
      </c>
      <c r="Q7" s="45">
        <v>1</v>
      </c>
      <c r="R7" s="45">
        <v>0</v>
      </c>
      <c r="S7" s="45">
        <v>0</v>
      </c>
      <c r="T7" s="45">
        <v>0</v>
      </c>
      <c r="U7" s="45">
        <v>0</v>
      </c>
      <c r="V7" s="45">
        <v>0</v>
      </c>
      <c r="W7" s="45">
        <v>0</v>
      </c>
      <c r="X7" s="45">
        <v>0</v>
      </c>
      <c r="Y7" s="45">
        <v>0</v>
      </c>
      <c r="Z7" s="45">
        <v>0</v>
      </c>
      <c r="AA7" s="45">
        <v>0</v>
      </c>
      <c r="AB7" s="45">
        <v>0</v>
      </c>
      <c r="AC7" s="45">
        <v>0</v>
      </c>
      <c r="AD7" s="45">
        <v>0</v>
      </c>
      <c r="AE7" s="45">
        <v>0</v>
      </c>
      <c r="AF7" s="45">
        <v>0</v>
      </c>
      <c r="AG7" s="45">
        <v>0</v>
      </c>
      <c r="AH7" s="45">
        <v>0</v>
      </c>
      <c r="AI7" s="45">
        <v>0</v>
      </c>
      <c r="AJ7" s="45">
        <v>0</v>
      </c>
      <c r="AK7" s="45">
        <v>0</v>
      </c>
    </row>
    <row r="8" spans="1:37" x14ac:dyDescent="0.2">
      <c r="A8" s="45" t="s">
        <v>51</v>
      </c>
      <c r="B8" s="45">
        <v>2051886</v>
      </c>
      <c r="C8" s="45" t="s">
        <v>59</v>
      </c>
      <c r="D8" s="45" t="s">
        <v>60</v>
      </c>
      <c r="E8" s="45">
        <v>120</v>
      </c>
      <c r="F8" s="45">
        <v>322</v>
      </c>
      <c r="G8" s="45">
        <v>431</v>
      </c>
      <c r="H8" s="45">
        <v>66</v>
      </c>
      <c r="I8" s="45">
        <v>166</v>
      </c>
      <c r="J8" s="45">
        <v>9</v>
      </c>
      <c r="K8" s="45">
        <v>48</v>
      </c>
      <c r="L8" s="45">
        <v>0</v>
      </c>
      <c r="M8" s="45">
        <v>7</v>
      </c>
      <c r="N8" s="45">
        <v>3</v>
      </c>
      <c r="O8" s="45">
        <v>2</v>
      </c>
      <c r="P8" s="45">
        <v>2</v>
      </c>
      <c r="Q8" s="45">
        <v>2</v>
      </c>
      <c r="R8" s="45">
        <v>0</v>
      </c>
      <c r="S8" s="45">
        <v>0</v>
      </c>
      <c r="T8" s="45">
        <v>0</v>
      </c>
      <c r="U8" s="45">
        <v>0</v>
      </c>
      <c r="V8" s="45">
        <v>1</v>
      </c>
      <c r="W8" s="45">
        <v>0</v>
      </c>
      <c r="X8" s="45">
        <v>0</v>
      </c>
      <c r="Y8" s="45">
        <v>0</v>
      </c>
      <c r="Z8" s="45">
        <v>0</v>
      </c>
      <c r="AA8" s="45">
        <v>0</v>
      </c>
      <c r="AB8" s="45">
        <v>0</v>
      </c>
      <c r="AC8" s="45">
        <v>0</v>
      </c>
      <c r="AD8" s="45">
        <v>0</v>
      </c>
      <c r="AE8" s="45">
        <v>0</v>
      </c>
      <c r="AF8" s="45">
        <v>0</v>
      </c>
      <c r="AG8" s="45">
        <v>0</v>
      </c>
      <c r="AH8" s="45">
        <v>0</v>
      </c>
      <c r="AI8" s="45">
        <v>0</v>
      </c>
      <c r="AJ8" s="45">
        <v>0</v>
      </c>
      <c r="AK8" s="45">
        <v>0</v>
      </c>
    </row>
    <row r="9" spans="1:37" x14ac:dyDescent="0.2">
      <c r="A9" s="45" t="s">
        <v>51</v>
      </c>
      <c r="B9" s="45">
        <v>2051886</v>
      </c>
      <c r="C9" s="45" t="s">
        <v>59</v>
      </c>
      <c r="D9" s="45" t="s">
        <v>61</v>
      </c>
      <c r="E9" s="45">
        <v>107</v>
      </c>
      <c r="F9" s="45">
        <v>514</v>
      </c>
      <c r="G9" s="45">
        <v>326</v>
      </c>
      <c r="H9" s="45">
        <v>43</v>
      </c>
      <c r="I9" s="45">
        <v>106</v>
      </c>
      <c r="J9" s="45">
        <v>10</v>
      </c>
      <c r="K9" s="45">
        <v>28</v>
      </c>
      <c r="L9" s="45">
        <v>1</v>
      </c>
      <c r="M9" s="45">
        <v>3</v>
      </c>
      <c r="N9" s="45">
        <v>1</v>
      </c>
      <c r="O9" s="45">
        <v>0</v>
      </c>
      <c r="P9" s="45">
        <v>0</v>
      </c>
      <c r="Q9" s="45">
        <v>0</v>
      </c>
      <c r="R9" s="45">
        <v>0</v>
      </c>
      <c r="S9" s="45">
        <v>0</v>
      </c>
      <c r="T9" s="45">
        <v>0</v>
      </c>
      <c r="U9" s="45">
        <v>0</v>
      </c>
      <c r="V9" s="45">
        <v>0</v>
      </c>
      <c r="W9" s="45">
        <v>0</v>
      </c>
      <c r="X9" s="45">
        <v>0</v>
      </c>
      <c r="Y9" s="45">
        <v>0</v>
      </c>
      <c r="Z9" s="45">
        <v>0</v>
      </c>
      <c r="AA9" s="45">
        <v>0</v>
      </c>
      <c r="AB9" s="45">
        <v>0</v>
      </c>
      <c r="AC9" s="45">
        <v>0</v>
      </c>
      <c r="AD9" s="45">
        <v>0</v>
      </c>
      <c r="AE9" s="45">
        <v>0</v>
      </c>
      <c r="AF9" s="45">
        <v>0</v>
      </c>
      <c r="AG9" s="45">
        <v>0</v>
      </c>
      <c r="AH9" s="45">
        <v>0</v>
      </c>
      <c r="AI9" s="45">
        <v>0</v>
      </c>
      <c r="AJ9" s="45">
        <v>0</v>
      </c>
      <c r="AK9" s="45">
        <v>0</v>
      </c>
    </row>
    <row r="10" spans="1:37" x14ac:dyDescent="0.2">
      <c r="A10" s="45" t="s">
        <v>51</v>
      </c>
      <c r="B10" s="45">
        <v>2051886</v>
      </c>
      <c r="C10" s="45" t="s">
        <v>60</v>
      </c>
      <c r="D10" s="45" t="s">
        <v>61</v>
      </c>
      <c r="E10" s="45">
        <v>77</v>
      </c>
      <c r="F10" s="45">
        <v>480</v>
      </c>
      <c r="G10" s="45">
        <v>269</v>
      </c>
      <c r="H10" s="45">
        <v>23</v>
      </c>
      <c r="I10" s="45">
        <v>99</v>
      </c>
      <c r="J10" s="45">
        <v>2</v>
      </c>
      <c r="K10" s="45">
        <v>25</v>
      </c>
      <c r="L10" s="45">
        <v>0</v>
      </c>
      <c r="M10" s="45">
        <v>6</v>
      </c>
      <c r="N10" s="45">
        <v>4</v>
      </c>
      <c r="O10" s="45">
        <v>2</v>
      </c>
      <c r="P10" s="45">
        <v>2</v>
      </c>
      <c r="Q10" s="45">
        <v>2</v>
      </c>
      <c r="R10" s="45">
        <v>0</v>
      </c>
      <c r="S10" s="45">
        <v>0</v>
      </c>
      <c r="T10" s="45">
        <v>0</v>
      </c>
      <c r="U10" s="45">
        <v>0</v>
      </c>
      <c r="V10" s="45">
        <v>1</v>
      </c>
      <c r="W10" s="45">
        <v>0</v>
      </c>
      <c r="X10" s="45">
        <v>0</v>
      </c>
      <c r="Y10" s="45">
        <v>0</v>
      </c>
      <c r="Z10" s="45">
        <v>0</v>
      </c>
      <c r="AA10" s="45">
        <v>0</v>
      </c>
      <c r="AB10" s="45">
        <v>0</v>
      </c>
      <c r="AC10" s="45">
        <v>0</v>
      </c>
      <c r="AD10" s="45">
        <v>0</v>
      </c>
      <c r="AE10" s="45">
        <v>0</v>
      </c>
      <c r="AF10" s="45">
        <v>0</v>
      </c>
      <c r="AG10" s="45">
        <v>0</v>
      </c>
      <c r="AH10" s="45">
        <v>0</v>
      </c>
      <c r="AI10" s="45">
        <v>0</v>
      </c>
      <c r="AJ10" s="45">
        <v>0</v>
      </c>
      <c r="AK10" s="45">
        <v>0</v>
      </c>
    </row>
    <row r="11" spans="1:37" x14ac:dyDescent="0.2">
      <c r="A11" s="45" t="s">
        <v>52</v>
      </c>
      <c r="B11" s="45">
        <v>5804453</v>
      </c>
      <c r="C11" s="45" t="s">
        <v>59</v>
      </c>
      <c r="D11" s="45" t="s">
        <v>60</v>
      </c>
      <c r="E11" s="45">
        <v>796</v>
      </c>
      <c r="F11" s="45">
        <v>713</v>
      </c>
      <c r="G11" s="45">
        <v>1208</v>
      </c>
      <c r="H11" s="45">
        <v>37</v>
      </c>
      <c r="I11" s="45">
        <v>493</v>
      </c>
      <c r="J11" s="45">
        <v>4</v>
      </c>
      <c r="K11" s="45">
        <v>219</v>
      </c>
      <c r="L11" s="45">
        <v>1</v>
      </c>
      <c r="M11" s="45">
        <v>102</v>
      </c>
      <c r="N11" s="45">
        <v>61</v>
      </c>
      <c r="O11" s="45">
        <v>33</v>
      </c>
      <c r="P11" s="45">
        <v>22</v>
      </c>
      <c r="Q11" s="45">
        <v>12</v>
      </c>
      <c r="R11" s="45">
        <v>15</v>
      </c>
      <c r="S11" s="45">
        <v>9</v>
      </c>
      <c r="T11" s="45">
        <v>0</v>
      </c>
      <c r="U11" s="45">
        <v>3</v>
      </c>
      <c r="V11" s="45">
        <v>2</v>
      </c>
      <c r="W11" s="45">
        <v>2</v>
      </c>
      <c r="X11" s="45">
        <v>1</v>
      </c>
      <c r="Y11" s="45">
        <v>0</v>
      </c>
      <c r="Z11" s="45">
        <v>1</v>
      </c>
      <c r="AA11" s="45">
        <v>0</v>
      </c>
      <c r="AB11" s="45">
        <v>0</v>
      </c>
      <c r="AC11" s="45">
        <v>0</v>
      </c>
      <c r="AD11" s="45">
        <v>0</v>
      </c>
      <c r="AE11" s="45">
        <v>0</v>
      </c>
      <c r="AF11" s="45">
        <v>0</v>
      </c>
      <c r="AG11" s="45">
        <v>1</v>
      </c>
      <c r="AH11" s="45">
        <v>0</v>
      </c>
      <c r="AI11" s="45">
        <v>0</v>
      </c>
      <c r="AJ11" s="45">
        <v>0</v>
      </c>
      <c r="AK11" s="45">
        <v>0</v>
      </c>
    </row>
    <row r="12" spans="1:37" x14ac:dyDescent="0.2">
      <c r="A12" s="45" t="s">
        <v>52</v>
      </c>
      <c r="B12" s="45">
        <v>5804453</v>
      </c>
      <c r="C12" s="45" t="s">
        <v>59</v>
      </c>
      <c r="D12" s="45" t="s">
        <v>61</v>
      </c>
      <c r="E12" s="45">
        <v>842</v>
      </c>
      <c r="F12" s="45">
        <v>1400</v>
      </c>
      <c r="G12" s="45">
        <v>1108</v>
      </c>
      <c r="H12" s="45">
        <v>47</v>
      </c>
      <c r="I12" s="45">
        <v>450</v>
      </c>
      <c r="J12" s="45">
        <v>4</v>
      </c>
      <c r="K12" s="45">
        <v>207</v>
      </c>
      <c r="L12" s="45">
        <v>1</v>
      </c>
      <c r="M12" s="45">
        <v>100</v>
      </c>
      <c r="N12" s="45">
        <v>56</v>
      </c>
      <c r="O12" s="45">
        <v>31</v>
      </c>
      <c r="P12" s="45">
        <v>19</v>
      </c>
      <c r="Q12" s="45">
        <v>9</v>
      </c>
      <c r="R12" s="45">
        <v>15</v>
      </c>
      <c r="S12" s="45">
        <v>8</v>
      </c>
      <c r="T12" s="45">
        <v>0</v>
      </c>
      <c r="U12" s="45">
        <v>3</v>
      </c>
      <c r="V12" s="45">
        <v>2</v>
      </c>
      <c r="W12" s="45">
        <v>1</v>
      </c>
      <c r="X12" s="45">
        <v>1</v>
      </c>
      <c r="Y12" s="45">
        <v>0</v>
      </c>
      <c r="Z12" s="45">
        <v>1</v>
      </c>
      <c r="AA12" s="45">
        <v>0</v>
      </c>
      <c r="AB12" s="45">
        <v>0</v>
      </c>
      <c r="AC12" s="45">
        <v>0</v>
      </c>
      <c r="AD12" s="45">
        <v>0</v>
      </c>
      <c r="AE12" s="45">
        <v>0</v>
      </c>
      <c r="AF12" s="45">
        <v>0</v>
      </c>
      <c r="AG12" s="45">
        <v>0</v>
      </c>
      <c r="AH12" s="45">
        <v>0</v>
      </c>
      <c r="AI12" s="45">
        <v>0</v>
      </c>
      <c r="AJ12" s="45">
        <v>0</v>
      </c>
      <c r="AK12" s="45">
        <v>0</v>
      </c>
    </row>
    <row r="13" spans="1:37" x14ac:dyDescent="0.2">
      <c r="A13" s="45" t="s">
        <v>52</v>
      </c>
      <c r="B13" s="45">
        <v>5804453</v>
      </c>
      <c r="C13" s="45" t="s">
        <v>60</v>
      </c>
      <c r="D13" s="45" t="s">
        <v>61</v>
      </c>
      <c r="E13" s="45">
        <v>71</v>
      </c>
      <c r="F13" s="45">
        <v>1348</v>
      </c>
      <c r="G13" s="45">
        <v>243</v>
      </c>
      <c r="H13" s="45">
        <v>31</v>
      </c>
      <c r="I13" s="45">
        <v>92</v>
      </c>
      <c r="J13" s="45">
        <v>0</v>
      </c>
      <c r="K13" s="45">
        <v>17</v>
      </c>
      <c r="L13" s="45">
        <v>0</v>
      </c>
      <c r="M13" s="45">
        <v>1</v>
      </c>
      <c r="N13" s="45">
        <v>8</v>
      </c>
      <c r="O13" s="45">
        <v>0</v>
      </c>
      <c r="P13" s="45">
        <v>2</v>
      </c>
      <c r="Q13" s="45">
        <v>2</v>
      </c>
      <c r="R13" s="45">
        <v>1</v>
      </c>
      <c r="S13" s="45">
        <v>0</v>
      </c>
      <c r="T13" s="45">
        <v>0</v>
      </c>
      <c r="U13" s="45">
        <v>0</v>
      </c>
      <c r="V13" s="45">
        <v>0</v>
      </c>
      <c r="W13" s="45">
        <v>1</v>
      </c>
      <c r="X13" s="45">
        <v>0</v>
      </c>
      <c r="Y13" s="45">
        <v>0</v>
      </c>
      <c r="Z13" s="45">
        <v>0</v>
      </c>
      <c r="AA13" s="45">
        <v>0</v>
      </c>
      <c r="AB13" s="45">
        <v>0</v>
      </c>
      <c r="AC13" s="45">
        <v>0</v>
      </c>
      <c r="AD13" s="45">
        <v>0</v>
      </c>
      <c r="AE13" s="45">
        <v>0</v>
      </c>
      <c r="AF13" s="45">
        <v>0</v>
      </c>
      <c r="AG13" s="45">
        <v>1</v>
      </c>
      <c r="AH13" s="45">
        <v>1</v>
      </c>
      <c r="AI13" s="45">
        <v>0</v>
      </c>
      <c r="AJ13" s="45">
        <v>0</v>
      </c>
      <c r="AK13" s="45">
        <v>0</v>
      </c>
    </row>
    <row r="14" spans="1:37" ht="17" customHeight="1" x14ac:dyDescent="0.2">
      <c r="A14" s="45" t="s">
        <v>56</v>
      </c>
      <c r="B14" s="45">
        <v>5417034</v>
      </c>
      <c r="C14" s="45" t="s">
        <v>59</v>
      </c>
      <c r="D14" s="45" t="s">
        <v>60</v>
      </c>
      <c r="E14" s="45">
        <v>131</v>
      </c>
      <c r="F14" s="45">
        <v>805</v>
      </c>
      <c r="G14" s="45">
        <v>594</v>
      </c>
      <c r="H14" s="45">
        <v>40</v>
      </c>
      <c r="I14" s="45">
        <v>179</v>
      </c>
      <c r="J14" s="45">
        <v>2</v>
      </c>
      <c r="K14" s="45">
        <v>40</v>
      </c>
      <c r="L14" s="45">
        <v>0</v>
      </c>
      <c r="M14" s="45">
        <v>11</v>
      </c>
      <c r="N14" s="45">
        <v>4</v>
      </c>
      <c r="O14" s="45">
        <v>0</v>
      </c>
      <c r="P14" s="45">
        <v>3</v>
      </c>
      <c r="Q14" s="45">
        <v>0</v>
      </c>
      <c r="R14" s="45">
        <v>0</v>
      </c>
      <c r="S14" s="45">
        <v>0</v>
      </c>
      <c r="T14" s="45">
        <v>0</v>
      </c>
      <c r="U14" s="45">
        <v>0</v>
      </c>
      <c r="V14" s="45">
        <v>0</v>
      </c>
      <c r="W14" s="45">
        <v>0</v>
      </c>
      <c r="X14" s="45">
        <v>0</v>
      </c>
      <c r="Y14" s="45">
        <v>0</v>
      </c>
      <c r="Z14" s="45">
        <v>0</v>
      </c>
      <c r="AA14" s="45">
        <v>0</v>
      </c>
      <c r="AB14" s="45">
        <v>0</v>
      </c>
      <c r="AC14" s="45">
        <v>0</v>
      </c>
      <c r="AD14" s="45">
        <v>0</v>
      </c>
      <c r="AE14" s="45">
        <v>0</v>
      </c>
      <c r="AF14" s="45">
        <v>1</v>
      </c>
      <c r="AG14" s="45">
        <v>0</v>
      </c>
      <c r="AH14" s="45">
        <v>0</v>
      </c>
      <c r="AI14" s="45">
        <v>0</v>
      </c>
      <c r="AJ14" s="45">
        <v>0</v>
      </c>
      <c r="AK14" s="45">
        <v>0</v>
      </c>
    </row>
    <row r="15" spans="1:37" x14ac:dyDescent="0.2">
      <c r="A15" s="45" t="s">
        <v>56</v>
      </c>
      <c r="B15" s="45">
        <v>5417034</v>
      </c>
      <c r="C15" s="45" t="s">
        <v>59</v>
      </c>
      <c r="D15" s="45" t="s">
        <v>61</v>
      </c>
      <c r="E15" s="45">
        <v>285</v>
      </c>
      <c r="F15" s="45">
        <v>1451</v>
      </c>
      <c r="G15" s="45">
        <v>622</v>
      </c>
      <c r="H15" s="45">
        <v>35</v>
      </c>
      <c r="I15" s="45">
        <v>156</v>
      </c>
      <c r="J15" s="45">
        <v>1</v>
      </c>
      <c r="K15" s="45">
        <v>29</v>
      </c>
      <c r="L15" s="45">
        <v>0</v>
      </c>
      <c r="M15" s="45">
        <v>6</v>
      </c>
      <c r="N15" s="45">
        <v>2</v>
      </c>
      <c r="O15" s="45">
        <v>0</v>
      </c>
      <c r="P15" s="45">
        <v>1</v>
      </c>
      <c r="Q15" s="45">
        <v>0</v>
      </c>
      <c r="R15" s="45">
        <v>0</v>
      </c>
      <c r="S15" s="45">
        <v>0</v>
      </c>
      <c r="T15" s="45">
        <v>0</v>
      </c>
      <c r="U15" s="45">
        <v>0</v>
      </c>
      <c r="V15" s="45">
        <v>0</v>
      </c>
      <c r="W15" s="45">
        <v>0</v>
      </c>
      <c r="X15" s="45">
        <v>0</v>
      </c>
      <c r="Y15" s="45">
        <v>0</v>
      </c>
      <c r="Z15" s="45">
        <v>0</v>
      </c>
      <c r="AA15" s="45">
        <v>0</v>
      </c>
      <c r="AB15" s="45">
        <v>0</v>
      </c>
      <c r="AC15" s="45">
        <v>0</v>
      </c>
      <c r="AD15" s="45">
        <v>0</v>
      </c>
      <c r="AE15" s="45">
        <v>0</v>
      </c>
      <c r="AF15" s="45">
        <v>0</v>
      </c>
      <c r="AG15" s="45">
        <v>0</v>
      </c>
      <c r="AH15" s="45">
        <v>0</v>
      </c>
      <c r="AI15" s="45">
        <v>0</v>
      </c>
      <c r="AJ15" s="45">
        <v>0</v>
      </c>
      <c r="AK15" s="45">
        <v>0</v>
      </c>
    </row>
    <row r="16" spans="1:37" ht="17" thickBot="1" x14ac:dyDescent="0.25">
      <c r="A16" s="46" t="s">
        <v>56</v>
      </c>
      <c r="B16" s="46">
        <v>5417034</v>
      </c>
      <c r="C16" s="46" t="s">
        <v>60</v>
      </c>
      <c r="D16" s="46" t="s">
        <v>61</v>
      </c>
      <c r="E16" s="46">
        <v>244</v>
      </c>
      <c r="F16" s="46">
        <v>1381</v>
      </c>
      <c r="G16" s="46">
        <v>454</v>
      </c>
      <c r="H16" s="46">
        <v>32</v>
      </c>
      <c r="I16" s="46">
        <v>107</v>
      </c>
      <c r="J16" s="46">
        <v>0</v>
      </c>
      <c r="K16" s="46">
        <v>21</v>
      </c>
      <c r="L16" s="46">
        <v>0</v>
      </c>
      <c r="M16" s="46">
        <v>6</v>
      </c>
      <c r="N16" s="46">
        <v>4</v>
      </c>
      <c r="O16" s="46">
        <v>0</v>
      </c>
      <c r="P16" s="46">
        <v>4</v>
      </c>
      <c r="Q16" s="46">
        <v>0</v>
      </c>
      <c r="R16" s="46">
        <v>0</v>
      </c>
      <c r="S16" s="46">
        <v>0</v>
      </c>
      <c r="T16" s="46">
        <v>0</v>
      </c>
      <c r="U16" s="46">
        <v>0</v>
      </c>
      <c r="V16" s="46">
        <v>0</v>
      </c>
      <c r="W16" s="46">
        <v>0</v>
      </c>
      <c r="X16" s="46">
        <v>0</v>
      </c>
      <c r="Y16" s="46">
        <v>0</v>
      </c>
      <c r="Z16" s="46">
        <v>0</v>
      </c>
      <c r="AA16" s="46">
        <v>0</v>
      </c>
      <c r="AB16" s="46">
        <v>0</v>
      </c>
      <c r="AC16" s="46">
        <v>0</v>
      </c>
      <c r="AD16" s="46">
        <v>0</v>
      </c>
      <c r="AE16" s="46">
        <v>0</v>
      </c>
      <c r="AF16" s="46">
        <v>1</v>
      </c>
      <c r="AG16" s="46">
        <v>0</v>
      </c>
      <c r="AH16" s="46">
        <v>0</v>
      </c>
      <c r="AI16" s="46">
        <v>0</v>
      </c>
      <c r="AJ16" s="46">
        <v>0</v>
      </c>
      <c r="AK16" s="46">
        <v>0</v>
      </c>
    </row>
    <row r="17" spans="1:37" ht="17" thickBot="1" x14ac:dyDescent="0.25">
      <c r="A17" s="43"/>
      <c r="B17" s="43"/>
      <c r="C17" s="43"/>
      <c r="D17" s="43"/>
    </row>
    <row r="18" spans="1:37" s="18" customFormat="1" ht="24" customHeight="1" x14ac:dyDescent="0.2">
      <c r="A18" s="4"/>
      <c r="B18" s="4"/>
      <c r="C18" s="4"/>
      <c r="D18" s="48" t="s">
        <v>57</v>
      </c>
      <c r="E18" s="49">
        <f t="shared" ref="E18:Z18" si="0">SUM(E$2:E$16)</f>
        <v>9582</v>
      </c>
      <c r="F18" s="49">
        <f t="shared" si="0"/>
        <v>13808</v>
      </c>
      <c r="G18" s="49">
        <f t="shared" si="0"/>
        <v>13459</v>
      </c>
      <c r="H18" s="49">
        <f t="shared" si="0"/>
        <v>596</v>
      </c>
      <c r="I18" s="49">
        <f t="shared" si="0"/>
        <v>3910</v>
      </c>
      <c r="J18" s="49">
        <f t="shared" si="0"/>
        <v>55</v>
      </c>
      <c r="K18" s="49">
        <f t="shared" si="0"/>
        <v>1322</v>
      </c>
      <c r="L18" s="49">
        <f t="shared" si="0"/>
        <v>13</v>
      </c>
      <c r="M18" s="49">
        <f t="shared" si="0"/>
        <v>600</v>
      </c>
      <c r="N18" s="49">
        <f t="shared" si="0"/>
        <v>317</v>
      </c>
      <c r="O18" s="49">
        <f t="shared" si="0"/>
        <v>159</v>
      </c>
      <c r="P18" s="49">
        <f t="shared" si="0"/>
        <v>106</v>
      </c>
      <c r="Q18" s="49">
        <f t="shared" si="0"/>
        <v>75</v>
      </c>
      <c r="R18" s="49">
        <f t="shared" si="0"/>
        <v>66</v>
      </c>
      <c r="S18" s="49">
        <f t="shared" si="0"/>
        <v>35</v>
      </c>
      <c r="T18" s="49">
        <f t="shared" si="0"/>
        <v>17</v>
      </c>
      <c r="U18" s="49">
        <f t="shared" si="0"/>
        <v>15</v>
      </c>
      <c r="V18" s="49">
        <f t="shared" si="0"/>
        <v>18</v>
      </c>
      <c r="W18" s="49">
        <f t="shared" si="0"/>
        <v>16</v>
      </c>
      <c r="X18" s="49">
        <f t="shared" si="0"/>
        <v>6</v>
      </c>
      <c r="Y18" s="49">
        <f t="shared" si="0"/>
        <v>3</v>
      </c>
      <c r="Z18" s="49">
        <f t="shared" si="0"/>
        <v>2</v>
      </c>
      <c r="AA18" s="49">
        <f t="shared" ref="AA18:AH18" si="1">SUM(AA$2:AA$16)</f>
        <v>2</v>
      </c>
      <c r="AB18" s="49">
        <f t="shared" si="1"/>
        <v>5</v>
      </c>
      <c r="AC18" s="49">
        <f t="shared" si="1"/>
        <v>2</v>
      </c>
      <c r="AD18" s="49">
        <f t="shared" si="1"/>
        <v>3</v>
      </c>
      <c r="AE18" s="49">
        <f t="shared" si="1"/>
        <v>1</v>
      </c>
      <c r="AF18" s="49">
        <f t="shared" si="1"/>
        <v>3</v>
      </c>
      <c r="AG18" s="49">
        <f t="shared" si="1"/>
        <v>2</v>
      </c>
      <c r="AH18" s="49">
        <f t="shared" si="1"/>
        <v>1</v>
      </c>
      <c r="AI18" s="49">
        <f t="shared" ref="AI18:AJ18" si="2">SUM(AI$2:AI$16)</f>
        <v>1</v>
      </c>
      <c r="AJ18" s="49">
        <f t="shared" si="2"/>
        <v>1</v>
      </c>
      <c r="AK18" s="49">
        <f t="shared" ref="AK18" si="3">SUM(AK$2:AK$16)</f>
        <v>1</v>
      </c>
    </row>
    <row r="19" spans="1:37" s="18" customFormat="1" ht="24" customHeight="1" x14ac:dyDescent="0.2">
      <c r="A19" s="4"/>
      <c r="B19" s="4"/>
      <c r="C19" s="4"/>
      <c r="D19" s="55" t="s">
        <v>58</v>
      </c>
      <c r="E19" s="54">
        <f t="shared" ref="E19:AK19" si="4">E18/SUM($E18:$AK18)</f>
        <v>0.21677752137912312</v>
      </c>
      <c r="F19" s="54">
        <f t="shared" si="4"/>
        <v>0.31238405502013483</v>
      </c>
      <c r="G19" s="54">
        <f t="shared" si="4"/>
        <v>0.30448848468395096</v>
      </c>
      <c r="H19" s="54">
        <f t="shared" si="4"/>
        <v>1.3483552780417176E-2</v>
      </c>
      <c r="I19" s="54">
        <f t="shared" si="4"/>
        <v>8.8457535858105965E-2</v>
      </c>
      <c r="J19" s="54">
        <f t="shared" si="4"/>
        <v>1.2442875887968871E-3</v>
      </c>
      <c r="K19" s="54">
        <f t="shared" si="4"/>
        <v>2.9908148952536084E-2</v>
      </c>
      <c r="L19" s="54">
        <f t="shared" si="4"/>
        <v>2.9410433917017329E-4</v>
      </c>
      <c r="M19" s="54">
        <f t="shared" si="4"/>
        <v>1.3574046423238768E-2</v>
      </c>
      <c r="N19" s="54">
        <f t="shared" si="4"/>
        <v>7.1716211936111492E-3</v>
      </c>
      <c r="O19" s="54">
        <f t="shared" si="4"/>
        <v>3.5971223021582736E-3</v>
      </c>
      <c r="P19" s="54">
        <f t="shared" si="4"/>
        <v>2.3980815347721821E-3</v>
      </c>
      <c r="Q19" s="54">
        <f t="shared" si="4"/>
        <v>1.696755802904846E-3</v>
      </c>
      <c r="R19" s="54">
        <f t="shared" si="4"/>
        <v>1.4931451065562644E-3</v>
      </c>
      <c r="S19" s="54">
        <f t="shared" si="4"/>
        <v>7.9181937468892813E-4</v>
      </c>
      <c r="T19" s="54">
        <f t="shared" si="4"/>
        <v>3.8459798199176506E-4</v>
      </c>
      <c r="U19" s="54">
        <f t="shared" si="4"/>
        <v>3.393511605809692E-4</v>
      </c>
      <c r="V19" s="54">
        <f t="shared" si="4"/>
        <v>4.0722139269716302E-4</v>
      </c>
      <c r="W19" s="54">
        <f t="shared" si="4"/>
        <v>3.6197457128636716E-4</v>
      </c>
      <c r="X19" s="54">
        <f t="shared" si="4"/>
        <v>1.3574046423238766E-4</v>
      </c>
      <c r="Y19" s="54">
        <f t="shared" si="4"/>
        <v>6.7870232116193832E-5</v>
      </c>
      <c r="Z19" s="54">
        <f t="shared" si="4"/>
        <v>4.5246821410795895E-5</v>
      </c>
      <c r="AA19" s="54">
        <f t="shared" si="4"/>
        <v>4.5246821410795895E-5</v>
      </c>
      <c r="AB19" s="54">
        <f t="shared" si="4"/>
        <v>1.1311705352698973E-4</v>
      </c>
      <c r="AC19" s="54">
        <f t="shared" si="4"/>
        <v>4.5246821410795895E-5</v>
      </c>
      <c r="AD19" s="54">
        <f t="shared" si="4"/>
        <v>6.7870232116193832E-5</v>
      </c>
      <c r="AE19" s="54">
        <f t="shared" si="4"/>
        <v>2.2623410705397947E-5</v>
      </c>
      <c r="AF19" s="54">
        <f t="shared" si="4"/>
        <v>6.7870232116193832E-5</v>
      </c>
      <c r="AG19" s="54">
        <f t="shared" si="4"/>
        <v>4.5246821410795895E-5</v>
      </c>
      <c r="AH19" s="54">
        <f t="shared" si="4"/>
        <v>2.2623410705397947E-5</v>
      </c>
      <c r="AI19" s="54">
        <f t="shared" si="4"/>
        <v>2.2623410705397947E-5</v>
      </c>
      <c r="AJ19" s="54">
        <f t="shared" si="4"/>
        <v>2.2623410705397947E-5</v>
      </c>
      <c r="AK19" s="54">
        <f t="shared" si="4"/>
        <v>2.2623410705397947E-5</v>
      </c>
    </row>
    <row r="20" spans="1:37" s="47" customFormat="1" ht="24" customHeight="1" thickBot="1" x14ac:dyDescent="0.25">
      <c r="D20" s="50" t="s">
        <v>81</v>
      </c>
      <c r="E20" s="51">
        <f>1000000*AVERAGE(AVERAGE(E$2:E$4)/$B$2, AVERAGE(E$5:E$7)/$B$5, AVERAGE(E$8:E$10)/$B$8, AVERAGE(E$11:E$13)/$B$11, AVERAGE(E$14:E$16)/$B$14)</f>
        <v>155.35316786337401</v>
      </c>
      <c r="F20" s="51">
        <f t="shared" ref="F20:AH20" si="5">1000000*AVERAGE(AVERAGE(F$2:F$4)/$B$2, AVERAGE(F$5:F$7)/$B$5, AVERAGE(F$8:F$10)/$B$8, AVERAGE(F$11:F$13)/$B$11, AVERAGE(F$14:F$16)/$B$14)</f>
        <v>210.80451821565001</v>
      </c>
      <c r="G20" s="51">
        <f t="shared" si="5"/>
        <v>215.50106356820848</v>
      </c>
      <c r="H20" s="51">
        <f t="shared" si="5"/>
        <v>10.826674599381398</v>
      </c>
      <c r="I20" s="51">
        <f t="shared" si="5"/>
        <v>63.755927794945947</v>
      </c>
      <c r="J20" s="51">
        <f t="shared" si="5"/>
        <v>1.1921352234852185</v>
      </c>
      <c r="K20" s="51">
        <f t="shared" si="5"/>
        <v>21.148278040675027</v>
      </c>
      <c r="L20" s="51">
        <f t="shared" si="5"/>
        <v>0.21588204793001553</v>
      </c>
      <c r="M20" s="51">
        <f t="shared" si="5"/>
        <v>9.2816661713476556</v>
      </c>
      <c r="N20" s="51">
        <f t="shared" si="5"/>
        <v>4.8346907939045085</v>
      </c>
      <c r="O20" s="51">
        <f t="shared" si="5"/>
        <v>2.4620902715569346</v>
      </c>
      <c r="P20" s="51">
        <f t="shared" si="5"/>
        <v>1.6173462957289799</v>
      </c>
      <c r="Q20" s="51">
        <f t="shared" si="5"/>
        <v>1.2289921683008385</v>
      </c>
      <c r="R20" s="51">
        <f t="shared" si="5"/>
        <v>0.96276238146981818</v>
      </c>
      <c r="S20" s="51">
        <f t="shared" si="5"/>
        <v>0.51115450987211819</v>
      </c>
      <c r="T20" s="51">
        <f t="shared" si="5"/>
        <v>0.29835200007722051</v>
      </c>
      <c r="U20" s="51">
        <f t="shared" si="5"/>
        <v>0.22686366785616252</v>
      </c>
      <c r="V20" s="51">
        <f t="shared" si="5"/>
        <v>0.32152401915498569</v>
      </c>
      <c r="W20" s="51">
        <f t="shared" si="5"/>
        <v>0.24900293502010784</v>
      </c>
      <c r="X20" s="51">
        <f t="shared" si="5"/>
        <v>9.3171340270322034E-2</v>
      </c>
      <c r="Y20" s="51">
        <f t="shared" si="5"/>
        <v>5.2650352954803623E-2</v>
      </c>
      <c r="Z20" s="51">
        <f t="shared" si="5"/>
        <v>2.2970869663917225E-2</v>
      </c>
      <c r="AA20" s="51">
        <f t="shared" si="5"/>
        <v>3.5100235303202415E-2</v>
      </c>
      <c r="AB20" s="51">
        <f t="shared" si="5"/>
        <v>8.7750588258006038E-2</v>
      </c>
      <c r="AC20" s="51">
        <f t="shared" si="5"/>
        <v>3.5100235303202415E-2</v>
      </c>
      <c r="AD20" s="51">
        <f t="shared" si="5"/>
        <v>5.2650352954803623E-2</v>
      </c>
      <c r="AE20" s="51">
        <f t="shared" si="5"/>
        <v>1.7550117651601208E-2</v>
      </c>
      <c r="AF20" s="51">
        <f t="shared" si="5"/>
        <v>4.2163833078407334E-2</v>
      </c>
      <c r="AG20" s="51">
        <f t="shared" si="5"/>
        <v>2.2970869663917225E-2</v>
      </c>
      <c r="AH20" s="51">
        <f t="shared" si="5"/>
        <v>1.1485434831958612E-2</v>
      </c>
      <c r="AI20" s="51">
        <f t="shared" ref="AI20" si="6">1000000*AVERAGE(AVERAGE(AI$2:AI$4)/$B$2, AVERAGE(AI$5:AI$7)/$B$5, AVERAGE(AI$8:AI$10)/$B$8, AVERAGE(AI$11:AI$13)/$B$11, AVERAGE(AI$14:AI$16)/$B$14)</f>
        <v>1.7550117651601208E-2</v>
      </c>
      <c r="AJ20" s="51">
        <f t="shared" ref="AJ20" si="7">1000000*AVERAGE(AVERAGE(AJ$2:AJ$4)/$B$2, AVERAGE(AJ$5:AJ$7)/$B$5, AVERAGE(AJ$8:AJ$10)/$B$8, AVERAGE(AJ$11:AJ$13)/$B$11, AVERAGE(AJ$14:AJ$16)/$B$14)</f>
        <v>1.7550117651601208E-2</v>
      </c>
      <c r="AK20" s="51">
        <f t="shared" ref="AK20" si="8">1000000*AVERAGE(AVERAGE(AK$2:AK$4)/$B$2, AVERAGE(AK$5:AK$7)/$B$5, AVERAGE(AK$8:AK$10)/$B$8, AVERAGE(AK$11:AK$13)/$B$11, AVERAGE(AK$14:AK$16)/$B$14)</f>
        <v>1.7550117651601208E-2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F523D0-732D-5F40-A24A-A2A97F9AE187}">
  <dimension ref="A1:B7"/>
  <sheetViews>
    <sheetView showGridLines="0" workbookViewId="0"/>
  </sheetViews>
  <sheetFormatPr baseColWidth="10" defaultRowHeight="16" x14ac:dyDescent="0.2"/>
  <cols>
    <col min="1" max="1" width="20" customWidth="1"/>
    <col min="2" max="2" width="46.6640625" bestFit="1" customWidth="1"/>
  </cols>
  <sheetData>
    <row r="1" spans="1:2" ht="17" thickBot="1" x14ac:dyDescent="0.25">
      <c r="B1" s="41" t="s">
        <v>82</v>
      </c>
    </row>
    <row r="2" spans="1:2" x14ac:dyDescent="0.2">
      <c r="A2" s="56" t="s">
        <v>1</v>
      </c>
      <c r="B2" s="57" t="s">
        <v>83</v>
      </c>
    </row>
    <row r="3" spans="1:2" x14ac:dyDescent="0.2">
      <c r="A3" s="58" t="s">
        <v>6</v>
      </c>
      <c r="B3" s="59" t="s">
        <v>83</v>
      </c>
    </row>
    <row r="4" spans="1:2" x14ac:dyDescent="0.2">
      <c r="A4" s="62" t="s">
        <v>2</v>
      </c>
      <c r="B4" s="59" t="s">
        <v>83</v>
      </c>
    </row>
    <row r="5" spans="1:2" x14ac:dyDescent="0.2">
      <c r="A5" s="62" t="s">
        <v>3</v>
      </c>
      <c r="B5" s="59" t="s">
        <v>84</v>
      </c>
    </row>
    <row r="6" spans="1:2" x14ac:dyDescent="0.2">
      <c r="A6" s="62" t="s">
        <v>5</v>
      </c>
      <c r="B6" s="59" t="s">
        <v>86</v>
      </c>
    </row>
    <row r="7" spans="1:2" ht="17" thickBot="1" x14ac:dyDescent="0.25">
      <c r="A7" s="60" t="s">
        <v>7</v>
      </c>
      <c r="B7" s="61" t="s">
        <v>84</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Worksheet descriptions</vt:lpstr>
      <vt:lpstr>Matrix</vt:lpstr>
      <vt:lpstr>Trycycler vs Trycycler</vt:lpstr>
      <vt:lpstr>Other vs other</vt:lpstr>
      <vt:lpstr>Tester assemblers used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 Wick</dc:creator>
  <cp:lastModifiedBy>Ryan Wick</cp:lastModifiedBy>
  <dcterms:created xsi:type="dcterms:W3CDTF">2020-12-14T23:01:18Z</dcterms:created>
  <dcterms:modified xsi:type="dcterms:W3CDTF">2021-03-12T04:56:14Z</dcterms:modified>
</cp:coreProperties>
</file>