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dwhe\Downloads\"/>
    </mc:Choice>
  </mc:AlternateContent>
  <xr:revisionPtr revIDLastSave="0" documentId="13_ncr:1_{B4354B4F-DE99-489A-A5A6-81810549D120}" xr6:coauthVersionLast="47" xr6:coauthVersionMax="47" xr10:uidLastSave="{00000000-0000-0000-0000-000000000000}"/>
  <bookViews>
    <workbookView xWindow="-38520" yWindow="5880" windowWidth="38640" windowHeight="21120" tabRatio="952" xr2:uid="{83853A4E-9BE6-406D-9E41-EB371264658A}"/>
  </bookViews>
  <sheets>
    <sheet name="README" sheetId="74" r:id="rId1"/>
    <sheet name="Actor-Use" sheetId="73" r:id="rId2"/>
    <sheet name="Actor-Instrument" sheetId="70" r:id="rId3"/>
  </sheets>
  <externalReferences>
    <externalReference r:id="rId4"/>
    <externalReference r:id="rId5"/>
  </externalReferences>
  <definedNames>
    <definedName name="_xlnm._FilterDatabase" localSheetId="1" hidden="1">'Actor-Use'!$A$2:$A$536</definedName>
    <definedName name="_Key1" hidden="1">#REF!</definedName>
    <definedName name="_key2" hidden="1">#REF!</definedName>
    <definedName name="_Order1" hidden="1">255</definedName>
    <definedName name="_Sort" hidden="1">#REF!</definedName>
    <definedName name="Cookies">[1]instrumenttype!$B$1:$B$6</definedName>
    <definedName name="debt">[1]instrumenttype!$B$7:$B$11</definedName>
    <definedName name="grant">[1]instrumenttype!$B$12:$B$16</definedName>
    <definedName name="incentive">[1]instrumenttype!$B$22:$B$26</definedName>
    <definedName name="MajorMitSector">'[2]Typology (reference)'!$A$146:$A$154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9" i="70" l="1"/>
  <c r="H508" i="73" l="1"/>
  <c r="H507" i="73"/>
  <c r="H506" i="73"/>
  <c r="H505" i="73"/>
  <c r="H504" i="73"/>
  <c r="H503" i="73"/>
  <c r="H502" i="73"/>
  <c r="H501" i="73"/>
  <c r="H500" i="73"/>
  <c r="H499" i="73"/>
  <c r="H498" i="73"/>
  <c r="H497" i="73"/>
  <c r="H496" i="73"/>
  <c r="H495" i="73"/>
  <c r="H493" i="73"/>
  <c r="H492" i="73"/>
  <c r="H491" i="73"/>
  <c r="H490" i="73"/>
  <c r="H489" i="73"/>
  <c r="H488" i="73"/>
  <c r="H487" i="73"/>
  <c r="H486" i="73"/>
  <c r="H485" i="73"/>
  <c r="H484" i="73"/>
  <c r="H483" i="73"/>
  <c r="H482" i="73"/>
  <c r="H479" i="73"/>
  <c r="H478" i="73"/>
  <c r="H477" i="73"/>
  <c r="H476" i="73"/>
  <c r="H475" i="73"/>
  <c r="H474" i="73"/>
  <c r="H473" i="73"/>
  <c r="H472" i="73"/>
  <c r="H471" i="73"/>
  <c r="H470" i="73"/>
  <c r="H469" i="73"/>
  <c r="H468" i="73"/>
  <c r="H461" i="73"/>
  <c r="H460" i="73"/>
  <c r="H459" i="73"/>
  <c r="H458" i="73"/>
  <c r="H457" i="73"/>
  <c r="H456" i="73"/>
  <c r="H455" i="73"/>
  <c r="H454" i="73"/>
  <c r="H453" i="73"/>
  <c r="H452" i="73"/>
  <c r="H451" i="73"/>
  <c r="H449" i="73"/>
  <c r="H448" i="73"/>
  <c r="H447" i="73"/>
  <c r="H446" i="73"/>
  <c r="H445" i="73"/>
  <c r="H444" i="73"/>
  <c r="H443" i="73"/>
  <c r="H442" i="73"/>
  <c r="H441" i="73"/>
  <c r="H438" i="73"/>
  <c r="H437" i="73"/>
  <c r="H436" i="73"/>
  <c r="H435" i="73"/>
  <c r="H434" i="73"/>
  <c r="H433" i="73"/>
  <c r="H432" i="73"/>
  <c r="H431" i="73"/>
  <c r="H430" i="73"/>
  <c r="H429" i="73"/>
  <c r="H422" i="73"/>
  <c r="H421" i="73"/>
  <c r="H420" i="73"/>
  <c r="H419" i="73"/>
  <c r="H418" i="73"/>
  <c r="H417" i="73"/>
  <c r="H416" i="73"/>
  <c r="H415" i="73"/>
  <c r="H414" i="73"/>
  <c r="H413" i="73"/>
  <c r="H412" i="73"/>
  <c r="H410" i="73"/>
  <c r="H409" i="73"/>
  <c r="H408" i="73"/>
  <c r="H407" i="73"/>
  <c r="H406" i="73"/>
  <c r="H405" i="73"/>
  <c r="H404" i="73"/>
  <c r="H403" i="73"/>
  <c r="H402" i="73"/>
  <c r="H401" i="73"/>
  <c r="H400" i="73"/>
  <c r="H398" i="73"/>
  <c r="H397" i="73"/>
  <c r="H396" i="73"/>
  <c r="H395" i="73"/>
  <c r="H394" i="73"/>
  <c r="H393" i="73"/>
  <c r="H392" i="73"/>
  <c r="H391" i="73"/>
  <c r="H390" i="73"/>
  <c r="H389" i="73"/>
  <c r="H382" i="73"/>
  <c r="H381" i="73"/>
  <c r="H380" i="73"/>
  <c r="H379" i="73"/>
  <c r="H378" i="73"/>
  <c r="H377" i="73"/>
  <c r="H376" i="73"/>
  <c r="H375" i="73"/>
  <c r="H374" i="73"/>
  <c r="H373" i="73"/>
  <c r="H372" i="73"/>
  <c r="H371" i="73"/>
  <c r="H370" i="73"/>
  <c r="H369" i="73"/>
  <c r="H357" i="73"/>
  <c r="H354" i="73"/>
  <c r="H367" i="73"/>
  <c r="H366" i="73"/>
  <c r="H365" i="73"/>
  <c r="H364" i="73"/>
  <c r="H363" i="73"/>
  <c r="H362" i="73"/>
  <c r="H361" i="73"/>
  <c r="H360" i="73"/>
  <c r="H359" i="73"/>
  <c r="H358" i="73"/>
  <c r="H356" i="73"/>
  <c r="H355" i="73"/>
  <c r="H352" i="73"/>
  <c r="H351" i="73"/>
  <c r="H350" i="73"/>
  <c r="H349" i="73"/>
  <c r="H348" i="73"/>
  <c r="H347" i="73"/>
  <c r="H346" i="73"/>
  <c r="H345" i="73"/>
  <c r="H344" i="73"/>
  <c r="H343" i="73"/>
  <c r="H342" i="73"/>
  <c r="H341" i="73"/>
  <c r="H340" i="73"/>
  <c r="H333" i="73"/>
  <c r="H332" i="73"/>
  <c r="H331" i="73"/>
  <c r="H330" i="73"/>
  <c r="H329" i="73"/>
  <c r="H328" i="73"/>
  <c r="H327" i="73"/>
  <c r="H326" i="73"/>
  <c r="H325" i="73"/>
  <c r="H324" i="73"/>
  <c r="H323" i="73"/>
  <c r="H322" i="73"/>
  <c r="H321" i="73"/>
  <c r="H320" i="73"/>
  <c r="H319" i="73"/>
  <c r="H317" i="73"/>
  <c r="H316" i="73"/>
  <c r="H315" i="73"/>
  <c r="H314" i="73"/>
  <c r="H313" i="73"/>
  <c r="H312" i="73"/>
  <c r="H311" i="73"/>
  <c r="H310" i="73"/>
  <c r="H309" i="73"/>
  <c r="H308" i="73"/>
  <c r="H307" i="73"/>
  <c r="H306" i="73"/>
  <c r="H305" i="73"/>
  <c r="H302" i="73"/>
  <c r="H301" i="73"/>
  <c r="H300" i="73"/>
  <c r="H299" i="73"/>
  <c r="H298" i="73"/>
  <c r="H297" i="73"/>
  <c r="H296" i="73"/>
  <c r="H295" i="73"/>
  <c r="H294" i="73"/>
  <c r="H293" i="73"/>
  <c r="H292" i="73"/>
  <c r="H291" i="73"/>
  <c r="H290" i="73"/>
  <c r="H289" i="73"/>
  <c r="H288" i="73"/>
  <c r="H282" i="73"/>
  <c r="H281" i="73"/>
  <c r="H280" i="73"/>
  <c r="H279" i="73"/>
  <c r="H278" i="73"/>
  <c r="H277" i="73"/>
  <c r="H276" i="73"/>
  <c r="H275" i="73"/>
  <c r="H274" i="73"/>
  <c r="H273" i="73"/>
  <c r="H271" i="73"/>
  <c r="H270" i="73"/>
  <c r="H269" i="73"/>
  <c r="H268" i="73"/>
  <c r="H267" i="73"/>
  <c r="H266" i="73"/>
  <c r="H265" i="73"/>
  <c r="H264" i="73"/>
  <c r="H262" i="73"/>
  <c r="H261" i="73"/>
  <c r="H260" i="73"/>
  <c r="H259" i="73"/>
  <c r="H258" i="73"/>
  <c r="H257" i="73"/>
  <c r="H256" i="73"/>
  <c r="H255" i="73"/>
  <c r="H254" i="73"/>
  <c r="H247" i="73"/>
  <c r="H246" i="73"/>
  <c r="H245" i="73"/>
  <c r="H244" i="73"/>
  <c r="H243" i="73"/>
  <c r="H242" i="73"/>
  <c r="H241" i="73"/>
  <c r="H240" i="73"/>
  <c r="H239" i="73"/>
  <c r="H238" i="73"/>
  <c r="H237" i="73"/>
  <c r="H236" i="73"/>
  <c r="H235" i="73"/>
  <c r="H234" i="73"/>
  <c r="H232" i="73"/>
  <c r="H231" i="73"/>
  <c r="H230" i="73"/>
  <c r="H229" i="73"/>
  <c r="H228" i="73"/>
  <c r="H227" i="73"/>
  <c r="H226" i="73"/>
  <c r="H225" i="73"/>
  <c r="H224" i="73"/>
  <c r="H223" i="73"/>
  <c r="H222" i="73"/>
  <c r="H221" i="73"/>
  <c r="H218" i="73"/>
  <c r="H217" i="73"/>
  <c r="H216" i="73"/>
  <c r="H215" i="73"/>
  <c r="H214" i="73"/>
  <c r="H213" i="73"/>
  <c r="H212" i="73"/>
  <c r="H211" i="73"/>
  <c r="H210" i="73"/>
  <c r="H209" i="73"/>
  <c r="H208" i="73"/>
  <c r="H207" i="73"/>
  <c r="H200" i="73"/>
  <c r="H199" i="73"/>
  <c r="H198" i="73"/>
  <c r="H197" i="73"/>
  <c r="H196" i="73"/>
  <c r="H195" i="73"/>
  <c r="H194" i="73"/>
  <c r="H193" i="73"/>
  <c r="H192" i="73"/>
  <c r="H191" i="73"/>
  <c r="H190" i="73"/>
  <c r="H189" i="73"/>
  <c r="H188" i="73"/>
  <c r="H187" i="73"/>
  <c r="H186" i="73"/>
  <c r="H184" i="73"/>
  <c r="H183" i="73"/>
  <c r="H182" i="73"/>
  <c r="H181" i="73"/>
  <c r="H180" i="73"/>
  <c r="H179" i="73"/>
  <c r="H178" i="73"/>
  <c r="H177" i="73"/>
  <c r="H176" i="73"/>
  <c r="H175" i="73"/>
  <c r="H174" i="73"/>
  <c r="H173" i="73"/>
  <c r="H172" i="73"/>
  <c r="H169" i="73"/>
  <c r="H168" i="73"/>
  <c r="H167" i="73"/>
  <c r="H166" i="73"/>
  <c r="H165" i="73"/>
  <c r="H164" i="73"/>
  <c r="H163" i="73"/>
  <c r="H162" i="73"/>
  <c r="H161" i="73"/>
  <c r="H160" i="73"/>
  <c r="H159" i="73"/>
  <c r="H158" i="73"/>
  <c r="H157" i="73"/>
  <c r="H156" i="73"/>
  <c r="H155" i="73"/>
  <c r="H149" i="73"/>
  <c r="H148" i="73"/>
  <c r="H147" i="73"/>
  <c r="H146" i="73"/>
  <c r="H145" i="73"/>
  <c r="H144" i="73"/>
  <c r="H143" i="73"/>
  <c r="H142" i="73"/>
  <c r="H141" i="73"/>
  <c r="H140" i="73"/>
  <c r="H139" i="73"/>
  <c r="H138" i="73"/>
  <c r="H137" i="73"/>
  <c r="H136" i="73"/>
  <c r="H135" i="73"/>
  <c r="H132" i="73"/>
  <c r="H133" i="73"/>
  <c r="H131" i="73"/>
  <c r="H130" i="73"/>
  <c r="H129" i="73"/>
  <c r="H128" i="73"/>
  <c r="H127" i="73"/>
  <c r="H126" i="73"/>
  <c r="H125" i="73"/>
  <c r="H124" i="73"/>
  <c r="H123" i="73"/>
  <c r="H122" i="73"/>
  <c r="H121" i="73"/>
  <c r="H120" i="73"/>
  <c r="H119" i="73"/>
  <c r="H117" i="73"/>
  <c r="H116" i="73"/>
  <c r="H115" i="73"/>
  <c r="H114" i="73"/>
  <c r="H113" i="73"/>
  <c r="H112" i="73"/>
  <c r="H111" i="73"/>
  <c r="H110" i="73"/>
  <c r="H109" i="73"/>
  <c r="H108" i="73"/>
  <c r="H107" i="73"/>
  <c r="H106" i="73"/>
  <c r="H105" i="73"/>
  <c r="H104" i="73"/>
  <c r="H97" i="73"/>
  <c r="H96" i="73"/>
  <c r="H95" i="73"/>
  <c r="H94" i="73"/>
  <c r="H93" i="73"/>
  <c r="H92" i="73"/>
  <c r="H91" i="73"/>
  <c r="H90" i="73"/>
  <c r="H89" i="73"/>
  <c r="H88" i="73"/>
  <c r="H87" i="73"/>
  <c r="H86" i="73"/>
  <c r="H85" i="73"/>
  <c r="H69" i="73"/>
  <c r="H68" i="73"/>
  <c r="H67" i="73"/>
  <c r="H66" i="73"/>
  <c r="H65" i="73"/>
  <c r="H64" i="73"/>
  <c r="H63" i="73"/>
  <c r="H62" i="73"/>
  <c r="H61" i="73"/>
  <c r="H60" i="73"/>
  <c r="H59" i="73"/>
  <c r="H58" i="73"/>
  <c r="H83" i="73"/>
  <c r="H82" i="73"/>
  <c r="H81" i="73"/>
  <c r="H80" i="73"/>
  <c r="H79" i="73"/>
  <c r="H78" i="73"/>
  <c r="H77" i="73"/>
  <c r="H76" i="73"/>
  <c r="H75" i="73"/>
  <c r="H74" i="73"/>
  <c r="H73" i="73"/>
  <c r="H72" i="73"/>
  <c r="L508" i="70"/>
  <c r="L507" i="70"/>
  <c r="L506" i="70"/>
  <c r="L505" i="70"/>
  <c r="L504" i="70"/>
  <c r="L503" i="70"/>
  <c r="L502" i="70"/>
  <c r="L501" i="70"/>
  <c r="L500" i="70"/>
  <c r="L499" i="70"/>
  <c r="L498" i="70"/>
  <c r="L497" i="70"/>
  <c r="L496" i="70"/>
  <c r="L495" i="70"/>
  <c r="L471" i="70"/>
  <c r="L476" i="70"/>
  <c r="L479" i="70"/>
  <c r="L461" i="70"/>
  <c r="L460" i="70"/>
  <c r="L459" i="70"/>
  <c r="L458" i="70"/>
  <c r="L457" i="70"/>
  <c r="L456" i="70"/>
  <c r="L455" i="70"/>
  <c r="L454" i="70"/>
  <c r="L453" i="70"/>
  <c r="L452" i="70"/>
  <c r="L451" i="70"/>
  <c r="L448" i="70"/>
  <c r="L447" i="70"/>
  <c r="L446" i="70"/>
  <c r="L445" i="70"/>
  <c r="L444" i="70"/>
  <c r="L443" i="70"/>
  <c r="L442" i="70"/>
  <c r="L441" i="70"/>
  <c r="L438" i="70"/>
  <c r="L437" i="70"/>
  <c r="L436" i="70"/>
  <c r="L435" i="70"/>
  <c r="L434" i="70"/>
  <c r="L433" i="70"/>
  <c r="L432" i="70"/>
  <c r="L431" i="70"/>
  <c r="L430" i="70"/>
  <c r="L422" i="70"/>
  <c r="L421" i="70"/>
  <c r="L420" i="70"/>
  <c r="L419" i="70"/>
  <c r="L418" i="70"/>
  <c r="L417" i="70"/>
  <c r="L416" i="70"/>
  <c r="L415" i="70"/>
  <c r="L414" i="70"/>
  <c r="L413" i="70"/>
  <c r="L412" i="70"/>
  <c r="L407" i="70"/>
  <c r="L406" i="70"/>
  <c r="L405" i="70"/>
  <c r="L404" i="70"/>
  <c r="L403" i="70"/>
  <c r="L402" i="70"/>
  <c r="L401" i="70"/>
  <c r="L398" i="70"/>
  <c r="L397" i="70"/>
  <c r="L396" i="70"/>
  <c r="L395" i="70"/>
  <c r="L394" i="70"/>
  <c r="L393" i="70"/>
  <c r="L392" i="70"/>
  <c r="L391" i="70"/>
  <c r="L390" i="70"/>
  <c r="L382" i="70"/>
  <c r="L381" i="70"/>
  <c r="L380" i="70"/>
  <c r="L379" i="70"/>
  <c r="L378" i="70"/>
  <c r="L377" i="70"/>
  <c r="L376" i="70"/>
  <c r="L375" i="70"/>
  <c r="L374" i="70"/>
  <c r="L373" i="70"/>
  <c r="L372" i="70"/>
  <c r="L371" i="70"/>
  <c r="L370" i="70"/>
  <c r="L369" i="70"/>
  <c r="L365" i="70"/>
  <c r="L364" i="70"/>
  <c r="L363" i="70"/>
  <c r="L362" i="70"/>
  <c r="L361" i="70"/>
  <c r="L360" i="70"/>
  <c r="L359" i="70"/>
  <c r="L358" i="70"/>
  <c r="L357" i="70"/>
  <c r="L356" i="70"/>
  <c r="L355" i="70"/>
  <c r="L350" i="70"/>
  <c r="L347" i="70"/>
  <c r="L346" i="70"/>
  <c r="L345" i="70"/>
  <c r="L344" i="70"/>
  <c r="L343" i="70"/>
  <c r="L342" i="70"/>
  <c r="L333" i="70"/>
  <c r="L332" i="70"/>
  <c r="L331" i="70"/>
  <c r="L330" i="70"/>
  <c r="L329" i="70"/>
  <c r="L328" i="70"/>
  <c r="L327" i="70"/>
  <c r="L326" i="70"/>
  <c r="L325" i="70"/>
  <c r="L324" i="70"/>
  <c r="L323" i="70"/>
  <c r="L322" i="70"/>
  <c r="L321" i="70"/>
  <c r="L320" i="70"/>
  <c r="L319" i="70"/>
  <c r="L317" i="70"/>
  <c r="L314" i="70"/>
  <c r="L313" i="70"/>
  <c r="L312" i="70"/>
  <c r="L311" i="70"/>
  <c r="L310" i="70"/>
  <c r="L309" i="70"/>
  <c r="L308" i="70"/>
  <c r="L307" i="70"/>
  <c r="L306" i="70"/>
  <c r="L298" i="70"/>
  <c r="L297" i="70"/>
  <c r="L296" i="70"/>
  <c r="L295" i="70"/>
  <c r="L294" i="70"/>
  <c r="L293" i="70"/>
  <c r="L292" i="70"/>
  <c r="L291" i="70"/>
  <c r="L290" i="70"/>
  <c r="L289" i="70"/>
  <c r="J280" i="70"/>
  <c r="L280" i="70" s="1"/>
  <c r="J278" i="70"/>
  <c r="L278" i="70" s="1"/>
  <c r="E273" i="70"/>
  <c r="K282" i="70"/>
  <c r="J282" i="70"/>
  <c r="I282" i="70"/>
  <c r="H282" i="70"/>
  <c r="G282" i="70"/>
  <c r="F282" i="70"/>
  <c r="E282" i="70"/>
  <c r="K281" i="70"/>
  <c r="J281" i="70"/>
  <c r="I281" i="70"/>
  <c r="H281" i="70"/>
  <c r="G281" i="70"/>
  <c r="F281" i="70"/>
  <c r="E281" i="70"/>
  <c r="K279" i="70"/>
  <c r="J279" i="70"/>
  <c r="I279" i="70"/>
  <c r="H279" i="70"/>
  <c r="G279" i="70"/>
  <c r="F279" i="70"/>
  <c r="E279" i="70"/>
  <c r="K277" i="70"/>
  <c r="J277" i="70"/>
  <c r="I277" i="70"/>
  <c r="H277" i="70"/>
  <c r="G277" i="70"/>
  <c r="F277" i="70"/>
  <c r="E277" i="70"/>
  <c r="K276" i="70"/>
  <c r="J276" i="70"/>
  <c r="I276" i="70"/>
  <c r="H276" i="70"/>
  <c r="G276" i="70"/>
  <c r="F276" i="70"/>
  <c r="E276" i="70"/>
  <c r="K275" i="70"/>
  <c r="J275" i="70"/>
  <c r="I275" i="70"/>
  <c r="H275" i="70"/>
  <c r="G275" i="70"/>
  <c r="F275" i="70"/>
  <c r="E275" i="70"/>
  <c r="K274" i="70"/>
  <c r="J274" i="70"/>
  <c r="I274" i="70"/>
  <c r="H274" i="70"/>
  <c r="G274" i="70"/>
  <c r="F274" i="70"/>
  <c r="E274" i="70"/>
  <c r="K273" i="70"/>
  <c r="J273" i="70"/>
  <c r="I273" i="70"/>
  <c r="H273" i="70"/>
  <c r="G273" i="70"/>
  <c r="F273" i="70"/>
  <c r="L268" i="70"/>
  <c r="J248" i="70"/>
  <c r="K248" i="70"/>
  <c r="L247" i="70"/>
  <c r="L246" i="70"/>
  <c r="L245" i="70"/>
  <c r="L244" i="70"/>
  <c r="L243" i="70"/>
  <c r="L242" i="70"/>
  <c r="L241" i="70"/>
  <c r="L240" i="70"/>
  <c r="L239" i="70"/>
  <c r="L238" i="70"/>
  <c r="L237" i="70"/>
  <c r="L236" i="70"/>
  <c r="L235" i="70"/>
  <c r="L234" i="70"/>
  <c r="G248" i="70"/>
  <c r="E248" i="70"/>
  <c r="L232" i="70"/>
  <c r="L231" i="70"/>
  <c r="L230" i="70"/>
  <c r="L229" i="70"/>
  <c r="L228" i="70"/>
  <c r="L227" i="70"/>
  <c r="L226" i="70"/>
  <c r="L225" i="70"/>
  <c r="L224" i="70"/>
  <c r="L223" i="70"/>
  <c r="L222" i="70"/>
  <c r="L221" i="70"/>
  <c r="L218" i="70"/>
  <c r="L217" i="70"/>
  <c r="L216" i="70"/>
  <c r="L215" i="70"/>
  <c r="L214" i="70"/>
  <c r="L213" i="70"/>
  <c r="L212" i="70"/>
  <c r="L211" i="70"/>
  <c r="L210" i="70"/>
  <c r="L209" i="70"/>
  <c r="L208" i="70"/>
  <c r="L207" i="70"/>
  <c r="F187" i="70"/>
  <c r="L167" i="70"/>
  <c r="F200" i="70"/>
  <c r="E198" i="70"/>
  <c r="E194" i="70"/>
  <c r="K200" i="70"/>
  <c r="J200" i="70"/>
  <c r="I200" i="70"/>
  <c r="H200" i="70"/>
  <c r="G200" i="70"/>
  <c r="E200" i="70"/>
  <c r="K199" i="70"/>
  <c r="J199" i="70"/>
  <c r="I199" i="70"/>
  <c r="H199" i="70"/>
  <c r="G199" i="70"/>
  <c r="F199" i="70"/>
  <c r="E199" i="70"/>
  <c r="K198" i="70"/>
  <c r="J198" i="70"/>
  <c r="I198" i="70"/>
  <c r="H198" i="70"/>
  <c r="G198" i="70"/>
  <c r="F198" i="70"/>
  <c r="K197" i="70"/>
  <c r="J197" i="70"/>
  <c r="I197" i="70"/>
  <c r="H197" i="70"/>
  <c r="G197" i="70"/>
  <c r="F197" i="70"/>
  <c r="E197" i="70"/>
  <c r="K196" i="70"/>
  <c r="J196" i="70"/>
  <c r="I196" i="70"/>
  <c r="H196" i="70"/>
  <c r="G196" i="70"/>
  <c r="F196" i="70"/>
  <c r="E196" i="70"/>
  <c r="K195" i="70"/>
  <c r="J195" i="70"/>
  <c r="I195" i="70"/>
  <c r="H195" i="70"/>
  <c r="G195" i="70"/>
  <c r="F195" i="70"/>
  <c r="E195" i="70"/>
  <c r="K194" i="70"/>
  <c r="J194" i="70"/>
  <c r="I194" i="70"/>
  <c r="H194" i="70"/>
  <c r="G194" i="70"/>
  <c r="F194" i="70"/>
  <c r="K193" i="70"/>
  <c r="J193" i="70"/>
  <c r="I193" i="70"/>
  <c r="H193" i="70"/>
  <c r="G193" i="70"/>
  <c r="F193" i="70"/>
  <c r="E193" i="70"/>
  <c r="K192" i="70"/>
  <c r="J192" i="70"/>
  <c r="I192" i="70"/>
  <c r="H192" i="70"/>
  <c r="G192" i="70"/>
  <c r="F192" i="70"/>
  <c r="E192" i="70"/>
  <c r="E190" i="70"/>
  <c r="K191" i="70"/>
  <c r="J191" i="70"/>
  <c r="I191" i="70"/>
  <c r="H191" i="70"/>
  <c r="G191" i="70"/>
  <c r="F191" i="70"/>
  <c r="E191" i="70"/>
  <c r="K190" i="70"/>
  <c r="J190" i="70"/>
  <c r="I190" i="70"/>
  <c r="H190" i="70"/>
  <c r="G190" i="70"/>
  <c r="F190" i="70"/>
  <c r="K189" i="70"/>
  <c r="J189" i="70"/>
  <c r="I189" i="70"/>
  <c r="H189" i="70"/>
  <c r="G189" i="70"/>
  <c r="F189" i="70"/>
  <c r="E189" i="70"/>
  <c r="K188" i="70"/>
  <c r="J188" i="70"/>
  <c r="I188" i="70"/>
  <c r="H188" i="70"/>
  <c r="G188" i="70"/>
  <c r="F188" i="70"/>
  <c r="E188" i="70"/>
  <c r="K187" i="70"/>
  <c r="J187" i="70"/>
  <c r="I187" i="70"/>
  <c r="H187" i="70"/>
  <c r="G187" i="70"/>
  <c r="E187" i="70"/>
  <c r="K186" i="70"/>
  <c r="J186" i="70"/>
  <c r="I186" i="70"/>
  <c r="H186" i="70"/>
  <c r="G186" i="70"/>
  <c r="F186" i="70"/>
  <c r="L184" i="70"/>
  <c r="L183" i="70"/>
  <c r="L182" i="70"/>
  <c r="L181" i="70"/>
  <c r="L180" i="70"/>
  <c r="L179" i="70"/>
  <c r="L178" i="70"/>
  <c r="L177" i="70"/>
  <c r="L176" i="70"/>
  <c r="L175" i="70"/>
  <c r="L174" i="70"/>
  <c r="L173" i="70"/>
  <c r="L172" i="70"/>
  <c r="L168" i="70"/>
  <c r="L166" i="70"/>
  <c r="L165" i="70"/>
  <c r="L164" i="70"/>
  <c r="L163" i="70"/>
  <c r="L162" i="70"/>
  <c r="L161" i="70"/>
  <c r="L160" i="70"/>
  <c r="L191" i="70" s="1"/>
  <c r="L159" i="70"/>
  <c r="K90" i="70"/>
  <c r="K95" i="70"/>
  <c r="K97" i="70"/>
  <c r="J97" i="70"/>
  <c r="I97" i="70"/>
  <c r="H97" i="70"/>
  <c r="G97" i="70"/>
  <c r="F97" i="70"/>
  <c r="E97" i="70"/>
  <c r="K96" i="70"/>
  <c r="J96" i="70"/>
  <c r="I96" i="70"/>
  <c r="H96" i="70"/>
  <c r="G96" i="70"/>
  <c r="F96" i="70"/>
  <c r="E96" i="70"/>
  <c r="J95" i="70"/>
  <c r="I95" i="70"/>
  <c r="H95" i="70"/>
  <c r="G95" i="70"/>
  <c r="F95" i="70"/>
  <c r="E95" i="70"/>
  <c r="K94" i="70"/>
  <c r="J94" i="70"/>
  <c r="I94" i="70"/>
  <c r="H94" i="70"/>
  <c r="G94" i="70"/>
  <c r="F94" i="70"/>
  <c r="E94" i="70"/>
  <c r="K93" i="70"/>
  <c r="J93" i="70"/>
  <c r="I93" i="70"/>
  <c r="H93" i="70"/>
  <c r="G93" i="70"/>
  <c r="F93" i="70"/>
  <c r="E93" i="70"/>
  <c r="K92" i="70"/>
  <c r="J92" i="70"/>
  <c r="I92" i="70"/>
  <c r="H92" i="70"/>
  <c r="G92" i="70"/>
  <c r="F92" i="70"/>
  <c r="E92" i="70"/>
  <c r="K91" i="70"/>
  <c r="J91" i="70"/>
  <c r="I91" i="70"/>
  <c r="H91" i="70"/>
  <c r="G91" i="70"/>
  <c r="F91" i="70"/>
  <c r="E91" i="70"/>
  <c r="J90" i="70"/>
  <c r="I90" i="70"/>
  <c r="H90" i="70"/>
  <c r="G90" i="70"/>
  <c r="F90" i="70"/>
  <c r="E90" i="70"/>
  <c r="K89" i="70"/>
  <c r="J89" i="70"/>
  <c r="I89" i="70"/>
  <c r="H89" i="70"/>
  <c r="G89" i="70"/>
  <c r="F89" i="70"/>
  <c r="E89" i="70"/>
  <c r="K88" i="70"/>
  <c r="J88" i="70"/>
  <c r="I88" i="70"/>
  <c r="H88" i="70"/>
  <c r="G88" i="70"/>
  <c r="F88" i="70"/>
  <c r="E88" i="70"/>
  <c r="K87" i="70"/>
  <c r="J87" i="70"/>
  <c r="I87" i="70"/>
  <c r="H87" i="70"/>
  <c r="G87" i="70"/>
  <c r="F87" i="70"/>
  <c r="E87" i="70"/>
  <c r="K86" i="70"/>
  <c r="J86" i="70"/>
  <c r="I86" i="70"/>
  <c r="H86" i="70"/>
  <c r="G86" i="70"/>
  <c r="F86" i="70"/>
  <c r="E86" i="70"/>
  <c r="K85" i="70"/>
  <c r="J85" i="70"/>
  <c r="I85" i="70"/>
  <c r="H85" i="70"/>
  <c r="G85" i="70"/>
  <c r="F85" i="70"/>
  <c r="E85" i="70"/>
  <c r="L155" i="70"/>
  <c r="L156" i="70"/>
  <c r="L157" i="70"/>
  <c r="L158" i="70"/>
  <c r="L169" i="70"/>
  <c r="L82" i="70"/>
  <c r="L81" i="70"/>
  <c r="L80" i="70"/>
  <c r="L79" i="70"/>
  <c r="L78" i="70"/>
  <c r="L77" i="70"/>
  <c r="L76" i="70"/>
  <c r="L75" i="70"/>
  <c r="L74" i="70"/>
  <c r="L73" i="70"/>
  <c r="L72" i="70"/>
  <c r="L62" i="70"/>
  <c r="L64" i="70"/>
  <c r="L69" i="70"/>
  <c r="L68" i="70"/>
  <c r="L67" i="70"/>
  <c r="L66" i="70"/>
  <c r="L65" i="70"/>
  <c r="L63" i="70"/>
  <c r="E70" i="70"/>
  <c r="F70" i="70"/>
  <c r="G70" i="70"/>
  <c r="H70" i="70"/>
  <c r="I70" i="70"/>
  <c r="J70" i="70"/>
  <c r="K70" i="70"/>
  <c r="H103" i="73"/>
  <c r="E494" i="70"/>
  <c r="K140" i="70"/>
  <c r="H134" i="73" l="1"/>
  <c r="L277" i="70"/>
  <c r="L275" i="70"/>
  <c r="L279" i="70"/>
  <c r="L282" i="70"/>
  <c r="L276" i="70"/>
  <c r="L274" i="70"/>
  <c r="L196" i="70"/>
  <c r="L273" i="70"/>
  <c r="L281" i="70"/>
  <c r="L248" i="70"/>
  <c r="L91" i="70"/>
  <c r="L192" i="70"/>
  <c r="I248" i="70"/>
  <c r="L193" i="70"/>
  <c r="H248" i="70"/>
  <c r="F248" i="70"/>
  <c r="L189" i="70"/>
  <c r="L197" i="70"/>
  <c r="L198" i="70"/>
  <c r="L199" i="70"/>
  <c r="L200" i="70"/>
  <c r="L194" i="70"/>
  <c r="L195" i="70"/>
  <c r="L93" i="70"/>
  <c r="L190" i="70"/>
  <c r="L188" i="70"/>
  <c r="L187" i="70"/>
  <c r="L94" i="70"/>
  <c r="L92" i="70"/>
  <c r="L90" i="70"/>
  <c r="L96" i="70"/>
  <c r="L95" i="70"/>
  <c r="G51" i="73"/>
  <c r="F51" i="73"/>
  <c r="E51" i="73"/>
  <c r="G50" i="73"/>
  <c r="F50" i="73"/>
  <c r="E50" i="73"/>
  <c r="G49" i="73"/>
  <c r="F49" i="73"/>
  <c r="E49" i="73"/>
  <c r="G48" i="73"/>
  <c r="F48" i="73"/>
  <c r="E48" i="73"/>
  <c r="G47" i="73"/>
  <c r="F47" i="73"/>
  <c r="E47" i="73"/>
  <c r="G46" i="73"/>
  <c r="F46" i="73"/>
  <c r="E46" i="73"/>
  <c r="G45" i="73"/>
  <c r="F45" i="73"/>
  <c r="E45" i="73"/>
  <c r="G44" i="73"/>
  <c r="F44" i="73"/>
  <c r="E44" i="73"/>
  <c r="G43" i="73"/>
  <c r="F43" i="73"/>
  <c r="E43" i="73"/>
  <c r="G42" i="73"/>
  <c r="F42" i="73"/>
  <c r="E42" i="73"/>
  <c r="G41" i="73"/>
  <c r="F41" i="73"/>
  <c r="E41" i="73"/>
  <c r="G40" i="73"/>
  <c r="F40" i="73"/>
  <c r="E40" i="73"/>
  <c r="G39" i="73"/>
  <c r="F39" i="73"/>
  <c r="E39" i="73"/>
  <c r="G38" i="73"/>
  <c r="F38" i="73"/>
  <c r="E38" i="73"/>
  <c r="G37" i="73"/>
  <c r="F37" i="73"/>
  <c r="E36" i="73"/>
  <c r="F36" i="73"/>
  <c r="G36" i="73"/>
  <c r="H35" i="73"/>
  <c r="H34" i="73"/>
  <c r="H33" i="73"/>
  <c r="H32" i="73"/>
  <c r="H31" i="73"/>
  <c r="H30" i="73"/>
  <c r="H29" i="73"/>
  <c r="H28" i="73"/>
  <c r="H22" i="73"/>
  <c r="H6" i="73"/>
  <c r="H7" i="73"/>
  <c r="H13" i="73"/>
  <c r="H19" i="73"/>
  <c r="H18" i="73"/>
  <c r="H17" i="73"/>
  <c r="H16" i="73"/>
  <c r="H15" i="73"/>
  <c r="H14" i="73"/>
  <c r="H12" i="73"/>
  <c r="H11" i="73"/>
  <c r="E37" i="73"/>
  <c r="H27" i="73"/>
  <c r="H43" i="73" s="1"/>
  <c r="H26" i="73"/>
  <c r="H25" i="73"/>
  <c r="H24" i="73"/>
  <c r="H23" i="73"/>
  <c r="H21" i="73"/>
  <c r="G20" i="73"/>
  <c r="F20" i="73"/>
  <c r="E20" i="73"/>
  <c r="H10" i="73"/>
  <c r="H9" i="73"/>
  <c r="H8" i="73"/>
  <c r="H5" i="73"/>
  <c r="H57" i="73"/>
  <c r="E70" i="73"/>
  <c r="F70" i="73"/>
  <c r="G70" i="73"/>
  <c r="H71" i="73"/>
  <c r="E84" i="73"/>
  <c r="F84" i="73"/>
  <c r="G84" i="73"/>
  <c r="L12" i="70"/>
  <c r="H44" i="73" l="1"/>
  <c r="H46" i="73"/>
  <c r="L283" i="70"/>
  <c r="H47" i="73"/>
  <c r="H41" i="73"/>
  <c r="H40" i="73"/>
  <c r="H42" i="73"/>
  <c r="H48" i="73"/>
  <c r="H45" i="73"/>
  <c r="G52" i="73"/>
  <c r="H37" i="73"/>
  <c r="H39" i="73"/>
  <c r="H38" i="73"/>
  <c r="H50" i="73"/>
  <c r="H49" i="73"/>
  <c r="H51" i="73"/>
  <c r="E53" i="73"/>
  <c r="F53" i="73"/>
  <c r="G53" i="73"/>
  <c r="H20" i="73"/>
  <c r="H70" i="73"/>
  <c r="E52" i="73"/>
  <c r="F52" i="73"/>
  <c r="H36" i="73"/>
  <c r="G98" i="73"/>
  <c r="F99" i="73"/>
  <c r="E99" i="73"/>
  <c r="F98" i="73"/>
  <c r="G99" i="73"/>
  <c r="E98" i="73"/>
  <c r="H84" i="73"/>
  <c r="H99" i="73" s="1"/>
  <c r="K51" i="70"/>
  <c r="J51" i="70"/>
  <c r="I51" i="70"/>
  <c r="H51" i="70"/>
  <c r="G51" i="70"/>
  <c r="F51" i="70"/>
  <c r="E51" i="70"/>
  <c r="K50" i="70"/>
  <c r="J50" i="70"/>
  <c r="I50" i="70"/>
  <c r="H50" i="70"/>
  <c r="G50" i="70"/>
  <c r="F50" i="70"/>
  <c r="E50" i="70"/>
  <c r="K49" i="70"/>
  <c r="J49" i="70"/>
  <c r="I49" i="70"/>
  <c r="H49" i="70"/>
  <c r="G49" i="70"/>
  <c r="F49" i="70"/>
  <c r="E49" i="70"/>
  <c r="K48" i="70"/>
  <c r="J48" i="70"/>
  <c r="I48" i="70"/>
  <c r="H48" i="70"/>
  <c r="G48" i="70"/>
  <c r="F48" i="70"/>
  <c r="E48" i="70"/>
  <c r="K47" i="70"/>
  <c r="J47" i="70"/>
  <c r="I47" i="70"/>
  <c r="H47" i="70"/>
  <c r="G47" i="70"/>
  <c r="F47" i="70"/>
  <c r="E47" i="70"/>
  <c r="K46" i="70"/>
  <c r="J46" i="70"/>
  <c r="I46" i="70"/>
  <c r="H46" i="70"/>
  <c r="G46" i="70"/>
  <c r="F46" i="70"/>
  <c r="E46" i="70"/>
  <c r="K45" i="70"/>
  <c r="J45" i="70"/>
  <c r="I45" i="70"/>
  <c r="H45" i="70"/>
  <c r="G45" i="70"/>
  <c r="F45" i="70"/>
  <c r="E45" i="70"/>
  <c r="K44" i="70"/>
  <c r="J44" i="70"/>
  <c r="I44" i="70"/>
  <c r="H44" i="70"/>
  <c r="G44" i="70"/>
  <c r="F44" i="70"/>
  <c r="E44" i="70"/>
  <c r="K43" i="70"/>
  <c r="J43" i="70"/>
  <c r="I43" i="70"/>
  <c r="H43" i="70"/>
  <c r="G43" i="70"/>
  <c r="F43" i="70"/>
  <c r="E43" i="70"/>
  <c r="K42" i="70"/>
  <c r="J42" i="70"/>
  <c r="I42" i="70"/>
  <c r="H42" i="70"/>
  <c r="G42" i="70"/>
  <c r="F42" i="70"/>
  <c r="E42" i="70"/>
  <c r="K41" i="70"/>
  <c r="J41" i="70"/>
  <c r="I41" i="70"/>
  <c r="H41" i="70"/>
  <c r="G41" i="70"/>
  <c r="F41" i="70"/>
  <c r="E41" i="70"/>
  <c r="K40" i="70"/>
  <c r="J40" i="70"/>
  <c r="I40" i="70"/>
  <c r="H40" i="70"/>
  <c r="G40" i="70"/>
  <c r="F40" i="70"/>
  <c r="E40" i="70"/>
  <c r="K39" i="70"/>
  <c r="J39" i="70"/>
  <c r="I39" i="70"/>
  <c r="H39" i="70"/>
  <c r="G39" i="70"/>
  <c r="F39" i="70"/>
  <c r="E39" i="70"/>
  <c r="K38" i="70"/>
  <c r="J38" i="70"/>
  <c r="I38" i="70"/>
  <c r="H38" i="70"/>
  <c r="G38" i="70"/>
  <c r="F38" i="70"/>
  <c r="E38" i="70"/>
  <c r="K37" i="70"/>
  <c r="J37" i="70"/>
  <c r="I37" i="70"/>
  <c r="H37" i="70"/>
  <c r="G37" i="70"/>
  <c r="F37" i="70"/>
  <c r="L22" i="70"/>
  <c r="L25" i="70"/>
  <c r="L34" i="70"/>
  <c r="L29" i="70"/>
  <c r="L30" i="70"/>
  <c r="L28" i="70"/>
  <c r="L44" i="70" s="1"/>
  <c r="L23" i="70"/>
  <c r="L7" i="70"/>
  <c r="L18" i="70"/>
  <c r="L17" i="70"/>
  <c r="L16" i="70"/>
  <c r="L15" i="70"/>
  <c r="L14" i="70"/>
  <c r="L13" i="70"/>
  <c r="E20" i="70"/>
  <c r="E37" i="70"/>
  <c r="K36" i="70"/>
  <c r="J36" i="70"/>
  <c r="I36" i="70"/>
  <c r="H36" i="70"/>
  <c r="G36" i="70"/>
  <c r="F36" i="70"/>
  <c r="E36" i="70"/>
  <c r="L35" i="70"/>
  <c r="L33" i="70"/>
  <c r="L32" i="70"/>
  <c r="L31" i="70"/>
  <c r="L27" i="70"/>
  <c r="L26" i="70"/>
  <c r="L24" i="70"/>
  <c r="L21" i="70"/>
  <c r="K20" i="70"/>
  <c r="J20" i="70"/>
  <c r="I20" i="70"/>
  <c r="H20" i="70"/>
  <c r="G20" i="70"/>
  <c r="F20" i="70"/>
  <c r="L19" i="70"/>
  <c r="L11" i="70"/>
  <c r="L10" i="70"/>
  <c r="L9" i="70"/>
  <c r="L8" i="70"/>
  <c r="L6" i="70"/>
  <c r="L5" i="70"/>
  <c r="L103" i="70"/>
  <c r="L104" i="70"/>
  <c r="L105" i="70"/>
  <c r="L106" i="70"/>
  <c r="L107" i="70"/>
  <c r="L108" i="70"/>
  <c r="L109" i="70"/>
  <c r="L110" i="70"/>
  <c r="L111" i="70"/>
  <c r="L112" i="70"/>
  <c r="L113" i="70"/>
  <c r="L114" i="70"/>
  <c r="L115" i="70"/>
  <c r="L116" i="70"/>
  <c r="L117" i="70"/>
  <c r="H52" i="73" l="1"/>
  <c r="L45" i="70"/>
  <c r="L48" i="70"/>
  <c r="L49" i="70"/>
  <c r="L39" i="70"/>
  <c r="E53" i="70"/>
  <c r="L46" i="70"/>
  <c r="L40" i="70"/>
  <c r="L38" i="70"/>
  <c r="L47" i="70"/>
  <c r="K52" i="70"/>
  <c r="L41" i="70"/>
  <c r="L50" i="70"/>
  <c r="J52" i="70"/>
  <c r="L51" i="70"/>
  <c r="L42" i="70"/>
  <c r="I52" i="70"/>
  <c r="L43" i="70"/>
  <c r="H53" i="73"/>
  <c r="H98" i="73"/>
  <c r="L37" i="70"/>
  <c r="H53" i="70"/>
  <c r="L20" i="70"/>
  <c r="J53" i="70"/>
  <c r="E52" i="70"/>
  <c r="F52" i="70"/>
  <c r="G52" i="70"/>
  <c r="H52" i="70"/>
  <c r="K53" i="70"/>
  <c r="F53" i="70"/>
  <c r="I53" i="70"/>
  <c r="G53" i="70"/>
  <c r="L36" i="70"/>
  <c r="E186" i="70"/>
  <c r="K149" i="70"/>
  <c r="J149" i="70"/>
  <c r="I149" i="70"/>
  <c r="H149" i="70"/>
  <c r="G149" i="70"/>
  <c r="F149" i="70"/>
  <c r="E149" i="70"/>
  <c r="K148" i="70"/>
  <c r="J148" i="70"/>
  <c r="I148" i="70"/>
  <c r="H148" i="70"/>
  <c r="G148" i="70"/>
  <c r="F148" i="70"/>
  <c r="E148" i="70"/>
  <c r="K147" i="70"/>
  <c r="J147" i="70"/>
  <c r="I147" i="70"/>
  <c r="H147" i="70"/>
  <c r="G147" i="70"/>
  <c r="F147" i="70"/>
  <c r="E147" i="70"/>
  <c r="K146" i="70"/>
  <c r="J146" i="70"/>
  <c r="I146" i="70"/>
  <c r="H146" i="70"/>
  <c r="G146" i="70"/>
  <c r="F146" i="70"/>
  <c r="E146" i="70"/>
  <c r="K145" i="70"/>
  <c r="J145" i="70"/>
  <c r="I145" i="70"/>
  <c r="H145" i="70"/>
  <c r="G145" i="70"/>
  <c r="F145" i="70"/>
  <c r="E145" i="70"/>
  <c r="K144" i="70"/>
  <c r="J144" i="70"/>
  <c r="I144" i="70"/>
  <c r="H144" i="70"/>
  <c r="G144" i="70"/>
  <c r="F144" i="70"/>
  <c r="E144" i="70"/>
  <c r="K143" i="70"/>
  <c r="J143" i="70"/>
  <c r="I143" i="70"/>
  <c r="H143" i="70"/>
  <c r="G143" i="70"/>
  <c r="F143" i="70"/>
  <c r="E143" i="70"/>
  <c r="K142" i="70"/>
  <c r="J142" i="70"/>
  <c r="I142" i="70"/>
  <c r="H142" i="70"/>
  <c r="G142" i="70"/>
  <c r="F142" i="70"/>
  <c r="E142" i="70"/>
  <c r="K141" i="70"/>
  <c r="J141" i="70"/>
  <c r="I141" i="70"/>
  <c r="H141" i="70"/>
  <c r="G141" i="70"/>
  <c r="F141" i="70"/>
  <c r="E141" i="70"/>
  <c r="J140" i="70"/>
  <c r="I140" i="70"/>
  <c r="H140" i="70"/>
  <c r="G140" i="70"/>
  <c r="F140" i="70"/>
  <c r="E140" i="70"/>
  <c r="K139" i="70"/>
  <c r="J139" i="70"/>
  <c r="I139" i="70"/>
  <c r="H139" i="70"/>
  <c r="G139" i="70"/>
  <c r="F139" i="70"/>
  <c r="E139" i="70"/>
  <c r="K138" i="70"/>
  <c r="J138" i="70"/>
  <c r="I138" i="70"/>
  <c r="H138" i="70"/>
  <c r="G138" i="70"/>
  <c r="F138" i="70"/>
  <c r="E138" i="70"/>
  <c r="K137" i="70"/>
  <c r="J137" i="70"/>
  <c r="I137" i="70"/>
  <c r="H137" i="70"/>
  <c r="G137" i="70"/>
  <c r="F137" i="70"/>
  <c r="E137" i="70"/>
  <c r="K136" i="70"/>
  <c r="J136" i="70"/>
  <c r="I136" i="70"/>
  <c r="H136" i="70"/>
  <c r="G136" i="70"/>
  <c r="F136" i="70"/>
  <c r="E136" i="70"/>
  <c r="K135" i="70"/>
  <c r="J135" i="70"/>
  <c r="I135" i="70"/>
  <c r="H135" i="70"/>
  <c r="G135" i="70"/>
  <c r="F135" i="70"/>
  <c r="E135" i="70"/>
  <c r="L52" i="70" l="1"/>
  <c r="L53" i="70"/>
  <c r="E509" i="70"/>
  <c r="F509" i="70"/>
  <c r="H509" i="70"/>
  <c r="J509" i="70"/>
  <c r="G509" i="70"/>
  <c r="I509" i="70"/>
  <c r="K509" i="70"/>
  <c r="E462" i="70"/>
  <c r="K462" i="70"/>
  <c r="H462" i="70"/>
  <c r="I462" i="70"/>
  <c r="F462" i="70"/>
  <c r="G462" i="70"/>
  <c r="J462" i="70"/>
  <c r="E423" i="70"/>
  <c r="F423" i="70"/>
  <c r="G423" i="70"/>
  <c r="H423" i="70"/>
  <c r="I423" i="70"/>
  <c r="K423" i="70"/>
  <c r="J423" i="70"/>
  <c r="E383" i="70"/>
  <c r="K383" i="70"/>
  <c r="F383" i="70"/>
  <c r="G383" i="70"/>
  <c r="H383" i="70"/>
  <c r="I383" i="70"/>
  <c r="J383" i="70"/>
  <c r="I334" i="70"/>
  <c r="J334" i="70"/>
  <c r="E334" i="70"/>
  <c r="F334" i="70"/>
  <c r="G334" i="70"/>
  <c r="H334" i="70"/>
  <c r="K334" i="70"/>
  <c r="E283" i="70"/>
  <c r="F283" i="70"/>
  <c r="G283" i="70"/>
  <c r="H283" i="70"/>
  <c r="I283" i="70"/>
  <c r="J283" i="70"/>
  <c r="K283" i="70"/>
  <c r="E201" i="70"/>
  <c r="G201" i="70"/>
  <c r="K201" i="70"/>
  <c r="J201" i="70"/>
  <c r="F201" i="70"/>
  <c r="H201" i="70"/>
  <c r="I201" i="70"/>
  <c r="H150" i="70"/>
  <c r="I150" i="70"/>
  <c r="J150" i="70"/>
  <c r="G150" i="70"/>
  <c r="K150" i="70"/>
  <c r="F150" i="70"/>
  <c r="E150" i="70"/>
  <c r="K98" i="70"/>
  <c r="G98" i="70"/>
  <c r="I98" i="70"/>
  <c r="F98" i="70"/>
  <c r="H98" i="70"/>
  <c r="J98" i="70"/>
  <c r="E98" i="70"/>
  <c r="G219" i="73"/>
  <c r="F219" i="73"/>
  <c r="E219" i="73"/>
  <c r="F170" i="73"/>
  <c r="F185" i="73"/>
  <c r="G185" i="73"/>
  <c r="E185" i="73"/>
  <c r="E170" i="73"/>
  <c r="G509" i="73" l="1"/>
  <c r="F509" i="73"/>
  <c r="E509" i="73"/>
  <c r="E462" i="73"/>
  <c r="F462" i="73"/>
  <c r="G462" i="73"/>
  <c r="F423" i="73"/>
  <c r="G423" i="73"/>
  <c r="E423" i="73"/>
  <c r="G383" i="73"/>
  <c r="F383" i="73"/>
  <c r="E383" i="73"/>
  <c r="F334" i="73"/>
  <c r="G334" i="73"/>
  <c r="E334" i="73"/>
  <c r="F283" i="73"/>
  <c r="E283" i="73"/>
  <c r="G283" i="73"/>
  <c r="E248" i="73"/>
  <c r="F248" i="73"/>
  <c r="G248" i="73"/>
  <c r="F201" i="73"/>
  <c r="E201" i="73"/>
  <c r="E202" i="73"/>
  <c r="F202" i="73"/>
  <c r="K494" i="70"/>
  <c r="J494" i="70"/>
  <c r="I494" i="70"/>
  <c r="H494" i="70"/>
  <c r="G494" i="70"/>
  <c r="F494" i="70"/>
  <c r="K480" i="70"/>
  <c r="J480" i="70"/>
  <c r="I480" i="70"/>
  <c r="H480" i="70"/>
  <c r="G480" i="70"/>
  <c r="F480" i="70"/>
  <c r="E480" i="70"/>
  <c r="K450" i="70"/>
  <c r="J450" i="70"/>
  <c r="I450" i="70"/>
  <c r="H450" i="70"/>
  <c r="G450" i="70"/>
  <c r="F450" i="70"/>
  <c r="E450" i="70"/>
  <c r="E439" i="70"/>
  <c r="K439" i="70"/>
  <c r="J439" i="70"/>
  <c r="I439" i="70"/>
  <c r="H439" i="70"/>
  <c r="G439" i="70"/>
  <c r="F439" i="70"/>
  <c r="F411" i="70"/>
  <c r="K411" i="70"/>
  <c r="J411" i="70"/>
  <c r="I411" i="70"/>
  <c r="H411" i="70"/>
  <c r="G411" i="70"/>
  <c r="E411" i="70"/>
  <c r="K399" i="70"/>
  <c r="J399" i="70"/>
  <c r="I399" i="70"/>
  <c r="H399" i="70"/>
  <c r="G399" i="70"/>
  <c r="E399" i="70"/>
  <c r="J368" i="70"/>
  <c r="K368" i="70"/>
  <c r="I368" i="70"/>
  <c r="H368" i="70"/>
  <c r="G368" i="70"/>
  <c r="F368" i="70"/>
  <c r="E368" i="70"/>
  <c r="E353" i="70"/>
  <c r="K353" i="70"/>
  <c r="J353" i="70"/>
  <c r="I353" i="70"/>
  <c r="H353" i="70"/>
  <c r="G353" i="70"/>
  <c r="F353" i="70"/>
  <c r="F318" i="70"/>
  <c r="K318" i="70"/>
  <c r="J318" i="70"/>
  <c r="I318" i="70"/>
  <c r="H318" i="70"/>
  <c r="G318" i="70"/>
  <c r="E318" i="70"/>
  <c r="K303" i="70"/>
  <c r="J303" i="70"/>
  <c r="I303" i="70"/>
  <c r="H303" i="70"/>
  <c r="G303" i="70"/>
  <c r="F303" i="70"/>
  <c r="E303" i="70"/>
  <c r="I272" i="70"/>
  <c r="E272" i="70"/>
  <c r="K272" i="70"/>
  <c r="J272" i="70"/>
  <c r="H272" i="70"/>
  <c r="G272" i="70"/>
  <c r="F272" i="70"/>
  <c r="K263" i="70"/>
  <c r="J263" i="70"/>
  <c r="I263" i="70"/>
  <c r="H263" i="70"/>
  <c r="G263" i="70"/>
  <c r="F263" i="70"/>
  <c r="E263" i="70"/>
  <c r="E233" i="70"/>
  <c r="K233" i="70"/>
  <c r="K249" i="70" s="1"/>
  <c r="J233" i="70"/>
  <c r="I233" i="70"/>
  <c r="H233" i="70"/>
  <c r="G233" i="70"/>
  <c r="F233" i="70"/>
  <c r="K219" i="70"/>
  <c r="J219" i="70"/>
  <c r="I219" i="70"/>
  <c r="H219" i="70"/>
  <c r="G219" i="70"/>
  <c r="F219" i="70"/>
  <c r="E219" i="70"/>
  <c r="K185" i="70"/>
  <c r="J185" i="70"/>
  <c r="I185" i="70"/>
  <c r="H185" i="70"/>
  <c r="G185" i="70"/>
  <c r="F185" i="70"/>
  <c r="E185" i="70"/>
  <c r="K170" i="70"/>
  <c r="J170" i="70"/>
  <c r="I170" i="70"/>
  <c r="H170" i="70"/>
  <c r="G170" i="70"/>
  <c r="F170" i="70"/>
  <c r="E170" i="70"/>
  <c r="E118" i="70"/>
  <c r="E134" i="70"/>
  <c r="K134" i="70"/>
  <c r="J134" i="70"/>
  <c r="I134" i="70"/>
  <c r="H134" i="70"/>
  <c r="G134" i="70"/>
  <c r="F134" i="70"/>
  <c r="K118" i="70"/>
  <c r="J118" i="70"/>
  <c r="I118" i="70"/>
  <c r="H118" i="70"/>
  <c r="G118" i="70"/>
  <c r="F118" i="70"/>
  <c r="F84" i="70"/>
  <c r="K84" i="70"/>
  <c r="J84" i="70"/>
  <c r="I84" i="70"/>
  <c r="H84" i="70"/>
  <c r="G84" i="70"/>
  <c r="E84" i="70"/>
  <c r="L493" i="70"/>
  <c r="L492" i="70"/>
  <c r="L491" i="70"/>
  <c r="L490" i="70"/>
  <c r="L489" i="70"/>
  <c r="L488" i="70"/>
  <c r="L487" i="70"/>
  <c r="L486" i="70"/>
  <c r="L485" i="70"/>
  <c r="L484" i="70"/>
  <c r="L483" i="70"/>
  <c r="L482" i="70"/>
  <c r="L481" i="70"/>
  <c r="L478" i="70"/>
  <c r="L477" i="70"/>
  <c r="L475" i="70"/>
  <c r="L474" i="70"/>
  <c r="L473" i="70"/>
  <c r="L472" i="70"/>
  <c r="L470" i="70"/>
  <c r="L469" i="70"/>
  <c r="L468" i="70"/>
  <c r="L467" i="70"/>
  <c r="L449" i="70"/>
  <c r="L440" i="70"/>
  <c r="L429" i="70"/>
  <c r="L428" i="70"/>
  <c r="L410" i="70"/>
  <c r="L409" i="70"/>
  <c r="L408" i="70"/>
  <c r="L400" i="70"/>
  <c r="L389" i="70"/>
  <c r="L388" i="70"/>
  <c r="L367" i="70"/>
  <c r="L366" i="70"/>
  <c r="L354" i="70"/>
  <c r="L352" i="70"/>
  <c r="L351" i="70"/>
  <c r="L349" i="70"/>
  <c r="L348" i="70"/>
  <c r="L341" i="70"/>
  <c r="L340" i="70"/>
  <c r="L339" i="70"/>
  <c r="L316" i="70"/>
  <c r="L315" i="70"/>
  <c r="L305" i="70"/>
  <c r="L304" i="70"/>
  <c r="L302" i="70"/>
  <c r="L301" i="70"/>
  <c r="L300" i="70"/>
  <c r="L299" i="70"/>
  <c r="L288" i="70"/>
  <c r="L271" i="70"/>
  <c r="L270" i="70"/>
  <c r="L269" i="70"/>
  <c r="L267" i="70"/>
  <c r="L266" i="70"/>
  <c r="L265" i="70"/>
  <c r="L264" i="70"/>
  <c r="L262" i="70"/>
  <c r="L261" i="70"/>
  <c r="L260" i="70"/>
  <c r="L259" i="70"/>
  <c r="L258" i="70"/>
  <c r="L257" i="70"/>
  <c r="L256" i="70"/>
  <c r="L255" i="70"/>
  <c r="L254" i="70"/>
  <c r="L253" i="70"/>
  <c r="L220" i="70"/>
  <c r="L206" i="70"/>
  <c r="L171" i="70"/>
  <c r="L133" i="70"/>
  <c r="L132" i="70"/>
  <c r="L131" i="70"/>
  <c r="L130" i="70"/>
  <c r="L146" i="70" s="1"/>
  <c r="L129" i="70"/>
  <c r="L128" i="70"/>
  <c r="L144" i="70" s="1"/>
  <c r="L127" i="70"/>
  <c r="L143" i="70" s="1"/>
  <c r="L126" i="70"/>
  <c r="L142" i="70" s="1"/>
  <c r="L125" i="70"/>
  <c r="L141" i="70" s="1"/>
  <c r="L124" i="70"/>
  <c r="L140" i="70" s="1"/>
  <c r="L123" i="70"/>
  <c r="L139" i="70" s="1"/>
  <c r="L122" i="70"/>
  <c r="L138" i="70" s="1"/>
  <c r="L121" i="70"/>
  <c r="L120" i="70"/>
  <c r="L119" i="70"/>
  <c r="L83" i="70"/>
  <c r="L97" i="70" s="1"/>
  <c r="L71" i="70"/>
  <c r="L61" i="70"/>
  <c r="L89" i="70" s="1"/>
  <c r="L60" i="70"/>
  <c r="L88" i="70" s="1"/>
  <c r="L59" i="70"/>
  <c r="L87" i="70" s="1"/>
  <c r="L58" i="70"/>
  <c r="L57" i="70"/>
  <c r="G494" i="73"/>
  <c r="F494" i="73"/>
  <c r="E494" i="73"/>
  <c r="G480" i="73"/>
  <c r="G510" i="73" s="1"/>
  <c r="F480" i="73"/>
  <c r="E480" i="73"/>
  <c r="G450" i="73"/>
  <c r="F450" i="73"/>
  <c r="E450" i="73"/>
  <c r="G439" i="73"/>
  <c r="F439" i="73"/>
  <c r="E439" i="73"/>
  <c r="E411" i="73"/>
  <c r="G411" i="73"/>
  <c r="F411" i="73"/>
  <c r="G399" i="73"/>
  <c r="F399" i="73"/>
  <c r="E399" i="73"/>
  <c r="G368" i="73"/>
  <c r="F368" i="73"/>
  <c r="E368" i="73"/>
  <c r="E353" i="73"/>
  <c r="G353" i="73"/>
  <c r="F353" i="73"/>
  <c r="G318" i="73"/>
  <c r="F318" i="73"/>
  <c r="E318" i="73"/>
  <c r="G303" i="73"/>
  <c r="F303" i="73"/>
  <c r="E303" i="73"/>
  <c r="G272" i="73"/>
  <c r="F272" i="73"/>
  <c r="E272" i="73"/>
  <c r="G263" i="73"/>
  <c r="F263" i="73"/>
  <c r="E263" i="73"/>
  <c r="G233" i="73"/>
  <c r="G249" i="73" s="1"/>
  <c r="F233" i="73"/>
  <c r="F249" i="73" s="1"/>
  <c r="E233" i="73"/>
  <c r="E249" i="73" s="1"/>
  <c r="G170" i="73"/>
  <c r="G201" i="73" s="1"/>
  <c r="E134" i="73"/>
  <c r="G134" i="73"/>
  <c r="F134" i="73"/>
  <c r="G118" i="73"/>
  <c r="F118" i="73"/>
  <c r="E118" i="73"/>
  <c r="H481" i="73"/>
  <c r="H467" i="73"/>
  <c r="H440" i="73"/>
  <c r="H428" i="73"/>
  <c r="H388" i="73"/>
  <c r="H339" i="73"/>
  <c r="H304" i="73"/>
  <c r="H253" i="73"/>
  <c r="H220" i="73"/>
  <c r="H206" i="73"/>
  <c r="H219" i="73" s="1"/>
  <c r="H171" i="73"/>
  <c r="E510" i="73" l="1"/>
  <c r="F510" i="73"/>
  <c r="L185" i="70"/>
  <c r="L186" i="70"/>
  <c r="L201" i="70" s="1"/>
  <c r="E151" i="70"/>
  <c r="L85" i="70"/>
  <c r="L86" i="70"/>
  <c r="F99" i="70"/>
  <c r="E463" i="73"/>
  <c r="F463" i="73"/>
  <c r="I510" i="70"/>
  <c r="I99" i="70"/>
  <c r="G424" i="70"/>
  <c r="H463" i="70"/>
  <c r="J99" i="70"/>
  <c r="H424" i="70"/>
  <c r="I463" i="70"/>
  <c r="K99" i="70"/>
  <c r="F384" i="70"/>
  <c r="J463" i="70"/>
  <c r="G384" i="70"/>
  <c r="K463" i="70"/>
  <c r="G335" i="70"/>
  <c r="H384" i="70"/>
  <c r="K424" i="70"/>
  <c r="I424" i="70"/>
  <c r="E335" i="70"/>
  <c r="G510" i="70"/>
  <c r="H510" i="70"/>
  <c r="J424" i="70"/>
  <c r="I384" i="70"/>
  <c r="J384" i="70"/>
  <c r="G463" i="70"/>
  <c r="F510" i="70"/>
  <c r="H99" i="70"/>
  <c r="K151" i="70"/>
  <c r="K202" i="70"/>
  <c r="E424" i="70"/>
  <c r="F424" i="70"/>
  <c r="G463" i="73"/>
  <c r="E510" i="70"/>
  <c r="J510" i="70"/>
  <c r="K510" i="70"/>
  <c r="E463" i="70"/>
  <c r="F463" i="70"/>
  <c r="F335" i="70"/>
  <c r="E384" i="70"/>
  <c r="K384" i="70"/>
  <c r="E284" i="70"/>
  <c r="J335" i="70"/>
  <c r="L147" i="70"/>
  <c r="K335" i="70"/>
  <c r="I335" i="70"/>
  <c r="H335" i="70"/>
  <c r="H284" i="70"/>
  <c r="J284" i="70"/>
  <c r="K284" i="70"/>
  <c r="F284" i="70"/>
  <c r="I284" i="70"/>
  <c r="G284" i="70"/>
  <c r="L145" i="70"/>
  <c r="H249" i="70"/>
  <c r="I249" i="70"/>
  <c r="F249" i="70"/>
  <c r="J249" i="70"/>
  <c r="G249" i="70"/>
  <c r="E249" i="70"/>
  <c r="L263" i="70"/>
  <c r="F202" i="70"/>
  <c r="G202" i="70"/>
  <c r="H202" i="70"/>
  <c r="E202" i="70"/>
  <c r="I202" i="70"/>
  <c r="J202" i="70"/>
  <c r="L148" i="70"/>
  <c r="L149" i="70"/>
  <c r="L136" i="70"/>
  <c r="F151" i="70"/>
  <c r="G151" i="70"/>
  <c r="L135" i="70"/>
  <c r="H151" i="70"/>
  <c r="I151" i="70"/>
  <c r="L137" i="70"/>
  <c r="J151" i="70"/>
  <c r="E99" i="70"/>
  <c r="G99" i="70"/>
  <c r="L70" i="70"/>
  <c r="G424" i="73"/>
  <c r="E424" i="73"/>
  <c r="F424" i="73"/>
  <c r="G384" i="73"/>
  <c r="E384" i="73"/>
  <c r="F384" i="73"/>
  <c r="G335" i="73"/>
  <c r="E335" i="73"/>
  <c r="F335" i="73"/>
  <c r="H263" i="73"/>
  <c r="E284" i="73"/>
  <c r="H272" i="73"/>
  <c r="F284" i="73"/>
  <c r="G284" i="73"/>
  <c r="H233" i="73"/>
  <c r="H249" i="73" s="1"/>
  <c r="G151" i="73"/>
  <c r="F151" i="73"/>
  <c r="E151" i="73"/>
  <c r="G202" i="73"/>
  <c r="H185" i="73"/>
  <c r="F150" i="73"/>
  <c r="G150" i="73"/>
  <c r="E150" i="73"/>
  <c r="L84" i="70"/>
  <c r="L219" i="70"/>
  <c r="L318" i="70"/>
  <c r="L399" i="70"/>
  <c r="L353" i="70"/>
  <c r="L494" i="70"/>
  <c r="L303" i="70"/>
  <c r="L118" i="70"/>
  <c r="L368" i="70"/>
  <c r="L411" i="70"/>
  <c r="L480" i="70"/>
  <c r="L170" i="70"/>
  <c r="L233" i="70"/>
  <c r="L134" i="70"/>
  <c r="L272" i="70"/>
  <c r="L450" i="70"/>
  <c r="L439" i="70"/>
  <c r="H439" i="73"/>
  <c r="H399" i="73"/>
  <c r="H318" i="73"/>
  <c r="H411" i="73"/>
  <c r="H353" i="73"/>
  <c r="H303" i="73"/>
  <c r="H494" i="73"/>
  <c r="H368" i="73"/>
  <c r="H480" i="73"/>
  <c r="H170" i="73"/>
  <c r="H118" i="73"/>
  <c r="H450" i="73"/>
  <c r="L249" i="70" l="1"/>
  <c r="L202" i="70"/>
  <c r="L150" i="70"/>
  <c r="L99" i="70"/>
  <c r="L98" i="70"/>
  <c r="H462" i="73"/>
  <c r="H510" i="73"/>
  <c r="L509" i="70"/>
  <c r="L510" i="70"/>
  <c r="L384" i="70"/>
  <c r="L462" i="70"/>
  <c r="H509" i="73"/>
  <c r="H463" i="73"/>
  <c r="L463" i="70"/>
  <c r="L424" i="70"/>
  <c r="L423" i="70"/>
  <c r="L383" i="70"/>
  <c r="L284" i="70"/>
  <c r="L335" i="70"/>
  <c r="L334" i="70"/>
  <c r="L151" i="70"/>
  <c r="H334" i="73"/>
  <c r="H424" i="73"/>
  <c r="H384" i="73"/>
  <c r="H151" i="73"/>
  <c r="H423" i="73"/>
  <c r="H383" i="73"/>
  <c r="H335" i="73"/>
  <c r="H284" i="73"/>
  <c r="H283" i="73"/>
  <c r="H248" i="73"/>
  <c r="H202" i="73"/>
  <c r="H201" i="73"/>
  <c r="H150" i="7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EDF6BD-5F55-4515-8CCA-10D6AB7CED41}" keepAlive="1" name="Query - Table11" description="Connection to the 'Table11' query in the workbook." type="5" refreshedVersion="0" background="1">
    <dbPr connection="Provider=Microsoft.Mashup.OleDb.1;Data Source=$Workbook$;Location=Table11;Extended Properties=&quot;&quot;" command="SELECT * FROM [Table11]"/>
  </connection>
  <connection id="2" xr16:uid="{3CF1A4CD-5F3F-4948-92F2-C0D1BC398CAC}" keepAlive="1" name="Query - Table13" description="Connection to the 'Table13' query in the workbook." type="5" refreshedVersion="0" background="1">
    <dbPr connection="Provider=Microsoft.Mashup.OleDb.1;Data Source=$Workbook$;Location=Table13;Extended Properties=&quot;&quot;" command="SELECT * FROM [Table13]"/>
  </connection>
  <connection id="3" xr16:uid="{5B990165-0F8C-4113-A84E-A88AA75063CF}" keepAlive="1" name="Query - Table15" description="Connection to the 'Table15' query in the workbook." type="5" refreshedVersion="0" background="1">
    <dbPr connection="Provider=Microsoft.Mashup.OleDb.1;Data Source=$Workbook$;Location=Table15;Extended Properties=&quot;&quot;" command="SELECT * FROM [Table15]"/>
  </connection>
  <connection id="4" xr16:uid="{89E6F437-5FE9-459F-8DAA-A8EA3D4DCD5A}" keepAlive="1" name="Query - Table17" description="Connection to the 'Table17' query in the workbook." type="5" refreshedVersion="0" background="1">
    <dbPr connection="Provider=Microsoft.Mashup.OleDb.1;Data Source=$Workbook$;Location=Table17;Extended Properties=&quot;&quot;" command="SELECT * FROM [Table17]"/>
  </connection>
  <connection id="5" xr16:uid="{3A9D2A43-BA3D-4708-965A-F96C6926B6C4}"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6" xr16:uid="{EF028F14-B94A-46DB-8525-5D4F648972F6}"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7" xr16:uid="{71BB9D73-95D7-4BBA-807C-FF2944D4AD2A}" keepAlive="1" name="Query - Table7" description="Connection to the 'Table7' query in the workbook." type="5" refreshedVersion="0" background="1">
    <dbPr connection="Provider=Microsoft.Mashup.OleDb.1;Data Source=$Workbook$;Location=Table7;Extended Properties=&quot;&quot;" command="SELECT * FROM [Table7]"/>
  </connection>
  <connection id="8" xr16:uid="{AEA07D07-4DDC-42AF-AF90-A2A97DB3E4DF}" keepAlive="1" name="Query - Table9" description="Connection to the 'Table9' query in the workbook." type="5" refreshedVersion="0" background="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<sst xmlns="http://schemas.openxmlformats.org/spreadsheetml/2006/main" count="1483" uniqueCount="362">
  <si>
    <t>Funds</t>
  </si>
  <si>
    <t>Unknown</t>
  </si>
  <si>
    <t>Private</t>
  </si>
  <si>
    <t>Public</t>
  </si>
  <si>
    <t>Central Asia and Eastern Europe</t>
  </si>
  <si>
    <t>Adaptation</t>
  </si>
  <si>
    <t>Mitigation</t>
  </si>
  <si>
    <t>Balance sheet financing (debt portion)</t>
  </si>
  <si>
    <t>Balance sheet financing (equity portion)</t>
  </si>
  <si>
    <t>Grant</t>
  </si>
  <si>
    <t>Low-cost project debt</t>
  </si>
  <si>
    <t>Project-level equity</t>
  </si>
  <si>
    <t>Project-level market rate debt</t>
  </si>
  <si>
    <t>Use</t>
  </si>
  <si>
    <t>Actor level 1</t>
  </si>
  <si>
    <t>Actor level 2</t>
  </si>
  <si>
    <t>Total</t>
  </si>
  <si>
    <t>Financial Instrument</t>
  </si>
  <si>
    <t>Definition</t>
  </si>
  <si>
    <t>Instrument</t>
  </si>
  <si>
    <t>Category for whether institution providing finance is public or private.</t>
  </si>
  <si>
    <t>Category identifying the specific type of institution providing finance.</t>
  </si>
  <si>
    <t>Multilateral Climate Funds</t>
  </si>
  <si>
    <t>Commercial FI</t>
  </si>
  <si>
    <t>Corporation</t>
  </si>
  <si>
    <t>Households/Individuals</t>
  </si>
  <si>
    <t>Institutional Investors</t>
  </si>
  <si>
    <t>Government</t>
  </si>
  <si>
    <t>Multilateral DFI</t>
  </si>
  <si>
    <t>National DFI</t>
  </si>
  <si>
    <t>SOE</t>
  </si>
  <si>
    <t>State-owned FI</t>
  </si>
  <si>
    <t>Year</t>
  </si>
  <si>
    <t xml:space="preserve"> Total</t>
  </si>
  <si>
    <t>East Asia and Pacific</t>
  </si>
  <si>
    <t>Bilateral DFI</t>
  </si>
  <si>
    <t>Export Credit Agency (ECA)</t>
  </si>
  <si>
    <t>Public Fund</t>
  </si>
  <si>
    <t>Latin America &amp; Caribbean</t>
  </si>
  <si>
    <t>Middle East and North Africa</t>
  </si>
  <si>
    <t>Other Oceania</t>
  </si>
  <si>
    <t>South Asia</t>
  </si>
  <si>
    <t>Sub-Saharan Africa</t>
  </si>
  <si>
    <t>Transregional</t>
  </si>
  <si>
    <t>US &amp; Canada</t>
  </si>
  <si>
    <t>Western Europe</t>
  </si>
  <si>
    <t>Region</t>
  </si>
  <si>
    <t>Annual Total</t>
  </si>
  <si>
    <t>Multiple Objectives</t>
  </si>
  <si>
    <t>2019 / 2020 Biennial Average</t>
  </si>
  <si>
    <t>Regional 2019 / 2020 Total</t>
  </si>
  <si>
    <t>An activity classifies as 'climate change mitigation' if it:
- contributes to reducing or avoiding greenhouse gas (GHG) emissions, or 
- enhances GHGs sequestration through the enhancement of sinks and reservoirs.
This comprises a range of activities from information and knowledge generation, to capacity development, planning, and the implementation of climate change mitigation actions/investments.</t>
  </si>
  <si>
    <t xml:space="preserve">Based on: 
- Handbook on the OECD-DAC Rio  Markers for Climate Change
(September 2011)
- Joint MDB approach for the type of activity captured (i.e. projects or projects components, sub-components or elements within projects that provide mitigation and/or adaptation co-benefits (rather than the entire project cost)).
</t>
  </si>
  <si>
    <t>Eligibility criteria</t>
  </si>
  <si>
    <t>To be qualified as 'climate change mitigation', an activity - projects or projects components, sub-components or elements - has to contribute to:
a) the mitigation of climate change by limiting anthropogenic emissions of GHGs, including gases regulated by the Montreal Protocol; or
b) the protection and/or enhancement of GHG sinks and reservoirs; or
c) the integration of climate change concerns with the recipient countries’ development objectives through institution building, capacity development, strengthening the regulatory and policy framework or research (excluding R&amp;D for manufacturing of technologies).</t>
  </si>
  <si>
    <r>
      <t>The category</t>
    </r>
    <r>
      <rPr>
        <b/>
        <u/>
        <sz val="14"/>
        <rFont val="Tahoma"/>
        <family val="2"/>
      </rPr>
      <t xml:space="preserve"> excludes</t>
    </r>
    <r>
      <rPr>
        <sz val="14"/>
        <rFont val="Tahoma"/>
        <family val="2"/>
      </rPr>
      <t xml:space="preserve"> investment in manufacturing for the production of renewable energy technologies e.g. wind turbines.</t>
    </r>
  </si>
  <si>
    <t>CPI operational definition</t>
  </si>
  <si>
    <t>Climate Change Adaptation</t>
  </si>
  <si>
    <t>Source</t>
  </si>
  <si>
    <t>An activity classifies as 'climate change adaptation' if it aims to reduce the vulnerability of human or natural systems to the impacts of climate change and climate-related risks, by maintaining or increasing adaptive capacity and resilience. 
This comprises a range of activities from information and knowledge generation, to capacity development, planning, and the implementation of climate change adaptation actions/investments.</t>
  </si>
  <si>
    <t xml:space="preserve">Based on: 
- Handbook on the OECD-DAC Climate Markers
(September 2011)
- Joint MDB approach for the type of activity captured (i.e. projects or projects components, sub-components or elements within projects that provide mitigation and/or adaptation co-benefits (rather than the entire project cost)).
- AFD climate finance
tracking method 2012 for eligibility criteria
</t>
  </si>
  <si>
    <r>
      <t xml:space="preserve">To be qualified as 'climate change adaptation' an activity - projects or projects components, sub-components or elements - has to demonstrate that it can contribute to addressing the specific vulnerabilities to climate change and climate-related risk relevant to the project and its context/location by:
a) Setting out the </t>
    </r>
    <r>
      <rPr>
        <u/>
        <sz val="14"/>
        <rFont val="Tahoma"/>
        <family val="2"/>
      </rPr>
      <t xml:space="preserve">context of climate vulnerability </t>
    </r>
    <r>
      <rPr>
        <sz val="14"/>
        <rFont val="Tahoma"/>
        <family val="2"/>
      </rPr>
      <t>using a robust evidence-base (e.g. via vulnerability assessment analysis carried out as part of project preparation or existing studies);
b) Making an</t>
    </r>
    <r>
      <rPr>
        <u/>
        <sz val="14"/>
        <rFont val="Tahoma"/>
        <family val="2"/>
      </rPr>
      <t xml:space="preserve"> explicit statement of intent</t>
    </r>
    <r>
      <rPr>
        <sz val="14"/>
        <rFont val="Tahoma"/>
        <family val="2"/>
      </rPr>
      <t xml:space="preserve"> to address climate vulnerability as part of the project;
c) Framing a </t>
    </r>
    <r>
      <rPr>
        <u/>
        <sz val="14"/>
        <rFont val="Tahoma"/>
        <family val="2"/>
      </rPr>
      <t>clear and direct link</t>
    </r>
    <r>
      <rPr>
        <sz val="14"/>
        <rFont val="Tahoma"/>
        <family val="2"/>
      </rPr>
      <t xml:space="preserve"> between the climate vulnerability context and the specific project activities: i.e. through e.g. an analysis of the activities planned by the project in the light of a positive list of actions that can contribute to reducing vulnerability, or to strengthening the resilience of communities, goods or ecosystems to climate change.</t>
    </r>
  </si>
  <si>
    <r>
      <t xml:space="preserve">Please note: projects with </t>
    </r>
    <r>
      <rPr>
        <b/>
        <u/>
        <sz val="13"/>
        <color indexed="8"/>
        <rFont val="Tahoma"/>
        <family val="2"/>
      </rPr>
      <t xml:space="preserve">both </t>
    </r>
    <r>
      <rPr>
        <b/>
        <sz val="13"/>
        <color indexed="8"/>
        <rFont val="Tahoma"/>
        <family val="2"/>
      </rPr>
      <t>mitigation and adaptation benefits are to be placed in the dedicated category (so-called "dual benefits")</t>
    </r>
  </si>
  <si>
    <t>Definition of financial instruments</t>
  </si>
  <si>
    <t>Grants</t>
  </si>
  <si>
    <t>Transfers made in cash, goods or services for which no repayment is required</t>
  </si>
  <si>
    <t>A debt evidenced by a note which specifies, in particular, the principal amount, interest rate, and date of repayment</t>
  </si>
  <si>
    <t xml:space="preserve">    - of which low-cost</t>
  </si>
  <si>
    <t xml:space="preserve">Loans extended at terms preferable to those prevailing on the market. 
This category can also include concessional and ODA loans i.e. loans extended on terms substantially more generous than market loans. 
The concessionality can be achieved either through interest rates below those prevailing on the market or longer maturity or grace periods, or a combination of those. Concessional loans typically have long grace periods. According to the OECD, the 'grant element' of ODA loans is of at least 25%. </t>
  </si>
  <si>
    <t xml:space="preserve">    - of which market rate</t>
  </si>
  <si>
    <t>Loans extended at regular market conditions</t>
  </si>
  <si>
    <t>A stock or any other security representing an ownership interest</t>
  </si>
  <si>
    <t>Recipients are the ultimate or intermediate entities receiving your institution's climate finance. According to their ownership structure, we distinguish between:</t>
  </si>
  <si>
    <t xml:space="preserve">Public recipients </t>
  </si>
  <si>
    <t>Refer to publicly-owned entities and public administrations. Examples include international organizations such as bilateral or multilateral agencies like DANIDA or UNEP; national or sub-national government entities, line ministries, municipalities, etc.</t>
  </si>
  <si>
    <t xml:space="preserve">Private recipients </t>
  </si>
  <si>
    <t>Refer to privately-owned companies (including finance institutions, privately owned Special Purpose Vehicles, Non-governmental organizations), etc.</t>
  </si>
  <si>
    <t xml:space="preserve">Public-Private recipients </t>
  </si>
  <si>
    <t>Refer to public-private partnerships, companies that are both publicly and privately owned, including projects Special Purpose Vehicles, etc.</t>
  </si>
  <si>
    <t>Please, categorize financial flows as per the following regions.</t>
  </si>
  <si>
    <t xml:space="preserve"> Middle East 
and North Africa</t>
  </si>
  <si>
    <t xml:space="preserve"> Sub-Saharan Africa</t>
  </si>
  <si>
    <t xml:space="preserve"> South Asia</t>
  </si>
  <si>
    <t>Central Asia and 
Eastern Europe</t>
  </si>
  <si>
    <t xml:space="preserve"> Latin America &amp; the Caribbean</t>
  </si>
  <si>
    <t xml:space="preserve"> Transregional </t>
  </si>
  <si>
    <t>American Samoa</t>
  </si>
  <si>
    <t>Albania</t>
  </si>
  <si>
    <t>Financial resources channeled to more than one country/region</t>
  </si>
  <si>
    <t>United States of America</t>
  </si>
  <si>
    <t>Estonia</t>
  </si>
  <si>
    <t>Turkey</t>
  </si>
  <si>
    <t>Sources and notes:</t>
  </si>
  <si>
    <t>Adapted from IDFC (2014) "Mapping of Green Finance Delivered by IDFC Members in 2013" and AfDB et al. (2015, 2014) "2014 - Joint Report on Multilateral Development Banks’ Climate Finance";  "Joint Report on MDB Climate Finance 2013"  and World Bank http://data.worldbank.org/about/country-classifications/country-and-lending-groups#East_Asia_and_Pacific</t>
  </si>
  <si>
    <t>(*) Committments, as opposed to disbursement, represent a firm obligation, expressed in writing and backed by the necessary funds to provide specified assistance/financing to a project, recipient country, or any other partner organization. Financial resources committed record the full amount of expected transfer, irrespective of the time required for the completion of disbursement.</t>
  </si>
  <si>
    <r>
      <t xml:space="preserve">OECD Glossary of Statistical Terms at: </t>
    </r>
    <r>
      <rPr>
        <i/>
        <sz val="11"/>
        <color rgb="FF0000FF"/>
        <rFont val="Tahoma"/>
        <family val="2"/>
      </rPr>
      <t>https://stats.oecd.org/glossary/index.htm</t>
    </r>
  </si>
  <si>
    <t>For adaptation, in the overall Landscape, CPI's operational definition is not limited to the one used in this survey, as it includes also the data captured in the OECD-CRS database, and therefore aligned with the evolving OECD-DAC definition of the adaptation Rio marker.</t>
  </si>
  <si>
    <t>Definition and eligibility criteria</t>
  </si>
  <si>
    <t>Climate Change Mitigation</t>
  </si>
  <si>
    <t>Column Definitions</t>
  </si>
  <si>
    <t>Actor Level 1</t>
  </si>
  <si>
    <t>Actor Level 2</t>
  </si>
  <si>
    <t>Refers to classification of financing by Mitigation, Adaptation and Multiple Objectives. Definitions for these are provided in detail below.</t>
  </si>
  <si>
    <t>Category identifying the financial instrument used to provide finance, including multiple types of debt, equity, and grant financing. Definitions for these are provided in detail below.</t>
  </si>
  <si>
    <t>Global Landscape of Climate Finance 2021 Aggegated Data</t>
  </si>
  <si>
    <t>Global Landscape of Climate Finance 2021 Data Methodological Note and Instructions</t>
  </si>
  <si>
    <t>Bermuda</t>
  </si>
  <si>
    <t>Project Level Debt</t>
  </si>
  <si>
    <t>Project Level Equity</t>
  </si>
  <si>
    <t>Balance sheet financing</t>
  </si>
  <si>
    <t xml:space="preserve">Direct debt or equity investment by a company or financial institution </t>
  </si>
  <si>
    <r>
      <t xml:space="preserve">Please, contact the following should you need any assistance or clarification: 
Jake Connolly </t>
    </r>
    <r>
      <rPr>
        <b/>
        <sz val="16"/>
        <color theme="0"/>
        <rFont val="Tahoma"/>
        <family val="2"/>
      </rPr>
      <t xml:space="preserve">
</t>
    </r>
    <r>
      <rPr>
        <sz val="16"/>
        <color theme="0"/>
        <rFont val="Tahoma"/>
        <family val="2"/>
      </rPr>
      <t xml:space="preserve">email: jake.connolly@cpiglobal.org                      Baysa Naran                                                                          email:   baysa.naran@cpiglobal.org          </t>
    </r>
  </si>
  <si>
    <t>Definition of Actor Type 1</t>
  </si>
  <si>
    <t>Definition of Actor Type 2</t>
  </si>
  <si>
    <t>CommercialFI</t>
  </si>
  <si>
    <t>State Owned FI</t>
  </si>
  <si>
    <t>Households / Individuals</t>
  </si>
  <si>
    <t xml:space="preserve"> Family-level economic entities, which includes high-net-worth individuals and their intermediaries (e.g. family offices investing on their behalf);</t>
  </si>
  <si>
    <t xml:space="preserve"> Providers of private debt capital (and occasionally other instruments), including commercial and investment banks;</t>
  </si>
  <si>
    <t xml:space="preserve">Includes insurance companies, asset management firms, pension funds, foundations, and endowments; </t>
  </si>
  <si>
    <t>We include commitments from DFIs’ own resources only and exclude the following: external resources that DFIs manage on behalf of third parties; governments’ contributions to DFIs or Climate Funds; bilateral Climate Funds’ commitments; DFIs’ contributions to projects reported in BNEF (2021a) to avoid double counting.</t>
  </si>
  <si>
    <t>Development Finance Institutions where a single country owns the institution and finance is directed domestically. They are distinct from State Owned FIs in that they have a specific development mandate in their operations</t>
  </si>
  <si>
    <t>Private equity, venture capital, and infrastructure funds</t>
  </si>
  <si>
    <r>
      <t xml:space="preserve">Corporations, which can have activities in the energy sector, in other sectors, or in both (e.g. a large water utility company installing both hydropower generation and water treatment facilities). This category merges project developers and corporate actors, two groups of investors kept distinct in </t>
    </r>
    <r>
      <rPr>
        <i/>
        <sz val="14"/>
        <color rgb="FF383A38"/>
        <rFont val="Tahoma"/>
        <family val="2"/>
      </rPr>
      <t>Landscapes</t>
    </r>
    <r>
      <rPr>
        <sz val="14"/>
        <color rgb="FF383A38"/>
        <rFont val="Tahoma"/>
        <family val="2"/>
      </rPr>
      <t xml:space="preserve"> up until 2018. </t>
    </r>
  </si>
  <si>
    <t>These include:Bilateral climate-related development finance reported to the OECD-DAC Creditor Reporting System (OECD, 2021b) to track Official Development Assistance (ODA) and Other Official Flows (OOF) in 2021 AND Domestic financing through public budgets carried out by central, state, or local governments and their agencies.</t>
  </si>
  <si>
    <t>We classify institutions as state-owned if they are at least majority owned by a government or government agency</t>
  </si>
  <si>
    <t xml:space="preserve"> Armenia</t>
  </si>
  <si>
    <t xml:space="preserve"> Azerbaijan</t>
  </si>
  <si>
    <t xml:space="preserve"> Belarus</t>
  </si>
  <si>
    <t xml:space="preserve"> Bosnia and  Herzegovina</t>
  </si>
  <si>
    <t xml:space="preserve"> Bulgaria</t>
  </si>
  <si>
    <t xml:space="preserve"> Croatia</t>
  </si>
  <si>
    <t xml:space="preserve"> Cyprus</t>
  </si>
  <si>
    <t xml:space="preserve"> Georgia</t>
  </si>
  <si>
    <t xml:space="preserve"> Kazakhstan</t>
  </si>
  <si>
    <t xml:space="preserve"> Kosovo </t>
  </si>
  <si>
    <t xml:space="preserve"> Kyrgyz Republic</t>
  </si>
  <si>
    <t xml:space="preserve"> North Macedonia</t>
  </si>
  <si>
    <t xml:space="preserve"> Montenegro</t>
  </si>
  <si>
    <t xml:space="preserve"> Republic of Moldova</t>
  </si>
  <si>
    <t xml:space="preserve"> Romania</t>
  </si>
  <si>
    <t xml:space="preserve"> Russian Federation</t>
  </si>
  <si>
    <t xml:space="preserve"> Serbia</t>
  </si>
  <si>
    <t xml:space="preserve"> Tajikistan</t>
  </si>
  <si>
    <t xml:space="preserve"> Turkey</t>
  </si>
  <si>
    <t xml:space="preserve"> Turkmenistan</t>
  </si>
  <si>
    <t xml:space="preserve"> Ukraine</t>
  </si>
  <si>
    <t xml:space="preserve"> Uzbekistan</t>
  </si>
  <si>
    <t xml:space="preserve"> Hungary</t>
  </si>
  <si>
    <t xml:space="preserve"> Latvia</t>
  </si>
  <si>
    <t xml:space="preserve"> Lithuania</t>
  </si>
  <si>
    <t>Poland</t>
  </si>
  <si>
    <t>Slovakia</t>
  </si>
  <si>
    <t xml:space="preserve"> Brunei</t>
  </si>
  <si>
    <t xml:space="preserve"> Cambodia</t>
  </si>
  <si>
    <t xml:space="preserve"> China</t>
  </si>
  <si>
    <t xml:space="preserve"> Cook Islands</t>
  </si>
  <si>
    <t xml:space="preserve"> Democratic People's Republic of Korea</t>
  </si>
  <si>
    <t xml:space="preserve"> Fiji</t>
  </si>
  <si>
    <t xml:space="preserve"> Guam</t>
  </si>
  <si>
    <t> Indonesia</t>
  </si>
  <si>
    <t xml:space="preserve"> Kiribati</t>
  </si>
  <si>
    <t xml:space="preserve"> Lao PDR</t>
  </si>
  <si>
    <t xml:space="preserve"> Macau</t>
  </si>
  <si>
    <t xml:space="preserve"> Malaysia</t>
  </si>
  <si>
    <t xml:space="preserve"> Marshall Islands</t>
  </si>
  <si>
    <t xml:space="preserve"> Fed. States Micronesia</t>
  </si>
  <si>
    <t xml:space="preserve"> Mongolia</t>
  </si>
  <si>
    <t xml:space="preserve"> Myanmar</t>
  </si>
  <si>
    <t xml:space="preserve"> Nauru</t>
  </si>
  <si>
    <t xml:space="preserve"> Niue</t>
  </si>
  <si>
    <t xml:space="preserve"> Palau</t>
  </si>
  <si>
    <t xml:space="preserve"> Papua New Guinea</t>
  </si>
  <si>
    <t xml:space="preserve"> Philippines</t>
  </si>
  <si>
    <t xml:space="preserve"> Republic of Korea</t>
  </si>
  <si>
    <t xml:space="preserve"> Samoa</t>
  </si>
  <si>
    <t xml:space="preserve"> Singapore</t>
  </si>
  <si>
    <t xml:space="preserve"> Solomon Islands</t>
  </si>
  <si>
    <t xml:space="preserve"> Taiwan</t>
  </si>
  <si>
    <t xml:space="preserve"> Thailand</t>
  </si>
  <si>
    <t xml:space="preserve"> Timor-Leste</t>
  </si>
  <si>
    <t xml:space="preserve"> Tonga</t>
  </si>
  <si>
    <t xml:space="preserve"> Tuvalu</t>
  </si>
  <si>
    <t xml:space="preserve"> Vanuatu</t>
  </si>
  <si>
    <t xml:space="preserve"> Vietnam</t>
  </si>
  <si>
    <t xml:space="preserve"> Antigua and Barbuda</t>
  </si>
  <si>
    <t xml:space="preserve"> Argentina</t>
  </si>
  <si>
    <t xml:space="preserve"> Aruba</t>
  </si>
  <si>
    <t xml:space="preserve"> Bahamas</t>
  </si>
  <si>
    <t xml:space="preserve"> Barbados</t>
  </si>
  <si>
    <t xml:space="preserve"> Belize</t>
  </si>
  <si>
    <t xml:space="preserve"> Bolivia (Plurinational State of)</t>
  </si>
  <si>
    <t xml:space="preserve"> Bonaire</t>
  </si>
  <si>
    <t xml:space="preserve"> Brazil</t>
  </si>
  <si>
    <t xml:space="preserve"> British Virgin Islands</t>
  </si>
  <si>
    <t xml:space="preserve"> Cayman Islands</t>
  </si>
  <si>
    <t xml:space="preserve"> Cuba</t>
  </si>
  <si>
    <t xml:space="preserve"> Curaçao</t>
  </si>
  <si>
    <t xml:space="preserve"> Dominica</t>
  </si>
  <si>
    <t xml:space="preserve"> Dominican Republic</t>
  </si>
  <si>
    <t xml:space="preserve"> Ecuador</t>
  </si>
  <si>
    <t xml:space="preserve"> El Salvador</t>
  </si>
  <si>
    <t xml:space="preserve"> Falkland Islands</t>
  </si>
  <si>
    <t xml:space="preserve"> French Guiana</t>
  </si>
  <si>
    <t xml:space="preserve"> Grenada</t>
  </si>
  <si>
    <t xml:space="preserve"> Guadeloupe</t>
  </si>
  <si>
    <t xml:space="preserve"> Guatemala</t>
  </si>
  <si>
    <t xml:space="preserve"> Guyana</t>
  </si>
  <si>
    <t xml:space="preserve"> Haiti</t>
  </si>
  <si>
    <t xml:space="preserve"> Honduras</t>
  </si>
  <si>
    <t xml:space="preserve"> Jamaica</t>
  </si>
  <si>
    <t xml:space="preserve"> Martinique</t>
  </si>
  <si>
    <t xml:space="preserve"> Montserrat</t>
  </si>
  <si>
    <t xml:space="preserve"> Nicaragua</t>
  </si>
  <si>
    <t xml:space="preserve"> Panama</t>
  </si>
  <si>
    <t xml:space="preserve"> Paraguay</t>
  </si>
  <si>
    <t xml:space="preserve"> Peru</t>
  </si>
  <si>
    <t xml:space="preserve"> Puerto Rico</t>
  </si>
  <si>
    <t xml:space="preserve"> St. Barthélemy</t>
  </si>
  <si>
    <t xml:space="preserve"> Saint Eustatius and Saba</t>
  </si>
  <si>
    <t xml:space="preserve"> St. Kitts and Nevis</t>
  </si>
  <si>
    <t xml:space="preserve"> St. Lucia</t>
  </si>
  <si>
    <t xml:space="preserve"> Saint Martin</t>
  </si>
  <si>
    <t xml:space="preserve"> St. Vincent and Grenadines</t>
  </si>
  <si>
    <t xml:space="preserve"> Suriname</t>
  </si>
  <si>
    <t xml:space="preserve"> Trinidad and Tobago</t>
  </si>
  <si>
    <t xml:space="preserve"> Turks and Caicos Islands</t>
  </si>
  <si>
    <t xml:space="preserve"> Uruguay</t>
  </si>
  <si>
    <t xml:space="preserve"> US Virgin Islands</t>
  </si>
  <si>
    <t xml:space="preserve"> Venezuela (Bolivarian Republic of)</t>
  </si>
  <si>
    <t xml:space="preserve"> West Indies</t>
  </si>
  <si>
    <t xml:space="preserve"> Chile</t>
  </si>
  <si>
    <t xml:space="preserve"> Colombia</t>
  </si>
  <si>
    <t xml:space="preserve"> Costa Rica</t>
  </si>
  <si>
    <t xml:space="preserve"> Mexico</t>
  </si>
  <si>
    <t xml:space="preserve"> Anguilla</t>
  </si>
  <si>
    <t xml:space="preserve"> Bahrain</t>
  </si>
  <si>
    <t xml:space="preserve"> Egypt</t>
  </si>
  <si>
    <t xml:space="preserve"> Islamic Republic of Iran</t>
  </si>
  <si>
    <t xml:space="preserve"> Iraq</t>
  </si>
  <si>
    <t xml:space="preserve"> Israel</t>
  </si>
  <si>
    <t xml:space="preserve"> Jordan</t>
  </si>
  <si>
    <t xml:space="preserve"> Kuwait</t>
  </si>
  <si>
    <t xml:space="preserve"> Lebanon</t>
  </si>
  <si>
    <t xml:space="preserve"> Libya</t>
  </si>
  <si>
    <t xml:space="preserve"> Morocco</t>
  </si>
  <si>
    <t xml:space="preserve"> Oman</t>
  </si>
  <si>
    <t xml:space="preserve"> Qatar</t>
  </si>
  <si>
    <t xml:space="preserve"> Saudi Arabia</t>
  </si>
  <si>
    <t xml:space="preserve"> State of Palestine</t>
  </si>
  <si>
    <t xml:space="preserve"> Tunisia</t>
  </si>
  <si>
    <t xml:space="preserve"> United Arab Emirates</t>
  </si>
  <si>
    <t xml:space="preserve"> Yemen</t>
  </si>
  <si>
    <t xml:space="preserve"> Syrian Arab Republic</t>
  </si>
  <si>
    <t xml:space="preserve"> Algeria</t>
  </si>
  <si>
    <t xml:space="preserve"> Christmas Island</t>
  </si>
  <si>
    <t xml:space="preserve"> Cocos (Keeling) Islands</t>
  </si>
  <si>
    <t xml:space="preserve"> French Polynesia</t>
  </si>
  <si>
    <t xml:space="preserve"> French Southern Territories</t>
  </si>
  <si>
    <t xml:space="preserve"> New Caledonia</t>
  </si>
  <si>
    <t xml:space="preserve"> New Zealand</t>
  </si>
  <si>
    <t xml:space="preserve"> Norfolk Island</t>
  </si>
  <si>
    <t xml:space="preserve"> Northern Mariana Islands</t>
  </si>
  <si>
    <t xml:space="preserve"> Pitcairn</t>
  </si>
  <si>
    <t xml:space="preserve"> Tokelau</t>
  </si>
  <si>
    <t xml:space="preserve"> Australia</t>
  </si>
  <si>
    <t xml:space="preserve"> British Indian Ocean Territory</t>
  </si>
  <si>
    <t xml:space="preserve"> Benin</t>
  </si>
  <si>
    <t xml:space="preserve"> Botswana</t>
  </si>
  <si>
    <t xml:space="preserve"> Burkina Faso</t>
  </si>
  <si>
    <t xml:space="preserve"> Burundi</t>
  </si>
  <si>
    <t xml:space="preserve"> Cameroon</t>
  </si>
  <si>
    <t xml:space="preserve"> Cabo Verde</t>
  </si>
  <si>
    <t xml:space="preserve"> Central African Republic</t>
  </si>
  <si>
    <t xml:space="preserve"> Chad</t>
  </si>
  <si>
    <t xml:space="preserve"> Comoros</t>
  </si>
  <si>
    <t xml:space="preserve"> Republic of Congo</t>
  </si>
  <si>
    <t xml:space="preserve"> Democratic Republic of the Congo</t>
  </si>
  <si>
    <t xml:space="preserve"> Côte d'Ivoire</t>
  </si>
  <si>
    <t xml:space="preserve"> Djibouti</t>
  </si>
  <si>
    <t xml:space="preserve"> Equatorial Guinea</t>
  </si>
  <si>
    <t xml:space="preserve"> Eritrea</t>
  </si>
  <si>
    <t xml:space="preserve"> Eswatini</t>
  </si>
  <si>
    <t xml:space="preserve"> Ethiopia</t>
  </si>
  <si>
    <t xml:space="preserve"> Gabon</t>
  </si>
  <si>
    <t xml:space="preserve"> Gambia</t>
  </si>
  <si>
    <t xml:space="preserve"> Ghana</t>
  </si>
  <si>
    <t xml:space="preserve"> Guinea</t>
  </si>
  <si>
    <t xml:space="preserve"> Guinea-Bissau</t>
  </si>
  <si>
    <t xml:space="preserve"> Kenya</t>
  </si>
  <si>
    <t xml:space="preserve"> Lesotho</t>
  </si>
  <si>
    <t xml:space="preserve"> Liberia</t>
  </si>
  <si>
    <t xml:space="preserve"> Madagascar</t>
  </si>
  <si>
    <t xml:space="preserve"> Malawi</t>
  </si>
  <si>
    <t xml:space="preserve"> Mali</t>
  </si>
  <si>
    <t xml:space="preserve"> Mauritania</t>
  </si>
  <si>
    <t xml:space="preserve"> Mauritius</t>
  </si>
  <si>
    <t xml:space="preserve"> Mayotte</t>
  </si>
  <si>
    <t xml:space="preserve"> Mozambique</t>
  </si>
  <si>
    <t xml:space="preserve"> Namibia</t>
  </si>
  <si>
    <t xml:space="preserve"> Niger</t>
  </si>
  <si>
    <t xml:space="preserve"> Nigeria</t>
  </si>
  <si>
    <t xml:space="preserve"> Réunion</t>
  </si>
  <si>
    <t xml:space="preserve"> Rwanda</t>
  </si>
  <si>
    <t xml:space="preserve"> São Tomé and Principe</t>
  </si>
  <si>
    <t xml:space="preserve"> Saint Helena</t>
  </si>
  <si>
    <t xml:space="preserve"> Senegal</t>
  </si>
  <si>
    <t xml:space="preserve"> Seychelles</t>
  </si>
  <si>
    <t xml:space="preserve"> Sierra Leone</t>
  </si>
  <si>
    <t xml:space="preserve"> Somalia</t>
  </si>
  <si>
    <t xml:space="preserve"> South Africa</t>
  </si>
  <si>
    <t xml:space="preserve"> South Sudan</t>
  </si>
  <si>
    <t xml:space="preserve"> Sudan</t>
  </si>
  <si>
    <t xml:space="preserve"> United Republic of Tanzania</t>
  </si>
  <si>
    <t xml:space="preserve"> Togo</t>
  </si>
  <si>
    <t xml:space="preserve"> Uganda</t>
  </si>
  <si>
    <t xml:space="preserve"> Zambia</t>
  </si>
  <si>
    <t xml:space="preserve"> Zimbabwe</t>
  </si>
  <si>
    <t xml:space="preserve"> Angola</t>
  </si>
  <si>
    <t xml:space="preserve"> Nepal</t>
  </si>
  <si>
    <t xml:space="preserve"> Bangladesh</t>
  </si>
  <si>
    <t xml:space="preserve"> Bhutan</t>
  </si>
  <si>
    <t xml:space="preserve"> India</t>
  </si>
  <si>
    <t xml:space="preserve"> Maldives</t>
  </si>
  <si>
    <t xml:space="preserve"> Pakistan</t>
  </si>
  <si>
    <t xml:space="preserve"> Sri Lanka</t>
  </si>
  <si>
    <t xml:space="preserve"> Afghanistan</t>
  </si>
  <si>
    <t>Canada</t>
  </si>
  <si>
    <t xml:space="preserve"> Belgium</t>
  </si>
  <si>
    <t xml:space="preserve"> Czech Republic</t>
  </si>
  <si>
    <t xml:space="preserve"> Denmark</t>
  </si>
  <si>
    <t xml:space="preserve"> Finland</t>
  </si>
  <si>
    <t xml:space="preserve"> France</t>
  </si>
  <si>
    <t xml:space="preserve"> Germany</t>
  </si>
  <si>
    <t xml:space="preserve"> Greece</t>
  </si>
  <si>
    <t xml:space="preserve"> Iceland</t>
  </si>
  <si>
    <t xml:space="preserve"> Ireland</t>
  </si>
  <si>
    <t xml:space="preserve"> Italy</t>
  </si>
  <si>
    <t xml:space="preserve"> Netherlands</t>
  </si>
  <si>
    <t xml:space="preserve"> Norway</t>
  </si>
  <si>
    <t xml:space="preserve"> Portugal</t>
  </si>
  <si>
    <t xml:space="preserve"> Slovenia</t>
  </si>
  <si>
    <t xml:space="preserve"> Spain</t>
  </si>
  <si>
    <t xml:space="preserve"> Sweden</t>
  </si>
  <si>
    <t xml:space="preserve"> Switzerland</t>
  </si>
  <si>
    <t xml:space="preserve"> United Kingdom</t>
  </si>
  <si>
    <t xml:space="preserve"> Andorra</t>
  </si>
  <si>
    <t xml:space="preserve"> Liechtenstein</t>
  </si>
  <si>
    <t xml:space="preserve"> Malta</t>
  </si>
  <si>
    <t xml:space="preserve"> Monaco</t>
  </si>
  <si>
    <t xml:space="preserve"> San Marino</t>
  </si>
  <si>
    <t xml:space="preserve"> Vatican City</t>
  </si>
  <si>
    <t xml:space="preserve"> Austria</t>
  </si>
  <si>
    <t xml:space="preserve"> Luxembourg</t>
  </si>
  <si>
    <t xml:space="preserve">
Development Finance Institutions chartered by multiple countries</t>
  </si>
  <si>
    <t>Global Total</t>
  </si>
  <si>
    <t>Distribution of climate finance by geography: definition of regions, countries, territories</t>
  </si>
  <si>
    <t>For more information on the methodology used by CPI to compile Global Landscape for Climate Finance, please see [link]</t>
  </si>
  <si>
    <t xml:space="preserve">This data download provides aggregated figures produced from CPI's Climate Landscape of Climate Finance Database. The data is provided across geographical regions for Climate Finance 'Uses' and 'Instruments' (see further below for definitions). </t>
  </si>
  <si>
    <t>* Numbers may not sum exactly due to rounding</t>
  </si>
  <si>
    <t>** All figures are provided in million USDs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</si>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</sst>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56" x14ac:knownFonts="1">
    <font>
      <sz val="11"/>
      <color theme="1"/>
      <name val="Calibri"/>
      <family val="2"/>
      <scheme val="minor"/>
    </font>
    <font>
      <sz val="8"/>
      <name val="Arial"/>
      <family val="2"/>
    </font>
    <font>
      <sz val="11"/>
      <color theme="1"/>
      <name val="Calibri"/>
      <family val="2"/>
      <scheme val="minor"/>
    </font>
    <font>
      <b/>
      <sz val="11"/>
      <color rgb="FF000000"/>
      <name val="Calibri Light"/>
      <family val="2"/>
      <scheme val="major"/>
    </font>
    <font>
      <u/>
      <sz val="11"/>
      <color theme="10"/>
      <name val="Calibri"/>
      <family val="2"/>
      <scheme val="minor"/>
    </font>
    <font>
      <b/>
      <sz val="14"/>
      <color indexed="8"/>
      <name val="Tahoma"/>
      <family val="2"/>
    </font>
    <font>
      <sz val="14"/>
      <name val="Tahoma"/>
      <family val="2"/>
    </font>
    <font>
      <sz val="13"/>
      <color indexed="8"/>
      <name val="Tahoma"/>
      <family val="2"/>
    </font>
    <font>
      <b/>
      <u/>
      <sz val="14"/>
      <name val="Tahoma"/>
      <family val="2"/>
    </font>
    <font>
      <b/>
      <sz val="16"/>
      <color theme="0"/>
      <name val="Tahoma"/>
      <family val="2"/>
    </font>
    <font>
      <b/>
      <sz val="14"/>
      <color theme="0"/>
      <name val="Tahoma"/>
      <family val="2"/>
    </font>
    <font>
      <u/>
      <sz val="12"/>
      <color theme="10"/>
      <name val="Tahoma"/>
      <family val="2"/>
    </font>
    <font>
      <u/>
      <sz val="14"/>
      <name val="Tahoma"/>
      <family val="2"/>
    </font>
    <font>
      <sz val="12"/>
      <color indexed="8"/>
      <name val="Tahoma"/>
      <family val="2"/>
    </font>
    <font>
      <b/>
      <sz val="13"/>
      <color indexed="8"/>
      <name val="Tahoma"/>
      <family val="2"/>
    </font>
    <font>
      <b/>
      <u/>
      <sz val="13"/>
      <color indexed="8"/>
      <name val="Tahoma"/>
      <family val="2"/>
    </font>
    <font>
      <b/>
      <sz val="16"/>
      <color theme="2" tint="-0.749992370372631"/>
      <name val="Tahoma"/>
      <family val="2"/>
    </font>
    <font>
      <sz val="12"/>
      <color theme="9" tint="-0.249977111117893"/>
      <name val="Tahoma"/>
      <family val="2"/>
    </font>
    <font>
      <b/>
      <sz val="14"/>
      <color indexed="53"/>
      <name val="Tahoma"/>
      <family val="2"/>
    </font>
    <font>
      <sz val="14"/>
      <color indexed="8"/>
      <name val="Tahoma"/>
      <family val="2"/>
    </font>
    <font>
      <b/>
      <sz val="14"/>
      <name val="Tahoma"/>
      <family val="2"/>
    </font>
    <font>
      <sz val="12"/>
      <name val="Tahoma"/>
      <family val="2"/>
    </font>
    <font>
      <sz val="11"/>
      <name val="Tahoma"/>
      <family val="2"/>
    </font>
    <font>
      <i/>
      <sz val="10"/>
      <color indexed="8"/>
      <name val="Tahoma"/>
      <family val="2"/>
    </font>
    <font>
      <sz val="10"/>
      <color indexed="8"/>
      <name val="Tahoma"/>
      <family val="2"/>
    </font>
    <font>
      <i/>
      <sz val="11"/>
      <name val="Tahoma"/>
      <family val="2"/>
    </font>
    <font>
      <i/>
      <sz val="10"/>
      <color indexed="10"/>
      <name val="Tahoma"/>
      <family val="2"/>
    </font>
    <font>
      <i/>
      <sz val="11"/>
      <color indexed="8"/>
      <name val="Tahoma"/>
      <family val="2"/>
    </font>
    <font>
      <i/>
      <sz val="11"/>
      <color rgb="FF0000FF"/>
      <name val="Tahoma"/>
      <family val="2"/>
    </font>
    <font>
      <b/>
      <sz val="18"/>
      <color theme="2" tint="-0.749992370372631"/>
      <name val="Tahoma"/>
      <family val="2"/>
    </font>
    <font>
      <b/>
      <sz val="13"/>
      <color indexed="53"/>
      <name val="Tahoma"/>
      <family val="2"/>
    </font>
    <font>
      <sz val="16"/>
      <color theme="0"/>
      <name val="Tahoma"/>
      <family val="2"/>
    </font>
    <font>
      <sz val="14"/>
      <color indexed="23"/>
      <name val="Tahoma"/>
      <family val="2"/>
    </font>
    <font>
      <b/>
      <sz val="13"/>
      <name val="Tahoma"/>
      <family val="2"/>
    </font>
    <font>
      <u/>
      <sz val="14"/>
      <color indexed="12"/>
      <name val="Tahoma"/>
      <family val="2"/>
    </font>
    <font>
      <sz val="14"/>
      <color theme="0"/>
      <name val="Tahoma"/>
      <family val="2"/>
    </font>
    <font>
      <b/>
      <sz val="14"/>
      <color theme="9" tint="-0.249977111117893"/>
      <name val="Tahoma"/>
      <family val="2"/>
    </font>
    <font>
      <sz val="13"/>
      <name val="Tahoma"/>
      <family val="2"/>
    </font>
    <font>
      <sz val="14"/>
      <color rgb="FF383A38"/>
      <name val="Tahoma"/>
      <family val="2"/>
    </font>
    <font>
      <i/>
      <sz val="14"/>
      <color rgb="FF383A38"/>
      <name val="Tahoma"/>
      <family val="2"/>
    </font>
    <font>
      <sz val="10"/>
      <name val="Century Gothic"/>
      <family val="2"/>
    </font>
    <font>
      <sz val="14"/>
      <color rgb="FF000000"/>
      <name val="Arial"/>
      <family val="2"/>
    </font>
    <font>
      <sz val="16"/>
      <color theme="1"/>
      <name val="Calibri"/>
      <family val="2"/>
      <scheme val="minor"/>
    </font>
    <font>
      <b/>
      <sz val="16"/>
      <color rgb="FF000000"/>
      <name val="Arial"/>
      <family val="2"/>
    </font>
    <font>
      <sz val="16"/>
      <color rgb="FF000000"/>
      <name val="Arial"/>
      <family val="2"/>
    </font>
    <font>
      <sz val="16"/>
      <color rgb="FF000000"/>
      <name val="Calibri Light"/>
      <family val="2"/>
      <scheme val="major"/>
    </font>
    <font>
      <u/>
      <sz val="14"/>
      <color theme="10"/>
      <name val="Calibri"/>
      <family val="2"/>
      <scheme val="minor"/>
    </font>
    <font>
      <b/>
      <sz val="13"/>
      <color theme="1"/>
      <name val="Calibri Light"/>
      <family val="2"/>
      <scheme val="major"/>
    </font>
    <font>
      <b/>
      <sz val="13"/>
      <name val="Calibri Light"/>
      <family val="2"/>
      <scheme val="major"/>
    </font>
    <font>
      <b/>
      <sz val="13"/>
      <color rgb="FF000000"/>
      <name val="Calibri Light"/>
      <family val="2"/>
      <scheme val="major"/>
    </font>
    <font>
      <sz val="13"/>
      <color rgb="FF000000"/>
      <name val="Calibri Light"/>
      <family val="2"/>
      <scheme val="major"/>
    </font>
    <font>
      <sz val="13"/>
      <color theme="1"/>
      <name val="Calibri"/>
      <family val="2"/>
      <scheme val="minor"/>
    </font>
    <font>
      <b/>
      <sz val="13"/>
      <color theme="0"/>
      <name val="Calibri Light"/>
      <family val="2"/>
      <scheme val="major"/>
    </font>
    <font>
      <b/>
      <sz val="32"/>
      <color rgb="FF000000"/>
      <name val="Calibri Light"/>
      <family val="2"/>
      <scheme val="major"/>
    </font>
    <font>
      <sz val="13"/>
      <color theme="1"/>
      <name val="Calibri Light"/>
      <family val="2"/>
      <scheme val="major"/>
    </font>
    <font>
      <b/>
      <sz val="24"/>
      <color rgb="FF000000"/>
      <name val="Calibri Light"/>
      <family val="2"/>
      <scheme val="major"/>
    </font>
  </fonts>
  <fills count="17">
    <fill>
      <patternFill patternType="none"/>
    </fill>
    <fill>
      <patternFill patternType="gray125"/>
    </fill>
    <fill>
      <patternFill patternType="solid">
        <fgColor indexed="56"/>
        <bgColor indexed="64"/>
      </patternFill>
    </fill>
    <fill>
      <patternFill patternType="solid">
        <fgColor theme="5" tint="0.59999389629810485"/>
        <bgColor indexed="65"/>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B53C36"/>
        <bgColor indexed="64"/>
      </patternFill>
    </fill>
    <fill>
      <patternFill patternType="solid">
        <fgColor indexed="9"/>
        <bgColor indexed="64"/>
      </patternFill>
    </fill>
    <fill>
      <patternFill patternType="solid">
        <fgColor theme="9" tint="0.79998168889431442"/>
        <bgColor indexed="64"/>
      </patternFill>
    </fill>
    <fill>
      <patternFill patternType="solid">
        <fgColor theme="9" tint="0.79998168889431442"/>
        <bgColor theme="9" tint="0.79998168889431442"/>
      </patternFill>
    </fill>
    <fill>
      <patternFill patternType="solid">
        <fgColor theme="0"/>
        <bgColor indexed="64"/>
      </patternFill>
    </fill>
    <fill>
      <patternFill patternType="solid">
        <fgColor theme="8" tint="0.79998168889431442"/>
        <bgColor indexed="64"/>
      </patternFill>
    </fill>
    <fill>
      <patternFill patternType="solid">
        <fgColor rgb="FFEADCF4"/>
        <bgColor indexed="64"/>
      </patternFill>
    </fill>
    <fill>
      <patternFill patternType="solid">
        <fgColor theme="4" tint="0.79998168889431442"/>
        <bgColor indexed="64"/>
      </patternFill>
    </fill>
  </fills>
  <borders count="37">
    <border>
      <left/>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9" tint="-0.24994659260841701"/>
      </left>
      <right/>
      <top style="hair">
        <color theme="9" tint="-0.24994659260841701"/>
      </top>
      <bottom style="hair">
        <color theme="9" tint="-0.24994659260841701"/>
      </bottom>
      <diagonal/>
    </border>
    <border>
      <left/>
      <right/>
      <top style="hair">
        <color theme="9" tint="-0.24994659260841701"/>
      </top>
      <bottom style="hair">
        <color theme="9" tint="-0.24994659260841701"/>
      </bottom>
      <diagonal/>
    </border>
    <border>
      <left/>
      <right style="hair">
        <color theme="9" tint="-0.24994659260841701"/>
      </right>
      <top style="hair">
        <color theme="9" tint="-0.24994659260841701"/>
      </top>
      <bottom style="hair">
        <color theme="9" tint="-0.24994659260841701"/>
      </bottom>
      <diagonal/>
    </border>
    <border>
      <left/>
      <right/>
      <top style="hair">
        <color theme="9" tint="-0.24994659260841701"/>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style="hair">
        <color theme="0" tint="-0.34998626667073579"/>
      </right>
      <top style="hair">
        <color theme="0" tint="-0.34998626667073579"/>
      </top>
      <bottom/>
      <diagonal/>
    </border>
    <border>
      <left/>
      <right style="hair">
        <color theme="0" tint="-0.34998626667073579"/>
      </right>
      <top/>
      <bottom style="hair">
        <color theme="0" tint="-0.34998626667073579"/>
      </bottom>
      <diagonal/>
    </border>
    <border>
      <left/>
      <right/>
      <top/>
      <bottom style="thin">
        <color rgb="FF800000"/>
      </bottom>
      <diagonal/>
    </border>
    <border>
      <left/>
      <right/>
      <top/>
      <bottom style="thin">
        <color rgb="FFC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hair">
        <color theme="9" tint="-0.24994659260841701"/>
      </right>
      <top style="hair">
        <color theme="0" tint="-0.34998626667073579"/>
      </top>
      <bottom style="hair">
        <color theme="0" tint="-0.34998626667073579"/>
      </bottom>
      <diagonal/>
    </border>
    <border>
      <left/>
      <right/>
      <top/>
      <bottom style="hair">
        <color indexed="55"/>
      </bottom>
      <diagonal/>
    </border>
    <border>
      <left style="hair">
        <color theme="0" tint="-0.34998626667073579"/>
      </left>
      <right/>
      <top/>
      <bottom style="hair">
        <color theme="0" tint="-0.34998626667073579"/>
      </bottom>
      <diagonal/>
    </border>
    <border>
      <left/>
      <right/>
      <top/>
      <bottom style="hair">
        <color theme="0" tint="-0.34998626667073579"/>
      </bottom>
      <diagonal/>
    </border>
  </borders>
  <cellStyleXfs count="6">
    <xf numFmtId="0" fontId="0" fillId="0" borderId="0"/>
    <xf numFmtId="3" fontId="1" fillId="2" borderId="1" applyNumberFormat="0" applyAlignment="0">
      <protection locked="0"/>
    </xf>
    <xf numFmtId="0" fontId="2" fillId="3" borderId="0" applyNumberFormat="0" applyBorder="0" applyAlignment="0" applyProtection="0"/>
    <xf numFmtId="164" fontId="2" fillId="0" borderId="0" applyFont="0" applyFill="0" applyBorder="0" applyAlignment="0" applyProtection="0"/>
    <xf numFmtId="0" fontId="4" fillId="0" borderId="0" applyNumberFormat="0" applyFill="0" applyBorder="0" applyAlignment="0" applyProtection="0"/>
    <xf numFmtId="164" fontId="2" fillId="0" borderId="0" applyFont="0" applyFill="0" applyBorder="0" applyAlignment="0" applyProtection="0"/>
  </cellStyleXfs>
  <cellXfs count="222">
    <xf numFmtId="0" fontId="0" fillId="0" borderId="0" xfId="0"/>
    <xf numFmtId="0" fontId="0" fillId="0" borderId="0" xfId="0" applyFill="1"/>
    <xf numFmtId="0" fontId="0" fillId="0" borderId="0" xfId="0" applyAlignment="1">
      <alignment vertical="center"/>
    </xf>
    <xf numFmtId="0" fontId="0" fillId="0" borderId="0" xfId="0" applyAlignment="1">
      <alignment horizontal="center" vertical="center"/>
    </xf>
    <xf numFmtId="0" fontId="0" fillId="0" borderId="0" xfId="0" applyBorder="1"/>
    <xf numFmtId="0" fontId="3" fillId="0" borderId="0" xfId="0" applyFont="1" applyFill="1" applyBorder="1" applyAlignment="1">
      <alignment horizontal="right" vertical="center" wrapText="1"/>
    </xf>
    <xf numFmtId="0" fontId="0" fillId="0" borderId="0" xfId="0" applyFill="1" applyBorder="1"/>
    <xf numFmtId="0" fontId="5" fillId="0" borderId="17" xfId="0" applyFont="1" applyBorder="1" applyAlignment="1">
      <alignment vertical="center"/>
    </xf>
    <xf numFmtId="0" fontId="7" fillId="0" borderId="0" xfId="0" applyFont="1" applyAlignment="1">
      <alignment horizontal="left" wrapText="1" indent="3"/>
    </xf>
    <xf numFmtId="0" fontId="7" fillId="0" borderId="0" xfId="0" applyFont="1" applyAlignment="1">
      <alignment horizontal="center" vertical="center"/>
    </xf>
    <xf numFmtId="0" fontId="6" fillId="0" borderId="17" xfId="0" applyFont="1" applyBorder="1"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left" vertical="top" wrapText="1"/>
    </xf>
    <xf numFmtId="0" fontId="10" fillId="9" borderId="20" xfId="0" applyFont="1" applyFill="1" applyBorder="1" applyAlignment="1">
      <alignment horizontal="left" vertical="center"/>
    </xf>
    <xf numFmtId="0" fontId="7" fillId="0" borderId="0" xfId="0" applyFont="1" applyAlignment="1">
      <alignment horizontal="left"/>
    </xf>
    <xf numFmtId="1" fontId="11" fillId="0" borderId="21" xfId="4" applyNumberFormat="1" applyFont="1" applyFill="1" applyBorder="1" applyAlignment="1" applyProtection="1">
      <alignment horizontal="left" vertical="center"/>
    </xf>
    <xf numFmtId="1" fontId="9" fillId="0" borderId="21" xfId="0" applyNumberFormat="1" applyFont="1" applyBorder="1" applyAlignment="1">
      <alignment horizontal="left" vertical="center"/>
    </xf>
    <xf numFmtId="0" fontId="10" fillId="0" borderId="21" xfId="0" applyFont="1" applyBorder="1" applyAlignment="1">
      <alignment horizontal="left" vertical="center"/>
    </xf>
    <xf numFmtId="0" fontId="13" fillId="0" borderId="0" xfId="0" applyFont="1"/>
    <xf numFmtId="0" fontId="13" fillId="0" borderId="0" xfId="0" applyFont="1" applyAlignment="1">
      <alignment horizontal="center" vertical="center"/>
    </xf>
    <xf numFmtId="0" fontId="14" fillId="0" borderId="0" xfId="0" applyFont="1" applyAlignment="1">
      <alignment vertical="center"/>
    </xf>
    <xf numFmtId="0" fontId="14" fillId="0" borderId="22" xfId="0" applyFont="1" applyBorder="1" applyAlignment="1">
      <alignment vertical="center"/>
    </xf>
    <xf numFmtId="0" fontId="14" fillId="0" borderId="23" xfId="0" applyFont="1" applyBorder="1" applyAlignment="1">
      <alignment vertical="center"/>
    </xf>
    <xf numFmtId="0" fontId="14" fillId="0" borderId="24" xfId="0" applyFont="1" applyBorder="1" applyAlignment="1">
      <alignment vertical="center"/>
    </xf>
    <xf numFmtId="0" fontId="16" fillId="10" borderId="27" xfId="0" applyFont="1" applyFill="1" applyBorder="1"/>
    <xf numFmtId="0" fontId="13" fillId="0" borderId="27" xfId="0" applyFont="1" applyBorder="1"/>
    <xf numFmtId="0" fontId="17" fillId="0" borderId="28" xfId="0" applyFont="1" applyBorder="1"/>
    <xf numFmtId="0" fontId="18" fillId="10" borderId="28" xfId="0" applyFont="1" applyFill="1" applyBorder="1"/>
    <xf numFmtId="0" fontId="19" fillId="10" borderId="0" xfId="0" applyFont="1" applyFill="1" applyAlignment="1">
      <alignment vertical="center"/>
    </xf>
    <xf numFmtId="0" fontId="17" fillId="0" borderId="0" xfId="0" applyFont="1"/>
    <xf numFmtId="0" fontId="18" fillId="10" borderId="0" xfId="0" applyFont="1" applyFill="1"/>
    <xf numFmtId="0" fontId="5" fillId="10" borderId="0" xfId="0" applyFont="1" applyFill="1" applyAlignment="1">
      <alignment vertical="center"/>
    </xf>
    <xf numFmtId="0" fontId="19" fillId="10" borderId="0" xfId="0" applyFont="1" applyFill="1"/>
    <xf numFmtId="0" fontId="19" fillId="10" borderId="0" xfId="0" applyFont="1" applyFill="1" applyAlignment="1">
      <alignment horizontal="center" vertical="center"/>
    </xf>
    <xf numFmtId="0" fontId="13"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xf numFmtId="0" fontId="23" fillId="0" borderId="0" xfId="0" applyFont="1" applyAlignment="1">
      <alignment horizontal="left" indent="3"/>
    </xf>
    <xf numFmtId="0" fontId="23" fillId="0" borderId="0" xfId="0" applyFont="1"/>
    <xf numFmtId="0" fontId="25" fillId="0" borderId="0" xfId="0" applyFont="1" applyAlignment="1">
      <alignment vertical="top"/>
    </xf>
    <xf numFmtId="0" fontId="26" fillId="0" borderId="0" xfId="0" applyFont="1" applyAlignment="1">
      <alignment horizontal="left" indent="3"/>
    </xf>
    <xf numFmtId="0" fontId="27" fillId="0" borderId="0" xfId="0" applyFont="1"/>
    <xf numFmtId="0" fontId="27" fillId="0" borderId="0" xfId="0" applyFont="1" applyAlignment="1">
      <alignment horizontal="left" vertical="center" wrapText="1"/>
    </xf>
    <xf numFmtId="0" fontId="27" fillId="0" borderId="0" xfId="0" applyFont="1" applyAlignment="1">
      <alignment horizontal="left"/>
    </xf>
    <xf numFmtId="0" fontId="7" fillId="0" borderId="0" xfId="0" applyFont="1"/>
    <xf numFmtId="0" fontId="30" fillId="10" borderId="0" xfId="0" applyFont="1" applyFill="1" applyAlignment="1">
      <alignment horizontal="center" vertical="center"/>
    </xf>
    <xf numFmtId="0" fontId="32" fillId="0" borderId="0" xfId="0" applyFont="1" applyAlignment="1">
      <alignment vertical="center" wrapText="1"/>
    </xf>
    <xf numFmtId="0" fontId="33" fillId="0" borderId="0" xfId="0" applyFont="1" applyAlignment="1">
      <alignment horizontal="center" vertical="top" wrapText="1"/>
    </xf>
    <xf numFmtId="0" fontId="18" fillId="10" borderId="0" xfId="0" applyFont="1" applyFill="1" applyAlignment="1">
      <alignment vertical="center"/>
    </xf>
    <xf numFmtId="0" fontId="19" fillId="0" borderId="0" xfId="0" applyFont="1" applyAlignment="1">
      <alignment horizontal="left" vertical="top" wrapText="1"/>
    </xf>
    <xf numFmtId="0" fontId="7" fillId="0" borderId="0" xfId="0" applyFont="1" applyAlignment="1">
      <alignment horizontal="left" indent="2"/>
    </xf>
    <xf numFmtId="0" fontId="34" fillId="10" borderId="0" xfId="4" quotePrefix="1" applyFont="1" applyFill="1" applyAlignment="1" applyProtection="1">
      <alignment horizontal="left" vertical="center"/>
    </xf>
    <xf numFmtId="0" fontId="19" fillId="0" borderId="0" xfId="0" applyFont="1" applyAlignment="1">
      <alignment horizontal="left" wrapText="1" indent="3"/>
    </xf>
    <xf numFmtId="1" fontId="9" fillId="9" borderId="22" xfId="0" applyNumberFormat="1" applyFont="1" applyFill="1" applyBorder="1" applyAlignment="1">
      <alignment horizontal="left" vertical="center" indent="1"/>
    </xf>
    <xf numFmtId="0" fontId="35" fillId="9" borderId="23" xfId="0" applyFont="1" applyFill="1" applyBorder="1" applyAlignment="1">
      <alignment horizontal="left" indent="3"/>
    </xf>
    <xf numFmtId="0" fontId="35" fillId="9" borderId="33" xfId="0" applyFont="1" applyFill="1" applyBorder="1" applyAlignment="1">
      <alignment horizontal="left"/>
    </xf>
    <xf numFmtId="0" fontId="10" fillId="9" borderId="24" xfId="0" applyFont="1" applyFill="1" applyBorder="1" applyAlignment="1">
      <alignment horizontal="left" vertical="center"/>
    </xf>
    <xf numFmtId="1" fontId="11" fillId="0" borderId="0" xfId="4" applyNumberFormat="1" applyFont="1" applyFill="1" applyBorder="1" applyAlignment="1" applyProtection="1">
      <alignment horizontal="left" vertical="center"/>
    </xf>
    <xf numFmtId="1" fontId="9" fillId="0" borderId="0" xfId="0" applyNumberFormat="1" applyFont="1" applyAlignment="1">
      <alignment horizontal="left" vertical="center"/>
    </xf>
    <xf numFmtId="0" fontId="10" fillId="0" borderId="0" xfId="0" applyFont="1" applyAlignment="1">
      <alignment horizontal="left" vertical="center"/>
    </xf>
    <xf numFmtId="0" fontId="19" fillId="0" borderId="0" xfId="0" applyFont="1" applyAlignment="1">
      <alignment vertical="center"/>
    </xf>
    <xf numFmtId="0" fontId="36" fillId="0" borderId="34" xfId="0" applyFont="1" applyBorder="1" applyAlignment="1">
      <alignment vertical="center"/>
    </xf>
    <xf numFmtId="0" fontId="37" fillId="0" borderId="0" xfId="0" applyFont="1" applyAlignment="1">
      <alignment horizontal="center" vertical="center" wrapText="1"/>
    </xf>
    <xf numFmtId="0" fontId="5" fillId="0" borderId="0" xfId="0" applyFont="1" applyBorder="1" applyAlignment="1">
      <alignment vertical="center"/>
    </xf>
    <xf numFmtId="0" fontId="6" fillId="0" borderId="0" xfId="0" applyFont="1" applyBorder="1" applyAlignment="1">
      <alignment horizontal="left" vertical="center" wrapText="1"/>
    </xf>
    <xf numFmtId="0" fontId="19" fillId="0" borderId="0" xfId="0" applyFont="1" applyAlignment="1">
      <alignment vertical="top" wrapText="1"/>
    </xf>
    <xf numFmtId="0" fontId="20" fillId="11" borderId="2" xfId="0" applyFont="1" applyFill="1" applyBorder="1" applyAlignment="1">
      <alignment horizontal="center" vertical="center" wrapText="1"/>
    </xf>
    <xf numFmtId="0" fontId="0" fillId="12" borderId="2" xfId="0" applyNumberFormat="1" applyFont="1" applyFill="1" applyBorder="1"/>
    <xf numFmtId="0" fontId="0" fillId="0" borderId="2" xfId="0" applyNumberFormat="1" applyFont="1" applyBorder="1"/>
    <xf numFmtId="0" fontId="13" fillId="0" borderId="2" xfId="0" applyFont="1" applyBorder="1" applyAlignment="1">
      <alignment horizontal="center" vertical="center"/>
    </xf>
    <xf numFmtId="0" fontId="13" fillId="0" borderId="2" xfId="0" applyFont="1" applyBorder="1" applyAlignment="1">
      <alignment vertical="center"/>
    </xf>
    <xf numFmtId="0" fontId="0" fillId="0" borderId="2" xfId="0" applyBorder="1"/>
    <xf numFmtId="0" fontId="0" fillId="0" borderId="2" xfId="0" applyNumberFormat="1" applyFont="1" applyBorder="1" applyAlignment="1">
      <alignment wrapText="1"/>
    </xf>
    <xf numFmtId="0" fontId="21" fillId="0" borderId="2" xfId="0" applyFont="1" applyBorder="1" applyAlignment="1">
      <alignment vertical="center"/>
    </xf>
    <xf numFmtId="0" fontId="21" fillId="10" borderId="2" xfId="0" applyFont="1" applyFill="1" applyBorder="1" applyAlignment="1">
      <alignment vertical="center"/>
    </xf>
    <xf numFmtId="0" fontId="40" fillId="12" borderId="2" xfId="0" applyNumberFormat="1" applyFont="1" applyFill="1" applyBorder="1" applyAlignment="1">
      <alignment vertical="center"/>
    </xf>
    <xf numFmtId="0" fontId="22" fillId="0" borderId="2" xfId="0" applyFont="1" applyBorder="1" applyAlignment="1">
      <alignment vertical="center"/>
    </xf>
    <xf numFmtId="0" fontId="21" fillId="0" borderId="2" xfId="0" applyFont="1" applyBorder="1" applyAlignment="1">
      <alignment horizontal="center" vertical="center"/>
    </xf>
    <xf numFmtId="0" fontId="22" fillId="10" borderId="2" xfId="0" applyFont="1" applyFill="1" applyBorder="1" applyAlignment="1">
      <alignment vertical="center"/>
    </xf>
    <xf numFmtId="0" fontId="21" fillId="10" borderId="2" xfId="0" quotePrefix="1" applyFont="1" applyFill="1" applyBorder="1" applyAlignment="1">
      <alignment vertical="center"/>
    </xf>
    <xf numFmtId="0" fontId="23" fillId="0" borderId="2" xfId="0" applyFont="1" applyBorder="1" applyAlignment="1">
      <alignment horizontal="center" vertical="center"/>
    </xf>
    <xf numFmtId="0" fontId="24" fillId="0" borderId="2" xfId="0" applyFont="1" applyBorder="1" applyAlignment="1">
      <alignment horizontal="center" vertical="center"/>
    </xf>
    <xf numFmtId="0" fontId="13" fillId="0" borderId="2" xfId="0" applyFont="1" applyBorder="1"/>
    <xf numFmtId="0" fontId="24" fillId="0" borderId="2" xfId="0" applyFont="1" applyBorder="1"/>
    <xf numFmtId="0" fontId="23" fillId="0" borderId="2" xfId="0" applyFont="1" applyBorder="1" applyAlignment="1">
      <alignment horizontal="left" indent="3"/>
    </xf>
    <xf numFmtId="0" fontId="23" fillId="0" borderId="2" xfId="0" applyFont="1" applyBorder="1"/>
    <xf numFmtId="0" fontId="41" fillId="0" borderId="0" xfId="0" applyFont="1" applyFill="1" applyAlignment="1">
      <alignment horizontal="right" vertical="center" wrapText="1"/>
    </xf>
    <xf numFmtId="0" fontId="42" fillId="0" borderId="0" xfId="0" applyFont="1"/>
    <xf numFmtId="0" fontId="45" fillId="0" borderId="0" xfId="0" applyFont="1" applyFill="1" applyBorder="1" applyAlignment="1">
      <alignment horizontal="right" vertical="center" wrapText="1"/>
    </xf>
    <xf numFmtId="0" fontId="42" fillId="0" borderId="0" xfId="0" applyFont="1" applyFill="1"/>
    <xf numFmtId="0" fontId="43" fillId="0" borderId="0" xfId="0" applyFont="1" applyFill="1" applyAlignment="1">
      <alignment horizontal="right" vertical="top" wrapText="1"/>
    </xf>
    <xf numFmtId="0" fontId="44" fillId="0" borderId="0" xfId="0" applyFont="1" applyFill="1" applyAlignment="1">
      <alignment horizontal="right" vertical="center" wrapText="1"/>
    </xf>
    <xf numFmtId="0" fontId="43" fillId="0" borderId="0" xfId="0" applyFont="1" applyFill="1" applyAlignment="1">
      <alignment horizontal="right" vertical="center" wrapText="1"/>
    </xf>
    <xf numFmtId="0" fontId="43" fillId="0" borderId="15" xfId="0" applyFont="1" applyFill="1" applyBorder="1" applyAlignment="1">
      <alignment vertical="top" wrapText="1"/>
    </xf>
    <xf numFmtId="0" fontId="43" fillId="0" borderId="0" xfId="0" applyFont="1" applyFill="1" applyAlignment="1">
      <alignment vertical="top" wrapText="1"/>
    </xf>
    <xf numFmtId="0" fontId="0" fillId="0" borderId="0" xfId="0" applyFill="1" applyAlignment="1"/>
    <xf numFmtId="0" fontId="0" fillId="0" borderId="0" xfId="0" applyAlignment="1"/>
    <xf numFmtId="164" fontId="0" fillId="0" borderId="0" xfId="5" applyFont="1"/>
    <xf numFmtId="164" fontId="0" fillId="0" borderId="0" xfId="0" applyNumberFormat="1"/>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38" fillId="0" borderId="22" xfId="0" applyFont="1" applyBorder="1" applyAlignment="1">
      <alignment horizontal="left" vertical="center" wrapText="1"/>
    </xf>
    <xf numFmtId="0" fontId="38" fillId="0" borderId="23" xfId="0" applyFont="1" applyBorder="1" applyAlignment="1">
      <alignment horizontal="left" vertical="center" wrapText="1"/>
    </xf>
    <xf numFmtId="0" fontId="38" fillId="0" borderId="2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6" fillId="0" borderId="26" xfId="0" applyFont="1" applyBorder="1" applyAlignment="1">
      <alignment horizontal="left" vertical="center" wrapText="1"/>
    </xf>
    <xf numFmtId="1" fontId="9" fillId="9" borderId="18" xfId="0" applyNumberFormat="1" applyFont="1" applyFill="1" applyBorder="1" applyAlignment="1">
      <alignment horizontal="left" vertical="center"/>
    </xf>
    <xf numFmtId="1" fontId="9" fillId="9" borderId="19" xfId="0" applyNumberFormat="1" applyFont="1" applyFill="1" applyBorder="1" applyAlignment="1">
      <alignment horizontal="left" vertical="center"/>
    </xf>
    <xf numFmtId="1" fontId="9" fillId="9" borderId="20" xfId="0" applyNumberFormat="1" applyFont="1" applyFill="1" applyBorder="1" applyAlignment="1">
      <alignment horizontal="left" vertical="center"/>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6" fillId="0" borderId="22" xfId="0" applyFont="1" applyBorder="1" applyAlignment="1">
      <alignment horizontal="left" vertical="center" wrapText="1"/>
    </xf>
    <xf numFmtId="0" fontId="13" fillId="0" borderId="2" xfId="0" applyFont="1" applyBorder="1" applyAlignment="1">
      <alignment horizontal="left" vertical="center" wrapText="1"/>
    </xf>
    <xf numFmtId="0" fontId="9" fillId="9" borderId="2" xfId="0" applyFont="1" applyFill="1" applyBorder="1" applyAlignment="1">
      <alignment horizontal="center" vertical="center"/>
    </xf>
    <xf numFmtId="0" fontId="38" fillId="0" borderId="22" xfId="0" applyFont="1" applyBorder="1" applyAlignment="1">
      <alignment horizontal="left" wrapText="1"/>
    </xf>
    <xf numFmtId="0" fontId="38" fillId="0" borderId="23" xfId="0" applyFont="1" applyBorder="1" applyAlignment="1">
      <alignment horizontal="left" wrapText="1"/>
    </xf>
    <xf numFmtId="0" fontId="38" fillId="0" borderId="24" xfId="0" applyFont="1" applyBorder="1" applyAlignment="1">
      <alignment horizontal="left" wrapText="1"/>
    </xf>
    <xf numFmtId="0" fontId="29" fillId="10" borderId="0" xfId="0" applyFont="1" applyFill="1" applyAlignment="1">
      <alignment horizontal="left" vertical="top" wrapText="1"/>
    </xf>
    <xf numFmtId="0" fontId="31" fillId="9" borderId="29" xfId="0" applyFont="1" applyFill="1" applyBorder="1" applyAlignment="1" applyProtection="1">
      <alignment horizontal="left" vertical="center" wrapText="1"/>
      <protection locked="0"/>
    </xf>
    <xf numFmtId="0" fontId="31" fillId="9" borderId="30" xfId="0" applyFont="1" applyFill="1" applyBorder="1" applyAlignment="1" applyProtection="1">
      <alignment horizontal="left" vertical="center" wrapText="1"/>
      <protection locked="0"/>
    </xf>
    <xf numFmtId="0" fontId="31" fillId="9" borderId="31" xfId="0" applyFont="1" applyFill="1" applyBorder="1" applyAlignment="1" applyProtection="1">
      <alignment horizontal="left" vertical="center" wrapText="1"/>
      <protection locked="0"/>
    </xf>
    <xf numFmtId="0" fontId="31" fillId="9" borderId="32" xfId="0" applyFont="1" applyFill="1" applyBorder="1" applyAlignment="1" applyProtection="1">
      <alignment horizontal="left" vertical="center" wrapText="1"/>
      <protection locked="0"/>
    </xf>
    <xf numFmtId="0" fontId="6" fillId="0" borderId="17" xfId="0" applyFont="1" applyBorder="1" applyAlignment="1">
      <alignment horizontal="left" vertical="center" wrapText="1"/>
    </xf>
    <xf numFmtId="0" fontId="6" fillId="0" borderId="17" xfId="0" applyFont="1" applyBorder="1" applyAlignment="1">
      <alignment horizontal="left" vertical="top" wrapText="1"/>
    </xf>
    <xf numFmtId="0" fontId="5" fillId="0" borderId="17" xfId="0" applyFont="1" applyBorder="1" applyAlignment="1">
      <alignment horizontal="left" vertical="center"/>
    </xf>
    <xf numFmtId="0" fontId="19" fillId="0" borderId="0" xfId="0" applyFont="1" applyAlignment="1">
      <alignment horizontal="left" vertical="top" wrapText="1"/>
    </xf>
    <xf numFmtId="0" fontId="46" fillId="0" borderId="0" xfId="4" applyFont="1" applyAlignment="1">
      <alignment horizontal="left" vertical="top" wrapText="1"/>
    </xf>
    <xf numFmtId="0" fontId="0" fillId="0" borderId="0" xfId="0" applyAlignment="1">
      <alignment horizontal="center" vertical="center"/>
    </xf>
    <xf numFmtId="0" fontId="0" fillId="0" borderId="8" xfId="0" applyFill="1" applyBorder="1" applyAlignment="1">
      <alignment horizontal="center" vertical="center" wrapText="1"/>
    </xf>
    <xf numFmtId="0" fontId="47" fillId="7" borderId="5" xfId="0" applyFont="1" applyFill="1" applyBorder="1" applyAlignment="1">
      <alignment horizontal="center" vertical="center"/>
    </xf>
    <xf numFmtId="0" fontId="47" fillId="7" borderId="3" xfId="0" applyFont="1" applyFill="1" applyBorder="1" applyAlignment="1">
      <alignment horizontal="center" vertical="center"/>
    </xf>
    <xf numFmtId="0" fontId="47" fillId="7" borderId="9" xfId="0" applyFont="1" applyFill="1" applyBorder="1" applyAlignment="1">
      <alignment horizontal="center" vertical="center"/>
    </xf>
    <xf numFmtId="0" fontId="47" fillId="7" borderId="4" xfId="0" applyFont="1" applyFill="1" applyBorder="1" applyAlignment="1">
      <alignment horizontal="center" vertical="center"/>
    </xf>
    <xf numFmtId="0" fontId="48" fillId="7" borderId="5" xfId="0" applyFont="1" applyFill="1" applyBorder="1" applyAlignment="1">
      <alignment horizontal="center" vertical="center"/>
    </xf>
    <xf numFmtId="0" fontId="47" fillId="7" borderId="7" xfId="0" applyFont="1" applyFill="1" applyBorder="1" applyAlignment="1">
      <alignment horizontal="center" vertical="center"/>
    </xf>
    <xf numFmtId="0" fontId="48" fillId="7" borderId="7" xfId="0" applyFont="1" applyFill="1" applyBorder="1" applyAlignment="1">
      <alignment horizontal="center" vertical="center"/>
    </xf>
    <xf numFmtId="0" fontId="49" fillId="0" borderId="5" xfId="0" applyFont="1" applyFill="1" applyBorder="1" applyAlignment="1">
      <alignment horizontal="center" vertical="center" wrapText="1"/>
    </xf>
    <xf numFmtId="0" fontId="49" fillId="0" borderId="2" xfId="0" applyFont="1" applyFill="1" applyBorder="1" applyAlignment="1">
      <alignment horizontal="right" vertical="center" wrapText="1"/>
    </xf>
    <xf numFmtId="0" fontId="50" fillId="0" borderId="2" xfId="0" applyFont="1" applyFill="1" applyBorder="1" applyAlignment="1">
      <alignment horizontal="right" vertical="center" wrapText="1"/>
    </xf>
    <xf numFmtId="0" fontId="51" fillId="4" borderId="2" xfId="0" applyFont="1" applyFill="1" applyBorder="1"/>
    <xf numFmtId="0" fontId="49" fillId="0" borderId="6" xfId="0" applyFont="1" applyFill="1" applyBorder="1" applyAlignment="1">
      <alignment horizontal="center" vertical="center" wrapText="1"/>
    </xf>
    <xf numFmtId="0" fontId="49" fillId="0" borderId="7" xfId="0" applyFont="1" applyFill="1" applyBorder="1" applyAlignment="1">
      <alignment horizontal="center" vertical="center" wrapText="1"/>
    </xf>
    <xf numFmtId="0" fontId="49" fillId="4" borderId="3" xfId="0" applyFont="1" applyFill="1" applyBorder="1" applyAlignment="1">
      <alignment horizontal="center" vertical="center" wrapText="1"/>
    </xf>
    <xf numFmtId="0" fontId="49" fillId="4" borderId="9" xfId="0" applyFont="1" applyFill="1" applyBorder="1" applyAlignment="1">
      <alignment horizontal="center" vertical="center" wrapText="1"/>
    </xf>
    <xf numFmtId="0" fontId="49" fillId="4" borderId="4" xfId="0" applyFont="1" applyFill="1" applyBorder="1" applyAlignment="1">
      <alignment horizontal="center" vertical="center" wrapText="1"/>
    </xf>
    <xf numFmtId="0" fontId="50" fillId="4" borderId="2" xfId="0" applyFont="1" applyFill="1" applyBorder="1" applyAlignment="1">
      <alignment horizontal="right" vertical="center" wrapText="1"/>
    </xf>
    <xf numFmtId="0" fontId="49" fillId="6" borderId="2" xfId="0" applyFont="1" applyFill="1" applyBorder="1" applyAlignment="1">
      <alignment horizontal="right" vertical="center" wrapText="1"/>
    </xf>
    <xf numFmtId="0" fontId="52" fillId="8" borderId="2" xfId="0" applyFont="1" applyFill="1" applyBorder="1" applyAlignment="1">
      <alignment horizontal="center" vertical="center" wrapText="1"/>
    </xf>
    <xf numFmtId="0" fontId="52" fillId="8" borderId="2" xfId="0" applyFont="1" applyFill="1" applyBorder="1" applyAlignment="1">
      <alignment horizontal="right" vertical="center" wrapText="1"/>
    </xf>
    <xf numFmtId="0" fontId="47" fillId="0" borderId="0" xfId="0" applyFont="1" applyFill="1" applyBorder="1" applyAlignment="1">
      <alignment horizontal="center" vertical="center"/>
    </xf>
    <xf numFmtId="0" fontId="47" fillId="0" borderId="0" xfId="0" applyFont="1" applyFill="1" applyBorder="1" applyAlignment="1">
      <alignment vertical="center"/>
    </xf>
    <xf numFmtId="0" fontId="48" fillId="0" borderId="0" xfId="0" applyFont="1" applyFill="1" applyBorder="1" applyAlignment="1">
      <alignment horizontal="center" vertical="center"/>
    </xf>
    <xf numFmtId="0" fontId="49" fillId="0" borderId="2" xfId="0" applyFont="1" applyFill="1" applyBorder="1" applyAlignment="1">
      <alignment horizontal="center" vertical="center" wrapText="1"/>
    </xf>
    <xf numFmtId="0" fontId="49" fillId="4" borderId="2" xfId="0" applyFont="1" applyFill="1" applyBorder="1" applyAlignment="1">
      <alignment horizontal="center" vertical="center" wrapText="1"/>
    </xf>
    <xf numFmtId="0" fontId="52" fillId="8" borderId="10" xfId="0" applyFont="1" applyFill="1" applyBorder="1" applyAlignment="1">
      <alignment horizontal="center" vertical="center" wrapText="1"/>
    </xf>
    <xf numFmtId="0" fontId="52" fillId="8" borderId="11" xfId="0" applyFont="1" applyFill="1" applyBorder="1" applyAlignment="1">
      <alignment horizontal="center" vertical="center" wrapText="1"/>
    </xf>
    <xf numFmtId="0" fontId="52" fillId="8" borderId="12" xfId="0" applyFont="1" applyFill="1" applyBorder="1" applyAlignment="1">
      <alignment horizontal="center" vertical="center" wrapText="1"/>
    </xf>
    <xf numFmtId="0" fontId="52" fillId="8" borderId="5" xfId="0" applyFont="1" applyFill="1" applyBorder="1" applyAlignment="1">
      <alignment horizontal="right" vertical="center" wrapText="1"/>
    </xf>
    <xf numFmtId="0" fontId="52" fillId="8" borderId="13" xfId="0" applyFont="1" applyFill="1" applyBorder="1" applyAlignment="1">
      <alignment horizontal="center" vertical="center" wrapText="1"/>
    </xf>
    <xf numFmtId="0" fontId="52" fillId="8" borderId="8" xfId="0" applyFont="1" applyFill="1" applyBorder="1" applyAlignment="1">
      <alignment horizontal="center" vertical="center" wrapText="1"/>
    </xf>
    <xf numFmtId="0" fontId="52" fillId="8" borderId="14" xfId="0" applyFont="1" applyFill="1" applyBorder="1" applyAlignment="1">
      <alignment horizontal="center" vertical="center" wrapText="1"/>
    </xf>
    <xf numFmtId="0" fontId="52" fillId="8" borderId="7" xfId="0" applyFont="1" applyFill="1" applyBorder="1" applyAlignment="1">
      <alignment horizontal="right" vertical="center" wrapText="1"/>
    </xf>
    <xf numFmtId="0" fontId="49" fillId="0"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2" fillId="0" borderId="0" xfId="0" applyFont="1" applyFill="1" applyBorder="1" applyAlignment="1">
      <alignment horizontal="right" vertical="center" wrapText="1"/>
    </xf>
    <xf numFmtId="0" fontId="50" fillId="0" borderId="0" xfId="0" applyFont="1" applyFill="1" applyBorder="1" applyAlignment="1">
      <alignment horizontal="right" vertical="center" wrapText="1"/>
    </xf>
    <xf numFmtId="0" fontId="49" fillId="0" borderId="0" xfId="0" applyFont="1" applyFill="1" applyBorder="1" applyAlignment="1">
      <alignment horizontal="right" vertical="center" wrapText="1"/>
    </xf>
    <xf numFmtId="0" fontId="49" fillId="4" borderId="10" xfId="0" applyFont="1" applyFill="1" applyBorder="1" applyAlignment="1">
      <alignment horizontal="center" vertical="center" wrapText="1"/>
    </xf>
    <xf numFmtId="0" fontId="49" fillId="4" borderId="11" xfId="0" applyFont="1" applyFill="1" applyBorder="1" applyAlignment="1">
      <alignment horizontal="center" vertical="center" wrapText="1"/>
    </xf>
    <xf numFmtId="0" fontId="49" fillId="4" borderId="12" xfId="0" applyFont="1" applyFill="1" applyBorder="1" applyAlignment="1">
      <alignment horizontal="center" vertical="center" wrapText="1"/>
    </xf>
    <xf numFmtId="0" fontId="50" fillId="4" borderId="5" xfId="0" applyFont="1" applyFill="1" applyBorder="1" applyAlignment="1">
      <alignment horizontal="right" vertical="center" wrapText="1"/>
    </xf>
    <xf numFmtId="0" fontId="49" fillId="6" borderId="5" xfId="0" applyFont="1" applyFill="1" applyBorder="1" applyAlignment="1">
      <alignment horizontal="right" vertical="center" wrapText="1"/>
    </xf>
    <xf numFmtId="0" fontId="49" fillId="0" borderId="15" xfId="0" applyFont="1" applyFill="1" applyBorder="1" applyAlignment="1">
      <alignment horizontal="center" vertical="center" wrapText="1"/>
    </xf>
    <xf numFmtId="0" fontId="49" fillId="0" borderId="7" xfId="0" applyFont="1" applyFill="1" applyBorder="1" applyAlignment="1">
      <alignment horizontal="right" vertical="center" wrapText="1"/>
    </xf>
    <xf numFmtId="0" fontId="50" fillId="0" borderId="7" xfId="0" applyFont="1" applyFill="1" applyBorder="1" applyAlignment="1">
      <alignment horizontal="right" vertical="center" wrapText="1"/>
    </xf>
    <xf numFmtId="0" fontId="49" fillId="4" borderId="5" xfId="0" applyFont="1" applyFill="1" applyBorder="1" applyAlignment="1">
      <alignment horizontal="center" vertical="center" wrapText="1"/>
    </xf>
    <xf numFmtId="0" fontId="52" fillId="8" borderId="5" xfId="0" applyFont="1" applyFill="1" applyBorder="1" applyAlignment="1">
      <alignment horizontal="right" vertical="center" wrapText="1"/>
    </xf>
    <xf numFmtId="0" fontId="52" fillId="8" borderId="7" xfId="0" applyFont="1" applyFill="1" applyBorder="1" applyAlignment="1">
      <alignment horizontal="right" vertical="center" wrapText="1"/>
    </xf>
    <xf numFmtId="0" fontId="53" fillId="0" borderId="5" xfId="0" applyFont="1" applyFill="1" applyBorder="1" applyAlignment="1">
      <alignment horizontal="center" vertical="center" textRotation="90" wrapText="1"/>
    </xf>
    <xf numFmtId="0" fontId="53" fillId="0" borderId="6" xfId="0" applyFont="1" applyFill="1" applyBorder="1" applyAlignment="1">
      <alignment horizontal="center" vertical="center" textRotation="90" wrapText="1"/>
    </xf>
    <xf numFmtId="0" fontId="53" fillId="0" borderId="7" xfId="0" applyFont="1" applyFill="1" applyBorder="1" applyAlignment="1">
      <alignment horizontal="center" vertical="center" textRotation="90" wrapText="1"/>
    </xf>
    <xf numFmtId="0" fontId="53" fillId="0" borderId="2" xfId="0" applyFont="1" applyFill="1" applyBorder="1" applyAlignment="1">
      <alignment horizontal="center" vertical="center" textRotation="90" wrapText="1"/>
    </xf>
    <xf numFmtId="0" fontId="53" fillId="0" borderId="12" xfId="0" applyFont="1" applyFill="1" applyBorder="1" applyAlignment="1">
      <alignment horizontal="center" vertical="center" textRotation="90" wrapText="1"/>
    </xf>
    <xf numFmtId="0" fontId="53" fillId="0" borderId="16" xfId="0" applyFont="1" applyFill="1" applyBorder="1" applyAlignment="1">
      <alignment horizontal="center" vertical="center" textRotation="90" wrapText="1"/>
    </xf>
    <xf numFmtId="0" fontId="53" fillId="0" borderId="14" xfId="0" applyFont="1" applyFill="1" applyBorder="1" applyAlignment="1">
      <alignment horizontal="center" vertical="center" textRotation="90" wrapText="1"/>
    </xf>
    <xf numFmtId="0" fontId="47" fillId="5" borderId="2" xfId="0" applyFont="1" applyFill="1" applyBorder="1" applyAlignment="1">
      <alignment vertical="center"/>
    </xf>
    <xf numFmtId="0" fontId="47" fillId="14" borderId="2" xfId="0" applyFont="1" applyFill="1" applyBorder="1" applyAlignment="1">
      <alignment vertical="center"/>
    </xf>
    <xf numFmtId="0" fontId="47" fillId="15" borderId="2" xfId="0" applyFont="1" applyFill="1" applyBorder="1" applyAlignment="1">
      <alignment vertical="center"/>
    </xf>
    <xf numFmtId="0" fontId="48" fillId="7" borderId="2" xfId="0" applyFont="1" applyFill="1" applyBorder="1" applyAlignment="1">
      <alignment horizontal="center" vertical="center" wrapText="1"/>
    </xf>
    <xf numFmtId="0" fontId="48" fillId="15" borderId="2" xfId="0" applyFont="1" applyFill="1" applyBorder="1" applyAlignment="1">
      <alignment horizontal="center" vertical="center" wrapText="1"/>
    </xf>
    <xf numFmtId="0" fontId="48" fillId="5" borderId="2" xfId="0" applyFont="1" applyFill="1" applyBorder="1" applyAlignment="1">
      <alignment horizontal="center" vertical="center" wrapText="1"/>
    </xf>
    <xf numFmtId="0" fontId="48" fillId="16" borderId="2" xfId="0" applyFont="1" applyFill="1" applyBorder="1" applyAlignment="1">
      <alignment horizontal="center" vertical="center" wrapText="1"/>
    </xf>
    <xf numFmtId="0" fontId="48" fillId="4" borderId="2" xfId="0" applyFont="1" applyFill="1" applyBorder="1" applyAlignment="1">
      <alignment horizontal="center" vertical="center" wrapText="1"/>
    </xf>
    <xf numFmtId="0" fontId="49" fillId="0" borderId="2" xfId="0" applyFont="1" applyFill="1" applyBorder="1" applyAlignment="1">
      <alignment horizontal="center" vertical="center" wrapText="1"/>
    </xf>
    <xf numFmtId="0" fontId="54" fillId="4" borderId="2" xfId="0" applyFont="1" applyFill="1" applyBorder="1"/>
    <xf numFmtId="0" fontId="52" fillId="8" borderId="2" xfId="0" applyFont="1" applyFill="1" applyBorder="1" applyAlignment="1">
      <alignment vertical="center" wrapText="1"/>
    </xf>
    <xf numFmtId="0" fontId="52" fillId="0" borderId="0" xfId="0" applyFont="1" applyFill="1" applyBorder="1" applyAlignment="1">
      <alignment vertical="center" wrapText="1"/>
    </xf>
    <xf numFmtId="0" fontId="49" fillId="13" borderId="0" xfId="0" applyFont="1" applyFill="1" applyAlignment="1">
      <alignment horizontal="center" vertical="center" wrapText="1"/>
    </xf>
    <xf numFmtId="0" fontId="52" fillId="8" borderId="5" xfId="0" applyFont="1" applyFill="1" applyBorder="1" applyAlignment="1">
      <alignment vertical="center" wrapText="1"/>
    </xf>
    <xf numFmtId="0" fontId="52" fillId="8" borderId="5" xfId="0" applyFont="1" applyFill="1" applyBorder="1" applyAlignment="1">
      <alignment horizontal="center" vertical="center" wrapText="1"/>
    </xf>
    <xf numFmtId="0" fontId="52" fillId="8" borderId="6" xfId="0" applyFont="1" applyFill="1" applyBorder="1" applyAlignment="1">
      <alignment vertical="center" wrapText="1"/>
    </xf>
    <xf numFmtId="0" fontId="52" fillId="8" borderId="6" xfId="0" applyFont="1" applyFill="1" applyBorder="1" applyAlignment="1">
      <alignment horizontal="right" vertical="center" wrapText="1"/>
    </xf>
    <xf numFmtId="0" fontId="49" fillId="0" borderId="7" xfId="0" applyFont="1" applyFill="1" applyBorder="1" applyAlignment="1">
      <alignment horizontal="center" vertical="center" wrapText="1"/>
    </xf>
    <xf numFmtId="0" fontId="50" fillId="4" borderId="7" xfId="0" applyFont="1" applyFill="1" applyBorder="1" applyAlignment="1">
      <alignment horizontal="right" vertical="center" wrapText="1"/>
    </xf>
    <xf numFmtId="0" fontId="52" fillId="8" borderId="7" xfId="0" applyFont="1" applyFill="1" applyBorder="1" applyAlignment="1">
      <alignment vertical="center" wrapText="1"/>
    </xf>
    <xf numFmtId="0" fontId="52" fillId="8" borderId="5" xfId="0" applyFont="1" applyFill="1" applyBorder="1" applyAlignment="1">
      <alignment vertical="center" wrapText="1"/>
    </xf>
    <xf numFmtId="0" fontId="52" fillId="8" borderId="6" xfId="0" applyFont="1" applyFill="1" applyBorder="1" applyAlignment="1">
      <alignment vertical="center" wrapText="1"/>
    </xf>
    <xf numFmtId="0" fontId="55" fillId="0" borderId="5" xfId="0" applyFont="1" applyFill="1" applyBorder="1" applyAlignment="1">
      <alignment horizontal="center" vertical="center" textRotation="90" wrapText="1"/>
    </xf>
    <xf numFmtId="0" fontId="55" fillId="0" borderId="6" xfId="0" applyFont="1" applyFill="1" applyBorder="1" applyAlignment="1">
      <alignment horizontal="center" vertical="center" textRotation="90" wrapText="1"/>
    </xf>
    <xf numFmtId="0" fontId="55" fillId="0" borderId="7" xfId="0" applyFont="1" applyFill="1" applyBorder="1" applyAlignment="1">
      <alignment horizontal="center" vertical="center" textRotation="90" wrapText="1"/>
    </xf>
    <xf numFmtId="0" fontId="55" fillId="0" borderId="2" xfId="0" applyFont="1" applyFill="1" applyBorder="1" applyAlignment="1">
      <alignment horizontal="center" vertical="center" wrapText="1"/>
    </xf>
    <xf numFmtId="0" fontId="55" fillId="0" borderId="12" xfId="0" applyFont="1" applyFill="1" applyBorder="1" applyAlignment="1">
      <alignment horizontal="center" vertical="center" wrapText="1"/>
    </xf>
    <xf numFmtId="0" fontId="55" fillId="0" borderId="16" xfId="0" applyFont="1" applyFill="1" applyBorder="1" applyAlignment="1">
      <alignment horizontal="center" vertical="center" wrapText="1"/>
    </xf>
    <xf numFmtId="0" fontId="55" fillId="0" borderId="14" xfId="0" applyFont="1" applyFill="1" applyBorder="1" applyAlignment="1">
      <alignment horizontal="center" vertical="center" wrapText="1"/>
    </xf>
    <xf numFmtId="0" fontId="55" fillId="0" borderId="5" xfId="0" applyFont="1" applyFill="1" applyBorder="1" applyAlignment="1">
      <alignment horizontal="center" vertical="center" wrapText="1"/>
    </xf>
    <xf numFmtId="0" fontId="55" fillId="0" borderId="6" xfId="0" applyFont="1" applyFill="1" applyBorder="1" applyAlignment="1">
      <alignment horizontal="center" vertical="center" wrapText="1"/>
    </xf>
    <xf numFmtId="0" fontId="55" fillId="0" borderId="7" xfId="0" applyFont="1" applyFill="1" applyBorder="1" applyAlignment="1">
      <alignment horizontal="center" vertical="center" wrapText="1"/>
    </xf>
  </cellXfs>
  <cellStyles count="6">
    <cellStyle name="40% - 强调文字颜色 2 2 2" xfId="2" xr:uid="{CCF8C842-2969-4F84-A6E3-A2D7DDAD2DC2}"/>
    <cellStyle name="Comma" xfId="5" builtinId="3"/>
    <cellStyle name="Comma 2" xfId="3" xr:uid="{5016E5E7-0E1C-453B-881E-DC3E7FB788EA}"/>
    <cellStyle name="E_Input1" xfId="1" xr:uid="{523F0853-A073-480E-91C2-F3A1D750FC77}"/>
    <cellStyle name="Hyperlink" xfId="4" builtinId="8"/>
    <cellStyle name="Normal" xfId="0" builtinId="0"/>
  </cellStyles>
  <dxfs count="0"/>
  <tableStyles count="0" defaultTableStyle="TableStyleMedium2" defaultPivotStyle="PivotStyleLight16"/>
  <colors>
    <mruColors>
      <color rgb="FFEADCF4"/>
      <color rgb="FFD4E8ED"/>
      <color rgb="FFD5DAD1"/>
      <color rgb="FFBFC7B9"/>
      <color rgb="FFBDD4E4"/>
      <color rgb="FFBDDFE4"/>
      <color rgb="FFD4E2ED"/>
      <color rgb="FFFB97A8"/>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1308100</xdr:colOff>
      <xdr:row>1</xdr:row>
      <xdr:rowOff>381000</xdr:rowOff>
    </xdr:to>
    <xdr:pic>
      <xdr:nvPicPr>
        <xdr:cNvPr id="3" name="Picture 2" descr="CPI_logo_RGB">
          <a:extLst>
            <a:ext uri="{FF2B5EF4-FFF2-40B4-BE49-F238E27FC236}">
              <a16:creationId xmlns:a16="http://schemas.microsoft.com/office/drawing/2014/main" id="{A29642A7-6289-47F5-BB5B-B54952EE3AE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1543050" cy="10160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sers/mazza/AppData/Local/Microsoft/Windows/Temporary%20Internet%20Files/Content.Outlook/R2AE02O6/Global%20Landscape_2013/Private%20Data/Individual%20files%20-%20projects/Solar/Japan%20-%20Solar%20-%20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b480166/Box%20Sync/Joint%20MDB%20Report%202014/Core/3)%20Report%20Draft/Apr%2027%20DRAFT%20Consolidated%20MDB%20data%20-%20Joint%20Report%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bleProject_20130508105023"/>
      <sheetName val="instrumenttype"/>
      <sheetName val="+EntityType table"/>
      <sheetName val="+Country table"/>
    </sheetNames>
    <sheetDataSet>
      <sheetData sheetId="0"/>
      <sheetData sheetId="1">
        <row r="1">
          <cell r="B1" t="str">
            <v>Holding</v>
          </cell>
        </row>
        <row r="2">
          <cell r="B2" t="str">
            <v>Quoted equity</v>
          </cell>
        </row>
        <row r="3">
          <cell r="B3" t="str">
            <v>Private equity</v>
          </cell>
        </row>
        <row r="4">
          <cell r="B4" t="str">
            <v>Tax equity / preferred equity</v>
          </cell>
        </row>
        <row r="5">
          <cell r="B5" t="str">
            <v>Balance sheet financing</v>
          </cell>
        </row>
        <row r="6">
          <cell r="B6" t="str">
            <v>Project-level equity</v>
          </cell>
        </row>
        <row r="7">
          <cell r="B7" t="str">
            <v>Loan</v>
          </cell>
        </row>
        <row r="8">
          <cell r="B8" t="str">
            <v>Credit line / revolving facility</v>
          </cell>
        </row>
        <row r="9">
          <cell r="B9" t="str">
            <v>Bond / notes</v>
          </cell>
        </row>
        <row r="10">
          <cell r="B10" t="str">
            <v>Lease</v>
          </cell>
        </row>
        <row r="11">
          <cell r="B11" t="str">
            <v>Mezzanine</v>
          </cell>
        </row>
        <row r="12">
          <cell r="B12" t="str">
            <v>Budget support</v>
          </cell>
        </row>
        <row r="13">
          <cell r="B13" t="str">
            <v>Core contribution, pooled programs and funds</v>
          </cell>
        </row>
        <row r="14">
          <cell r="B14" t="str">
            <v>Project-type intervention</v>
          </cell>
        </row>
        <row r="15">
          <cell r="B15" t="str">
            <v>Technical assistance</v>
          </cell>
        </row>
        <row r="16">
          <cell r="B16" t="str">
            <v>Other grants</v>
          </cell>
        </row>
        <row r="22">
          <cell r="B22" t="str">
            <v>Fixed revenue-support</v>
          </cell>
        </row>
        <row r="23">
          <cell r="B23" t="str">
            <v>Market-based revenue-support</v>
          </cell>
        </row>
        <row r="24">
          <cell r="B24" t="str">
            <v>Tax cost-support</v>
          </cell>
        </row>
        <row r="25">
          <cell r="B25" t="str">
            <v>Non-tax cost-support</v>
          </cell>
        </row>
        <row r="26">
          <cell r="B26" t="str">
            <v>Other incentives</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aptation"/>
      <sheetName val="Inst type"/>
      <sheetName val="DPL-Loan"/>
      <sheetName val="Origin"/>
      <sheetName val="Recipient"/>
      <sheetName val="Total"/>
      <sheetName val="LDCs"/>
      <sheetName val="SISs"/>
      <sheetName val="All MDBs"/>
      <sheetName val="Part 1a"/>
      <sheetName val="Part 1b"/>
      <sheetName val="Part 1c"/>
      <sheetName val="Part 1d"/>
      <sheetName val="Part 2"/>
      <sheetName val="Part 2b"/>
      <sheetName val="Adapt 1a"/>
      <sheetName val="Adapt 1b"/>
      <sheetName val="Adapt1b2"/>
      <sheetName val="Adapt 1c"/>
      <sheetName val="Adapt 1d"/>
      <sheetName val="Mit 1a"/>
      <sheetName val="Mit 1b"/>
      <sheetName val="Mit 1c"/>
      <sheetName val="Mit 1c2"/>
      <sheetName val="Table A1"/>
      <sheetName val="Table B1"/>
      <sheetName val="1) MDB Regions"/>
      <sheetName val="3) MDB Mit Sector"/>
      <sheetName val="AfDB"/>
      <sheetName val="AfDB Pivot"/>
      <sheetName val="AfDB Instrument"/>
      <sheetName val="AfDB Region"/>
      <sheetName val="ADB"/>
      <sheetName val="ADB Pivot"/>
      <sheetName val="ADB Region"/>
      <sheetName val="ADB Instrument"/>
      <sheetName val="EIB"/>
      <sheetName val="EBRD"/>
      <sheetName val="EBRD Pivot"/>
      <sheetName val="EBRD Instrument"/>
      <sheetName val="EBRD Region"/>
      <sheetName val="IDB"/>
      <sheetName val="IDB Pivot"/>
      <sheetName val="IDB Instrument"/>
      <sheetName val="IDB Region"/>
      <sheetName val="IFC"/>
      <sheetName val="IFC Pivot"/>
      <sheetName val="IFC Instrument"/>
      <sheetName val="IFC Region"/>
      <sheetName val="WB"/>
      <sheetName val="WB Pivot"/>
      <sheetName val="WB Instrument"/>
      <sheetName val="WB Region"/>
      <sheetName val="Sums"/>
      <sheetName val="Definitions"/>
      <sheetName val="Typology (reference)"/>
      <sheetName val="April meeting tables"/>
      <sheetName val="Total Vals + 70-30s"/>
      <sheetName val="instrumenttype"/>
      <sheetName val="Appendix; Typology (reference)"/>
      <sheetName val="Typology, References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3">
          <cell r="A3" t="str">
            <v>1.1.     Commercial and residential sectors (buildings)</v>
          </cell>
        </row>
        <row r="146">
          <cell r="A146" t="str">
            <v>1. Demand-side, brownfield energy efficiency[1]</v>
          </cell>
        </row>
        <row r="147">
          <cell r="A147" t="str">
            <v>2. Demand-side, greenfield energy efficiency</v>
          </cell>
        </row>
        <row r="148">
          <cell r="A148" t="str">
            <v>3. Supply-side, brownfield energy efficiency</v>
          </cell>
        </row>
        <row r="149">
          <cell r="A149" t="str">
            <v>4. Renewable Energy</v>
          </cell>
        </row>
        <row r="150">
          <cell r="A150" t="str">
            <v>5. Transport</v>
          </cell>
        </row>
        <row r="151">
          <cell r="A151" t="str">
            <v>6. Agriculture, forestry and land use</v>
          </cell>
        </row>
        <row r="152">
          <cell r="A152" t="str">
            <v>7. Waste and wastewater</v>
          </cell>
        </row>
        <row r="153">
          <cell r="A153" t="str">
            <v>8. Non-energy GHG reductions</v>
          </cell>
        </row>
        <row r="154">
          <cell r="A154" t="str">
            <v xml:space="preserve">9. Cross-sector activities and others </v>
          </cell>
        </row>
      </sheetData>
      <sheetData sheetId="56"/>
      <sheetData sheetId="57" refreshError="1"/>
      <sheetData sheetId="58" refreshError="1"/>
      <sheetData sheetId="59" refreshError="1"/>
      <sheetData sheetId="6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limatepolicyinitiative.org/wp-content/uploads/2021/10/Methodology.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6FC7-97D3-40BC-9CB3-D79DF17B97A9}">
  <sheetPr>
    <tabColor theme="8" tint="-0.249977111117893"/>
  </sheetPr>
  <dimension ref="A1:L127"/>
  <sheetViews>
    <sheetView showGridLines="0" tabSelected="1" zoomScale="85" zoomScaleNormal="85" workbookViewId="0">
      <selection activeCell="D6" sqref="D6"/>
    </sheetView>
  </sheetViews>
  <sheetFormatPr defaultColWidth="11.84375" defaultRowHeight="15" x14ac:dyDescent="0.35"/>
  <cols>
    <col min="1" max="1" width="3.3828125" style="18" customWidth="1"/>
    <col min="2" max="2" width="37.3828125" style="18" customWidth="1"/>
    <col min="3" max="3" width="29.4609375" style="18" customWidth="1"/>
    <col min="4" max="4" width="42.07421875" style="18" customWidth="1"/>
    <col min="5" max="5" width="41.84375" style="18" customWidth="1"/>
    <col min="6" max="6" width="33" style="18" customWidth="1"/>
    <col min="7" max="7" width="36" style="18" customWidth="1"/>
    <col min="8" max="9" width="29.4609375" style="19" customWidth="1"/>
    <col min="10" max="10" width="35.4609375" style="19" customWidth="1"/>
    <col min="11" max="11" width="29.4609375" style="19" customWidth="1"/>
    <col min="12" max="12" width="34.4609375" style="19" customWidth="1"/>
    <col min="13" max="13" width="31.61328125" style="18" customWidth="1"/>
    <col min="14" max="16384" width="11.84375" style="18"/>
  </cols>
  <sheetData>
    <row r="1" spans="1:12" s="45" customFormat="1" ht="50.25" customHeight="1" x14ac:dyDescent="0.35">
      <c r="D1" s="49"/>
      <c r="E1" s="46"/>
      <c r="H1" s="9"/>
      <c r="I1" s="9"/>
      <c r="J1" s="9"/>
      <c r="K1" s="9"/>
      <c r="L1" s="9"/>
    </row>
    <row r="2" spans="1:12" s="45" customFormat="1" ht="61" customHeight="1" x14ac:dyDescent="0.35">
      <c r="C2" s="122" t="s">
        <v>105</v>
      </c>
      <c r="D2" s="122"/>
      <c r="E2" s="122"/>
      <c r="F2" s="122"/>
      <c r="G2" s="122"/>
      <c r="H2" s="9"/>
      <c r="I2" s="9"/>
      <c r="J2" s="9"/>
      <c r="K2" s="9"/>
      <c r="L2" s="9"/>
    </row>
    <row r="3" spans="1:12" s="45" customFormat="1" ht="24" customHeight="1" thickBot="1" x14ac:dyDescent="0.45">
      <c r="C3" s="30"/>
      <c r="E3" s="46"/>
      <c r="H3" s="9"/>
      <c r="I3" s="9"/>
      <c r="J3" s="9"/>
      <c r="K3" s="9"/>
      <c r="L3" s="9"/>
    </row>
    <row r="4" spans="1:12" s="45" customFormat="1" ht="82.2" customHeight="1" x14ac:dyDescent="0.35">
      <c r="B4" s="123" t="s">
        <v>111</v>
      </c>
      <c r="C4" s="124"/>
      <c r="D4" s="47"/>
      <c r="E4" s="48"/>
      <c r="H4" s="9"/>
      <c r="I4" s="9"/>
      <c r="J4" s="9"/>
      <c r="K4" s="9"/>
      <c r="L4" s="9"/>
    </row>
    <row r="5" spans="1:12" s="45" customFormat="1" ht="82.95" customHeight="1" thickBot="1" x14ac:dyDescent="0.4">
      <c r="B5" s="125"/>
      <c r="C5" s="126"/>
      <c r="D5" s="47" t="s">
        <v>361</v>
      </c>
      <c r="E5" s="48"/>
      <c r="H5" s="9"/>
      <c r="I5" s="9"/>
      <c r="J5" s="9"/>
      <c r="K5" s="9"/>
      <c r="L5" s="9"/>
    </row>
    <row r="6" spans="1:12" s="45" customFormat="1" ht="17.25" customHeight="1" x14ac:dyDescent="0.35">
      <c r="C6" s="49"/>
      <c r="D6" s="49"/>
      <c r="E6" s="46"/>
      <c r="H6" s="9"/>
      <c r="I6" s="9"/>
      <c r="J6" s="9"/>
      <c r="K6" s="9"/>
      <c r="L6" s="9"/>
    </row>
    <row r="7" spans="1:12" s="45" customFormat="1" ht="12" customHeight="1" x14ac:dyDescent="0.35">
      <c r="B7" s="49"/>
      <c r="C7" s="49"/>
      <c r="D7" s="49"/>
      <c r="E7" s="46"/>
      <c r="H7" s="9"/>
      <c r="I7" s="9"/>
      <c r="J7" s="9"/>
      <c r="K7" s="9"/>
      <c r="L7" s="9"/>
    </row>
    <row r="8" spans="1:12" ht="29.25" customHeight="1" x14ac:dyDescent="0.45">
      <c r="B8" s="24" t="s">
        <v>104</v>
      </c>
      <c r="C8" s="25"/>
      <c r="D8" s="25"/>
      <c r="E8" s="26"/>
      <c r="F8" s="27"/>
      <c r="G8" s="27"/>
      <c r="H8" s="27"/>
      <c r="I8" s="27"/>
      <c r="J8" s="18"/>
      <c r="K8" s="18"/>
      <c r="L8" s="18"/>
    </row>
    <row r="9" spans="1:12" s="51" customFormat="1" ht="44.7" customHeight="1" x14ac:dyDescent="0.35">
      <c r="A9" s="66"/>
      <c r="B9" s="130" t="s">
        <v>358</v>
      </c>
      <c r="C9" s="130"/>
      <c r="D9" s="130"/>
      <c r="E9" s="130"/>
      <c r="F9" s="66"/>
      <c r="G9" s="66"/>
      <c r="H9" s="66"/>
      <c r="I9" s="66"/>
      <c r="J9" s="9"/>
      <c r="K9" s="9"/>
      <c r="L9" s="9"/>
    </row>
    <row r="10" spans="1:12" s="51" customFormat="1" ht="28.5" customHeight="1" x14ac:dyDescent="0.35">
      <c r="A10" s="66"/>
      <c r="B10" s="131" t="s">
        <v>357</v>
      </c>
      <c r="C10" s="131"/>
      <c r="D10" s="131"/>
      <c r="E10" s="131"/>
      <c r="F10" s="66"/>
      <c r="G10" s="66"/>
      <c r="H10" s="66"/>
      <c r="I10" s="66"/>
      <c r="J10" s="9"/>
      <c r="K10" s="9"/>
      <c r="L10" s="9"/>
    </row>
    <row r="11" spans="1:12" s="51" customFormat="1" ht="33" customHeight="1" x14ac:dyDescent="0.45">
      <c r="A11" s="50"/>
      <c r="B11" s="24" t="s">
        <v>99</v>
      </c>
      <c r="C11" s="25"/>
      <c r="D11" s="25"/>
      <c r="E11" s="26"/>
      <c r="F11" s="27"/>
      <c r="G11" s="27"/>
      <c r="H11" s="27"/>
      <c r="I11" s="27"/>
      <c r="J11" s="9"/>
      <c r="K11" s="9"/>
      <c r="L11" s="9"/>
    </row>
    <row r="12" spans="1:12" s="51" customFormat="1" ht="29.5" customHeight="1" x14ac:dyDescent="0.35">
      <c r="A12" s="50"/>
      <c r="B12" s="7" t="s">
        <v>100</v>
      </c>
      <c r="C12" s="100" t="s">
        <v>20</v>
      </c>
      <c r="D12" s="100"/>
      <c r="E12" s="101"/>
      <c r="F12" s="20"/>
      <c r="G12" s="8"/>
      <c r="H12" s="9"/>
      <c r="I12" s="9"/>
      <c r="J12" s="9"/>
      <c r="K12" s="9"/>
      <c r="L12" s="9"/>
    </row>
    <row r="13" spans="1:12" s="51" customFormat="1" ht="24.55" customHeight="1" x14ac:dyDescent="0.35">
      <c r="A13" s="50"/>
      <c r="B13" s="7" t="s">
        <v>101</v>
      </c>
      <c r="C13" s="100" t="s">
        <v>21</v>
      </c>
      <c r="D13" s="100"/>
      <c r="E13" s="101"/>
      <c r="F13" s="20"/>
      <c r="G13" s="18"/>
      <c r="H13" s="19"/>
      <c r="I13" s="19"/>
      <c r="J13" s="9"/>
      <c r="K13" s="9"/>
      <c r="L13" s="9"/>
    </row>
    <row r="14" spans="1:12" s="51" customFormat="1" ht="36.549999999999997" customHeight="1" x14ac:dyDescent="0.35">
      <c r="A14" s="50"/>
      <c r="B14" s="7" t="s">
        <v>13</v>
      </c>
      <c r="C14" s="100" t="s">
        <v>102</v>
      </c>
      <c r="D14" s="100"/>
      <c r="E14" s="101"/>
      <c r="F14" s="20"/>
      <c r="G14" s="18"/>
      <c r="H14" s="19"/>
      <c r="I14" s="19"/>
      <c r="J14" s="9"/>
      <c r="K14" s="9"/>
      <c r="L14" s="9"/>
    </row>
    <row r="15" spans="1:12" s="51" customFormat="1" ht="34" customHeight="1" x14ac:dyDescent="0.35">
      <c r="A15" s="50"/>
      <c r="B15" s="7" t="s">
        <v>19</v>
      </c>
      <c r="C15" s="100" t="s">
        <v>103</v>
      </c>
      <c r="D15" s="100"/>
      <c r="E15" s="101"/>
      <c r="F15" s="18"/>
      <c r="G15" s="18"/>
      <c r="H15" s="19"/>
      <c r="I15" s="19"/>
      <c r="J15" s="9"/>
      <c r="K15" s="9"/>
      <c r="L15" s="9"/>
    </row>
    <row r="16" spans="1:12" s="51" customFormat="1" ht="39" customHeight="1" x14ac:dyDescent="0.35">
      <c r="A16" s="50"/>
      <c r="B16" s="64"/>
      <c r="C16" s="65"/>
      <c r="D16" s="65"/>
      <c r="E16" s="65"/>
      <c r="F16" s="18"/>
      <c r="G16" s="18"/>
      <c r="H16" s="19"/>
      <c r="I16" s="19"/>
      <c r="J16" s="9"/>
      <c r="K16" s="9"/>
      <c r="L16" s="9"/>
    </row>
    <row r="17" spans="1:12" ht="29.25" customHeight="1" x14ac:dyDescent="0.45">
      <c r="B17" s="24" t="s">
        <v>97</v>
      </c>
      <c r="C17" s="25"/>
      <c r="D17" s="25"/>
      <c r="E17" s="26"/>
      <c r="F17" s="27"/>
      <c r="G17" s="27"/>
      <c r="H17" s="27"/>
      <c r="I17" s="27"/>
      <c r="J17" s="18"/>
      <c r="K17" s="18"/>
      <c r="L17" s="18"/>
    </row>
    <row r="18" spans="1:12" s="32" customFormat="1" ht="15" customHeight="1" x14ac:dyDescent="0.4">
      <c r="A18" s="52"/>
      <c r="B18" s="31"/>
      <c r="C18" s="31"/>
      <c r="D18" s="31"/>
      <c r="E18" s="31"/>
      <c r="F18" s="31"/>
      <c r="H18" s="33"/>
      <c r="I18" s="33"/>
      <c r="J18" s="33"/>
      <c r="K18" s="33"/>
      <c r="L18" s="33"/>
    </row>
    <row r="19" spans="1:12" s="14" customFormat="1" ht="26.25" customHeight="1" x14ac:dyDescent="0.4">
      <c r="A19" s="53"/>
      <c r="B19" s="54" t="s">
        <v>98</v>
      </c>
      <c r="C19" s="55"/>
      <c r="D19" s="55"/>
      <c r="E19" s="56"/>
      <c r="F19" s="57" t="s">
        <v>58</v>
      </c>
      <c r="H19" s="9"/>
      <c r="I19" s="9"/>
      <c r="J19" s="9"/>
      <c r="K19" s="9"/>
      <c r="L19" s="9"/>
    </row>
    <row r="20" spans="1:12" s="14" customFormat="1" ht="21" customHeight="1" x14ac:dyDescent="0.4">
      <c r="A20" s="53"/>
      <c r="B20" s="58"/>
      <c r="C20" s="59"/>
      <c r="D20" s="59"/>
      <c r="E20" s="59"/>
      <c r="F20" s="60"/>
      <c r="H20" s="9"/>
      <c r="I20" s="9"/>
      <c r="J20" s="9"/>
      <c r="K20" s="9"/>
      <c r="L20" s="9"/>
    </row>
    <row r="21" spans="1:12" s="45" customFormat="1" ht="123.75" customHeight="1" x14ac:dyDescent="0.35">
      <c r="B21" s="7" t="s">
        <v>18</v>
      </c>
      <c r="C21" s="127" t="s">
        <v>51</v>
      </c>
      <c r="D21" s="127"/>
      <c r="E21" s="127"/>
      <c r="F21" s="128" t="s">
        <v>52</v>
      </c>
      <c r="G21" s="8"/>
      <c r="H21" s="9"/>
      <c r="I21" s="9"/>
      <c r="J21" s="9"/>
      <c r="K21" s="9"/>
      <c r="L21" s="9"/>
    </row>
    <row r="22" spans="1:12" s="45" customFormat="1" ht="150" customHeight="1" x14ac:dyDescent="0.35">
      <c r="B22" s="129" t="s">
        <v>53</v>
      </c>
      <c r="C22" s="127" t="s">
        <v>54</v>
      </c>
      <c r="D22" s="127"/>
      <c r="E22" s="127"/>
      <c r="F22" s="128"/>
      <c r="G22" s="8"/>
      <c r="H22" s="9"/>
      <c r="I22" s="9"/>
      <c r="J22" s="9"/>
      <c r="K22" s="9"/>
      <c r="L22" s="9"/>
    </row>
    <row r="23" spans="1:12" s="45" customFormat="1" ht="58.5" customHeight="1" x14ac:dyDescent="0.35">
      <c r="B23" s="129"/>
      <c r="C23" s="127" t="s">
        <v>55</v>
      </c>
      <c r="D23" s="127"/>
      <c r="E23" s="127"/>
      <c r="F23" s="10" t="s">
        <v>56</v>
      </c>
      <c r="G23" s="8"/>
      <c r="H23" s="9"/>
      <c r="I23" s="9"/>
      <c r="J23" s="9"/>
      <c r="K23" s="9"/>
      <c r="L23" s="9"/>
    </row>
    <row r="24" spans="1:12" s="45" customFormat="1" ht="35.25" customHeight="1" x14ac:dyDescent="0.35">
      <c r="B24" s="11"/>
      <c r="C24" s="11"/>
      <c r="D24" s="11"/>
      <c r="E24" s="11"/>
      <c r="F24" s="12"/>
      <c r="G24" s="8"/>
      <c r="H24" s="9"/>
      <c r="I24" s="9"/>
      <c r="J24" s="9"/>
      <c r="K24" s="9"/>
      <c r="L24" s="9"/>
    </row>
    <row r="25" spans="1:12" s="14" customFormat="1" ht="26.25" customHeight="1" x14ac:dyDescent="0.4">
      <c r="A25" s="53"/>
      <c r="B25" s="108" t="s">
        <v>57</v>
      </c>
      <c r="C25" s="109"/>
      <c r="D25" s="109"/>
      <c r="E25" s="110"/>
      <c r="F25" s="13" t="s">
        <v>58</v>
      </c>
      <c r="H25" s="9"/>
      <c r="I25" s="9"/>
      <c r="J25" s="9"/>
      <c r="K25" s="9"/>
      <c r="L25" s="9"/>
    </row>
    <row r="26" spans="1:12" s="14" customFormat="1" ht="21" customHeight="1" x14ac:dyDescent="0.4">
      <c r="A26" s="53"/>
      <c r="B26" s="15"/>
      <c r="C26" s="16"/>
      <c r="D26" s="16"/>
      <c r="E26" s="16"/>
      <c r="F26" s="17"/>
      <c r="H26" s="9"/>
      <c r="I26" s="9"/>
      <c r="J26" s="9"/>
      <c r="K26" s="9"/>
      <c r="L26" s="9"/>
    </row>
    <row r="27" spans="1:12" s="45" customFormat="1" ht="123.75" customHeight="1" x14ac:dyDescent="0.35">
      <c r="B27" s="7" t="s">
        <v>18</v>
      </c>
      <c r="C27" s="111" t="s">
        <v>59</v>
      </c>
      <c r="D27" s="112"/>
      <c r="E27" s="113"/>
      <c r="F27" s="114" t="s">
        <v>60</v>
      </c>
      <c r="G27" s="8"/>
      <c r="H27" s="9"/>
      <c r="I27" s="9"/>
      <c r="J27" s="9"/>
      <c r="K27" s="9"/>
      <c r="L27" s="9"/>
    </row>
    <row r="28" spans="1:12" ht="238.5" customHeight="1" x14ac:dyDescent="0.35">
      <c r="B28" s="7" t="s">
        <v>53</v>
      </c>
      <c r="C28" s="116" t="s">
        <v>61</v>
      </c>
      <c r="D28" s="100"/>
      <c r="E28" s="101"/>
      <c r="F28" s="115"/>
    </row>
    <row r="29" spans="1:12" ht="21.75" customHeight="1" x14ac:dyDescent="0.35">
      <c r="B29" s="20"/>
      <c r="C29" s="11"/>
      <c r="D29" s="11"/>
      <c r="E29" s="11"/>
      <c r="F29" s="12"/>
    </row>
    <row r="30" spans="1:12" ht="28.5" customHeight="1" x14ac:dyDescent="0.35">
      <c r="B30" s="21" t="s">
        <v>62</v>
      </c>
      <c r="C30" s="22"/>
      <c r="D30" s="22"/>
      <c r="E30" s="22"/>
      <c r="F30" s="23"/>
    </row>
    <row r="31" spans="1:12" ht="15" customHeight="1" x14ac:dyDescent="0.35">
      <c r="B31" s="20"/>
      <c r="C31" s="20"/>
      <c r="D31" s="20"/>
      <c r="E31" s="20"/>
      <c r="F31" s="20"/>
    </row>
    <row r="32" spans="1:12" ht="29.25" customHeight="1" x14ac:dyDescent="0.45">
      <c r="B32" s="24" t="s">
        <v>63</v>
      </c>
      <c r="C32" s="25"/>
      <c r="D32" s="25"/>
      <c r="E32" s="26"/>
      <c r="F32" s="27"/>
      <c r="G32" s="27"/>
      <c r="H32" s="27"/>
      <c r="I32" s="27"/>
      <c r="J32" s="18"/>
      <c r="K32" s="18"/>
      <c r="L32" s="18"/>
    </row>
    <row r="33" spans="2:12" ht="15" customHeight="1" x14ac:dyDescent="0.35">
      <c r="B33" s="20"/>
      <c r="C33" s="20"/>
      <c r="D33" s="20"/>
      <c r="E33" s="20"/>
      <c r="F33" s="20"/>
    </row>
    <row r="34" spans="2:12" s="45" customFormat="1" ht="35.25" customHeight="1" x14ac:dyDescent="0.35">
      <c r="B34" s="7" t="s">
        <v>64</v>
      </c>
      <c r="C34" s="100" t="s">
        <v>65</v>
      </c>
      <c r="D34" s="100"/>
      <c r="E34" s="101"/>
      <c r="F34" s="20"/>
      <c r="G34" s="8"/>
      <c r="H34" s="9"/>
      <c r="I34" s="9"/>
      <c r="J34" s="9"/>
      <c r="K34" s="9"/>
      <c r="L34" s="9"/>
    </row>
    <row r="35" spans="2:12" ht="39.75" customHeight="1" x14ac:dyDescent="0.35">
      <c r="B35" s="7" t="s">
        <v>107</v>
      </c>
      <c r="C35" s="100" t="s">
        <v>66</v>
      </c>
      <c r="D35" s="100"/>
      <c r="E35" s="101"/>
      <c r="F35" s="20"/>
    </row>
    <row r="36" spans="2:12" ht="124.5" customHeight="1" x14ac:dyDescent="0.35">
      <c r="B36" s="7" t="s">
        <v>67</v>
      </c>
      <c r="C36" s="100" t="s">
        <v>68</v>
      </c>
      <c r="D36" s="100"/>
      <c r="E36" s="101"/>
      <c r="F36" s="20"/>
    </row>
    <row r="37" spans="2:12" ht="42" customHeight="1" x14ac:dyDescent="0.35">
      <c r="B37" s="7" t="s">
        <v>69</v>
      </c>
      <c r="C37" s="100" t="s">
        <v>70</v>
      </c>
      <c r="D37" s="100"/>
      <c r="E37" s="101"/>
      <c r="F37" s="20"/>
    </row>
    <row r="38" spans="2:12" ht="42" customHeight="1" x14ac:dyDescent="0.35">
      <c r="B38" s="7" t="s">
        <v>108</v>
      </c>
      <c r="C38" s="100" t="s">
        <v>71</v>
      </c>
      <c r="D38" s="100"/>
      <c r="E38" s="101"/>
      <c r="F38" s="20"/>
    </row>
    <row r="39" spans="2:12" ht="42" customHeight="1" x14ac:dyDescent="0.35">
      <c r="B39" s="7" t="s">
        <v>109</v>
      </c>
      <c r="C39" s="100" t="s">
        <v>110</v>
      </c>
      <c r="D39" s="100"/>
      <c r="E39" s="101"/>
      <c r="F39" s="20"/>
    </row>
    <row r="40" spans="2:12" ht="16.5" customHeight="1" x14ac:dyDescent="0.35">
      <c r="B40" s="20"/>
      <c r="C40" s="20"/>
      <c r="D40" s="20"/>
      <c r="E40" s="20"/>
      <c r="F40" s="20"/>
    </row>
    <row r="41" spans="2:12" ht="29.25" customHeight="1" x14ac:dyDescent="0.45">
      <c r="B41" s="24" t="s">
        <v>112</v>
      </c>
      <c r="C41" s="25"/>
      <c r="D41" s="25"/>
      <c r="E41" s="26"/>
      <c r="F41" s="27"/>
      <c r="G41" s="27"/>
      <c r="H41" s="27"/>
      <c r="I41" s="27"/>
      <c r="J41" s="18"/>
      <c r="K41" s="18"/>
      <c r="L41" s="18"/>
    </row>
    <row r="42" spans="2:12" ht="29.25" customHeight="1" x14ac:dyDescent="0.4">
      <c r="B42" s="28" t="s">
        <v>72</v>
      </c>
      <c r="E42" s="29"/>
      <c r="F42" s="30"/>
      <c r="G42" s="30"/>
      <c r="H42" s="30"/>
      <c r="I42" s="30"/>
      <c r="J42" s="18"/>
      <c r="K42" s="18"/>
      <c r="L42" s="18"/>
    </row>
    <row r="43" spans="2:12" s="45" customFormat="1" ht="52.5" customHeight="1" x14ac:dyDescent="0.35">
      <c r="B43" s="7" t="s">
        <v>73</v>
      </c>
      <c r="C43" s="100" t="s">
        <v>74</v>
      </c>
      <c r="D43" s="100"/>
      <c r="E43" s="101"/>
      <c r="F43" s="20"/>
      <c r="G43" s="8"/>
      <c r="H43" s="9"/>
      <c r="I43" s="9"/>
      <c r="J43" s="9"/>
      <c r="K43" s="9"/>
      <c r="L43" s="9"/>
    </row>
    <row r="44" spans="2:12" ht="51" customHeight="1" x14ac:dyDescent="0.35">
      <c r="B44" s="7" t="s">
        <v>75</v>
      </c>
      <c r="C44" s="100" t="s">
        <v>76</v>
      </c>
      <c r="D44" s="100"/>
      <c r="E44" s="101"/>
      <c r="F44" s="20"/>
    </row>
    <row r="45" spans="2:12" ht="49.5" customHeight="1" x14ac:dyDescent="0.35">
      <c r="B45" s="7" t="s">
        <v>77</v>
      </c>
      <c r="C45" s="100" t="s">
        <v>78</v>
      </c>
      <c r="D45" s="100"/>
      <c r="E45" s="101"/>
      <c r="F45" s="20"/>
    </row>
    <row r="46" spans="2:12" ht="49.5" customHeight="1" x14ac:dyDescent="0.35">
      <c r="B46" s="64"/>
      <c r="C46" s="65"/>
      <c r="D46" s="65"/>
      <c r="E46" s="65"/>
      <c r="F46" s="20"/>
    </row>
    <row r="47" spans="2:12" ht="49.5" customHeight="1" x14ac:dyDescent="0.45">
      <c r="B47" s="24" t="s">
        <v>113</v>
      </c>
      <c r="C47" s="25"/>
      <c r="D47" s="25"/>
      <c r="E47" s="26"/>
      <c r="F47" s="27"/>
    </row>
    <row r="48" spans="2:12" ht="49.5" customHeight="1" x14ac:dyDescent="0.4">
      <c r="B48" s="7" t="s">
        <v>114</v>
      </c>
      <c r="C48" s="105" t="s">
        <v>118</v>
      </c>
      <c r="D48" s="106"/>
      <c r="E48" s="107"/>
      <c r="F48" s="30"/>
    </row>
    <row r="49" spans="1:12" ht="49.5" customHeight="1" x14ac:dyDescent="0.35">
      <c r="B49" s="7" t="s">
        <v>24</v>
      </c>
      <c r="C49" s="102" t="s">
        <v>123</v>
      </c>
      <c r="D49" s="103"/>
      <c r="E49" s="104"/>
      <c r="F49" s="20"/>
    </row>
    <row r="50" spans="1:12" ht="49.5" customHeight="1" x14ac:dyDescent="0.35">
      <c r="B50" s="7" t="s">
        <v>0</v>
      </c>
      <c r="C50" s="100" t="s">
        <v>122</v>
      </c>
      <c r="D50" s="100"/>
      <c r="E50" s="101"/>
      <c r="F50" s="20"/>
    </row>
    <row r="51" spans="1:12" ht="49.5" customHeight="1" x14ac:dyDescent="0.35">
      <c r="B51" s="7" t="s">
        <v>116</v>
      </c>
      <c r="C51" s="100" t="s">
        <v>117</v>
      </c>
      <c r="D51" s="100"/>
      <c r="E51" s="101"/>
      <c r="F51" s="20"/>
    </row>
    <row r="52" spans="1:12" ht="49.5" customHeight="1" x14ac:dyDescent="0.4">
      <c r="B52" s="7" t="s">
        <v>26</v>
      </c>
      <c r="C52" s="119" t="s">
        <v>119</v>
      </c>
      <c r="D52" s="120"/>
      <c r="E52" s="121"/>
      <c r="F52" s="30"/>
    </row>
    <row r="53" spans="1:12" ht="72" customHeight="1" x14ac:dyDescent="0.35">
      <c r="B53" s="7" t="s">
        <v>27</v>
      </c>
      <c r="C53" s="116" t="s">
        <v>124</v>
      </c>
      <c r="D53" s="100"/>
      <c r="E53" s="101"/>
      <c r="F53" s="20"/>
    </row>
    <row r="54" spans="1:12" ht="74.5" customHeight="1" x14ac:dyDescent="0.35">
      <c r="B54" s="7" t="s">
        <v>22</v>
      </c>
      <c r="C54" s="100" t="s">
        <v>120</v>
      </c>
      <c r="D54" s="100"/>
      <c r="E54" s="101"/>
      <c r="F54" s="20"/>
    </row>
    <row r="55" spans="1:12" ht="49.5" customHeight="1" x14ac:dyDescent="0.35">
      <c r="B55" s="7" t="s">
        <v>28</v>
      </c>
      <c r="C55" s="100" t="s">
        <v>354</v>
      </c>
      <c r="D55" s="100"/>
      <c r="E55" s="101"/>
      <c r="F55" s="20"/>
    </row>
    <row r="56" spans="1:12" ht="49.5" customHeight="1" x14ac:dyDescent="0.35">
      <c r="B56" s="7" t="s">
        <v>29</v>
      </c>
      <c r="C56" s="116" t="s">
        <v>121</v>
      </c>
      <c r="D56" s="100"/>
      <c r="E56" s="101"/>
      <c r="F56" s="20"/>
    </row>
    <row r="57" spans="1:12" ht="49.5" customHeight="1" x14ac:dyDescent="0.35">
      <c r="B57" s="7" t="s">
        <v>30</v>
      </c>
      <c r="C57" s="100" t="s">
        <v>125</v>
      </c>
      <c r="D57" s="100"/>
      <c r="E57" s="101"/>
      <c r="F57" s="20"/>
    </row>
    <row r="58" spans="1:12" ht="49.5" customHeight="1" x14ac:dyDescent="0.35">
      <c r="B58" s="7" t="s">
        <v>115</v>
      </c>
      <c r="C58" s="100" t="s">
        <v>125</v>
      </c>
      <c r="D58" s="100"/>
      <c r="E58" s="101"/>
      <c r="F58" s="20"/>
    </row>
    <row r="59" spans="1:12" ht="12" customHeight="1" x14ac:dyDescent="0.35"/>
    <row r="60" spans="1:12" ht="29.25" customHeight="1" x14ac:dyDescent="0.45">
      <c r="B60" s="24" t="s">
        <v>356</v>
      </c>
      <c r="C60" s="25"/>
      <c r="D60" s="25"/>
      <c r="E60" s="26"/>
      <c r="F60" s="27"/>
      <c r="G60" s="27"/>
      <c r="H60" s="27"/>
      <c r="I60" s="27"/>
      <c r="J60" s="18"/>
      <c r="K60" s="18"/>
      <c r="L60" s="18"/>
    </row>
    <row r="61" spans="1:12" s="32" customFormat="1" ht="25" customHeight="1" x14ac:dyDescent="0.4">
      <c r="A61" s="52"/>
      <c r="B61" s="28" t="s">
        <v>79</v>
      </c>
      <c r="C61" s="31"/>
      <c r="D61" s="31"/>
      <c r="E61" s="31"/>
      <c r="F61" s="31"/>
      <c r="H61" s="33"/>
      <c r="I61" s="33"/>
      <c r="J61" s="33"/>
      <c r="K61" s="33"/>
      <c r="L61" s="33"/>
    </row>
    <row r="63" spans="1:12" s="61" customFormat="1" ht="18.75" customHeight="1" x14ac:dyDescent="0.4">
      <c r="B63" s="118"/>
      <c r="C63" s="118"/>
      <c r="D63" s="118"/>
      <c r="E63" s="118"/>
      <c r="F63" s="118"/>
      <c r="G63" s="118"/>
      <c r="H63" s="118"/>
      <c r="I63" s="118"/>
      <c r="J63" s="118"/>
      <c r="K63" s="118"/>
      <c r="L63" s="62"/>
    </row>
    <row r="64" spans="1:12" s="63" customFormat="1" ht="40.950000000000003" customHeight="1" x14ac:dyDescent="0.4">
      <c r="B64" s="67" t="s">
        <v>80</v>
      </c>
      <c r="C64" s="67" t="s">
        <v>81</v>
      </c>
      <c r="D64" s="67" t="s">
        <v>82</v>
      </c>
      <c r="E64" s="67" t="s">
        <v>34</v>
      </c>
      <c r="F64" s="67" t="s">
        <v>83</v>
      </c>
      <c r="G64" s="67" t="s">
        <v>84</v>
      </c>
      <c r="H64" s="67" t="s">
        <v>45</v>
      </c>
      <c r="I64" s="67" t="s">
        <v>44</v>
      </c>
      <c r="J64" s="67" t="s">
        <v>40</v>
      </c>
      <c r="K64" s="67" t="s">
        <v>85</v>
      </c>
    </row>
    <row r="65" spans="1:12" s="34" customFormat="1" ht="21" customHeight="1" x14ac:dyDescent="0.4">
      <c r="B65" s="68" t="s">
        <v>254</v>
      </c>
      <c r="C65" s="68" t="s">
        <v>318</v>
      </c>
      <c r="D65" s="68" t="s">
        <v>326</v>
      </c>
      <c r="E65" s="68" t="s">
        <v>86</v>
      </c>
      <c r="F65" s="68" t="s">
        <v>126</v>
      </c>
      <c r="G65" s="68" t="s">
        <v>235</v>
      </c>
      <c r="H65" s="68" t="s">
        <v>346</v>
      </c>
      <c r="I65" s="68" t="s">
        <v>106</v>
      </c>
      <c r="J65" s="68" t="s">
        <v>265</v>
      </c>
      <c r="K65" s="117" t="s">
        <v>88</v>
      </c>
    </row>
    <row r="66" spans="1:12" s="34" customFormat="1" x14ac:dyDescent="0.4">
      <c r="B66" s="69" t="s">
        <v>236</v>
      </c>
      <c r="C66" s="69" t="s">
        <v>267</v>
      </c>
      <c r="D66" s="69" t="s">
        <v>320</v>
      </c>
      <c r="E66" s="69" t="s">
        <v>153</v>
      </c>
      <c r="F66" s="69" t="s">
        <v>127</v>
      </c>
      <c r="G66" s="69" t="s">
        <v>185</v>
      </c>
      <c r="H66" s="69" t="s">
        <v>352</v>
      </c>
      <c r="I66" s="69" t="s">
        <v>327</v>
      </c>
      <c r="J66" s="69" t="s">
        <v>266</v>
      </c>
      <c r="K66" s="117"/>
    </row>
    <row r="67" spans="1:12" s="34" customFormat="1" x14ac:dyDescent="0.4">
      <c r="B67" s="68" t="s">
        <v>237</v>
      </c>
      <c r="C67" s="68" t="s">
        <v>268</v>
      </c>
      <c r="D67" s="68" t="s">
        <v>321</v>
      </c>
      <c r="E67" s="68" t="s">
        <v>154</v>
      </c>
      <c r="F67" s="68" t="s">
        <v>128</v>
      </c>
      <c r="G67" s="68" t="s">
        <v>186</v>
      </c>
      <c r="H67" s="68" t="s">
        <v>328</v>
      </c>
      <c r="I67" s="68" t="s">
        <v>89</v>
      </c>
      <c r="J67" s="68" t="s">
        <v>255</v>
      </c>
      <c r="K67" s="70"/>
    </row>
    <row r="68" spans="1:12" s="34" customFormat="1" x14ac:dyDescent="0.4">
      <c r="B68" s="69" t="s">
        <v>239</v>
      </c>
      <c r="C68" s="69" t="s">
        <v>269</v>
      </c>
      <c r="D68" s="69" t="s">
        <v>322</v>
      </c>
      <c r="E68" s="69" t="s">
        <v>155</v>
      </c>
      <c r="F68" s="69" t="s">
        <v>129</v>
      </c>
      <c r="G68" s="69" t="s">
        <v>187</v>
      </c>
      <c r="H68" s="69" t="s">
        <v>329</v>
      </c>
      <c r="I68" s="69"/>
      <c r="J68" s="69" t="s">
        <v>256</v>
      </c>
      <c r="K68" s="70"/>
    </row>
    <row r="69" spans="1:12" s="34" customFormat="1" x14ac:dyDescent="0.4">
      <c r="B69" s="68" t="s">
        <v>238</v>
      </c>
      <c r="C69" s="68" t="s">
        <v>270</v>
      </c>
      <c r="D69" s="68" t="s">
        <v>323</v>
      </c>
      <c r="E69" s="68" t="s">
        <v>156</v>
      </c>
      <c r="F69" s="68" t="s">
        <v>130</v>
      </c>
      <c r="G69" s="68" t="s">
        <v>188</v>
      </c>
      <c r="H69" s="68" t="s">
        <v>330</v>
      </c>
      <c r="I69" s="68"/>
      <c r="J69" s="68" t="s">
        <v>257</v>
      </c>
      <c r="K69" s="70"/>
      <c r="L69" s="19"/>
    </row>
    <row r="70" spans="1:12" s="34" customFormat="1" x14ac:dyDescent="0.4">
      <c r="B70" s="69" t="s">
        <v>240</v>
      </c>
      <c r="C70" s="69" t="s">
        <v>271</v>
      </c>
      <c r="D70" s="69" t="s">
        <v>319</v>
      </c>
      <c r="E70" s="69" t="s">
        <v>157</v>
      </c>
      <c r="F70" s="69" t="s">
        <v>131</v>
      </c>
      <c r="G70" s="69" t="s">
        <v>189</v>
      </c>
      <c r="H70" s="69" t="s">
        <v>331</v>
      </c>
      <c r="I70" s="69"/>
      <c r="J70" s="69" t="s">
        <v>258</v>
      </c>
      <c r="K70" s="70"/>
      <c r="L70" s="19"/>
    </row>
    <row r="71" spans="1:12" s="34" customFormat="1" x14ac:dyDescent="0.4">
      <c r="B71" s="68" t="s">
        <v>241</v>
      </c>
      <c r="C71" s="68" t="s">
        <v>272</v>
      </c>
      <c r="D71" s="68" t="s">
        <v>324</v>
      </c>
      <c r="E71" s="68" t="s">
        <v>158</v>
      </c>
      <c r="F71" s="68" t="s">
        <v>132</v>
      </c>
      <c r="G71" s="68" t="s">
        <v>190</v>
      </c>
      <c r="H71" s="68" t="s">
        <v>332</v>
      </c>
      <c r="I71" s="71"/>
      <c r="J71" s="68" t="s">
        <v>259</v>
      </c>
      <c r="K71" s="70"/>
      <c r="L71" s="19"/>
    </row>
    <row r="72" spans="1:12" s="34" customFormat="1" x14ac:dyDescent="0.4">
      <c r="B72" s="69" t="s">
        <v>242</v>
      </c>
      <c r="C72" s="69" t="s">
        <v>273</v>
      </c>
      <c r="D72" s="69" t="s">
        <v>325</v>
      </c>
      <c r="E72" s="69" t="s">
        <v>159</v>
      </c>
      <c r="F72" s="69" t="s">
        <v>133</v>
      </c>
      <c r="G72" s="69" t="s">
        <v>191</v>
      </c>
      <c r="H72" s="69" t="s">
        <v>333</v>
      </c>
      <c r="I72" s="71"/>
      <c r="J72" s="69" t="s">
        <v>260</v>
      </c>
      <c r="K72" s="72"/>
      <c r="L72" s="19"/>
    </row>
    <row r="73" spans="1:12" s="34" customFormat="1" x14ac:dyDescent="0.4">
      <c r="B73" s="68" t="s">
        <v>243</v>
      </c>
      <c r="C73" s="68" t="s">
        <v>274</v>
      </c>
      <c r="D73" s="71"/>
      <c r="E73" s="68" t="s">
        <v>160</v>
      </c>
      <c r="F73" s="68" t="s">
        <v>148</v>
      </c>
      <c r="G73" s="68" t="s">
        <v>192</v>
      </c>
      <c r="H73" s="68" t="s">
        <v>334</v>
      </c>
      <c r="I73" s="71"/>
      <c r="J73" s="68" t="s">
        <v>261</v>
      </c>
      <c r="K73" s="71"/>
      <c r="L73" s="19"/>
    </row>
    <row r="74" spans="1:12" s="34" customFormat="1" x14ac:dyDescent="0.4">
      <c r="B74" s="69" t="s">
        <v>244</v>
      </c>
      <c r="C74" s="69" t="s">
        <v>275</v>
      </c>
      <c r="D74" s="71"/>
      <c r="E74" s="69" t="s">
        <v>161</v>
      </c>
      <c r="F74" s="69" t="s">
        <v>134</v>
      </c>
      <c r="G74" s="69" t="s">
        <v>193</v>
      </c>
      <c r="H74" s="69" t="s">
        <v>335</v>
      </c>
      <c r="I74" s="71"/>
      <c r="J74" s="69" t="s">
        <v>262</v>
      </c>
      <c r="K74" s="71"/>
      <c r="L74" s="19"/>
    </row>
    <row r="75" spans="1:12" s="34" customFormat="1" x14ac:dyDescent="0.4">
      <c r="B75" s="68" t="s">
        <v>245</v>
      </c>
      <c r="C75" s="68" t="s">
        <v>276</v>
      </c>
      <c r="D75" s="71"/>
      <c r="E75" s="68" t="s">
        <v>162</v>
      </c>
      <c r="F75" s="68" t="s">
        <v>135</v>
      </c>
      <c r="G75" s="68" t="s">
        <v>194</v>
      </c>
      <c r="H75" s="68" t="s">
        <v>336</v>
      </c>
      <c r="I75" s="71"/>
      <c r="J75" s="68" t="s">
        <v>263</v>
      </c>
      <c r="K75" s="70"/>
      <c r="L75" s="19"/>
    </row>
    <row r="76" spans="1:12" s="34" customFormat="1" ht="29.15" x14ac:dyDescent="0.4">
      <c r="B76" s="69" t="s">
        <v>246</v>
      </c>
      <c r="C76" s="73" t="s">
        <v>277</v>
      </c>
      <c r="D76" s="71"/>
      <c r="E76" s="69" t="s">
        <v>163</v>
      </c>
      <c r="F76" s="69" t="s">
        <v>136</v>
      </c>
      <c r="G76" s="69" t="s">
        <v>195</v>
      </c>
      <c r="H76" s="69" t="s">
        <v>337</v>
      </c>
      <c r="I76" s="71"/>
      <c r="J76" s="69" t="s">
        <v>264</v>
      </c>
      <c r="K76" s="70"/>
      <c r="L76" s="19"/>
    </row>
    <row r="77" spans="1:12" s="34" customFormat="1" x14ac:dyDescent="0.4">
      <c r="B77" s="68" t="s">
        <v>247</v>
      </c>
      <c r="C77" s="68" t="s">
        <v>278</v>
      </c>
      <c r="D77" s="71"/>
      <c r="E77" s="68" t="s">
        <v>164</v>
      </c>
      <c r="F77" s="68" t="s">
        <v>149</v>
      </c>
      <c r="G77" s="68" t="s">
        <v>231</v>
      </c>
      <c r="H77" s="68" t="s">
        <v>347</v>
      </c>
      <c r="I77" s="71"/>
      <c r="J77" s="71"/>
      <c r="K77" s="70"/>
      <c r="L77" s="19"/>
    </row>
    <row r="78" spans="1:12" s="34" customFormat="1" x14ac:dyDescent="0.4">
      <c r="B78" s="69" t="s">
        <v>248</v>
      </c>
      <c r="C78" s="69" t="s">
        <v>279</v>
      </c>
      <c r="D78" s="71"/>
      <c r="E78" s="69" t="s">
        <v>165</v>
      </c>
      <c r="F78" s="69" t="s">
        <v>150</v>
      </c>
      <c r="G78" s="69" t="s">
        <v>232</v>
      </c>
      <c r="H78" s="69" t="s">
        <v>353</v>
      </c>
      <c r="I78" s="70"/>
      <c r="J78" s="71"/>
      <c r="K78" s="70"/>
      <c r="L78" s="19"/>
    </row>
    <row r="79" spans="1:12" s="34" customFormat="1" x14ac:dyDescent="0.4">
      <c r="B79" s="68" t="s">
        <v>249</v>
      </c>
      <c r="C79" s="68" t="s">
        <v>280</v>
      </c>
      <c r="D79" s="71"/>
      <c r="E79" s="68" t="s">
        <v>166</v>
      </c>
      <c r="F79" s="68" t="s">
        <v>138</v>
      </c>
      <c r="G79" s="68" t="s">
        <v>233</v>
      </c>
      <c r="H79" s="68" t="s">
        <v>348</v>
      </c>
      <c r="I79" s="70"/>
      <c r="J79" s="70"/>
      <c r="K79" s="70"/>
      <c r="L79" s="19"/>
    </row>
    <row r="80" spans="1:12" s="19" customFormat="1" x14ac:dyDescent="0.4">
      <c r="A80" s="34"/>
      <c r="B80" s="69" t="s">
        <v>253</v>
      </c>
      <c r="C80" s="69" t="s">
        <v>281</v>
      </c>
      <c r="D80" s="71"/>
      <c r="E80" s="69" t="s">
        <v>167</v>
      </c>
      <c r="F80" s="69" t="s">
        <v>137</v>
      </c>
      <c r="G80" s="69" t="s">
        <v>196</v>
      </c>
      <c r="H80" s="69" t="s">
        <v>349</v>
      </c>
      <c r="I80" s="70"/>
      <c r="J80" s="74"/>
      <c r="K80" s="70"/>
    </row>
    <row r="81" spans="1:12" s="19" customFormat="1" x14ac:dyDescent="0.4">
      <c r="A81" s="34"/>
      <c r="B81" s="68" t="s">
        <v>250</v>
      </c>
      <c r="C81" s="68" t="s">
        <v>282</v>
      </c>
      <c r="D81" s="71"/>
      <c r="E81" s="68" t="s">
        <v>168</v>
      </c>
      <c r="F81" s="68" t="s">
        <v>139</v>
      </c>
      <c r="G81" s="68" t="s">
        <v>197</v>
      </c>
      <c r="H81" s="68" t="s">
        <v>338</v>
      </c>
      <c r="I81" s="70"/>
      <c r="J81" s="74"/>
      <c r="K81" s="70"/>
    </row>
    <row r="82" spans="1:12" s="19" customFormat="1" x14ac:dyDescent="0.4">
      <c r="A82" s="34"/>
      <c r="B82" s="69" t="s">
        <v>251</v>
      </c>
      <c r="C82" s="69" t="s">
        <v>283</v>
      </c>
      <c r="D82" s="71"/>
      <c r="E82" s="69" t="s">
        <v>169</v>
      </c>
      <c r="F82" s="69" t="s">
        <v>140</v>
      </c>
      <c r="G82" s="69" t="s">
        <v>198</v>
      </c>
      <c r="H82" s="69" t="s">
        <v>339</v>
      </c>
      <c r="I82" s="70"/>
      <c r="J82" s="74"/>
      <c r="K82" s="70"/>
    </row>
    <row r="83" spans="1:12" s="19" customFormat="1" x14ac:dyDescent="0.4">
      <c r="A83" s="34"/>
      <c r="B83" s="68" t="s">
        <v>252</v>
      </c>
      <c r="C83" s="68" t="s">
        <v>284</v>
      </c>
      <c r="D83" s="71"/>
      <c r="E83" s="68" t="s">
        <v>170</v>
      </c>
      <c r="F83" s="68" t="s">
        <v>141</v>
      </c>
      <c r="G83" s="68" t="s">
        <v>199</v>
      </c>
      <c r="H83" s="68" t="s">
        <v>340</v>
      </c>
      <c r="I83" s="70"/>
      <c r="J83" s="74"/>
      <c r="K83" s="70"/>
    </row>
    <row r="84" spans="1:12" s="19" customFormat="1" x14ac:dyDescent="0.4">
      <c r="A84" s="34"/>
      <c r="B84" s="75"/>
      <c r="C84" s="69" t="s">
        <v>285</v>
      </c>
      <c r="D84" s="71"/>
      <c r="E84" s="69" t="s">
        <v>171</v>
      </c>
      <c r="F84" s="69" t="s">
        <v>142</v>
      </c>
      <c r="G84" s="69" t="s">
        <v>200</v>
      </c>
      <c r="H84" s="69" t="s">
        <v>350</v>
      </c>
      <c r="I84" s="70"/>
      <c r="J84" s="74"/>
      <c r="K84" s="70"/>
    </row>
    <row r="85" spans="1:12" s="19" customFormat="1" x14ac:dyDescent="0.4">
      <c r="A85" s="34"/>
      <c r="B85" s="75"/>
      <c r="C85" s="68" t="s">
        <v>286</v>
      </c>
      <c r="D85" s="71"/>
      <c r="E85" s="68" t="s">
        <v>172</v>
      </c>
      <c r="F85" s="68" t="s">
        <v>143</v>
      </c>
      <c r="G85" s="68" t="s">
        <v>201</v>
      </c>
      <c r="H85" s="68" t="s">
        <v>341</v>
      </c>
      <c r="I85" s="70"/>
      <c r="J85" s="74"/>
      <c r="K85" s="70"/>
    </row>
    <row r="86" spans="1:12" s="19" customFormat="1" x14ac:dyDescent="0.4">
      <c r="A86" s="34"/>
      <c r="B86" s="75"/>
      <c r="C86" s="69" t="s">
        <v>287</v>
      </c>
      <c r="D86" s="71"/>
      <c r="E86" s="69" t="s">
        <v>173</v>
      </c>
      <c r="F86" s="69" t="s">
        <v>144</v>
      </c>
      <c r="G86" s="69" t="s">
        <v>202</v>
      </c>
      <c r="H86" s="69" t="s">
        <v>342</v>
      </c>
      <c r="I86" s="70"/>
      <c r="J86" s="74"/>
      <c r="K86" s="70"/>
    </row>
    <row r="87" spans="1:12" s="19" customFormat="1" x14ac:dyDescent="0.4">
      <c r="A87" s="34"/>
      <c r="B87" s="75"/>
      <c r="C87" s="68" t="s">
        <v>288</v>
      </c>
      <c r="D87" s="71"/>
      <c r="E87" s="68" t="s">
        <v>174</v>
      </c>
      <c r="F87" s="68" t="s">
        <v>145</v>
      </c>
      <c r="G87" s="68" t="s">
        <v>203</v>
      </c>
      <c r="H87" s="68" t="s">
        <v>343</v>
      </c>
      <c r="I87" s="70"/>
      <c r="J87" s="74"/>
      <c r="K87" s="70"/>
    </row>
    <row r="88" spans="1:12" s="19" customFormat="1" x14ac:dyDescent="0.4">
      <c r="A88" s="34"/>
      <c r="B88" s="75"/>
      <c r="C88" s="69" t="s">
        <v>289</v>
      </c>
      <c r="D88" s="71"/>
      <c r="E88" s="69" t="s">
        <v>175</v>
      </c>
      <c r="F88" s="69" t="s">
        <v>146</v>
      </c>
      <c r="G88" s="69" t="s">
        <v>204</v>
      </c>
      <c r="H88" s="69" t="s">
        <v>344</v>
      </c>
      <c r="I88" s="70"/>
      <c r="J88" s="74"/>
      <c r="K88" s="70"/>
    </row>
    <row r="89" spans="1:12" s="19" customFormat="1" x14ac:dyDescent="0.4">
      <c r="A89" s="34"/>
      <c r="B89" s="75"/>
      <c r="C89" s="68" t="s">
        <v>290</v>
      </c>
      <c r="D89" s="71"/>
      <c r="E89" s="68" t="s">
        <v>176</v>
      </c>
      <c r="F89" s="68" t="s">
        <v>147</v>
      </c>
      <c r="G89" s="68" t="s">
        <v>205</v>
      </c>
      <c r="H89" s="68" t="s">
        <v>345</v>
      </c>
      <c r="I89" s="70"/>
      <c r="J89" s="74"/>
      <c r="K89" s="70"/>
    </row>
    <row r="90" spans="1:12" s="19" customFormat="1" x14ac:dyDescent="0.4">
      <c r="A90" s="34"/>
      <c r="B90" s="75"/>
      <c r="C90" s="69" t="s">
        <v>291</v>
      </c>
      <c r="D90" s="71"/>
      <c r="E90" s="69" t="s">
        <v>177</v>
      </c>
      <c r="F90" s="69" t="s">
        <v>87</v>
      </c>
      <c r="G90" s="69" t="s">
        <v>206</v>
      </c>
      <c r="H90" s="69" t="s">
        <v>351</v>
      </c>
      <c r="I90" s="70"/>
      <c r="J90" s="74"/>
      <c r="K90" s="70"/>
    </row>
    <row r="91" spans="1:12" s="19" customFormat="1" x14ac:dyDescent="0.4">
      <c r="A91" s="34"/>
      <c r="B91" s="75"/>
      <c r="C91" s="68" t="s">
        <v>292</v>
      </c>
      <c r="D91" s="71"/>
      <c r="E91" s="68" t="s">
        <v>178</v>
      </c>
      <c r="F91" s="76" t="s">
        <v>90</v>
      </c>
      <c r="G91" s="68" t="s">
        <v>207</v>
      </c>
      <c r="H91" s="77"/>
      <c r="I91" s="70"/>
      <c r="J91" s="74"/>
      <c r="K91" s="70"/>
    </row>
    <row r="92" spans="1:12" s="19" customFormat="1" x14ac:dyDescent="0.4">
      <c r="A92" s="34"/>
      <c r="B92" s="75"/>
      <c r="C92" s="69" t="s">
        <v>293</v>
      </c>
      <c r="D92" s="71"/>
      <c r="E92" s="69" t="s">
        <v>179</v>
      </c>
      <c r="F92" s="69" t="s">
        <v>151</v>
      </c>
      <c r="G92" s="69" t="s">
        <v>208</v>
      </c>
      <c r="H92" s="77"/>
      <c r="I92" s="70"/>
      <c r="J92" s="75"/>
      <c r="K92" s="70"/>
    </row>
    <row r="93" spans="1:12" s="19" customFormat="1" x14ac:dyDescent="0.4">
      <c r="A93" s="34"/>
      <c r="B93" s="75"/>
      <c r="C93" s="68" t="s">
        <v>294</v>
      </c>
      <c r="D93" s="71"/>
      <c r="E93" s="68" t="s">
        <v>180</v>
      </c>
      <c r="F93" s="68" t="s">
        <v>152</v>
      </c>
      <c r="G93" s="68" t="s">
        <v>209</v>
      </c>
      <c r="H93" s="78"/>
      <c r="I93" s="70"/>
      <c r="J93" s="75"/>
      <c r="K93" s="70"/>
    </row>
    <row r="94" spans="1:12" s="19" customFormat="1" x14ac:dyDescent="0.4">
      <c r="A94" s="34"/>
      <c r="B94" s="75"/>
      <c r="C94" s="69" t="s">
        <v>295</v>
      </c>
      <c r="D94" s="71"/>
      <c r="E94" s="69" t="s">
        <v>181</v>
      </c>
      <c r="F94" s="69" t="s">
        <v>91</v>
      </c>
      <c r="G94" s="69" t="s">
        <v>210</v>
      </c>
      <c r="H94" s="78"/>
      <c r="I94" s="71"/>
      <c r="J94" s="75"/>
      <c r="K94" s="70"/>
    </row>
    <row r="95" spans="1:12" s="19" customFormat="1" x14ac:dyDescent="0.4">
      <c r="A95" s="34"/>
      <c r="B95" s="75"/>
      <c r="C95" s="68" t="s">
        <v>296</v>
      </c>
      <c r="D95" s="71"/>
      <c r="E95" s="68" t="s">
        <v>182</v>
      </c>
      <c r="F95" s="71"/>
      <c r="G95" s="68" t="s">
        <v>211</v>
      </c>
      <c r="H95" s="78"/>
      <c r="I95" s="71"/>
      <c r="J95" s="74"/>
      <c r="K95" s="70"/>
    </row>
    <row r="96" spans="1:12" s="34" customFormat="1" x14ac:dyDescent="0.4">
      <c r="B96" s="75"/>
      <c r="C96" s="69" t="s">
        <v>297</v>
      </c>
      <c r="D96" s="71"/>
      <c r="E96" s="69" t="s">
        <v>183</v>
      </c>
      <c r="F96" s="71"/>
      <c r="G96" s="69" t="s">
        <v>234</v>
      </c>
      <c r="H96" s="78"/>
      <c r="I96" s="71"/>
      <c r="J96" s="74"/>
      <c r="K96" s="70"/>
      <c r="L96" s="19"/>
    </row>
    <row r="97" spans="2:12" s="34" customFormat="1" x14ac:dyDescent="0.4">
      <c r="B97" s="71"/>
      <c r="C97" s="68" t="s">
        <v>298</v>
      </c>
      <c r="D97" s="71"/>
      <c r="E97" s="68" t="s">
        <v>184</v>
      </c>
      <c r="F97" s="71"/>
      <c r="G97" s="68" t="s">
        <v>212</v>
      </c>
      <c r="H97" s="78"/>
      <c r="I97" s="71"/>
      <c r="J97" s="75"/>
      <c r="K97" s="70"/>
      <c r="L97" s="19"/>
    </row>
    <row r="98" spans="2:12" s="34" customFormat="1" x14ac:dyDescent="0.4">
      <c r="B98" s="71"/>
      <c r="C98" s="69" t="s">
        <v>299</v>
      </c>
      <c r="D98" s="71"/>
      <c r="E98" s="79"/>
      <c r="F98" s="71"/>
      <c r="G98" s="69" t="s">
        <v>213</v>
      </c>
      <c r="H98" s="78"/>
      <c r="I98" s="71"/>
      <c r="J98" s="74"/>
      <c r="K98" s="70"/>
      <c r="L98" s="19"/>
    </row>
    <row r="99" spans="2:12" s="34" customFormat="1" x14ac:dyDescent="0.4">
      <c r="B99" s="71"/>
      <c r="C99" s="68" t="s">
        <v>300</v>
      </c>
      <c r="D99" s="71"/>
      <c r="E99" s="79"/>
      <c r="F99" s="71"/>
      <c r="G99" s="68" t="s">
        <v>214</v>
      </c>
      <c r="H99" s="78"/>
      <c r="I99" s="71"/>
      <c r="J99" s="74"/>
      <c r="K99" s="70"/>
      <c r="L99" s="19"/>
    </row>
    <row r="100" spans="2:12" s="34" customFormat="1" x14ac:dyDescent="0.4">
      <c r="B100" s="71"/>
      <c r="C100" s="69" t="s">
        <v>301</v>
      </c>
      <c r="D100" s="71"/>
      <c r="E100" s="79"/>
      <c r="F100" s="71"/>
      <c r="G100" s="69" t="s">
        <v>215</v>
      </c>
      <c r="H100" s="78"/>
      <c r="I100" s="71"/>
      <c r="J100" s="74"/>
      <c r="K100" s="70"/>
      <c r="L100" s="19"/>
    </row>
    <row r="101" spans="2:12" s="34" customFormat="1" x14ac:dyDescent="0.4">
      <c r="B101" s="71"/>
      <c r="C101" s="68" t="s">
        <v>302</v>
      </c>
      <c r="D101" s="71"/>
      <c r="E101" s="79"/>
      <c r="F101" s="71"/>
      <c r="G101" s="68" t="s">
        <v>216</v>
      </c>
      <c r="H101" s="78"/>
      <c r="I101" s="71"/>
      <c r="J101" s="74"/>
      <c r="K101" s="70"/>
      <c r="L101" s="19"/>
    </row>
    <row r="102" spans="2:12" s="34" customFormat="1" x14ac:dyDescent="0.4">
      <c r="B102" s="71"/>
      <c r="C102" s="69" t="s">
        <v>303</v>
      </c>
      <c r="D102" s="71"/>
      <c r="E102" s="79"/>
      <c r="F102" s="71"/>
      <c r="G102" s="69" t="s">
        <v>217</v>
      </c>
      <c r="H102" s="70"/>
      <c r="I102" s="71"/>
      <c r="J102" s="74"/>
      <c r="K102" s="70"/>
      <c r="L102" s="19"/>
    </row>
    <row r="103" spans="2:12" s="34" customFormat="1" x14ac:dyDescent="0.4">
      <c r="B103" s="71"/>
      <c r="C103" s="68" t="s">
        <v>304</v>
      </c>
      <c r="D103" s="71"/>
      <c r="E103" s="75"/>
      <c r="F103" s="71"/>
      <c r="G103" s="68" t="s">
        <v>219</v>
      </c>
      <c r="H103" s="70"/>
      <c r="I103" s="71"/>
      <c r="J103" s="74"/>
      <c r="K103" s="70"/>
      <c r="L103" s="19"/>
    </row>
    <row r="104" spans="2:12" s="34" customFormat="1" x14ac:dyDescent="0.4">
      <c r="B104" s="71"/>
      <c r="C104" s="69" t="s">
        <v>305</v>
      </c>
      <c r="D104" s="71"/>
      <c r="E104" s="80"/>
      <c r="F104" s="71"/>
      <c r="G104" s="69" t="s">
        <v>222</v>
      </c>
      <c r="H104" s="70"/>
      <c r="I104" s="71"/>
      <c r="J104" s="74"/>
      <c r="K104" s="70"/>
      <c r="L104" s="19"/>
    </row>
    <row r="105" spans="2:12" s="34" customFormat="1" x14ac:dyDescent="0.4">
      <c r="B105" s="71"/>
      <c r="C105" s="68" t="s">
        <v>306</v>
      </c>
      <c r="D105" s="71"/>
      <c r="E105" s="71"/>
      <c r="F105" s="71"/>
      <c r="G105" s="68" t="s">
        <v>218</v>
      </c>
      <c r="H105" s="70"/>
      <c r="I105" s="71"/>
      <c r="J105" s="79"/>
      <c r="K105" s="70"/>
      <c r="L105" s="19"/>
    </row>
    <row r="106" spans="2:12" s="34" customFormat="1" x14ac:dyDescent="0.4">
      <c r="B106" s="71"/>
      <c r="C106" s="69" t="s">
        <v>307</v>
      </c>
      <c r="D106" s="71"/>
      <c r="E106" s="71"/>
      <c r="F106" s="71"/>
      <c r="G106" s="69" t="s">
        <v>220</v>
      </c>
      <c r="H106" s="70"/>
      <c r="I106" s="71"/>
      <c r="J106" s="74"/>
      <c r="K106" s="70"/>
      <c r="L106" s="19"/>
    </row>
    <row r="107" spans="2:12" s="34" customFormat="1" x14ac:dyDescent="0.4">
      <c r="B107" s="71"/>
      <c r="C107" s="68" t="s">
        <v>308</v>
      </c>
      <c r="D107" s="71"/>
      <c r="E107" s="71"/>
      <c r="F107" s="71"/>
      <c r="G107" s="68" t="s">
        <v>221</v>
      </c>
      <c r="H107" s="70"/>
      <c r="I107" s="71"/>
      <c r="J107" s="78"/>
      <c r="K107" s="81"/>
      <c r="L107" s="19"/>
    </row>
    <row r="108" spans="2:12" s="34" customFormat="1" x14ac:dyDescent="0.4">
      <c r="B108" s="71"/>
      <c r="C108" s="69" t="s">
        <v>309</v>
      </c>
      <c r="D108" s="71"/>
      <c r="E108" s="71"/>
      <c r="F108" s="71"/>
      <c r="G108" s="69" t="s">
        <v>223</v>
      </c>
      <c r="H108" s="70"/>
      <c r="I108" s="71"/>
      <c r="J108" s="78"/>
      <c r="K108" s="81"/>
      <c r="L108" s="19"/>
    </row>
    <row r="109" spans="2:12" s="34" customFormat="1" x14ac:dyDescent="0.4">
      <c r="B109" s="71"/>
      <c r="C109" s="68" t="s">
        <v>310</v>
      </c>
      <c r="D109" s="71"/>
      <c r="E109" s="71"/>
      <c r="F109" s="71"/>
      <c r="G109" s="68" t="s">
        <v>224</v>
      </c>
      <c r="H109" s="70"/>
      <c r="I109" s="70"/>
      <c r="J109" s="78"/>
      <c r="K109" s="81"/>
      <c r="L109" s="19"/>
    </row>
    <row r="110" spans="2:12" s="34" customFormat="1" x14ac:dyDescent="0.4">
      <c r="B110" s="71"/>
      <c r="C110" s="69" t="s">
        <v>311</v>
      </c>
      <c r="D110" s="71"/>
      <c r="E110" s="71"/>
      <c r="F110" s="71"/>
      <c r="G110" s="69" t="s">
        <v>225</v>
      </c>
      <c r="H110" s="71"/>
      <c r="I110" s="82"/>
      <c r="J110" s="78"/>
      <c r="K110" s="81"/>
      <c r="L110" s="19"/>
    </row>
    <row r="111" spans="2:12" ht="15.45" x14ac:dyDescent="0.4">
      <c r="B111" s="71"/>
      <c r="C111" s="68" t="s">
        <v>312</v>
      </c>
      <c r="D111" s="83"/>
      <c r="E111" s="71"/>
      <c r="F111" s="83"/>
      <c r="G111" s="68" t="s">
        <v>226</v>
      </c>
      <c r="H111" s="83"/>
      <c r="I111" s="82"/>
      <c r="J111" s="78"/>
      <c r="K111" s="81"/>
    </row>
    <row r="112" spans="2:12" s="37" customFormat="1" ht="15.45" x14ac:dyDescent="0.4">
      <c r="B112" s="83"/>
      <c r="C112" s="69" t="s">
        <v>313</v>
      </c>
      <c r="D112" s="82"/>
      <c r="E112" s="71"/>
      <c r="F112" s="84"/>
      <c r="G112" s="69" t="s">
        <v>227</v>
      </c>
      <c r="H112" s="84"/>
      <c r="I112" s="81"/>
      <c r="J112" s="78"/>
      <c r="K112" s="81"/>
      <c r="L112" s="36"/>
    </row>
    <row r="113" spans="2:12" s="37" customFormat="1" ht="15.45" x14ac:dyDescent="0.4">
      <c r="B113" s="84"/>
      <c r="C113" s="68" t="s">
        <v>314</v>
      </c>
      <c r="D113" s="82"/>
      <c r="E113" s="83"/>
      <c r="F113" s="84"/>
      <c r="G113" s="68" t="s">
        <v>228</v>
      </c>
      <c r="H113" s="84"/>
      <c r="I113" s="81"/>
      <c r="J113" s="70"/>
      <c r="K113" s="81"/>
      <c r="L113" s="36"/>
    </row>
    <row r="114" spans="2:12" s="38" customFormat="1" ht="21" customHeight="1" x14ac:dyDescent="0.4">
      <c r="B114" s="84"/>
      <c r="C114" s="69" t="s">
        <v>315</v>
      </c>
      <c r="D114" s="81"/>
      <c r="E114" s="84"/>
      <c r="F114" s="85"/>
      <c r="G114" s="69" t="s">
        <v>229</v>
      </c>
      <c r="H114" s="85"/>
      <c r="I114" s="81"/>
      <c r="J114" s="70"/>
      <c r="K114" s="81"/>
      <c r="L114" s="35"/>
    </row>
    <row r="115" spans="2:12" s="39" customFormat="1" x14ac:dyDescent="0.4">
      <c r="B115" s="85"/>
      <c r="C115" s="68" t="s">
        <v>316</v>
      </c>
      <c r="D115" s="81"/>
      <c r="E115" s="84"/>
      <c r="F115" s="86"/>
      <c r="G115" s="68" t="s">
        <v>230</v>
      </c>
      <c r="H115" s="86"/>
      <c r="I115" s="70"/>
      <c r="J115" s="70"/>
      <c r="K115" s="81"/>
      <c r="L115" s="35"/>
    </row>
    <row r="116" spans="2:12" s="39" customFormat="1" x14ac:dyDescent="0.4">
      <c r="B116" s="86"/>
      <c r="C116" s="69" t="s">
        <v>317</v>
      </c>
      <c r="D116" s="86"/>
      <c r="E116" s="85"/>
      <c r="F116" s="86"/>
      <c r="G116" s="85"/>
      <c r="H116" s="81"/>
      <c r="I116" s="70"/>
      <c r="J116" s="70"/>
      <c r="K116" s="81"/>
      <c r="L116" s="35"/>
    </row>
    <row r="117" spans="2:12" x14ac:dyDescent="0.35">
      <c r="B117" s="39"/>
      <c r="E117" s="39"/>
      <c r="G117" s="39"/>
    </row>
    <row r="118" spans="2:12" x14ac:dyDescent="0.35">
      <c r="E118" s="39"/>
      <c r="G118" s="39"/>
      <c r="J118" s="35"/>
    </row>
    <row r="119" spans="2:12" x14ac:dyDescent="0.35">
      <c r="C119" s="37"/>
      <c r="D119" s="37"/>
      <c r="F119" s="37"/>
      <c r="J119" s="35"/>
    </row>
    <row r="120" spans="2:12" x14ac:dyDescent="0.35">
      <c r="B120" s="40" t="s">
        <v>92</v>
      </c>
      <c r="C120" s="39"/>
      <c r="D120" s="39"/>
      <c r="F120" s="41"/>
      <c r="J120" s="35"/>
    </row>
    <row r="121" spans="2:12" x14ac:dyDescent="0.35">
      <c r="B121" s="42" t="s">
        <v>93</v>
      </c>
      <c r="C121" s="43"/>
      <c r="D121" s="43"/>
      <c r="E121" s="37"/>
      <c r="F121" s="43"/>
      <c r="J121" s="35"/>
    </row>
    <row r="122" spans="2:12" x14ac:dyDescent="0.35">
      <c r="B122" s="44" t="s">
        <v>94</v>
      </c>
      <c r="E122" s="39"/>
      <c r="J122" s="35"/>
    </row>
    <row r="123" spans="2:12" x14ac:dyDescent="0.35">
      <c r="B123" s="42" t="s">
        <v>95</v>
      </c>
      <c r="E123" s="43"/>
      <c r="G123" s="43"/>
      <c r="J123" s="35"/>
    </row>
    <row r="124" spans="2:12" x14ac:dyDescent="0.35">
      <c r="B124" s="42" t="s">
        <v>96</v>
      </c>
      <c r="J124" s="35"/>
    </row>
    <row r="125" spans="2:12" x14ac:dyDescent="0.35">
      <c r="J125" s="35"/>
    </row>
    <row r="126" spans="2:12" x14ac:dyDescent="0.35">
      <c r="J126" s="35"/>
    </row>
    <row r="127" spans="2:12" x14ac:dyDescent="0.35">
      <c r="J127" s="35"/>
    </row>
  </sheetData>
  <mergeCells count="39">
    <mergeCell ref="C2:G2"/>
    <mergeCell ref="B4:C5"/>
    <mergeCell ref="C21:E21"/>
    <mergeCell ref="F21:F22"/>
    <mergeCell ref="B22:B23"/>
    <mergeCell ref="C22:E22"/>
    <mergeCell ref="C23:E23"/>
    <mergeCell ref="C12:E12"/>
    <mergeCell ref="C13:E13"/>
    <mergeCell ref="C14:E14"/>
    <mergeCell ref="C15:E15"/>
    <mergeCell ref="B9:E9"/>
    <mergeCell ref="B10:E10"/>
    <mergeCell ref="K65:K66"/>
    <mergeCell ref="C36:E36"/>
    <mergeCell ref="C37:E37"/>
    <mergeCell ref="C38:E38"/>
    <mergeCell ref="C39:E39"/>
    <mergeCell ref="C43:E43"/>
    <mergeCell ref="C44:E44"/>
    <mergeCell ref="C45:E45"/>
    <mergeCell ref="B63:K63"/>
    <mergeCell ref="C57:E57"/>
    <mergeCell ref="C58:E58"/>
    <mergeCell ref="C56:E56"/>
    <mergeCell ref="C52:E52"/>
    <mergeCell ref="C53:E53"/>
    <mergeCell ref="C54:E54"/>
    <mergeCell ref="C55:E55"/>
    <mergeCell ref="B25:E25"/>
    <mergeCell ref="C27:E27"/>
    <mergeCell ref="F27:F28"/>
    <mergeCell ref="C28:E28"/>
    <mergeCell ref="C34:E34"/>
    <mergeCell ref="C35:E35"/>
    <mergeCell ref="C49:E49"/>
    <mergeCell ref="C50:E50"/>
    <mergeCell ref="C51:E51"/>
    <mergeCell ref="C48:E48"/>
  </mergeCells>
  <hyperlinks>
    <hyperlink ref="B10:E10" r:id="rId1" display="For more information on the methodology used by CPI to compile Global Landscape for Climate Finance, please see [link]" xr:uid="{A6A3EAE3-0ABB-49BB-AAF3-FB19994B770A}"/>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9413-6273-4477-8CF1-085D1384EEC1}">
  <sheetPr>
    <tabColor theme="8" tint="-0.249977111117893"/>
    <pageSetUpPr autoPageBreaks="0"/>
  </sheetPr>
  <dimension ref="A1:AC514"/>
  <sheetViews>
    <sheetView showGridLines="0" zoomScale="85" zoomScaleNormal="85" workbookViewId="0">
      <selection activeCell="E9" sqref="E9"/>
    </sheetView>
  </sheetViews>
  <sheetFormatPr defaultRowHeight="14.6" x14ac:dyDescent="0.4"/>
  <cols>
    <col min="1" max="1" width="21.53515625" style="3" customWidth="1"/>
    <col min="2" max="2" width="22" style="3" customWidth="1"/>
    <col min="3" max="3" width="19.23046875" style="3" customWidth="1"/>
    <col min="4" max="4" width="33.07421875" style="2" customWidth="1"/>
    <col min="5" max="5" width="22.15234375" customWidth="1"/>
    <col min="6" max="6" width="18.3828125" customWidth="1"/>
    <col min="7" max="7" width="23.07421875" customWidth="1"/>
    <col min="8" max="8" width="18.15234375" customWidth="1"/>
    <col min="9" max="9" width="22" customWidth="1"/>
    <col min="10" max="10" width="8.69140625" customWidth="1"/>
    <col min="12" max="12" width="8.84375" bestFit="1" customWidth="1"/>
    <col min="13" max="13" width="33.4609375" customWidth="1"/>
    <col min="14" max="14" width="21.4609375" customWidth="1"/>
    <col min="15" max="15" width="47.53515625" customWidth="1"/>
    <col min="16" max="16" width="29.61328125" customWidth="1"/>
    <col min="17" max="17" width="27.61328125" customWidth="1"/>
    <col min="18" max="18" width="30.4609375" customWidth="1"/>
    <col min="19" max="19" width="11.3828125" bestFit="1" customWidth="1"/>
    <col min="20" max="20" width="8.84375" bestFit="1" customWidth="1"/>
  </cols>
  <sheetData>
    <row r="1" spans="1:29" ht="29.05" customHeight="1" x14ac:dyDescent="0.4">
      <c r="A1" s="132" t="s">
        <v>359</v>
      </c>
      <c r="B1" s="132"/>
      <c r="C1" s="132"/>
      <c r="D1" s="132"/>
      <c r="E1" s="132"/>
      <c r="F1" s="132"/>
      <c r="G1" s="132"/>
    </row>
    <row r="2" spans="1:29" s="1" customFormat="1" ht="29.05" customHeight="1" x14ac:dyDescent="0.4">
      <c r="A2" s="133" t="s">
        <v>360</v>
      </c>
      <c r="B2" s="133"/>
      <c r="C2" s="133"/>
      <c r="D2" s="133"/>
      <c r="E2" s="133"/>
      <c r="F2" s="133"/>
      <c r="G2" s="133"/>
      <c r="K2" s="96"/>
      <c r="L2" s="96"/>
      <c r="M2" s="96"/>
      <c r="N2" s="96"/>
      <c r="O2" s="96"/>
      <c r="P2" s="96"/>
      <c r="Q2" s="96"/>
      <c r="R2" s="96"/>
      <c r="S2" s="96"/>
      <c r="T2" s="96"/>
      <c r="U2" s="96"/>
      <c r="V2" s="96"/>
      <c r="W2" s="96"/>
      <c r="X2" s="96"/>
      <c r="Y2" s="96"/>
      <c r="Z2" s="96"/>
      <c r="AA2" s="96"/>
      <c r="AB2" s="96"/>
      <c r="AC2" s="96"/>
    </row>
    <row r="3" spans="1:29" ht="30" customHeight="1" x14ac:dyDescent="0.4">
      <c r="A3" s="134" t="s">
        <v>46</v>
      </c>
      <c r="B3" s="134" t="s">
        <v>32</v>
      </c>
      <c r="C3" s="134" t="s">
        <v>14</v>
      </c>
      <c r="D3" s="134" t="s">
        <v>15</v>
      </c>
      <c r="E3" s="135" t="s">
        <v>13</v>
      </c>
      <c r="F3" s="136"/>
      <c r="G3" s="137"/>
      <c r="H3" s="138" t="s">
        <v>33</v>
      </c>
      <c r="K3" s="96"/>
      <c r="L3" s="96"/>
      <c r="M3" s="96"/>
      <c r="N3" s="96"/>
      <c r="O3" s="96"/>
      <c r="P3" s="96"/>
      <c r="Q3" s="96"/>
      <c r="R3" s="96"/>
      <c r="S3" s="96"/>
      <c r="T3" s="96"/>
      <c r="U3" s="96"/>
      <c r="V3" s="96"/>
      <c r="W3" s="96"/>
      <c r="X3" s="96"/>
      <c r="Y3" s="96"/>
      <c r="Z3" s="96"/>
      <c r="AA3" s="96"/>
      <c r="AB3" s="96"/>
      <c r="AC3" s="96"/>
    </row>
    <row r="4" spans="1:29" ht="30" customHeight="1" x14ac:dyDescent="0.4">
      <c r="A4" s="139"/>
      <c r="B4" s="139"/>
      <c r="C4" s="139"/>
      <c r="D4" s="139"/>
      <c r="E4" s="190" t="s">
        <v>5</v>
      </c>
      <c r="F4" s="191" t="s">
        <v>6</v>
      </c>
      <c r="G4" s="192" t="s">
        <v>48</v>
      </c>
      <c r="H4" s="140"/>
      <c r="K4" s="96"/>
      <c r="L4" s="96"/>
      <c r="M4" s="96"/>
      <c r="N4" s="96"/>
      <c r="O4" s="96"/>
      <c r="P4" s="96"/>
      <c r="Q4" s="96"/>
      <c r="R4" s="96"/>
      <c r="S4" s="96"/>
      <c r="T4" s="96"/>
      <c r="U4" s="96"/>
      <c r="V4" s="96"/>
      <c r="W4" s="96"/>
      <c r="X4" s="96"/>
      <c r="Y4" s="96"/>
      <c r="Z4" s="96"/>
      <c r="AA4" s="96"/>
      <c r="AB4" s="96"/>
      <c r="AC4" s="96"/>
    </row>
    <row r="5" spans="1:29" ht="30" customHeight="1" x14ac:dyDescent="0.45">
      <c r="A5" s="183" t="s">
        <v>355</v>
      </c>
      <c r="B5" s="141">
        <v>2019</v>
      </c>
      <c r="C5" s="141" t="s">
        <v>2</v>
      </c>
      <c r="D5" s="142" t="s">
        <v>23</v>
      </c>
      <c r="E5" s="143">
        <v>1</v>
      </c>
      <c r="F5" s="143">
        <v>111081</v>
      </c>
      <c r="G5" s="143">
        <v>34</v>
      </c>
      <c r="H5" s="144">
        <f>SUM(E5:G5)</f>
        <v>111116</v>
      </c>
      <c r="K5" s="96"/>
      <c r="L5" s="96"/>
      <c r="M5" s="96"/>
      <c r="N5" s="96"/>
      <c r="O5" s="96"/>
      <c r="P5" s="96"/>
      <c r="Q5" s="96"/>
      <c r="R5" s="96"/>
      <c r="S5" s="96"/>
      <c r="T5" s="96"/>
      <c r="U5" s="96"/>
      <c r="V5" s="96"/>
      <c r="W5" s="96"/>
      <c r="X5" s="96"/>
      <c r="Y5" s="96"/>
      <c r="Z5" s="96"/>
      <c r="AA5" s="96"/>
      <c r="AB5" s="96"/>
      <c r="AC5" s="96"/>
    </row>
    <row r="6" spans="1:29" ht="30" customHeight="1" x14ac:dyDescent="0.45">
      <c r="A6" s="184"/>
      <c r="B6" s="145"/>
      <c r="C6" s="145"/>
      <c r="D6" s="142" t="s">
        <v>24</v>
      </c>
      <c r="E6" s="143">
        <v>102</v>
      </c>
      <c r="F6" s="143">
        <v>110153</v>
      </c>
      <c r="G6" s="143">
        <v>1054</v>
      </c>
      <c r="H6" s="144">
        <f>SUM(E6:G6)</f>
        <v>111309</v>
      </c>
      <c r="K6" s="96"/>
      <c r="L6" s="96"/>
      <c r="M6" s="96"/>
      <c r="N6" s="96"/>
      <c r="O6" s="96"/>
      <c r="P6" s="96"/>
      <c r="Q6" s="96"/>
      <c r="R6" s="96"/>
      <c r="S6" s="96"/>
      <c r="T6" s="96"/>
      <c r="U6" s="96"/>
      <c r="V6" s="96"/>
      <c r="W6" s="96"/>
      <c r="X6" s="96"/>
      <c r="Y6" s="96"/>
      <c r="Z6" s="96"/>
      <c r="AA6" s="96"/>
      <c r="AB6" s="96"/>
      <c r="AC6" s="96"/>
    </row>
    <row r="7" spans="1:29" ht="30" customHeight="1" x14ac:dyDescent="0.45">
      <c r="A7" s="184"/>
      <c r="B7" s="145"/>
      <c r="C7" s="145"/>
      <c r="D7" s="142" t="s">
        <v>0</v>
      </c>
      <c r="E7" s="143">
        <v>0</v>
      </c>
      <c r="F7" s="143">
        <v>7994</v>
      </c>
      <c r="G7" s="143">
        <v>8</v>
      </c>
      <c r="H7" s="144">
        <f>SUM(E7:G7)</f>
        <v>8002</v>
      </c>
      <c r="K7" s="96"/>
      <c r="L7" s="96"/>
      <c r="M7" s="96"/>
      <c r="N7" s="96"/>
      <c r="O7" s="96"/>
      <c r="P7" s="96"/>
      <c r="Q7" s="96"/>
      <c r="R7" s="96"/>
      <c r="S7" s="96"/>
      <c r="T7" s="96"/>
      <c r="U7" s="96"/>
      <c r="V7" s="96"/>
      <c r="W7" s="96"/>
      <c r="X7" s="96"/>
      <c r="Y7" s="96"/>
      <c r="Z7" s="96"/>
      <c r="AA7" s="96"/>
      <c r="AB7" s="96"/>
      <c r="AC7" s="96"/>
    </row>
    <row r="8" spans="1:29" ht="30" customHeight="1" x14ac:dyDescent="0.45">
      <c r="A8" s="184"/>
      <c r="B8" s="145"/>
      <c r="C8" s="145"/>
      <c r="D8" s="142" t="s">
        <v>25</v>
      </c>
      <c r="E8" s="143">
        <v>0</v>
      </c>
      <c r="F8" s="143">
        <v>47273</v>
      </c>
      <c r="G8" s="143">
        <v>0</v>
      </c>
      <c r="H8" s="144">
        <f t="shared" ref="H8:H10" si="0">SUM(E8:G8)</f>
        <v>47273</v>
      </c>
      <c r="K8" s="96"/>
      <c r="L8" s="96"/>
      <c r="M8" s="96"/>
      <c r="N8" s="96"/>
      <c r="O8" s="96"/>
      <c r="P8" s="96"/>
      <c r="Q8" s="96"/>
      <c r="R8" s="96"/>
      <c r="S8" s="96"/>
      <c r="T8" s="96"/>
      <c r="U8" s="96"/>
      <c r="V8" s="96"/>
      <c r="W8" s="96"/>
      <c r="X8" s="96"/>
      <c r="Y8" s="96"/>
      <c r="Z8" s="96"/>
      <c r="AA8" s="96"/>
      <c r="AB8" s="96"/>
      <c r="AC8" s="96"/>
    </row>
    <row r="9" spans="1:29" ht="30" customHeight="1" x14ac:dyDescent="0.45">
      <c r="A9" s="184"/>
      <c r="B9" s="145"/>
      <c r="C9" s="145"/>
      <c r="D9" s="142" t="s">
        <v>26</v>
      </c>
      <c r="E9" s="143">
        <v>327</v>
      </c>
      <c r="F9" s="143">
        <v>2237</v>
      </c>
      <c r="G9" s="143">
        <v>104</v>
      </c>
      <c r="H9" s="144">
        <f t="shared" si="0"/>
        <v>2668</v>
      </c>
      <c r="K9" s="96"/>
      <c r="L9" s="96"/>
      <c r="M9" s="96"/>
      <c r="N9" s="96"/>
      <c r="O9" s="96"/>
      <c r="P9" s="96"/>
      <c r="Q9" s="96"/>
      <c r="R9" s="96"/>
      <c r="S9" s="96"/>
      <c r="T9" s="96"/>
      <c r="U9" s="96"/>
      <c r="V9" s="96"/>
      <c r="W9" s="96"/>
      <c r="X9" s="96"/>
      <c r="Y9" s="96"/>
      <c r="Z9" s="96"/>
      <c r="AA9" s="96"/>
      <c r="AB9" s="96"/>
      <c r="AC9" s="96"/>
    </row>
    <row r="10" spans="1:29" ht="30" customHeight="1" x14ac:dyDescent="0.45">
      <c r="A10" s="184"/>
      <c r="B10" s="145"/>
      <c r="C10" s="146"/>
      <c r="D10" s="142" t="s">
        <v>1</v>
      </c>
      <c r="E10" s="143">
        <v>15</v>
      </c>
      <c r="F10" s="143">
        <v>63</v>
      </c>
      <c r="G10" s="143">
        <v>0</v>
      </c>
      <c r="H10" s="144">
        <f t="shared" si="0"/>
        <v>78</v>
      </c>
      <c r="K10" s="96"/>
      <c r="L10" s="96"/>
      <c r="M10" s="96"/>
      <c r="N10" s="96"/>
      <c r="O10" s="96"/>
      <c r="P10" s="96"/>
      <c r="Q10" s="96"/>
      <c r="R10" s="96"/>
      <c r="S10" s="96"/>
      <c r="T10" s="96"/>
      <c r="U10" s="96"/>
      <c r="V10" s="96"/>
      <c r="W10" s="96"/>
      <c r="X10" s="96"/>
      <c r="Y10" s="96"/>
      <c r="Z10" s="96"/>
      <c r="AA10" s="96"/>
      <c r="AB10" s="96"/>
      <c r="AC10" s="96"/>
    </row>
    <row r="11" spans="1:29" ht="30" customHeight="1" x14ac:dyDescent="0.45">
      <c r="A11" s="184"/>
      <c r="B11" s="145"/>
      <c r="C11" s="141" t="s">
        <v>3</v>
      </c>
      <c r="D11" s="142" t="s">
        <v>35</v>
      </c>
      <c r="E11" s="143">
        <v>4382</v>
      </c>
      <c r="F11" s="143">
        <v>39075</v>
      </c>
      <c r="G11" s="143">
        <v>3351</v>
      </c>
      <c r="H11" s="144">
        <f>SUM(E11:G11)</f>
        <v>46808</v>
      </c>
      <c r="K11" s="96"/>
      <c r="L11" s="96"/>
      <c r="M11" s="96"/>
      <c r="N11" s="96"/>
      <c r="O11" s="96"/>
      <c r="P11" s="96"/>
      <c r="Q11" s="96"/>
      <c r="R11" s="96"/>
      <c r="S11" s="96"/>
      <c r="T11" s="96"/>
      <c r="U11" s="96"/>
      <c r="V11" s="96"/>
      <c r="W11" s="96"/>
      <c r="X11" s="96"/>
      <c r="Y11" s="96"/>
      <c r="Z11" s="96"/>
      <c r="AA11" s="96"/>
      <c r="AB11" s="96"/>
      <c r="AC11" s="96"/>
    </row>
    <row r="12" spans="1:29" ht="30" customHeight="1" x14ac:dyDescent="0.45">
      <c r="A12" s="184"/>
      <c r="B12" s="145"/>
      <c r="C12" s="145"/>
      <c r="D12" s="142" t="s">
        <v>36</v>
      </c>
      <c r="E12" s="143">
        <v>168</v>
      </c>
      <c r="F12" s="143">
        <v>1296</v>
      </c>
      <c r="G12" s="143">
        <v>0</v>
      </c>
      <c r="H12" s="144">
        <f t="shared" ref="H12:H18" si="1">SUM(E12:G12)</f>
        <v>1464</v>
      </c>
      <c r="K12" s="96"/>
      <c r="L12" s="96"/>
      <c r="M12" s="96"/>
      <c r="N12" s="96"/>
      <c r="O12" s="96"/>
      <c r="P12" s="96"/>
      <c r="Q12" s="96"/>
      <c r="R12" s="96"/>
      <c r="S12" s="96"/>
      <c r="T12" s="96"/>
      <c r="U12" s="96"/>
      <c r="V12" s="96"/>
      <c r="W12" s="96"/>
      <c r="X12" s="96"/>
      <c r="Y12" s="96"/>
      <c r="Z12" s="96"/>
      <c r="AA12" s="96"/>
      <c r="AB12" s="96"/>
      <c r="AC12" s="96"/>
    </row>
    <row r="13" spans="1:29" ht="30" customHeight="1" x14ac:dyDescent="0.45">
      <c r="A13" s="184"/>
      <c r="B13" s="145"/>
      <c r="C13" s="145"/>
      <c r="D13" s="142" t="s">
        <v>27</v>
      </c>
      <c r="E13" s="143">
        <v>6791</v>
      </c>
      <c r="F13" s="143">
        <v>27158</v>
      </c>
      <c r="G13" s="143">
        <v>6872</v>
      </c>
      <c r="H13" s="144">
        <f>SUM(E13:G13)</f>
        <v>40821</v>
      </c>
      <c r="K13" s="96"/>
      <c r="L13" s="96"/>
      <c r="M13" s="96"/>
      <c r="N13" s="96"/>
      <c r="O13" s="96"/>
      <c r="P13" s="96"/>
      <c r="Q13" s="96"/>
      <c r="R13" s="96"/>
      <c r="S13" s="96"/>
      <c r="T13" s="96"/>
      <c r="U13" s="96"/>
      <c r="V13" s="96"/>
      <c r="W13" s="96"/>
      <c r="X13" s="96"/>
      <c r="Y13" s="96"/>
      <c r="Z13" s="96"/>
      <c r="AA13" s="96"/>
      <c r="AB13" s="96"/>
      <c r="AC13" s="96"/>
    </row>
    <row r="14" spans="1:29" ht="30" customHeight="1" x14ac:dyDescent="0.45">
      <c r="A14" s="184"/>
      <c r="B14" s="145"/>
      <c r="C14" s="145"/>
      <c r="D14" s="142" t="s">
        <v>22</v>
      </c>
      <c r="E14" s="143">
        <v>668</v>
      </c>
      <c r="F14" s="143">
        <v>1788</v>
      </c>
      <c r="G14" s="143">
        <v>1177</v>
      </c>
      <c r="H14" s="144">
        <f t="shared" si="1"/>
        <v>3633</v>
      </c>
      <c r="K14" s="96"/>
      <c r="L14" s="96"/>
      <c r="M14" s="96"/>
      <c r="N14" s="96"/>
      <c r="O14" s="96"/>
      <c r="P14" s="96"/>
      <c r="Q14" s="96"/>
      <c r="R14" s="96"/>
      <c r="S14" s="96"/>
      <c r="T14" s="96"/>
      <c r="U14" s="96"/>
      <c r="V14" s="96"/>
      <c r="W14" s="96"/>
      <c r="X14" s="96"/>
      <c r="Y14" s="96"/>
      <c r="Z14" s="96"/>
      <c r="AA14" s="96"/>
      <c r="AB14" s="96"/>
      <c r="AC14" s="96"/>
    </row>
    <row r="15" spans="1:29" ht="30" customHeight="1" x14ac:dyDescent="0.45">
      <c r="A15" s="184"/>
      <c r="B15" s="145"/>
      <c r="C15" s="145"/>
      <c r="D15" s="142" t="s">
        <v>28</v>
      </c>
      <c r="E15" s="143">
        <v>14695</v>
      </c>
      <c r="F15" s="143">
        <v>45739</v>
      </c>
      <c r="G15" s="143">
        <v>1413</v>
      </c>
      <c r="H15" s="144">
        <f t="shared" si="1"/>
        <v>61847</v>
      </c>
      <c r="K15" s="96"/>
      <c r="L15" s="96"/>
      <c r="M15" s="96"/>
      <c r="N15" s="96"/>
      <c r="O15" s="96"/>
      <c r="P15" s="96"/>
      <c r="Q15" s="96"/>
      <c r="R15" s="96"/>
      <c r="S15" s="96"/>
      <c r="T15" s="96"/>
      <c r="U15" s="96"/>
      <c r="V15" s="96"/>
      <c r="W15" s="96"/>
      <c r="X15" s="96"/>
      <c r="Y15" s="96"/>
      <c r="Z15" s="96"/>
      <c r="AA15" s="96"/>
      <c r="AB15" s="96"/>
      <c r="AC15" s="96"/>
    </row>
    <row r="16" spans="1:29" ht="30" customHeight="1" x14ac:dyDescent="0.45">
      <c r="A16" s="184"/>
      <c r="B16" s="145"/>
      <c r="C16" s="145"/>
      <c r="D16" s="142" t="s">
        <v>29</v>
      </c>
      <c r="E16" s="143">
        <v>14513</v>
      </c>
      <c r="F16" s="143">
        <v>121546</v>
      </c>
      <c r="G16" s="143">
        <v>494</v>
      </c>
      <c r="H16" s="144">
        <f t="shared" si="1"/>
        <v>136553</v>
      </c>
      <c r="K16" s="96"/>
      <c r="L16" s="96"/>
      <c r="M16" s="96"/>
      <c r="N16" s="96"/>
      <c r="O16" s="96"/>
      <c r="P16" s="96"/>
      <c r="Q16" s="96"/>
      <c r="R16" s="96"/>
      <c r="S16" s="96"/>
      <c r="T16" s="96"/>
      <c r="U16" s="96"/>
      <c r="V16" s="96"/>
      <c r="W16" s="96"/>
      <c r="X16" s="96"/>
      <c r="Y16" s="96"/>
      <c r="Z16" s="96"/>
      <c r="AA16" s="96"/>
      <c r="AB16" s="96"/>
      <c r="AC16" s="96"/>
    </row>
    <row r="17" spans="1:29" ht="30" customHeight="1" x14ac:dyDescent="0.45">
      <c r="A17" s="184"/>
      <c r="B17" s="145"/>
      <c r="C17" s="145"/>
      <c r="D17" s="142" t="s">
        <v>37</v>
      </c>
      <c r="E17" s="143">
        <v>390</v>
      </c>
      <c r="F17" s="143">
        <v>965</v>
      </c>
      <c r="G17" s="143">
        <v>341</v>
      </c>
      <c r="H17" s="144">
        <f t="shared" si="1"/>
        <v>1696</v>
      </c>
      <c r="K17" s="96"/>
      <c r="L17" s="96"/>
      <c r="M17" s="96"/>
      <c r="N17" s="96"/>
      <c r="O17" s="96"/>
      <c r="P17" s="96"/>
      <c r="Q17" s="96"/>
      <c r="R17" s="96"/>
      <c r="S17" s="96"/>
      <c r="T17" s="96"/>
      <c r="U17" s="96"/>
      <c r="V17" s="96"/>
      <c r="W17" s="96"/>
      <c r="X17" s="96"/>
      <c r="Y17" s="96"/>
      <c r="Z17" s="96"/>
      <c r="AA17" s="96"/>
      <c r="AB17" s="96"/>
      <c r="AC17" s="96"/>
    </row>
    <row r="18" spans="1:29" ht="30" customHeight="1" x14ac:dyDescent="0.45">
      <c r="A18" s="184"/>
      <c r="B18" s="145"/>
      <c r="C18" s="145"/>
      <c r="D18" s="142" t="s">
        <v>30</v>
      </c>
      <c r="E18" s="143">
        <v>11</v>
      </c>
      <c r="F18" s="143">
        <v>11767</v>
      </c>
      <c r="G18" s="143">
        <v>2</v>
      </c>
      <c r="H18" s="144">
        <f t="shared" si="1"/>
        <v>11780</v>
      </c>
      <c r="K18" s="96"/>
      <c r="L18" s="96"/>
      <c r="M18" s="96"/>
      <c r="N18" s="96"/>
      <c r="O18" s="96"/>
      <c r="P18" s="96"/>
      <c r="Q18" s="96"/>
      <c r="R18" s="96"/>
      <c r="S18" s="96"/>
      <c r="T18" s="96"/>
      <c r="U18" s="96"/>
      <c r="V18" s="96"/>
      <c r="W18" s="96"/>
      <c r="X18" s="96"/>
      <c r="Y18" s="96"/>
      <c r="Z18" s="96"/>
      <c r="AA18" s="96"/>
      <c r="AB18" s="96"/>
      <c r="AC18" s="96"/>
    </row>
    <row r="19" spans="1:29" ht="30" customHeight="1" x14ac:dyDescent="0.45">
      <c r="A19" s="184"/>
      <c r="B19" s="146"/>
      <c r="C19" s="146"/>
      <c r="D19" s="142" t="s">
        <v>31</v>
      </c>
      <c r="E19" s="143">
        <v>0</v>
      </c>
      <c r="F19" s="143">
        <v>38280</v>
      </c>
      <c r="G19" s="143">
        <v>0</v>
      </c>
      <c r="H19" s="144">
        <f>SUM(E19:G19)</f>
        <v>38280</v>
      </c>
      <c r="K19" s="96"/>
      <c r="L19" s="96"/>
      <c r="M19" s="96"/>
      <c r="N19" s="96"/>
      <c r="O19" s="96"/>
      <c r="P19" s="96"/>
      <c r="Q19" s="96"/>
      <c r="R19" s="96"/>
      <c r="S19" s="96"/>
      <c r="T19" s="96"/>
      <c r="U19" s="96"/>
      <c r="V19" s="96"/>
      <c r="W19" s="96"/>
      <c r="X19" s="96"/>
      <c r="Y19" s="96"/>
      <c r="Z19" s="96"/>
      <c r="AA19" s="96"/>
      <c r="AB19" s="96"/>
      <c r="AC19" s="96"/>
    </row>
    <row r="20" spans="1:29" ht="30" customHeight="1" x14ac:dyDescent="0.4">
      <c r="A20" s="184"/>
      <c r="B20" s="147" t="s">
        <v>47</v>
      </c>
      <c r="C20" s="148"/>
      <c r="D20" s="149"/>
      <c r="E20" s="150">
        <f>SUM(E5:E19)</f>
        <v>42063</v>
      </c>
      <c r="F20" s="150">
        <f>SUM(F5:F19)</f>
        <v>566415</v>
      </c>
      <c r="G20" s="150">
        <f>SUM(G5:G19)</f>
        <v>14850</v>
      </c>
      <c r="H20" s="151">
        <f>SUM(H5:H19)</f>
        <v>623328</v>
      </c>
      <c r="K20" s="96"/>
      <c r="L20" s="96"/>
      <c r="M20" s="96"/>
      <c r="N20" s="96"/>
      <c r="O20" s="96"/>
      <c r="P20" s="96"/>
      <c r="Q20" s="96"/>
      <c r="R20" s="96"/>
      <c r="S20" s="96"/>
      <c r="T20" s="96"/>
      <c r="U20" s="96"/>
      <c r="V20" s="96"/>
      <c r="W20" s="96"/>
      <c r="X20" s="96"/>
      <c r="Y20" s="96"/>
      <c r="Z20" s="96"/>
      <c r="AA20" s="96"/>
      <c r="AB20" s="96"/>
      <c r="AC20" s="96"/>
    </row>
    <row r="21" spans="1:29" ht="30" customHeight="1" x14ac:dyDescent="0.45">
      <c r="A21" s="184"/>
      <c r="B21" s="141">
        <v>2020</v>
      </c>
      <c r="C21" s="141" t="s">
        <v>2</v>
      </c>
      <c r="D21" s="142" t="s">
        <v>23</v>
      </c>
      <c r="E21" s="143">
        <v>59</v>
      </c>
      <c r="F21" s="143">
        <v>133433</v>
      </c>
      <c r="G21" s="143">
        <v>168</v>
      </c>
      <c r="H21" s="144">
        <f t="shared" ref="H21:H35" si="2">SUM(E21:G21)</f>
        <v>133660</v>
      </c>
      <c r="K21" s="96"/>
      <c r="L21" s="96"/>
      <c r="M21" s="96"/>
      <c r="N21" s="96"/>
      <c r="O21" s="96"/>
      <c r="P21" s="96"/>
      <c r="Q21" s="96"/>
      <c r="R21" s="96"/>
      <c r="S21" s="96"/>
      <c r="T21" s="96"/>
      <c r="U21" s="96"/>
      <c r="V21" s="96"/>
      <c r="W21" s="96"/>
      <c r="X21" s="96"/>
      <c r="Y21" s="96"/>
      <c r="Z21" s="96"/>
      <c r="AA21" s="96"/>
      <c r="AB21" s="96"/>
      <c r="AC21" s="96"/>
    </row>
    <row r="22" spans="1:29" ht="30" customHeight="1" x14ac:dyDescent="0.45">
      <c r="A22" s="184"/>
      <c r="B22" s="145"/>
      <c r="C22" s="145"/>
      <c r="D22" s="142" t="s">
        <v>24</v>
      </c>
      <c r="E22" s="143">
        <v>953</v>
      </c>
      <c r="F22" s="143">
        <v>133367</v>
      </c>
      <c r="G22" s="143">
        <v>2009</v>
      </c>
      <c r="H22" s="144">
        <f t="shared" si="2"/>
        <v>136329</v>
      </c>
      <c r="K22" s="96"/>
      <c r="L22" s="96"/>
      <c r="M22" s="96"/>
      <c r="N22" s="96"/>
      <c r="O22" s="96"/>
      <c r="P22" s="96"/>
      <c r="Q22" s="96"/>
      <c r="R22" s="96"/>
      <c r="S22" s="96"/>
      <c r="T22" s="96"/>
      <c r="U22" s="96"/>
      <c r="V22" s="96"/>
      <c r="W22" s="96"/>
      <c r="X22" s="96"/>
      <c r="Y22" s="96"/>
      <c r="Z22" s="96"/>
      <c r="AA22" s="96"/>
      <c r="AB22" s="96"/>
      <c r="AC22" s="96"/>
    </row>
    <row r="23" spans="1:29" ht="30" customHeight="1" x14ac:dyDescent="0.45">
      <c r="A23" s="184"/>
      <c r="B23" s="145"/>
      <c r="C23" s="145"/>
      <c r="D23" s="142" t="s">
        <v>0</v>
      </c>
      <c r="E23" s="143">
        <v>0</v>
      </c>
      <c r="F23" s="143">
        <v>2183</v>
      </c>
      <c r="G23" s="143">
        <v>374</v>
      </c>
      <c r="H23" s="144">
        <f t="shared" si="2"/>
        <v>2557</v>
      </c>
      <c r="K23" s="96"/>
      <c r="L23" s="96"/>
      <c r="M23" s="96"/>
      <c r="N23" s="96"/>
      <c r="O23" s="96"/>
      <c r="P23" s="96"/>
      <c r="Q23" s="96"/>
      <c r="R23" s="96"/>
      <c r="S23" s="96"/>
      <c r="T23" s="96"/>
      <c r="U23" s="96"/>
      <c r="V23" s="96"/>
      <c r="W23" s="96"/>
      <c r="X23" s="96"/>
      <c r="Y23" s="96"/>
      <c r="Z23" s="96"/>
      <c r="AA23" s="96"/>
      <c r="AB23" s="96"/>
      <c r="AC23" s="96"/>
    </row>
    <row r="24" spans="1:29" ht="30" customHeight="1" x14ac:dyDescent="0.45">
      <c r="A24" s="184"/>
      <c r="B24" s="145"/>
      <c r="C24" s="145"/>
      <c r="D24" s="142" t="s">
        <v>25</v>
      </c>
      <c r="E24" s="143">
        <v>0</v>
      </c>
      <c r="F24" s="143">
        <v>63699</v>
      </c>
      <c r="G24" s="143">
        <v>0</v>
      </c>
      <c r="H24" s="144">
        <f t="shared" si="2"/>
        <v>63699</v>
      </c>
      <c r="K24" s="96"/>
      <c r="L24" s="96"/>
      <c r="M24" s="96"/>
      <c r="N24" s="96"/>
      <c r="O24" s="96"/>
      <c r="P24" s="96"/>
      <c r="Q24" s="96"/>
      <c r="R24" s="96"/>
      <c r="S24" s="96"/>
      <c r="T24" s="96"/>
      <c r="U24" s="96"/>
      <c r="V24" s="96"/>
      <c r="W24" s="96"/>
      <c r="X24" s="96"/>
      <c r="Y24" s="96"/>
      <c r="Z24" s="96"/>
      <c r="AA24" s="96"/>
      <c r="AB24" s="96"/>
      <c r="AC24" s="96"/>
    </row>
    <row r="25" spans="1:29" ht="30" customHeight="1" x14ac:dyDescent="0.45">
      <c r="A25" s="184"/>
      <c r="B25" s="145"/>
      <c r="C25" s="145"/>
      <c r="D25" s="142" t="s">
        <v>26</v>
      </c>
      <c r="E25" s="143">
        <v>625</v>
      </c>
      <c r="F25" s="143">
        <v>2669</v>
      </c>
      <c r="G25" s="143">
        <v>470</v>
      </c>
      <c r="H25" s="144">
        <f t="shared" si="2"/>
        <v>3764</v>
      </c>
      <c r="K25" s="96"/>
      <c r="L25" s="96"/>
      <c r="M25" s="96"/>
      <c r="N25" s="96"/>
      <c r="O25" s="96"/>
      <c r="P25" s="96"/>
      <c r="Q25" s="96"/>
      <c r="R25" s="96"/>
      <c r="S25" s="96"/>
      <c r="T25" s="96"/>
      <c r="U25" s="96"/>
      <c r="V25" s="96"/>
      <c r="W25" s="96"/>
      <c r="X25" s="96"/>
      <c r="Y25" s="96"/>
      <c r="Z25" s="96"/>
      <c r="AA25" s="96"/>
      <c r="AB25" s="96"/>
      <c r="AC25" s="96"/>
    </row>
    <row r="26" spans="1:29" ht="30" customHeight="1" x14ac:dyDescent="0.45">
      <c r="A26" s="184"/>
      <c r="B26" s="145"/>
      <c r="C26" s="146"/>
      <c r="D26" s="142" t="s">
        <v>1</v>
      </c>
      <c r="E26" s="143">
        <v>0</v>
      </c>
      <c r="F26" s="143">
        <v>48</v>
      </c>
      <c r="G26" s="143">
        <v>0</v>
      </c>
      <c r="H26" s="144">
        <f t="shared" si="2"/>
        <v>48</v>
      </c>
      <c r="K26" s="96"/>
      <c r="L26" s="96"/>
      <c r="M26" s="96"/>
      <c r="N26" s="96"/>
      <c r="O26" s="96"/>
      <c r="P26" s="96"/>
      <c r="Q26" s="96"/>
      <c r="R26" s="96"/>
      <c r="S26" s="96"/>
      <c r="T26" s="96"/>
      <c r="U26" s="96"/>
      <c r="V26" s="96"/>
      <c r="W26" s="96"/>
      <c r="X26" s="96"/>
      <c r="Y26" s="96"/>
      <c r="Z26" s="96"/>
      <c r="AA26" s="96"/>
      <c r="AB26" s="96"/>
      <c r="AC26" s="96"/>
    </row>
    <row r="27" spans="1:29" ht="30" customHeight="1" x14ac:dyDescent="0.45">
      <c r="A27" s="184"/>
      <c r="B27" s="145"/>
      <c r="C27" s="141" t="s">
        <v>3</v>
      </c>
      <c r="D27" s="142" t="s">
        <v>35</v>
      </c>
      <c r="E27" s="143">
        <v>6328</v>
      </c>
      <c r="F27" s="143">
        <v>12309</v>
      </c>
      <c r="G27" s="143">
        <v>4324</v>
      </c>
      <c r="H27" s="144">
        <f t="shared" si="2"/>
        <v>22961</v>
      </c>
      <c r="K27" s="96"/>
      <c r="L27" s="96"/>
      <c r="M27" s="96"/>
      <c r="N27" s="96"/>
      <c r="O27" s="96"/>
      <c r="P27" s="96"/>
      <c r="Q27" s="96"/>
      <c r="R27" s="96"/>
      <c r="S27" s="96"/>
      <c r="T27" s="96"/>
      <c r="U27" s="96"/>
      <c r="V27" s="96"/>
      <c r="W27" s="96"/>
      <c r="X27" s="96"/>
      <c r="Y27" s="96"/>
      <c r="Z27" s="96"/>
      <c r="AA27" s="96"/>
      <c r="AB27" s="96"/>
      <c r="AC27" s="96"/>
    </row>
    <row r="28" spans="1:29" ht="30" customHeight="1" x14ac:dyDescent="0.45">
      <c r="A28" s="184"/>
      <c r="B28" s="145"/>
      <c r="C28" s="145"/>
      <c r="D28" s="142" t="s">
        <v>36</v>
      </c>
      <c r="E28" s="143">
        <v>168</v>
      </c>
      <c r="F28" s="143">
        <v>1301</v>
      </c>
      <c r="G28" s="143">
        <v>0</v>
      </c>
      <c r="H28" s="144">
        <f t="shared" si="2"/>
        <v>1469</v>
      </c>
      <c r="K28" s="96"/>
      <c r="L28" s="96"/>
      <c r="M28" s="96"/>
      <c r="N28" s="96"/>
      <c r="O28" s="96"/>
      <c r="P28" s="96"/>
      <c r="Q28" s="96"/>
      <c r="R28" s="96"/>
      <c r="S28" s="96"/>
      <c r="T28" s="96"/>
      <c r="U28" s="96"/>
      <c r="V28" s="96"/>
      <c r="W28" s="96"/>
      <c r="X28" s="96"/>
      <c r="Y28" s="96"/>
      <c r="Z28" s="96"/>
      <c r="AA28" s="96"/>
      <c r="AB28" s="96"/>
      <c r="AC28" s="96"/>
    </row>
    <row r="29" spans="1:29" ht="30" customHeight="1" x14ac:dyDescent="0.45">
      <c r="A29" s="184"/>
      <c r="B29" s="145"/>
      <c r="C29" s="145"/>
      <c r="D29" s="142" t="s">
        <v>27</v>
      </c>
      <c r="E29" s="143">
        <v>6257</v>
      </c>
      <c r="F29" s="143">
        <v>23400</v>
      </c>
      <c r="G29" s="143">
        <v>5509</v>
      </c>
      <c r="H29" s="144">
        <f t="shared" si="2"/>
        <v>35166</v>
      </c>
      <c r="K29" s="96"/>
      <c r="L29" s="96"/>
      <c r="M29" s="96"/>
      <c r="N29" s="96"/>
      <c r="O29" s="96"/>
      <c r="P29" s="96"/>
      <c r="Q29" s="96"/>
      <c r="R29" s="96"/>
      <c r="S29" s="96"/>
      <c r="T29" s="96"/>
      <c r="U29" s="96"/>
      <c r="V29" s="96"/>
      <c r="W29" s="96"/>
      <c r="X29" s="96"/>
      <c r="Y29" s="96"/>
      <c r="Z29" s="96"/>
      <c r="AA29" s="96"/>
      <c r="AB29" s="96"/>
      <c r="AC29" s="96"/>
    </row>
    <row r="30" spans="1:29" ht="30" customHeight="1" x14ac:dyDescent="0.45">
      <c r="A30" s="184"/>
      <c r="B30" s="145"/>
      <c r="C30" s="145"/>
      <c r="D30" s="142" t="s">
        <v>22</v>
      </c>
      <c r="E30" s="143">
        <v>586</v>
      </c>
      <c r="F30" s="143">
        <v>1929</v>
      </c>
      <c r="G30" s="143">
        <v>904</v>
      </c>
      <c r="H30" s="144">
        <f t="shared" si="2"/>
        <v>3419</v>
      </c>
      <c r="K30" s="96"/>
      <c r="L30" s="96"/>
      <c r="M30" s="96"/>
      <c r="N30" s="96"/>
      <c r="O30" s="96"/>
      <c r="P30" s="96"/>
      <c r="Q30" s="96"/>
      <c r="R30" s="96"/>
      <c r="S30" s="96"/>
      <c r="T30" s="96"/>
      <c r="U30" s="96"/>
      <c r="V30" s="96"/>
      <c r="W30" s="96"/>
      <c r="X30" s="96"/>
      <c r="Y30" s="96"/>
      <c r="Z30" s="96"/>
      <c r="AA30" s="96"/>
      <c r="AB30" s="96"/>
      <c r="AC30" s="96"/>
    </row>
    <row r="31" spans="1:29" ht="30" customHeight="1" x14ac:dyDescent="0.45">
      <c r="A31" s="184"/>
      <c r="B31" s="145"/>
      <c r="C31" s="145"/>
      <c r="D31" s="142" t="s">
        <v>28</v>
      </c>
      <c r="E31" s="143">
        <v>17415</v>
      </c>
      <c r="F31" s="143">
        <v>49451</v>
      </c>
      <c r="G31" s="143">
        <v>524</v>
      </c>
      <c r="H31" s="144">
        <f t="shared" si="2"/>
        <v>67390</v>
      </c>
      <c r="K31" s="96"/>
      <c r="L31" s="96"/>
      <c r="M31" s="96"/>
      <c r="N31" s="96"/>
      <c r="O31" s="96"/>
      <c r="P31" s="96"/>
      <c r="Q31" s="96"/>
      <c r="R31" s="96"/>
      <c r="S31" s="96"/>
      <c r="T31" s="96"/>
      <c r="U31" s="96"/>
      <c r="V31" s="96"/>
      <c r="W31" s="96"/>
      <c r="X31" s="96"/>
      <c r="Y31" s="96"/>
      <c r="Z31" s="96"/>
      <c r="AA31" s="96"/>
      <c r="AB31" s="96"/>
      <c r="AC31" s="96"/>
    </row>
    <row r="32" spans="1:29" ht="30" customHeight="1" x14ac:dyDescent="0.45">
      <c r="A32" s="184"/>
      <c r="B32" s="145"/>
      <c r="C32" s="145"/>
      <c r="D32" s="142" t="s">
        <v>29</v>
      </c>
      <c r="E32" s="143">
        <v>16214</v>
      </c>
      <c r="F32" s="143">
        <v>86459</v>
      </c>
      <c r="G32" s="143">
        <v>206</v>
      </c>
      <c r="H32" s="144">
        <f t="shared" si="2"/>
        <v>102879</v>
      </c>
      <c r="K32" s="96"/>
      <c r="L32" s="96"/>
      <c r="M32" s="96"/>
      <c r="N32" s="96"/>
      <c r="O32" s="96"/>
      <c r="P32" s="96"/>
      <c r="Q32" s="96"/>
      <c r="R32" s="96"/>
      <c r="S32" s="96"/>
      <c r="T32" s="96"/>
      <c r="U32" s="96"/>
      <c r="V32" s="96"/>
      <c r="W32" s="96"/>
      <c r="X32" s="96"/>
      <c r="Y32" s="96"/>
      <c r="Z32" s="96"/>
      <c r="AA32" s="96"/>
      <c r="AB32" s="96"/>
      <c r="AC32" s="96"/>
    </row>
    <row r="33" spans="1:29" ht="30" customHeight="1" x14ac:dyDescent="0.45">
      <c r="A33" s="184"/>
      <c r="B33" s="145"/>
      <c r="C33" s="145"/>
      <c r="D33" s="142" t="s">
        <v>37</v>
      </c>
      <c r="E33" s="143">
        <v>823</v>
      </c>
      <c r="F33" s="143">
        <v>473</v>
      </c>
      <c r="G33" s="143">
        <v>341</v>
      </c>
      <c r="H33" s="144">
        <f t="shared" si="2"/>
        <v>1637</v>
      </c>
      <c r="K33" s="96"/>
      <c r="L33" s="96"/>
      <c r="M33" s="96"/>
      <c r="N33" s="96"/>
      <c r="O33" s="96"/>
      <c r="P33" s="96"/>
      <c r="Q33" s="96"/>
      <c r="R33" s="96"/>
      <c r="S33" s="96"/>
      <c r="T33" s="96"/>
      <c r="U33" s="96"/>
      <c r="V33" s="96"/>
      <c r="W33" s="96"/>
      <c r="X33" s="96"/>
      <c r="Y33" s="96"/>
      <c r="Z33" s="96"/>
      <c r="AA33" s="96"/>
      <c r="AB33" s="96"/>
      <c r="AC33" s="96"/>
    </row>
    <row r="34" spans="1:29" ht="30" customHeight="1" x14ac:dyDescent="0.45">
      <c r="A34" s="184"/>
      <c r="B34" s="145"/>
      <c r="C34" s="145"/>
      <c r="D34" s="142" t="s">
        <v>30</v>
      </c>
      <c r="E34" s="143">
        <v>227</v>
      </c>
      <c r="F34" s="143">
        <v>13142</v>
      </c>
      <c r="G34" s="143">
        <v>2</v>
      </c>
      <c r="H34" s="144">
        <f t="shared" si="2"/>
        <v>13371</v>
      </c>
      <c r="K34" s="96"/>
      <c r="L34" s="96"/>
      <c r="M34" s="96"/>
      <c r="N34" s="96"/>
      <c r="O34" s="96"/>
      <c r="P34" s="96"/>
      <c r="Q34" s="96"/>
      <c r="R34" s="96"/>
      <c r="S34" s="96"/>
      <c r="T34" s="96"/>
      <c r="U34" s="96"/>
      <c r="V34" s="96"/>
      <c r="W34" s="96"/>
      <c r="X34" s="96"/>
      <c r="Y34" s="96"/>
      <c r="Z34" s="96"/>
      <c r="AA34" s="96"/>
      <c r="AB34" s="96"/>
      <c r="AC34" s="96"/>
    </row>
    <row r="35" spans="1:29" ht="30" customHeight="1" x14ac:dyDescent="0.45">
      <c r="A35" s="184"/>
      <c r="B35" s="146"/>
      <c r="C35" s="146"/>
      <c r="D35" s="142" t="s">
        <v>31</v>
      </c>
      <c r="E35" s="143">
        <v>0</v>
      </c>
      <c r="F35" s="143">
        <v>51664</v>
      </c>
      <c r="G35" s="143">
        <v>0</v>
      </c>
      <c r="H35" s="144">
        <f t="shared" si="2"/>
        <v>51664</v>
      </c>
      <c r="K35" s="96"/>
      <c r="L35" s="96"/>
      <c r="M35" s="96"/>
      <c r="N35" s="96"/>
      <c r="O35" s="96"/>
      <c r="P35" s="96"/>
      <c r="Q35" s="96"/>
      <c r="R35" s="96"/>
      <c r="S35" s="96"/>
      <c r="T35" s="96"/>
      <c r="U35" s="96"/>
      <c r="V35" s="96"/>
      <c r="W35" s="96"/>
      <c r="X35" s="96"/>
      <c r="Y35" s="96"/>
      <c r="Z35" s="96"/>
      <c r="AA35" s="96"/>
      <c r="AB35" s="96"/>
      <c r="AC35" s="96"/>
    </row>
    <row r="36" spans="1:29" ht="30" customHeight="1" x14ac:dyDescent="0.4">
      <c r="A36" s="184"/>
      <c r="B36" s="147" t="s">
        <v>47</v>
      </c>
      <c r="C36" s="148"/>
      <c r="D36" s="149"/>
      <c r="E36" s="150">
        <f>SUM(E21:E35)</f>
        <v>49655</v>
      </c>
      <c r="F36" s="150">
        <f>SUM(F21:F35)</f>
        <v>575527</v>
      </c>
      <c r="G36" s="150">
        <f>SUM(G21:G35)</f>
        <v>14831</v>
      </c>
      <c r="H36" s="151">
        <f>SUM(H21:H35)</f>
        <v>640013</v>
      </c>
      <c r="K36" s="96"/>
      <c r="L36" s="96"/>
      <c r="M36" s="96"/>
      <c r="N36" s="96"/>
      <c r="O36" s="96"/>
      <c r="P36" s="96"/>
      <c r="Q36" s="96"/>
      <c r="R36" s="96"/>
      <c r="S36" s="96"/>
      <c r="T36" s="96"/>
      <c r="U36" s="96"/>
      <c r="V36" s="96"/>
      <c r="W36" s="96"/>
      <c r="X36" s="96"/>
      <c r="Y36" s="96"/>
      <c r="Z36" s="96"/>
      <c r="AA36" s="96"/>
      <c r="AB36" s="96"/>
      <c r="AC36" s="96"/>
    </row>
    <row r="37" spans="1:29" ht="30" customHeight="1" x14ac:dyDescent="0.4">
      <c r="A37" s="184"/>
      <c r="B37" s="141" t="s">
        <v>49</v>
      </c>
      <c r="C37" s="141" t="s">
        <v>2</v>
      </c>
      <c r="D37" s="142" t="s">
        <v>23</v>
      </c>
      <c r="E37" s="143">
        <f>AVERAGE(E21,E5)</f>
        <v>30</v>
      </c>
      <c r="F37" s="143">
        <f t="shared" ref="F37:H37" si="3">AVERAGE(F21,F5)</f>
        <v>122257</v>
      </c>
      <c r="G37" s="143">
        <f t="shared" si="3"/>
        <v>101</v>
      </c>
      <c r="H37" s="143">
        <f t="shared" si="3"/>
        <v>122388</v>
      </c>
      <c r="K37" s="96"/>
      <c r="L37" s="96"/>
      <c r="M37" s="96"/>
      <c r="N37" s="96"/>
      <c r="O37" s="96"/>
      <c r="P37" s="96"/>
      <c r="Q37" s="96"/>
      <c r="R37" s="96"/>
      <c r="S37" s="96"/>
      <c r="T37" s="96"/>
      <c r="U37" s="96"/>
      <c r="V37" s="96"/>
      <c r="W37" s="96"/>
      <c r="X37" s="96"/>
      <c r="Y37" s="96"/>
      <c r="Z37" s="96"/>
      <c r="AA37" s="96"/>
      <c r="AB37" s="96"/>
      <c r="AC37" s="96"/>
    </row>
    <row r="38" spans="1:29" ht="30" customHeight="1" x14ac:dyDescent="0.4">
      <c r="A38" s="184"/>
      <c r="B38" s="145"/>
      <c r="C38" s="145"/>
      <c r="D38" s="142" t="s">
        <v>24</v>
      </c>
      <c r="E38" s="143">
        <f t="shared" ref="E38:H38" si="4">AVERAGE(E22,E6)</f>
        <v>527.5</v>
      </c>
      <c r="F38" s="143">
        <f t="shared" si="4"/>
        <v>121760</v>
      </c>
      <c r="G38" s="143">
        <f t="shared" si="4"/>
        <v>1531.5</v>
      </c>
      <c r="H38" s="143">
        <f t="shared" si="4"/>
        <v>123819</v>
      </c>
      <c r="K38" s="96"/>
      <c r="L38" s="96"/>
      <c r="M38" s="96"/>
      <c r="N38" s="96"/>
      <c r="O38" s="96"/>
      <c r="P38" s="96"/>
      <c r="Q38" s="96"/>
      <c r="R38" s="96"/>
      <c r="S38" s="96"/>
      <c r="T38" s="96"/>
      <c r="U38" s="96"/>
      <c r="V38" s="96"/>
      <c r="W38" s="96"/>
      <c r="X38" s="96"/>
      <c r="Y38" s="96"/>
      <c r="Z38" s="96"/>
      <c r="AA38" s="96"/>
      <c r="AB38" s="96"/>
      <c r="AC38" s="96"/>
    </row>
    <row r="39" spans="1:29" ht="30" customHeight="1" x14ac:dyDescent="0.4">
      <c r="A39" s="184"/>
      <c r="B39" s="145"/>
      <c r="C39" s="145"/>
      <c r="D39" s="142" t="s">
        <v>0</v>
      </c>
      <c r="E39" s="143">
        <f t="shared" ref="E39:H39" si="5">AVERAGE(E23,E7)</f>
        <v>0</v>
      </c>
      <c r="F39" s="143">
        <f t="shared" si="5"/>
        <v>5088.5</v>
      </c>
      <c r="G39" s="143">
        <f t="shared" si="5"/>
        <v>191</v>
      </c>
      <c r="H39" s="143">
        <f t="shared" si="5"/>
        <v>5279.5</v>
      </c>
      <c r="K39" s="96"/>
      <c r="L39" s="96"/>
      <c r="M39" s="96"/>
      <c r="N39" s="96"/>
      <c r="O39" s="96"/>
      <c r="P39" s="96"/>
      <c r="Q39" s="96"/>
      <c r="R39" s="96"/>
      <c r="S39" s="96"/>
      <c r="T39" s="96"/>
      <c r="U39" s="96"/>
      <c r="V39" s="96"/>
      <c r="W39" s="96"/>
      <c r="X39" s="96"/>
      <c r="Y39" s="96"/>
      <c r="Z39" s="96"/>
      <c r="AA39" s="96"/>
      <c r="AB39" s="96"/>
      <c r="AC39" s="96"/>
    </row>
    <row r="40" spans="1:29" ht="30" customHeight="1" x14ac:dyDescent="0.4">
      <c r="A40" s="184"/>
      <c r="B40" s="145"/>
      <c r="C40" s="145"/>
      <c r="D40" s="142" t="s">
        <v>25</v>
      </c>
      <c r="E40" s="143">
        <f t="shared" ref="E40:H40" si="6">AVERAGE(E24,E8)</f>
        <v>0</v>
      </c>
      <c r="F40" s="143">
        <f t="shared" si="6"/>
        <v>55486</v>
      </c>
      <c r="G40" s="143">
        <f t="shared" si="6"/>
        <v>0</v>
      </c>
      <c r="H40" s="143">
        <f t="shared" si="6"/>
        <v>55486</v>
      </c>
      <c r="K40" s="96"/>
      <c r="L40" s="96"/>
      <c r="M40" s="96"/>
      <c r="N40" s="96"/>
      <c r="O40" s="96"/>
      <c r="P40" s="96"/>
      <c r="Q40" s="96"/>
      <c r="R40" s="96"/>
      <c r="S40" s="96"/>
      <c r="T40" s="96"/>
      <c r="U40" s="96"/>
      <c r="V40" s="96"/>
      <c r="W40" s="96"/>
      <c r="X40" s="96"/>
      <c r="Y40" s="96"/>
      <c r="Z40" s="96"/>
      <c r="AA40" s="96"/>
      <c r="AB40" s="96"/>
      <c r="AC40" s="96"/>
    </row>
    <row r="41" spans="1:29" ht="30" customHeight="1" x14ac:dyDescent="0.4">
      <c r="A41" s="184"/>
      <c r="B41" s="145"/>
      <c r="C41" s="145"/>
      <c r="D41" s="142" t="s">
        <v>26</v>
      </c>
      <c r="E41" s="143">
        <f t="shared" ref="E41:H41" si="7">AVERAGE(E25,E9)</f>
        <v>476</v>
      </c>
      <c r="F41" s="143">
        <f t="shared" si="7"/>
        <v>2453</v>
      </c>
      <c r="G41" s="143">
        <f t="shared" si="7"/>
        <v>287</v>
      </c>
      <c r="H41" s="143">
        <f t="shared" si="7"/>
        <v>3216</v>
      </c>
      <c r="K41" s="96"/>
      <c r="L41" s="96"/>
      <c r="M41" s="96"/>
      <c r="N41" s="96"/>
      <c r="O41" s="96"/>
      <c r="P41" s="96"/>
      <c r="Q41" s="96"/>
      <c r="R41" s="96"/>
      <c r="S41" s="96"/>
      <c r="T41" s="96"/>
      <c r="U41" s="96"/>
      <c r="V41" s="96"/>
      <c r="W41" s="96"/>
      <c r="X41" s="96"/>
      <c r="Y41" s="96"/>
      <c r="Z41" s="96"/>
      <c r="AA41" s="96"/>
      <c r="AB41" s="96"/>
      <c r="AC41" s="96"/>
    </row>
    <row r="42" spans="1:29" ht="30" customHeight="1" x14ac:dyDescent="0.4">
      <c r="A42" s="184"/>
      <c r="B42" s="145"/>
      <c r="C42" s="146"/>
      <c r="D42" s="142" t="s">
        <v>1</v>
      </c>
      <c r="E42" s="143">
        <f t="shared" ref="E42:H42" si="8">AVERAGE(E26,E10)</f>
        <v>7.5</v>
      </c>
      <c r="F42" s="143">
        <f t="shared" si="8"/>
        <v>55.5</v>
      </c>
      <c r="G42" s="143">
        <f t="shared" si="8"/>
        <v>0</v>
      </c>
      <c r="H42" s="143">
        <f t="shared" si="8"/>
        <v>63</v>
      </c>
      <c r="K42" s="96"/>
      <c r="L42" s="96"/>
      <c r="M42" s="96"/>
      <c r="N42" s="96"/>
      <c r="O42" s="96"/>
      <c r="P42" s="96"/>
      <c r="Q42" s="96"/>
      <c r="R42" s="96"/>
      <c r="S42" s="96"/>
      <c r="T42" s="96"/>
      <c r="U42" s="96"/>
      <c r="V42" s="96"/>
      <c r="W42" s="96"/>
      <c r="X42" s="96"/>
      <c r="Y42" s="96"/>
      <c r="Z42" s="96"/>
      <c r="AA42" s="96"/>
      <c r="AB42" s="96"/>
      <c r="AC42" s="96"/>
    </row>
    <row r="43" spans="1:29" ht="30" customHeight="1" x14ac:dyDescent="0.4">
      <c r="A43" s="184"/>
      <c r="B43" s="145"/>
      <c r="C43" s="141" t="s">
        <v>3</v>
      </c>
      <c r="D43" s="142" t="s">
        <v>35</v>
      </c>
      <c r="E43" s="143">
        <f t="shared" ref="E43:H43" si="9">AVERAGE(E27,E11)</f>
        <v>5355</v>
      </c>
      <c r="F43" s="143">
        <f t="shared" si="9"/>
        <v>25692</v>
      </c>
      <c r="G43" s="143">
        <f t="shared" si="9"/>
        <v>3837.5</v>
      </c>
      <c r="H43" s="143">
        <f t="shared" si="9"/>
        <v>34884.5</v>
      </c>
      <c r="K43" s="96"/>
      <c r="L43" s="96"/>
      <c r="M43" s="96"/>
      <c r="N43" s="96"/>
      <c r="O43" s="96"/>
      <c r="P43" s="96"/>
      <c r="Q43" s="96"/>
      <c r="R43" s="96"/>
      <c r="S43" s="96"/>
      <c r="T43" s="96"/>
      <c r="U43" s="96"/>
      <c r="V43" s="96"/>
      <c r="W43" s="96"/>
      <c r="X43" s="96"/>
      <c r="Y43" s="96"/>
      <c r="Z43" s="96"/>
      <c r="AA43" s="96"/>
      <c r="AB43" s="96"/>
      <c r="AC43" s="96"/>
    </row>
    <row r="44" spans="1:29" ht="30" customHeight="1" x14ac:dyDescent="0.4">
      <c r="A44" s="184"/>
      <c r="B44" s="145"/>
      <c r="C44" s="145"/>
      <c r="D44" s="142" t="s">
        <v>36</v>
      </c>
      <c r="E44" s="143">
        <f t="shared" ref="E44:H44" si="10">AVERAGE(E28,E12)</f>
        <v>168</v>
      </c>
      <c r="F44" s="143">
        <f t="shared" si="10"/>
        <v>1298.5</v>
      </c>
      <c r="G44" s="143">
        <f t="shared" si="10"/>
        <v>0</v>
      </c>
      <c r="H44" s="143">
        <f t="shared" si="10"/>
        <v>1466.5</v>
      </c>
      <c r="K44" s="96"/>
      <c r="L44" s="96"/>
      <c r="M44" s="96"/>
      <c r="N44" s="96"/>
      <c r="O44" s="96"/>
      <c r="P44" s="96"/>
      <c r="Q44" s="96"/>
      <c r="R44" s="96"/>
      <c r="S44" s="96"/>
      <c r="T44" s="96"/>
      <c r="U44" s="96"/>
      <c r="V44" s="96"/>
      <c r="W44" s="96"/>
      <c r="X44" s="96"/>
      <c r="Y44" s="96"/>
      <c r="Z44" s="96"/>
      <c r="AA44" s="96"/>
      <c r="AB44" s="96"/>
      <c r="AC44" s="96"/>
    </row>
    <row r="45" spans="1:29" ht="30" customHeight="1" x14ac:dyDescent="0.4">
      <c r="A45" s="184"/>
      <c r="B45" s="145"/>
      <c r="C45" s="145"/>
      <c r="D45" s="142" t="s">
        <v>27</v>
      </c>
      <c r="E45" s="143">
        <f t="shared" ref="E45:H45" si="11">AVERAGE(E29,E13)</f>
        <v>6524</v>
      </c>
      <c r="F45" s="143">
        <f t="shared" si="11"/>
        <v>25279</v>
      </c>
      <c r="G45" s="143">
        <f t="shared" si="11"/>
        <v>6190.5</v>
      </c>
      <c r="H45" s="143">
        <f t="shared" si="11"/>
        <v>37993.5</v>
      </c>
      <c r="K45" s="96"/>
      <c r="L45" s="96"/>
      <c r="M45" s="96"/>
      <c r="N45" s="96"/>
      <c r="O45" s="96"/>
      <c r="P45" s="96"/>
      <c r="Q45" s="96"/>
      <c r="R45" s="96"/>
      <c r="S45" s="96"/>
      <c r="T45" s="96"/>
      <c r="U45" s="96"/>
      <c r="V45" s="96"/>
      <c r="W45" s="96"/>
      <c r="X45" s="96"/>
      <c r="Y45" s="96"/>
      <c r="Z45" s="96"/>
      <c r="AA45" s="96"/>
      <c r="AB45" s="96"/>
      <c r="AC45" s="96"/>
    </row>
    <row r="46" spans="1:29" ht="30" customHeight="1" x14ac:dyDescent="0.4">
      <c r="A46" s="184"/>
      <c r="B46" s="145"/>
      <c r="C46" s="145"/>
      <c r="D46" s="142" t="s">
        <v>22</v>
      </c>
      <c r="E46" s="143">
        <f t="shared" ref="E46:H46" si="12">AVERAGE(E30,E14)</f>
        <v>627</v>
      </c>
      <c r="F46" s="143">
        <f t="shared" si="12"/>
        <v>1858.5</v>
      </c>
      <c r="G46" s="143">
        <f t="shared" si="12"/>
        <v>1040.5</v>
      </c>
      <c r="H46" s="143">
        <f t="shared" si="12"/>
        <v>3526</v>
      </c>
      <c r="K46" s="96"/>
      <c r="L46" s="96"/>
      <c r="M46" s="96"/>
      <c r="N46" s="96"/>
      <c r="O46" s="96"/>
      <c r="P46" s="96"/>
      <c r="Q46" s="96"/>
      <c r="R46" s="96"/>
      <c r="S46" s="96"/>
      <c r="T46" s="96"/>
      <c r="U46" s="96"/>
      <c r="V46" s="96"/>
      <c r="W46" s="96"/>
      <c r="X46" s="96"/>
      <c r="Y46" s="96"/>
      <c r="Z46" s="96"/>
      <c r="AA46" s="96"/>
      <c r="AB46" s="96"/>
      <c r="AC46" s="96"/>
    </row>
    <row r="47" spans="1:29" ht="30" customHeight="1" x14ac:dyDescent="0.4">
      <c r="A47" s="184"/>
      <c r="B47" s="145"/>
      <c r="C47" s="145"/>
      <c r="D47" s="142" t="s">
        <v>28</v>
      </c>
      <c r="E47" s="143">
        <f t="shared" ref="E47:H47" si="13">AVERAGE(E31,E15)</f>
        <v>16055</v>
      </c>
      <c r="F47" s="143">
        <f t="shared" si="13"/>
        <v>47595</v>
      </c>
      <c r="G47" s="143">
        <f t="shared" si="13"/>
        <v>968.5</v>
      </c>
      <c r="H47" s="143">
        <f t="shared" si="13"/>
        <v>64618.5</v>
      </c>
      <c r="K47" s="96"/>
      <c r="L47" s="96"/>
      <c r="M47" s="96"/>
      <c r="N47" s="96"/>
      <c r="O47" s="96"/>
      <c r="P47" s="96"/>
      <c r="Q47" s="96"/>
      <c r="R47" s="96"/>
      <c r="S47" s="96"/>
      <c r="T47" s="96"/>
      <c r="U47" s="96"/>
      <c r="V47" s="96"/>
      <c r="W47" s="96"/>
      <c r="X47" s="96"/>
      <c r="Y47" s="96"/>
      <c r="Z47" s="96"/>
      <c r="AA47" s="96"/>
      <c r="AB47" s="96"/>
      <c r="AC47" s="96"/>
    </row>
    <row r="48" spans="1:29" ht="30" customHeight="1" x14ac:dyDescent="0.4">
      <c r="A48" s="184"/>
      <c r="B48" s="145"/>
      <c r="C48" s="145"/>
      <c r="D48" s="142" t="s">
        <v>29</v>
      </c>
      <c r="E48" s="143">
        <f t="shared" ref="E48:H48" si="14">AVERAGE(E32,E16)</f>
        <v>15363.5</v>
      </c>
      <c r="F48" s="143">
        <f t="shared" si="14"/>
        <v>104002.5</v>
      </c>
      <c r="G48" s="143">
        <f t="shared" si="14"/>
        <v>350</v>
      </c>
      <c r="H48" s="143">
        <f t="shared" si="14"/>
        <v>119716</v>
      </c>
      <c r="K48" s="96"/>
      <c r="L48" s="96"/>
      <c r="M48" s="96"/>
      <c r="N48" s="96"/>
      <c r="O48" s="96"/>
      <c r="P48" s="96"/>
      <c r="Q48" s="96"/>
      <c r="R48" s="96"/>
      <c r="S48" s="96"/>
      <c r="T48" s="96"/>
      <c r="U48" s="96"/>
      <c r="V48" s="96"/>
      <c r="W48" s="96"/>
      <c r="X48" s="96"/>
      <c r="Y48" s="96"/>
      <c r="Z48" s="96"/>
      <c r="AA48" s="96"/>
      <c r="AB48" s="96"/>
      <c r="AC48" s="96"/>
    </row>
    <row r="49" spans="1:29" ht="30" customHeight="1" x14ac:dyDescent="0.4">
      <c r="A49" s="184"/>
      <c r="B49" s="145"/>
      <c r="C49" s="145"/>
      <c r="D49" s="142" t="s">
        <v>37</v>
      </c>
      <c r="E49" s="143">
        <f t="shared" ref="E49:H49" si="15">AVERAGE(E33,E17)</f>
        <v>606.5</v>
      </c>
      <c r="F49" s="143">
        <f t="shared" si="15"/>
        <v>719</v>
      </c>
      <c r="G49" s="143">
        <f t="shared" si="15"/>
        <v>341</v>
      </c>
      <c r="H49" s="143">
        <f t="shared" si="15"/>
        <v>1666.5</v>
      </c>
      <c r="K49" s="96"/>
      <c r="L49" s="96"/>
      <c r="M49" s="96"/>
      <c r="N49" s="96"/>
      <c r="O49" s="96"/>
      <c r="P49" s="96"/>
      <c r="Q49" s="96"/>
      <c r="R49" s="96"/>
      <c r="S49" s="96"/>
      <c r="T49" s="96"/>
      <c r="U49" s="96"/>
      <c r="V49" s="96"/>
      <c r="W49" s="96"/>
      <c r="X49" s="96"/>
      <c r="Y49" s="96"/>
      <c r="Z49" s="96"/>
      <c r="AA49" s="96"/>
      <c r="AB49" s="96"/>
      <c r="AC49" s="96"/>
    </row>
    <row r="50" spans="1:29" ht="30" customHeight="1" x14ac:dyDescent="0.4">
      <c r="A50" s="184"/>
      <c r="B50" s="145"/>
      <c r="C50" s="145"/>
      <c r="D50" s="142" t="s">
        <v>30</v>
      </c>
      <c r="E50" s="143">
        <f t="shared" ref="E50:H50" si="16">AVERAGE(E34,E18)</f>
        <v>119</v>
      </c>
      <c r="F50" s="143">
        <f t="shared" si="16"/>
        <v>12454.5</v>
      </c>
      <c r="G50" s="143">
        <f t="shared" si="16"/>
        <v>2</v>
      </c>
      <c r="H50" s="143">
        <f t="shared" si="16"/>
        <v>12575.5</v>
      </c>
      <c r="K50" s="96"/>
      <c r="L50" s="96"/>
      <c r="M50" s="96"/>
      <c r="N50" s="96"/>
      <c r="O50" s="96"/>
      <c r="P50" s="96"/>
      <c r="Q50" s="96"/>
      <c r="R50" s="96"/>
      <c r="S50" s="96"/>
      <c r="T50" s="96"/>
      <c r="U50" s="96"/>
      <c r="V50" s="96"/>
      <c r="W50" s="96"/>
      <c r="X50" s="96"/>
      <c r="Y50" s="96"/>
      <c r="Z50" s="96"/>
      <c r="AA50" s="96"/>
      <c r="AB50" s="96"/>
      <c r="AC50" s="96"/>
    </row>
    <row r="51" spans="1:29" ht="30" customHeight="1" x14ac:dyDescent="0.4">
      <c r="A51" s="184"/>
      <c r="B51" s="146"/>
      <c r="C51" s="146"/>
      <c r="D51" s="142" t="s">
        <v>31</v>
      </c>
      <c r="E51" s="143">
        <f t="shared" ref="E51:G51" si="17">AVERAGE(E35,E19)</f>
        <v>0</v>
      </c>
      <c r="F51" s="143">
        <f t="shared" si="17"/>
        <v>44972</v>
      </c>
      <c r="G51" s="143">
        <f t="shared" si="17"/>
        <v>0</v>
      </c>
      <c r="H51" s="143">
        <f>AVERAGE(H35,H19)</f>
        <v>44972</v>
      </c>
      <c r="K51" s="96"/>
      <c r="L51" s="96"/>
      <c r="M51" s="96"/>
      <c r="N51" s="96"/>
      <c r="O51" s="96"/>
      <c r="P51" s="96"/>
      <c r="Q51" s="96"/>
      <c r="R51" s="96"/>
      <c r="S51" s="96"/>
      <c r="T51" s="96"/>
      <c r="U51" s="96"/>
      <c r="V51" s="96"/>
      <c r="W51" s="96"/>
      <c r="X51" s="96"/>
      <c r="Y51" s="96"/>
      <c r="Z51" s="96"/>
      <c r="AA51" s="96"/>
      <c r="AB51" s="96"/>
      <c r="AC51" s="96"/>
    </row>
    <row r="52" spans="1:29" ht="30" customHeight="1" x14ac:dyDescent="0.4">
      <c r="A52" s="185"/>
      <c r="B52" s="147" t="s">
        <v>47</v>
      </c>
      <c r="C52" s="148"/>
      <c r="D52" s="149"/>
      <c r="E52" s="150">
        <f>SUM(E37:E51)</f>
        <v>45859</v>
      </c>
      <c r="F52" s="150">
        <f>SUM(F37:F51)</f>
        <v>570971</v>
      </c>
      <c r="G52" s="150">
        <f>SUM(G37:G51)</f>
        <v>14840.5</v>
      </c>
      <c r="H52" s="151">
        <f>SUM(H37:H51)</f>
        <v>631670.5</v>
      </c>
      <c r="K52" s="96"/>
      <c r="L52" s="96"/>
      <c r="M52" s="96"/>
      <c r="N52" s="96"/>
      <c r="O52" s="96"/>
      <c r="P52" s="96"/>
      <c r="Q52" s="96"/>
      <c r="R52" s="96"/>
      <c r="S52" s="96"/>
      <c r="T52" s="96"/>
      <c r="U52" s="96"/>
      <c r="V52" s="96"/>
      <c r="W52" s="96"/>
      <c r="X52" s="96"/>
      <c r="Y52" s="96"/>
      <c r="Z52" s="96"/>
      <c r="AA52" s="96"/>
      <c r="AB52" s="96"/>
      <c r="AC52" s="96"/>
    </row>
    <row r="53" spans="1:29" ht="30" customHeight="1" x14ac:dyDescent="0.4">
      <c r="A53" s="152" t="s">
        <v>50</v>
      </c>
      <c r="B53" s="152"/>
      <c r="C53" s="152"/>
      <c r="D53" s="152"/>
      <c r="E53" s="153">
        <f>SUM(E36,E20)</f>
        <v>91718</v>
      </c>
      <c r="F53" s="153">
        <f>SUM(F36,F20)</f>
        <v>1141942</v>
      </c>
      <c r="G53" s="153">
        <f>SUM(G36,G20)</f>
        <v>29681</v>
      </c>
      <c r="H53" s="153">
        <f>SUM(H36,H20)</f>
        <v>1263341</v>
      </c>
      <c r="K53" s="96"/>
      <c r="L53" s="96"/>
      <c r="M53" s="96"/>
      <c r="N53" s="96"/>
      <c r="O53" s="96"/>
      <c r="P53" s="96"/>
      <c r="Q53" s="96"/>
      <c r="R53" s="96"/>
      <c r="S53" s="96"/>
      <c r="T53" s="96"/>
      <c r="U53" s="96"/>
      <c r="V53" s="96"/>
      <c r="W53" s="96"/>
      <c r="X53" s="96"/>
      <c r="Y53" s="96"/>
      <c r="Z53" s="96"/>
      <c r="AA53" s="96"/>
      <c r="AB53" s="96"/>
      <c r="AC53" s="96"/>
    </row>
    <row r="54" spans="1:29" ht="30" customHeight="1" x14ac:dyDescent="0.4">
      <c r="A54" s="152"/>
      <c r="B54" s="152"/>
      <c r="C54" s="152"/>
      <c r="D54" s="152"/>
      <c r="E54" s="153"/>
      <c r="F54" s="153"/>
      <c r="G54" s="153"/>
      <c r="H54" s="153"/>
      <c r="K54" s="96"/>
      <c r="L54" s="96"/>
      <c r="M54" s="96"/>
      <c r="N54" s="96"/>
      <c r="O54" s="96"/>
      <c r="P54" s="96"/>
      <c r="Q54" s="96"/>
      <c r="R54" s="96"/>
      <c r="S54" s="96"/>
      <c r="T54" s="96"/>
      <c r="U54" s="96"/>
      <c r="V54" s="96"/>
      <c r="W54" s="96"/>
      <c r="X54" s="96"/>
      <c r="Y54" s="96"/>
      <c r="Z54" s="96"/>
      <c r="AA54" s="96"/>
      <c r="AB54" s="96"/>
      <c r="AC54" s="96"/>
    </row>
    <row r="55" spans="1:29" ht="30" customHeight="1" x14ac:dyDescent="0.4">
      <c r="A55" s="154"/>
      <c r="B55" s="154"/>
      <c r="C55" s="154"/>
      <c r="D55" s="154"/>
      <c r="E55" s="155"/>
      <c r="F55" s="155"/>
      <c r="G55" s="155"/>
      <c r="H55" s="156"/>
      <c r="K55" s="96"/>
      <c r="L55" s="96"/>
      <c r="M55" s="96"/>
      <c r="N55" s="96"/>
      <c r="O55" s="96"/>
      <c r="P55" s="96"/>
      <c r="Q55" s="96"/>
      <c r="R55" s="96"/>
      <c r="S55" s="96"/>
      <c r="T55" s="96"/>
      <c r="U55" s="96"/>
      <c r="V55" s="96"/>
      <c r="W55" s="96"/>
      <c r="X55" s="96"/>
      <c r="Y55" s="96"/>
      <c r="Z55" s="96"/>
      <c r="AA55" s="96"/>
      <c r="AB55" s="96"/>
      <c r="AC55" s="96"/>
    </row>
    <row r="56" spans="1:29" ht="30" customHeight="1" x14ac:dyDescent="0.4">
      <c r="A56" s="154"/>
      <c r="B56" s="154"/>
      <c r="C56" s="154"/>
      <c r="D56" s="154"/>
      <c r="E56" s="155"/>
      <c r="F56" s="155"/>
      <c r="G56" s="155"/>
      <c r="H56" s="156"/>
      <c r="K56" s="96"/>
      <c r="L56" s="96"/>
      <c r="M56" s="96"/>
      <c r="N56" s="96"/>
      <c r="O56" s="96"/>
      <c r="P56" s="96"/>
      <c r="Q56" s="96"/>
      <c r="R56" s="96"/>
      <c r="S56" s="96"/>
      <c r="T56" s="96"/>
      <c r="U56" s="96"/>
      <c r="V56" s="96"/>
      <c r="W56" s="96"/>
      <c r="X56" s="96"/>
      <c r="Y56" s="96"/>
      <c r="Z56" s="96"/>
      <c r="AA56" s="96"/>
      <c r="AB56" s="96"/>
      <c r="AC56" s="96"/>
    </row>
    <row r="57" spans="1:29" ht="30" customHeight="1" x14ac:dyDescent="0.45">
      <c r="A57" s="186" t="s">
        <v>4</v>
      </c>
      <c r="B57" s="157">
        <v>2019</v>
      </c>
      <c r="C57" s="141" t="s">
        <v>2</v>
      </c>
      <c r="D57" s="142" t="s">
        <v>23</v>
      </c>
      <c r="E57" s="143">
        <v>0</v>
      </c>
      <c r="F57" s="143">
        <v>4816</v>
      </c>
      <c r="G57" s="143">
        <v>0</v>
      </c>
      <c r="H57" s="144">
        <f>SUM(E57:G57)</f>
        <v>4816</v>
      </c>
      <c r="K57" s="96"/>
      <c r="L57" s="96"/>
      <c r="M57" s="96"/>
      <c r="N57" s="96"/>
      <c r="O57" s="96"/>
      <c r="P57" s="96"/>
      <c r="Q57" s="96"/>
      <c r="R57" s="96"/>
      <c r="S57" s="96"/>
      <c r="T57" s="96"/>
      <c r="U57" s="96"/>
      <c r="V57" s="96"/>
      <c r="W57" s="96"/>
      <c r="X57" s="96"/>
      <c r="Y57" s="96"/>
      <c r="Z57" s="96"/>
      <c r="AA57" s="96"/>
      <c r="AB57" s="96"/>
      <c r="AC57" s="96"/>
    </row>
    <row r="58" spans="1:29" ht="30" customHeight="1" x14ac:dyDescent="0.45">
      <c r="A58" s="186"/>
      <c r="B58" s="157"/>
      <c r="C58" s="145"/>
      <c r="D58" s="142" t="s">
        <v>24</v>
      </c>
      <c r="E58" s="143">
        <v>0</v>
      </c>
      <c r="F58" s="143">
        <v>4916</v>
      </c>
      <c r="G58" s="143">
        <v>0</v>
      </c>
      <c r="H58" s="144">
        <f t="shared" ref="H58:H69" si="18">SUM(E58:G58)</f>
        <v>4916</v>
      </c>
      <c r="K58" s="96"/>
      <c r="L58" s="96"/>
      <c r="M58" s="96"/>
      <c r="N58" s="96"/>
      <c r="O58" s="96"/>
      <c r="P58" s="96"/>
      <c r="Q58" s="96"/>
      <c r="R58" s="96"/>
      <c r="S58" s="96"/>
      <c r="T58" s="96"/>
      <c r="U58" s="96"/>
      <c r="V58" s="96"/>
      <c r="W58" s="96"/>
      <c r="X58" s="96"/>
      <c r="Y58" s="96"/>
      <c r="Z58" s="96"/>
      <c r="AA58" s="96"/>
      <c r="AB58" s="96"/>
      <c r="AC58" s="96"/>
    </row>
    <row r="59" spans="1:29" ht="30" customHeight="1" x14ac:dyDescent="0.45">
      <c r="A59" s="186"/>
      <c r="B59" s="157"/>
      <c r="C59" s="145"/>
      <c r="D59" s="142" t="s">
        <v>0</v>
      </c>
      <c r="E59" s="143">
        <v>0</v>
      </c>
      <c r="F59" s="143">
        <v>68</v>
      </c>
      <c r="G59" s="143">
        <v>0</v>
      </c>
      <c r="H59" s="144">
        <f t="shared" si="18"/>
        <v>68</v>
      </c>
      <c r="K59" s="96"/>
      <c r="L59" s="96"/>
      <c r="M59" s="96"/>
      <c r="N59" s="96"/>
      <c r="O59" s="96"/>
      <c r="P59" s="96"/>
      <c r="Q59" s="96"/>
      <c r="R59" s="96"/>
      <c r="S59" s="96"/>
      <c r="T59" s="96"/>
      <c r="U59" s="96"/>
      <c r="V59" s="96"/>
      <c r="W59" s="96"/>
      <c r="X59" s="96"/>
      <c r="Y59" s="96"/>
      <c r="Z59" s="96"/>
      <c r="AA59" s="96"/>
      <c r="AB59" s="96"/>
      <c r="AC59" s="96"/>
    </row>
    <row r="60" spans="1:29" ht="30" customHeight="1" x14ac:dyDescent="0.45">
      <c r="A60" s="186"/>
      <c r="B60" s="157"/>
      <c r="C60" s="145"/>
      <c r="D60" s="142" t="s">
        <v>25</v>
      </c>
      <c r="E60" s="143">
        <v>0</v>
      </c>
      <c r="F60" s="143">
        <v>2210</v>
      </c>
      <c r="G60" s="143">
        <v>0</v>
      </c>
      <c r="H60" s="144">
        <f t="shared" si="18"/>
        <v>2210</v>
      </c>
      <c r="K60" s="96"/>
      <c r="L60" s="96"/>
      <c r="M60" s="96"/>
      <c r="N60" s="96"/>
      <c r="O60" s="96"/>
      <c r="P60" s="96"/>
      <c r="Q60" s="96"/>
      <c r="R60" s="96"/>
      <c r="S60" s="96"/>
      <c r="T60" s="96"/>
      <c r="U60" s="96"/>
      <c r="V60" s="96"/>
      <c r="W60" s="96"/>
      <c r="X60" s="96"/>
      <c r="Y60" s="96"/>
      <c r="Z60" s="96"/>
      <c r="AA60" s="96"/>
      <c r="AB60" s="96"/>
      <c r="AC60" s="96"/>
    </row>
    <row r="61" spans="1:29" ht="30" customHeight="1" x14ac:dyDescent="0.45">
      <c r="A61" s="186"/>
      <c r="B61" s="157"/>
      <c r="C61" s="146"/>
      <c r="D61" s="142" t="s">
        <v>26</v>
      </c>
      <c r="E61" s="143">
        <v>14</v>
      </c>
      <c r="F61" s="143">
        <v>178</v>
      </c>
      <c r="G61" s="143">
        <v>0</v>
      </c>
      <c r="H61" s="144">
        <f t="shared" si="18"/>
        <v>192</v>
      </c>
      <c r="K61" s="96"/>
      <c r="L61" s="96"/>
      <c r="M61" s="96"/>
      <c r="N61" s="96"/>
      <c r="O61" s="96"/>
      <c r="P61" s="96"/>
      <c r="Q61" s="96"/>
      <c r="R61" s="96"/>
      <c r="S61" s="96"/>
      <c r="T61" s="96"/>
      <c r="U61" s="96"/>
      <c r="V61" s="96"/>
      <c r="W61" s="96"/>
      <c r="X61" s="96"/>
      <c r="Y61" s="96"/>
      <c r="Z61" s="96"/>
      <c r="AA61" s="96"/>
      <c r="AB61" s="96"/>
      <c r="AC61" s="96"/>
    </row>
    <row r="62" spans="1:29" ht="30" customHeight="1" x14ac:dyDescent="0.45">
      <c r="A62" s="186"/>
      <c r="B62" s="157"/>
      <c r="C62" s="141" t="s">
        <v>3</v>
      </c>
      <c r="D62" s="142" t="s">
        <v>35</v>
      </c>
      <c r="E62" s="143">
        <v>363</v>
      </c>
      <c r="F62" s="143">
        <v>2216</v>
      </c>
      <c r="G62" s="143">
        <v>328</v>
      </c>
      <c r="H62" s="144">
        <f t="shared" si="18"/>
        <v>2907</v>
      </c>
      <c r="K62" s="96"/>
      <c r="L62" s="96"/>
      <c r="M62" s="96"/>
      <c r="N62" s="96"/>
      <c r="O62" s="96"/>
      <c r="P62" s="96"/>
      <c r="Q62" s="96"/>
      <c r="R62" s="96"/>
      <c r="S62" s="96"/>
      <c r="T62" s="96"/>
      <c r="U62" s="96"/>
      <c r="V62" s="96"/>
      <c r="W62" s="96"/>
      <c r="X62" s="96"/>
      <c r="Y62" s="96"/>
      <c r="Z62" s="96"/>
      <c r="AA62" s="96"/>
      <c r="AB62" s="96"/>
      <c r="AC62" s="96"/>
    </row>
    <row r="63" spans="1:29" ht="30" customHeight="1" x14ac:dyDescent="0.45">
      <c r="A63" s="186"/>
      <c r="B63" s="157"/>
      <c r="C63" s="145"/>
      <c r="D63" s="142" t="s">
        <v>36</v>
      </c>
      <c r="E63" s="143">
        <v>0</v>
      </c>
      <c r="F63" s="143">
        <v>61</v>
      </c>
      <c r="G63" s="143">
        <v>0</v>
      </c>
      <c r="H63" s="144">
        <f t="shared" si="18"/>
        <v>61</v>
      </c>
      <c r="K63" s="96"/>
      <c r="L63" s="96"/>
      <c r="M63" s="96"/>
      <c r="N63" s="96"/>
      <c r="O63" s="96"/>
      <c r="P63" s="96"/>
      <c r="Q63" s="96"/>
      <c r="R63" s="96"/>
      <c r="S63" s="96"/>
      <c r="T63" s="96"/>
      <c r="U63" s="96"/>
      <c r="V63" s="96"/>
      <c r="W63" s="96"/>
      <c r="X63" s="96"/>
      <c r="Y63" s="96"/>
      <c r="Z63" s="96"/>
      <c r="AA63" s="96"/>
      <c r="AB63" s="96"/>
      <c r="AC63" s="96"/>
    </row>
    <row r="64" spans="1:29" ht="30" customHeight="1" x14ac:dyDescent="0.45">
      <c r="A64" s="186"/>
      <c r="B64" s="157"/>
      <c r="C64" s="145"/>
      <c r="D64" s="142" t="s">
        <v>27</v>
      </c>
      <c r="E64" s="143">
        <v>644</v>
      </c>
      <c r="F64" s="143">
        <v>1285</v>
      </c>
      <c r="G64" s="143">
        <v>302</v>
      </c>
      <c r="H64" s="144">
        <f t="shared" si="18"/>
        <v>2231</v>
      </c>
      <c r="K64" s="96"/>
      <c r="L64" s="96"/>
      <c r="M64" s="96"/>
      <c r="N64" s="96"/>
      <c r="O64" s="96"/>
      <c r="P64" s="96"/>
      <c r="Q64" s="96"/>
      <c r="R64" s="96"/>
      <c r="S64" s="96"/>
      <c r="T64" s="96"/>
      <c r="U64" s="96"/>
      <c r="V64" s="96"/>
      <c r="W64" s="96"/>
      <c r="X64" s="96"/>
      <c r="Y64" s="96"/>
      <c r="Z64" s="96"/>
      <c r="AA64" s="96"/>
      <c r="AB64" s="96"/>
      <c r="AC64" s="96"/>
    </row>
    <row r="65" spans="1:29" ht="30" customHeight="1" x14ac:dyDescent="0.45">
      <c r="A65" s="186"/>
      <c r="B65" s="157"/>
      <c r="C65" s="145"/>
      <c r="D65" s="142" t="s">
        <v>22</v>
      </c>
      <c r="E65" s="143">
        <v>25</v>
      </c>
      <c r="F65" s="143">
        <v>135</v>
      </c>
      <c r="G65" s="143">
        <v>66</v>
      </c>
      <c r="H65" s="144">
        <f t="shared" si="18"/>
        <v>226</v>
      </c>
      <c r="K65" s="96"/>
      <c r="L65" s="96"/>
      <c r="M65" s="96"/>
      <c r="N65" s="96"/>
      <c r="O65" s="96"/>
      <c r="P65" s="96"/>
      <c r="Q65" s="96"/>
      <c r="R65" s="96"/>
      <c r="S65" s="96"/>
      <c r="T65" s="96"/>
      <c r="U65" s="96"/>
      <c r="V65" s="96"/>
      <c r="W65" s="96"/>
      <c r="X65" s="96"/>
      <c r="Y65" s="96"/>
      <c r="Z65" s="96"/>
      <c r="AA65" s="96"/>
      <c r="AB65" s="96"/>
      <c r="AC65" s="96"/>
    </row>
    <row r="66" spans="1:29" ht="30" customHeight="1" x14ac:dyDescent="0.45">
      <c r="A66" s="186"/>
      <c r="B66" s="157"/>
      <c r="C66" s="145"/>
      <c r="D66" s="142" t="s">
        <v>28</v>
      </c>
      <c r="E66" s="143">
        <v>1884</v>
      </c>
      <c r="F66" s="143">
        <v>7320</v>
      </c>
      <c r="G66" s="143">
        <v>43</v>
      </c>
      <c r="H66" s="144">
        <f t="shared" si="18"/>
        <v>9247</v>
      </c>
      <c r="K66" s="96"/>
      <c r="L66" s="96"/>
      <c r="M66" s="96"/>
      <c r="N66" s="96"/>
      <c r="O66" s="96"/>
      <c r="P66" s="96"/>
      <c r="Q66" s="96"/>
      <c r="R66" s="96"/>
      <c r="S66" s="96"/>
      <c r="T66" s="96"/>
      <c r="U66" s="96"/>
      <c r="V66" s="96"/>
      <c r="W66" s="96"/>
      <c r="X66" s="96"/>
      <c r="Y66" s="96"/>
      <c r="Z66" s="96"/>
      <c r="AA66" s="96"/>
      <c r="AB66" s="96"/>
      <c r="AC66" s="96"/>
    </row>
    <row r="67" spans="1:29" ht="30" customHeight="1" x14ac:dyDescent="0.45">
      <c r="A67" s="186"/>
      <c r="B67" s="157"/>
      <c r="C67" s="145"/>
      <c r="D67" s="142" t="s">
        <v>29</v>
      </c>
      <c r="E67" s="143">
        <v>0</v>
      </c>
      <c r="F67" s="143">
        <v>6978</v>
      </c>
      <c r="G67" s="143">
        <v>0</v>
      </c>
      <c r="H67" s="144">
        <f t="shared" si="18"/>
        <v>6978</v>
      </c>
      <c r="K67" s="96"/>
      <c r="L67" s="96"/>
      <c r="M67" s="96"/>
      <c r="N67" s="96"/>
      <c r="O67" s="96"/>
      <c r="P67" s="96"/>
      <c r="Q67" s="96"/>
      <c r="R67" s="96"/>
      <c r="S67" s="96"/>
      <c r="T67" s="96"/>
      <c r="U67" s="96"/>
      <c r="V67" s="96"/>
      <c r="W67" s="96"/>
      <c r="X67" s="96"/>
      <c r="Y67" s="96"/>
      <c r="Z67" s="96"/>
      <c r="AA67" s="96"/>
      <c r="AB67" s="96"/>
      <c r="AC67" s="96"/>
    </row>
    <row r="68" spans="1:29" ht="30" customHeight="1" x14ac:dyDescent="0.45">
      <c r="A68" s="186"/>
      <c r="B68" s="157"/>
      <c r="C68" s="145"/>
      <c r="D68" s="142" t="s">
        <v>30</v>
      </c>
      <c r="E68" s="143">
        <v>0</v>
      </c>
      <c r="F68" s="143">
        <v>194</v>
      </c>
      <c r="G68" s="143">
        <v>0</v>
      </c>
      <c r="H68" s="144">
        <f t="shared" si="18"/>
        <v>194</v>
      </c>
      <c r="K68" s="96"/>
      <c r="L68" s="96"/>
      <c r="M68" s="96"/>
      <c r="N68" s="96"/>
      <c r="O68" s="96"/>
      <c r="P68" s="96"/>
      <c r="Q68" s="96"/>
      <c r="R68" s="96"/>
      <c r="S68" s="96"/>
      <c r="T68" s="96"/>
      <c r="U68" s="96"/>
      <c r="V68" s="96"/>
      <c r="W68" s="96"/>
      <c r="X68" s="96"/>
      <c r="Y68" s="96"/>
      <c r="Z68" s="96"/>
      <c r="AA68" s="96"/>
      <c r="AB68" s="96"/>
      <c r="AC68" s="96"/>
    </row>
    <row r="69" spans="1:29" ht="30" customHeight="1" x14ac:dyDescent="0.45">
      <c r="A69" s="186"/>
      <c r="B69" s="157"/>
      <c r="C69" s="146"/>
      <c r="D69" s="142" t="s">
        <v>31</v>
      </c>
      <c r="E69" s="143">
        <v>0</v>
      </c>
      <c r="F69" s="143">
        <v>1140</v>
      </c>
      <c r="G69" s="143">
        <v>0</v>
      </c>
      <c r="H69" s="144">
        <f t="shared" si="18"/>
        <v>1140</v>
      </c>
      <c r="K69" s="96"/>
      <c r="L69" s="96"/>
      <c r="M69" s="96"/>
      <c r="N69" s="96"/>
      <c r="O69" s="96"/>
      <c r="P69" s="96"/>
      <c r="Q69" s="96"/>
      <c r="R69" s="96"/>
      <c r="S69" s="96"/>
      <c r="T69" s="96"/>
      <c r="U69" s="96"/>
      <c r="V69" s="96"/>
      <c r="W69" s="96"/>
      <c r="X69" s="96"/>
      <c r="Y69" s="96"/>
      <c r="Z69" s="96"/>
      <c r="AA69" s="96"/>
      <c r="AB69" s="96"/>
      <c r="AC69" s="96"/>
    </row>
    <row r="70" spans="1:29" ht="30" customHeight="1" x14ac:dyDescent="0.4">
      <c r="A70" s="186"/>
      <c r="B70" s="158" t="s">
        <v>47</v>
      </c>
      <c r="C70" s="158"/>
      <c r="D70" s="158"/>
      <c r="E70" s="150">
        <f>SUM(E57:E69)</f>
        <v>2930</v>
      </c>
      <c r="F70" s="150">
        <f>SUM(F57:F69)</f>
        <v>31517</v>
      </c>
      <c r="G70" s="150">
        <f>SUM(G57:G69)</f>
        <v>739</v>
      </c>
      <c r="H70" s="151">
        <f>SUM(H57:H69)</f>
        <v>35186</v>
      </c>
      <c r="K70" s="96"/>
      <c r="L70" s="96"/>
      <c r="M70" s="96"/>
      <c r="N70" s="96"/>
      <c r="O70" s="96"/>
      <c r="P70" s="96"/>
      <c r="Q70" s="96"/>
      <c r="R70" s="96"/>
      <c r="S70" s="96"/>
      <c r="T70" s="96"/>
      <c r="U70" s="96"/>
      <c r="V70" s="96"/>
      <c r="W70" s="96"/>
      <c r="X70" s="96"/>
      <c r="Y70" s="96"/>
      <c r="Z70" s="96"/>
      <c r="AA70" s="96"/>
      <c r="AB70" s="96"/>
      <c r="AC70" s="96"/>
    </row>
    <row r="71" spans="1:29" ht="30" customHeight="1" x14ac:dyDescent="0.45">
      <c r="A71" s="186"/>
      <c r="B71" s="157">
        <v>2020</v>
      </c>
      <c r="C71" s="141" t="s">
        <v>2</v>
      </c>
      <c r="D71" s="142" t="s">
        <v>23</v>
      </c>
      <c r="E71" s="143">
        <v>0</v>
      </c>
      <c r="F71" s="143">
        <v>3865</v>
      </c>
      <c r="G71" s="143">
        <v>0</v>
      </c>
      <c r="H71" s="144">
        <f t="shared" ref="H71:H83" si="19">SUM(E71:G71)</f>
        <v>3865</v>
      </c>
      <c r="K71" s="96"/>
      <c r="L71" s="96"/>
      <c r="M71" s="96"/>
      <c r="N71" s="96"/>
      <c r="O71" s="96"/>
      <c r="P71" s="96"/>
      <c r="Q71" s="96"/>
      <c r="R71" s="96"/>
      <c r="S71" s="96"/>
      <c r="T71" s="96"/>
      <c r="U71" s="96"/>
      <c r="V71" s="96"/>
      <c r="W71" s="96"/>
      <c r="X71" s="96"/>
      <c r="Y71" s="96"/>
      <c r="Z71" s="96"/>
      <c r="AA71" s="96"/>
      <c r="AB71" s="96"/>
      <c r="AC71" s="96"/>
    </row>
    <row r="72" spans="1:29" ht="30" customHeight="1" x14ac:dyDescent="0.45">
      <c r="A72" s="186"/>
      <c r="B72" s="157"/>
      <c r="C72" s="145"/>
      <c r="D72" s="142" t="s">
        <v>24</v>
      </c>
      <c r="E72" s="143">
        <v>0</v>
      </c>
      <c r="F72" s="143">
        <v>5784</v>
      </c>
      <c r="G72" s="143">
        <v>0</v>
      </c>
      <c r="H72" s="144">
        <f t="shared" si="19"/>
        <v>5784</v>
      </c>
      <c r="K72" s="96"/>
      <c r="L72" s="96"/>
      <c r="M72" s="96"/>
      <c r="N72" s="96"/>
      <c r="O72" s="96"/>
      <c r="P72" s="96"/>
      <c r="Q72" s="96"/>
      <c r="R72" s="96"/>
      <c r="S72" s="96"/>
      <c r="T72" s="96"/>
      <c r="U72" s="96"/>
      <c r="V72" s="96"/>
      <c r="W72" s="96"/>
      <c r="X72" s="96"/>
      <c r="Y72" s="96"/>
      <c r="Z72" s="96"/>
      <c r="AA72" s="96"/>
      <c r="AB72" s="96"/>
      <c r="AC72" s="96"/>
    </row>
    <row r="73" spans="1:29" ht="30" customHeight="1" x14ac:dyDescent="0.45">
      <c r="A73" s="186"/>
      <c r="B73" s="157"/>
      <c r="C73" s="145"/>
      <c r="D73" s="142" t="s">
        <v>0</v>
      </c>
      <c r="E73" s="143">
        <v>0</v>
      </c>
      <c r="F73" s="143">
        <v>136</v>
      </c>
      <c r="G73" s="143">
        <v>0</v>
      </c>
      <c r="H73" s="144">
        <f t="shared" si="19"/>
        <v>136</v>
      </c>
      <c r="K73" s="96"/>
      <c r="L73" s="96"/>
      <c r="M73" s="96"/>
      <c r="N73" s="96"/>
      <c r="O73" s="96"/>
      <c r="P73" s="96"/>
      <c r="Q73" s="96"/>
      <c r="R73" s="96"/>
      <c r="S73" s="96"/>
      <c r="T73" s="96"/>
      <c r="U73" s="96"/>
      <c r="V73" s="96"/>
      <c r="W73" s="96"/>
      <c r="X73" s="96"/>
      <c r="Y73" s="96"/>
      <c r="Z73" s="96"/>
      <c r="AA73" s="96"/>
      <c r="AB73" s="96"/>
      <c r="AC73" s="96"/>
    </row>
    <row r="74" spans="1:29" ht="30" customHeight="1" x14ac:dyDescent="0.45">
      <c r="A74" s="186"/>
      <c r="B74" s="157"/>
      <c r="C74" s="145"/>
      <c r="D74" s="142" t="s">
        <v>25</v>
      </c>
      <c r="E74" s="143">
        <v>0</v>
      </c>
      <c r="F74" s="143">
        <v>2994</v>
      </c>
      <c r="G74" s="143">
        <v>0</v>
      </c>
      <c r="H74" s="144">
        <f t="shared" si="19"/>
        <v>2994</v>
      </c>
      <c r="K74" s="96"/>
      <c r="L74" s="96"/>
      <c r="M74" s="96"/>
      <c r="N74" s="96"/>
      <c r="O74" s="96"/>
      <c r="P74" s="96"/>
      <c r="Q74" s="96"/>
      <c r="R74" s="96"/>
      <c r="S74" s="96"/>
      <c r="T74" s="96"/>
      <c r="U74" s="96"/>
      <c r="V74" s="96"/>
      <c r="W74" s="96"/>
      <c r="X74" s="96"/>
      <c r="Y74" s="96"/>
      <c r="Z74" s="96"/>
      <c r="AA74" s="96"/>
      <c r="AB74" s="96"/>
      <c r="AC74" s="96"/>
    </row>
    <row r="75" spans="1:29" ht="30" customHeight="1" x14ac:dyDescent="0.45">
      <c r="A75" s="186"/>
      <c r="B75" s="157"/>
      <c r="C75" s="146"/>
      <c r="D75" s="142" t="s">
        <v>26</v>
      </c>
      <c r="E75" s="143">
        <v>14</v>
      </c>
      <c r="F75" s="143">
        <v>202</v>
      </c>
      <c r="G75" s="143">
        <v>0</v>
      </c>
      <c r="H75" s="144">
        <f t="shared" si="19"/>
        <v>216</v>
      </c>
      <c r="K75" s="96"/>
      <c r="L75" s="96"/>
      <c r="M75" s="96"/>
      <c r="N75" s="96"/>
      <c r="O75" s="96"/>
      <c r="P75" s="96"/>
      <c r="Q75" s="96"/>
      <c r="R75" s="96"/>
      <c r="S75" s="96"/>
      <c r="T75" s="96"/>
      <c r="U75" s="96"/>
      <c r="V75" s="96"/>
      <c r="W75" s="96"/>
      <c r="X75" s="96"/>
      <c r="Y75" s="96"/>
      <c r="Z75" s="96"/>
      <c r="AA75" s="96"/>
      <c r="AB75" s="96"/>
      <c r="AC75" s="96"/>
    </row>
    <row r="76" spans="1:29" ht="30" customHeight="1" x14ac:dyDescent="0.45">
      <c r="A76" s="186"/>
      <c r="B76" s="157"/>
      <c r="C76" s="141" t="s">
        <v>3</v>
      </c>
      <c r="D76" s="142" t="s">
        <v>35</v>
      </c>
      <c r="E76" s="143">
        <v>264</v>
      </c>
      <c r="F76" s="143">
        <v>988</v>
      </c>
      <c r="G76" s="143">
        <v>652</v>
      </c>
      <c r="H76" s="144">
        <f t="shared" si="19"/>
        <v>1904</v>
      </c>
      <c r="K76" s="96"/>
      <c r="L76" s="96"/>
      <c r="M76" s="96"/>
      <c r="N76" s="96"/>
      <c r="O76" s="96"/>
      <c r="P76" s="96"/>
      <c r="Q76" s="96"/>
      <c r="R76" s="96"/>
      <c r="S76" s="96"/>
      <c r="T76" s="96"/>
      <c r="U76" s="96"/>
      <c r="V76" s="96"/>
      <c r="W76" s="96"/>
      <c r="X76" s="96"/>
      <c r="Y76" s="96"/>
      <c r="Z76" s="96"/>
      <c r="AA76" s="96"/>
      <c r="AB76" s="96"/>
      <c r="AC76" s="96"/>
    </row>
    <row r="77" spans="1:29" ht="30" customHeight="1" x14ac:dyDescent="0.45">
      <c r="A77" s="186"/>
      <c r="B77" s="157"/>
      <c r="C77" s="145"/>
      <c r="D77" s="142" t="s">
        <v>36</v>
      </c>
      <c r="E77" s="143">
        <v>0</v>
      </c>
      <c r="F77" s="143">
        <v>309</v>
      </c>
      <c r="G77" s="143">
        <v>0</v>
      </c>
      <c r="H77" s="144">
        <f t="shared" si="19"/>
        <v>309</v>
      </c>
      <c r="K77" s="96"/>
      <c r="L77" s="96"/>
      <c r="M77" s="96"/>
      <c r="N77" s="96"/>
      <c r="O77" s="96"/>
      <c r="P77" s="96"/>
      <c r="Q77" s="96"/>
      <c r="R77" s="96"/>
      <c r="S77" s="96"/>
      <c r="T77" s="96"/>
      <c r="U77" s="96"/>
      <c r="V77" s="96"/>
      <c r="W77" s="96"/>
      <c r="X77" s="96"/>
      <c r="Y77" s="96"/>
      <c r="Z77" s="96"/>
      <c r="AA77" s="96"/>
      <c r="AB77" s="96"/>
      <c r="AC77" s="96"/>
    </row>
    <row r="78" spans="1:29" ht="30" customHeight="1" x14ac:dyDescent="0.45">
      <c r="A78" s="186"/>
      <c r="B78" s="157"/>
      <c r="C78" s="145"/>
      <c r="D78" s="142" t="s">
        <v>27</v>
      </c>
      <c r="E78" s="143">
        <v>644</v>
      </c>
      <c r="F78" s="143">
        <v>1147</v>
      </c>
      <c r="G78" s="143">
        <v>302</v>
      </c>
      <c r="H78" s="144">
        <f t="shared" si="19"/>
        <v>2093</v>
      </c>
      <c r="K78" s="96"/>
      <c r="L78" s="96"/>
      <c r="M78" s="96"/>
      <c r="N78" s="96"/>
      <c r="O78" s="96"/>
      <c r="P78" s="96"/>
      <c r="Q78" s="96"/>
      <c r="R78" s="96"/>
      <c r="S78" s="96"/>
      <c r="T78" s="96"/>
      <c r="U78" s="96"/>
      <c r="V78" s="96"/>
      <c r="W78" s="96"/>
      <c r="X78" s="96"/>
      <c r="Y78" s="96"/>
      <c r="Z78" s="96"/>
      <c r="AA78" s="96"/>
      <c r="AB78" s="96"/>
      <c r="AC78" s="96"/>
    </row>
    <row r="79" spans="1:29" ht="30" customHeight="1" x14ac:dyDescent="0.45">
      <c r="A79" s="186"/>
      <c r="B79" s="157"/>
      <c r="C79" s="145"/>
      <c r="D79" s="142" t="s">
        <v>22</v>
      </c>
      <c r="E79" s="143">
        <v>0</v>
      </c>
      <c r="F79" s="143">
        <v>39</v>
      </c>
      <c r="G79" s="143">
        <v>75</v>
      </c>
      <c r="H79" s="144">
        <f t="shared" si="19"/>
        <v>114</v>
      </c>
      <c r="K79" s="96"/>
      <c r="L79" s="96"/>
      <c r="M79" s="96"/>
      <c r="N79" s="96"/>
      <c r="O79" s="96"/>
      <c r="P79" s="96"/>
      <c r="Q79" s="96"/>
      <c r="R79" s="96"/>
      <c r="S79" s="96"/>
      <c r="T79" s="96"/>
      <c r="U79" s="96"/>
      <c r="V79" s="96"/>
      <c r="W79" s="96"/>
      <c r="X79" s="96"/>
      <c r="Y79" s="96"/>
      <c r="Z79" s="96"/>
      <c r="AA79" s="96"/>
      <c r="AB79" s="96"/>
      <c r="AC79" s="96"/>
    </row>
    <row r="80" spans="1:29" ht="30" customHeight="1" x14ac:dyDescent="0.45">
      <c r="A80" s="186"/>
      <c r="B80" s="157"/>
      <c r="C80" s="145"/>
      <c r="D80" s="142" t="s">
        <v>28</v>
      </c>
      <c r="E80" s="143">
        <v>1176</v>
      </c>
      <c r="F80" s="143">
        <v>8520</v>
      </c>
      <c r="G80" s="143">
        <v>119</v>
      </c>
      <c r="H80" s="144">
        <f t="shared" si="19"/>
        <v>9815</v>
      </c>
      <c r="K80" s="96"/>
      <c r="L80" s="96"/>
      <c r="M80" s="96"/>
      <c r="N80" s="96"/>
      <c r="O80" s="96"/>
      <c r="P80" s="96"/>
      <c r="Q80" s="96"/>
      <c r="R80" s="96"/>
      <c r="S80" s="96"/>
      <c r="T80" s="96"/>
      <c r="U80" s="96"/>
      <c r="V80" s="96"/>
      <c r="W80" s="96"/>
      <c r="X80" s="96"/>
      <c r="Y80" s="96"/>
      <c r="Z80" s="96"/>
      <c r="AA80" s="96"/>
      <c r="AB80" s="96"/>
      <c r="AC80" s="96"/>
    </row>
    <row r="81" spans="1:29" ht="30" customHeight="1" x14ac:dyDescent="0.45">
      <c r="A81" s="186"/>
      <c r="B81" s="157"/>
      <c r="C81" s="145"/>
      <c r="D81" s="142" t="s">
        <v>29</v>
      </c>
      <c r="E81" s="143">
        <v>0</v>
      </c>
      <c r="F81" s="143">
        <v>1099</v>
      </c>
      <c r="G81" s="143">
        <v>0</v>
      </c>
      <c r="H81" s="144">
        <f t="shared" si="19"/>
        <v>1099</v>
      </c>
      <c r="K81" s="96"/>
      <c r="L81" s="96"/>
      <c r="M81" s="96"/>
      <c r="N81" s="96"/>
      <c r="O81" s="96"/>
      <c r="P81" s="96"/>
      <c r="Q81" s="96"/>
      <c r="R81" s="96"/>
      <c r="S81" s="96"/>
      <c r="T81" s="96"/>
      <c r="U81" s="96"/>
      <c r="V81" s="96"/>
      <c r="W81" s="96"/>
      <c r="X81" s="96"/>
      <c r="Y81" s="96"/>
      <c r="Z81" s="96"/>
      <c r="AA81" s="96"/>
      <c r="AB81" s="96"/>
      <c r="AC81" s="96"/>
    </row>
    <row r="82" spans="1:29" ht="30" customHeight="1" x14ac:dyDescent="0.45">
      <c r="A82" s="186"/>
      <c r="B82" s="157"/>
      <c r="C82" s="145"/>
      <c r="D82" s="142" t="s">
        <v>30</v>
      </c>
      <c r="E82" s="143">
        <v>0</v>
      </c>
      <c r="F82" s="143">
        <v>136</v>
      </c>
      <c r="G82" s="143">
        <v>0</v>
      </c>
      <c r="H82" s="144">
        <f t="shared" si="19"/>
        <v>136</v>
      </c>
      <c r="K82" s="96"/>
      <c r="L82" s="96"/>
      <c r="M82" s="96"/>
      <c r="N82" s="96"/>
      <c r="O82" s="96"/>
      <c r="P82" s="96"/>
      <c r="Q82" s="96"/>
      <c r="R82" s="96"/>
      <c r="S82" s="96"/>
      <c r="T82" s="96"/>
      <c r="U82" s="96"/>
      <c r="V82" s="96"/>
      <c r="W82" s="96"/>
      <c r="X82" s="96"/>
      <c r="Y82" s="96"/>
      <c r="Z82" s="96"/>
      <c r="AA82" s="96"/>
      <c r="AB82" s="96"/>
      <c r="AC82" s="96"/>
    </row>
    <row r="83" spans="1:29" ht="30" customHeight="1" x14ac:dyDescent="0.45">
      <c r="A83" s="186"/>
      <c r="B83" s="157"/>
      <c r="C83" s="146"/>
      <c r="D83" s="142" t="s">
        <v>31</v>
      </c>
      <c r="E83" s="143">
        <v>0</v>
      </c>
      <c r="F83" s="143">
        <v>829</v>
      </c>
      <c r="G83" s="143">
        <v>0</v>
      </c>
      <c r="H83" s="144">
        <f t="shared" si="19"/>
        <v>829</v>
      </c>
      <c r="K83" s="96"/>
      <c r="L83" s="96"/>
      <c r="M83" s="96"/>
      <c r="N83" s="96"/>
      <c r="O83" s="96"/>
      <c r="P83" s="96"/>
      <c r="Q83" s="96"/>
      <c r="R83" s="96"/>
      <c r="S83" s="96"/>
      <c r="T83" s="96"/>
      <c r="U83" s="96"/>
      <c r="V83" s="96"/>
      <c r="W83" s="96"/>
      <c r="X83" s="96"/>
      <c r="Y83" s="96"/>
      <c r="Z83" s="96"/>
      <c r="AA83" s="96"/>
      <c r="AB83" s="96"/>
      <c r="AC83" s="96"/>
    </row>
    <row r="84" spans="1:29" ht="30" customHeight="1" x14ac:dyDescent="0.4">
      <c r="A84" s="186"/>
      <c r="B84" s="158" t="s">
        <v>47</v>
      </c>
      <c r="C84" s="158"/>
      <c r="D84" s="158"/>
      <c r="E84" s="150">
        <f>SUM(E71:E83)</f>
        <v>2098</v>
      </c>
      <c r="F84" s="150">
        <f>SUM(F71:F83)</f>
        <v>26048</v>
      </c>
      <c r="G84" s="150">
        <f>SUM(G71:G83)</f>
        <v>1148</v>
      </c>
      <c r="H84" s="151">
        <f>SUM(H71:H83)</f>
        <v>29294</v>
      </c>
      <c r="K84" s="96"/>
      <c r="L84" s="96"/>
      <c r="M84" s="96"/>
      <c r="N84" s="96"/>
      <c r="O84" s="96"/>
      <c r="P84" s="96"/>
      <c r="Q84" s="96"/>
      <c r="R84" s="96"/>
      <c r="S84" s="96"/>
      <c r="T84" s="96"/>
      <c r="U84" s="96"/>
      <c r="V84" s="96"/>
      <c r="W84" s="96"/>
      <c r="X84" s="96"/>
      <c r="Y84" s="96"/>
      <c r="Z84" s="96"/>
      <c r="AA84" s="96"/>
      <c r="AB84" s="96"/>
      <c r="AC84" s="96"/>
    </row>
    <row r="85" spans="1:29" ht="30" customHeight="1" x14ac:dyDescent="0.4">
      <c r="A85" s="186"/>
      <c r="B85" s="157" t="s">
        <v>49</v>
      </c>
      <c r="C85" s="141" t="s">
        <v>2</v>
      </c>
      <c r="D85" s="142" t="s">
        <v>23</v>
      </c>
      <c r="E85" s="143">
        <v>0</v>
      </c>
      <c r="F85" s="143">
        <v>4340.5</v>
      </c>
      <c r="G85" s="143">
        <v>0</v>
      </c>
      <c r="H85" s="150">
        <f>SUM(E85:G85)</f>
        <v>4340.5</v>
      </c>
      <c r="K85" s="96"/>
      <c r="L85" s="96"/>
      <c r="M85" s="96"/>
      <c r="N85" s="96"/>
      <c r="O85" s="96"/>
      <c r="P85" s="96"/>
      <c r="Q85" s="96"/>
      <c r="R85" s="96"/>
      <c r="S85" s="96"/>
      <c r="T85" s="96"/>
      <c r="U85" s="96"/>
      <c r="V85" s="96"/>
      <c r="W85" s="96"/>
      <c r="X85" s="96"/>
      <c r="Y85" s="96"/>
      <c r="Z85" s="96"/>
      <c r="AA85" s="96"/>
      <c r="AB85" s="96"/>
      <c r="AC85" s="96"/>
    </row>
    <row r="86" spans="1:29" ht="30" customHeight="1" x14ac:dyDescent="0.4">
      <c r="A86" s="186"/>
      <c r="B86" s="157"/>
      <c r="C86" s="145"/>
      <c r="D86" s="142" t="s">
        <v>24</v>
      </c>
      <c r="E86" s="143">
        <v>0</v>
      </c>
      <c r="F86" s="143">
        <v>5350</v>
      </c>
      <c r="G86" s="143">
        <v>0</v>
      </c>
      <c r="H86" s="150">
        <f t="shared" ref="H86:H97" si="20">SUM(E86:G86)</f>
        <v>5350</v>
      </c>
      <c r="K86" s="96"/>
      <c r="L86" s="96"/>
      <c r="M86" s="96"/>
      <c r="N86" s="96"/>
      <c r="O86" s="96"/>
      <c r="P86" s="96"/>
      <c r="Q86" s="96"/>
      <c r="R86" s="96"/>
      <c r="S86" s="96"/>
      <c r="T86" s="96"/>
      <c r="U86" s="96"/>
      <c r="V86" s="96"/>
      <c r="W86" s="96"/>
      <c r="X86" s="96"/>
      <c r="Y86" s="96"/>
      <c r="Z86" s="96"/>
      <c r="AA86" s="96"/>
      <c r="AB86" s="96"/>
      <c r="AC86" s="96"/>
    </row>
    <row r="87" spans="1:29" ht="30" customHeight="1" x14ac:dyDescent="0.4">
      <c r="A87" s="186"/>
      <c r="B87" s="157"/>
      <c r="C87" s="145"/>
      <c r="D87" s="142" t="s">
        <v>0</v>
      </c>
      <c r="E87" s="143">
        <v>0</v>
      </c>
      <c r="F87" s="143">
        <v>102</v>
      </c>
      <c r="G87" s="143">
        <v>0</v>
      </c>
      <c r="H87" s="150">
        <f t="shared" si="20"/>
        <v>102</v>
      </c>
      <c r="K87" s="96"/>
      <c r="L87" s="96"/>
      <c r="M87" s="96"/>
      <c r="N87" s="96"/>
      <c r="O87" s="96"/>
      <c r="P87" s="96"/>
      <c r="Q87" s="96"/>
      <c r="R87" s="96"/>
      <c r="S87" s="96"/>
      <c r="T87" s="96"/>
      <c r="U87" s="96"/>
      <c r="V87" s="96"/>
      <c r="W87" s="96"/>
      <c r="X87" s="96"/>
      <c r="Y87" s="96"/>
      <c r="Z87" s="96"/>
      <c r="AA87" s="96"/>
      <c r="AB87" s="96"/>
      <c r="AC87" s="96"/>
    </row>
    <row r="88" spans="1:29" ht="30" customHeight="1" x14ac:dyDescent="0.4">
      <c r="A88" s="186"/>
      <c r="B88" s="157"/>
      <c r="C88" s="145"/>
      <c r="D88" s="142" t="s">
        <v>25</v>
      </c>
      <c r="E88" s="143">
        <v>0</v>
      </c>
      <c r="F88" s="143">
        <v>2602</v>
      </c>
      <c r="G88" s="143">
        <v>0</v>
      </c>
      <c r="H88" s="150">
        <f t="shared" si="20"/>
        <v>2602</v>
      </c>
      <c r="K88" s="96"/>
      <c r="L88" s="96"/>
      <c r="M88" s="96"/>
      <c r="N88" s="96"/>
      <c r="O88" s="96"/>
      <c r="P88" s="96"/>
      <c r="Q88" s="96"/>
      <c r="R88" s="96"/>
      <c r="S88" s="96"/>
      <c r="T88" s="96"/>
      <c r="U88" s="96"/>
      <c r="V88" s="96"/>
      <c r="W88" s="96"/>
      <c r="X88" s="96"/>
      <c r="Y88" s="96"/>
      <c r="Z88" s="96"/>
      <c r="AA88" s="96"/>
      <c r="AB88" s="96"/>
      <c r="AC88" s="96"/>
    </row>
    <row r="89" spans="1:29" ht="30" customHeight="1" x14ac:dyDescent="0.4">
      <c r="A89" s="186"/>
      <c r="B89" s="157"/>
      <c r="C89" s="146"/>
      <c r="D89" s="142" t="s">
        <v>26</v>
      </c>
      <c r="E89" s="143">
        <v>14</v>
      </c>
      <c r="F89" s="143">
        <v>190</v>
      </c>
      <c r="G89" s="143">
        <v>0</v>
      </c>
      <c r="H89" s="150">
        <f t="shared" si="20"/>
        <v>204</v>
      </c>
      <c r="K89" s="96"/>
      <c r="L89" s="96"/>
      <c r="M89" s="96"/>
      <c r="N89" s="96"/>
      <c r="O89" s="96"/>
      <c r="P89" s="96"/>
      <c r="Q89" s="96"/>
      <c r="R89" s="96"/>
      <c r="S89" s="96"/>
      <c r="T89" s="96"/>
      <c r="U89" s="96"/>
      <c r="V89" s="96"/>
      <c r="W89" s="96"/>
      <c r="X89" s="96"/>
      <c r="Y89" s="96"/>
      <c r="Z89" s="96"/>
      <c r="AA89" s="96"/>
      <c r="AB89" s="96"/>
      <c r="AC89" s="96"/>
    </row>
    <row r="90" spans="1:29" ht="30" customHeight="1" x14ac:dyDescent="0.4">
      <c r="A90" s="186"/>
      <c r="B90" s="157"/>
      <c r="C90" s="141" t="s">
        <v>3</v>
      </c>
      <c r="D90" s="142" t="s">
        <v>35</v>
      </c>
      <c r="E90" s="143">
        <v>313.5</v>
      </c>
      <c r="F90" s="143">
        <v>1602</v>
      </c>
      <c r="G90" s="143">
        <v>490</v>
      </c>
      <c r="H90" s="150">
        <f t="shared" si="20"/>
        <v>2405.5</v>
      </c>
      <c r="K90" s="96"/>
      <c r="L90" s="96"/>
      <c r="M90" s="96"/>
      <c r="N90" s="96"/>
      <c r="O90" s="96"/>
      <c r="P90" s="96"/>
      <c r="Q90" s="96"/>
      <c r="R90" s="96"/>
      <c r="S90" s="96"/>
      <c r="T90" s="96"/>
      <c r="U90" s="96"/>
      <c r="V90" s="96"/>
      <c r="W90" s="96"/>
      <c r="X90" s="96"/>
      <c r="Y90" s="96"/>
      <c r="Z90" s="96"/>
      <c r="AA90" s="96"/>
      <c r="AB90" s="96"/>
      <c r="AC90" s="96"/>
    </row>
    <row r="91" spans="1:29" ht="30" customHeight="1" x14ac:dyDescent="0.4">
      <c r="A91" s="186"/>
      <c r="B91" s="157"/>
      <c r="C91" s="145"/>
      <c r="D91" s="142" t="s">
        <v>36</v>
      </c>
      <c r="E91" s="143">
        <v>0</v>
      </c>
      <c r="F91" s="143">
        <v>185</v>
      </c>
      <c r="G91" s="143">
        <v>0</v>
      </c>
      <c r="H91" s="150">
        <f t="shared" si="20"/>
        <v>185</v>
      </c>
      <c r="K91" s="96"/>
      <c r="L91" s="96"/>
      <c r="M91" s="96"/>
      <c r="N91" s="96"/>
      <c r="O91" s="96"/>
      <c r="P91" s="96"/>
      <c r="Q91" s="96"/>
      <c r="R91" s="96"/>
      <c r="S91" s="96"/>
      <c r="T91" s="96"/>
      <c r="U91" s="96"/>
      <c r="V91" s="96"/>
      <c r="W91" s="96"/>
      <c r="X91" s="96"/>
      <c r="Y91" s="96"/>
      <c r="Z91" s="96"/>
      <c r="AA91" s="96"/>
      <c r="AB91" s="96"/>
      <c r="AC91" s="96"/>
    </row>
    <row r="92" spans="1:29" ht="30" customHeight="1" x14ac:dyDescent="0.4">
      <c r="A92" s="186"/>
      <c r="B92" s="157"/>
      <c r="C92" s="145"/>
      <c r="D92" s="142" t="s">
        <v>27</v>
      </c>
      <c r="E92" s="143">
        <v>643.5</v>
      </c>
      <c r="F92" s="143">
        <v>1215.5</v>
      </c>
      <c r="G92" s="143">
        <v>302</v>
      </c>
      <c r="H92" s="150">
        <f t="shared" si="20"/>
        <v>2161</v>
      </c>
      <c r="K92" s="96"/>
      <c r="L92" s="96"/>
      <c r="M92" s="96"/>
      <c r="N92" s="96"/>
      <c r="O92" s="96"/>
      <c r="P92" s="96"/>
      <c r="Q92" s="96"/>
      <c r="R92" s="96"/>
      <c r="S92" s="96"/>
      <c r="T92" s="96"/>
      <c r="U92" s="96"/>
      <c r="V92" s="96"/>
      <c r="W92" s="96"/>
      <c r="X92" s="96"/>
      <c r="Y92" s="96"/>
      <c r="Z92" s="96"/>
      <c r="AA92" s="96"/>
      <c r="AB92" s="96"/>
      <c r="AC92" s="96"/>
    </row>
    <row r="93" spans="1:29" ht="30" customHeight="1" x14ac:dyDescent="0.4">
      <c r="A93" s="186"/>
      <c r="B93" s="157"/>
      <c r="C93" s="145"/>
      <c r="D93" s="142" t="s">
        <v>22</v>
      </c>
      <c r="E93" s="143">
        <v>12.5</v>
      </c>
      <c r="F93" s="143">
        <v>87</v>
      </c>
      <c r="G93" s="143">
        <v>70.5</v>
      </c>
      <c r="H93" s="150">
        <f t="shared" si="20"/>
        <v>170</v>
      </c>
      <c r="K93" s="96"/>
      <c r="L93" s="96"/>
      <c r="M93" s="96"/>
      <c r="N93" s="96"/>
      <c r="O93" s="96"/>
      <c r="P93" s="96"/>
      <c r="Q93" s="96"/>
      <c r="R93" s="96"/>
      <c r="S93" s="96"/>
      <c r="T93" s="96"/>
      <c r="U93" s="96"/>
      <c r="V93" s="96"/>
      <c r="W93" s="96"/>
      <c r="X93" s="96"/>
      <c r="Y93" s="96"/>
      <c r="Z93" s="96"/>
      <c r="AA93" s="96"/>
      <c r="AB93" s="96"/>
      <c r="AC93" s="96"/>
    </row>
    <row r="94" spans="1:29" ht="30" customHeight="1" x14ac:dyDescent="0.4">
      <c r="A94" s="186"/>
      <c r="B94" s="157"/>
      <c r="C94" s="145"/>
      <c r="D94" s="142" t="s">
        <v>28</v>
      </c>
      <c r="E94" s="143">
        <v>1530</v>
      </c>
      <c r="F94" s="143">
        <v>7920</v>
      </c>
      <c r="G94" s="143">
        <v>81.5</v>
      </c>
      <c r="H94" s="150">
        <f t="shared" si="20"/>
        <v>9531.5</v>
      </c>
      <c r="K94" s="96"/>
      <c r="L94" s="96"/>
      <c r="M94" s="96"/>
      <c r="N94" s="96"/>
      <c r="O94" s="96"/>
      <c r="P94" s="96"/>
      <c r="Q94" s="96"/>
      <c r="R94" s="96"/>
      <c r="S94" s="96"/>
      <c r="T94" s="96"/>
      <c r="U94" s="96"/>
      <c r="V94" s="96"/>
      <c r="W94" s="96"/>
      <c r="X94" s="96"/>
      <c r="Y94" s="96"/>
      <c r="Z94" s="96"/>
      <c r="AA94" s="96"/>
      <c r="AB94" s="96"/>
      <c r="AC94" s="96"/>
    </row>
    <row r="95" spans="1:29" ht="30" customHeight="1" x14ac:dyDescent="0.4">
      <c r="A95" s="186"/>
      <c r="B95" s="157"/>
      <c r="C95" s="145"/>
      <c r="D95" s="142" t="s">
        <v>29</v>
      </c>
      <c r="E95" s="143">
        <v>0</v>
      </c>
      <c r="F95" s="143">
        <v>4038.5</v>
      </c>
      <c r="G95" s="143">
        <v>0</v>
      </c>
      <c r="H95" s="150">
        <f t="shared" si="20"/>
        <v>4038.5</v>
      </c>
      <c r="K95" s="96"/>
      <c r="L95" s="96"/>
      <c r="M95" s="96"/>
      <c r="N95" s="96"/>
      <c r="O95" s="96"/>
      <c r="P95" s="96"/>
      <c r="Q95" s="96"/>
      <c r="R95" s="96"/>
      <c r="S95" s="96"/>
      <c r="T95" s="96"/>
      <c r="U95" s="96"/>
      <c r="V95" s="96"/>
      <c r="W95" s="96"/>
      <c r="X95" s="96"/>
      <c r="Y95" s="96"/>
      <c r="Z95" s="96"/>
      <c r="AA95" s="96"/>
      <c r="AB95" s="96"/>
      <c r="AC95" s="96"/>
    </row>
    <row r="96" spans="1:29" ht="30" customHeight="1" x14ac:dyDescent="0.4">
      <c r="A96" s="186"/>
      <c r="B96" s="157"/>
      <c r="C96" s="145"/>
      <c r="D96" s="142" t="s">
        <v>30</v>
      </c>
      <c r="E96" s="143">
        <v>0</v>
      </c>
      <c r="F96" s="143">
        <v>165</v>
      </c>
      <c r="G96" s="143">
        <v>0</v>
      </c>
      <c r="H96" s="150">
        <f t="shared" si="20"/>
        <v>165</v>
      </c>
      <c r="K96" s="96"/>
      <c r="L96" s="96"/>
      <c r="M96" s="96"/>
      <c r="N96" s="96"/>
      <c r="O96" s="96"/>
      <c r="P96" s="96"/>
      <c r="Q96" s="96"/>
      <c r="R96" s="96"/>
      <c r="S96" s="96"/>
      <c r="T96" s="96"/>
      <c r="U96" s="96"/>
      <c r="V96" s="96"/>
      <c r="W96" s="96"/>
      <c r="X96" s="96"/>
      <c r="Y96" s="96"/>
      <c r="Z96" s="96"/>
      <c r="AA96" s="96"/>
      <c r="AB96" s="96"/>
      <c r="AC96" s="96"/>
    </row>
    <row r="97" spans="1:29" ht="30" customHeight="1" x14ac:dyDescent="0.4">
      <c r="A97" s="186"/>
      <c r="B97" s="157"/>
      <c r="C97" s="146"/>
      <c r="D97" s="142" t="s">
        <v>31</v>
      </c>
      <c r="E97" s="143">
        <v>0</v>
      </c>
      <c r="F97" s="143">
        <v>984.5</v>
      </c>
      <c r="G97" s="143">
        <v>0</v>
      </c>
      <c r="H97" s="150">
        <f t="shared" si="20"/>
        <v>984.5</v>
      </c>
      <c r="K97" s="96"/>
      <c r="L97" s="96"/>
      <c r="M97" s="96"/>
      <c r="N97" s="96"/>
      <c r="O97" s="96"/>
      <c r="P97" s="96"/>
      <c r="Q97" s="96"/>
      <c r="R97" s="96"/>
      <c r="S97" s="96"/>
      <c r="T97" s="96"/>
      <c r="U97" s="96"/>
      <c r="V97" s="96"/>
      <c r="W97" s="96"/>
      <c r="X97" s="96"/>
      <c r="Y97" s="96"/>
      <c r="Z97" s="96"/>
      <c r="AA97" s="96"/>
      <c r="AB97" s="96"/>
      <c r="AC97" s="96"/>
    </row>
    <row r="98" spans="1:29" ht="30" customHeight="1" x14ac:dyDescent="0.4">
      <c r="A98" s="186"/>
      <c r="B98" s="158" t="s">
        <v>47</v>
      </c>
      <c r="C98" s="158"/>
      <c r="D98" s="158"/>
      <c r="E98" s="150">
        <f>SUM(E85:E97)</f>
        <v>2513.5</v>
      </c>
      <c r="F98" s="150">
        <f>SUM(F85:F97)</f>
        <v>28782</v>
      </c>
      <c r="G98" s="150">
        <f>SUM(G85:G97)</f>
        <v>944</v>
      </c>
      <c r="H98" s="151">
        <f>SUM(H85:H97)</f>
        <v>32239.5</v>
      </c>
      <c r="K98" s="96"/>
      <c r="L98" s="96"/>
      <c r="M98" s="96"/>
      <c r="N98" s="96"/>
      <c r="O98" s="96"/>
      <c r="P98" s="96"/>
      <c r="Q98" s="96"/>
      <c r="R98" s="96"/>
      <c r="S98" s="96"/>
      <c r="T98" s="96"/>
      <c r="U98" s="96"/>
      <c r="V98" s="96"/>
      <c r="W98" s="96"/>
      <c r="X98" s="96"/>
      <c r="Y98" s="96"/>
      <c r="Z98" s="96"/>
      <c r="AA98" s="96"/>
      <c r="AB98" s="96"/>
      <c r="AC98" s="96"/>
    </row>
    <row r="99" spans="1:29" ht="30" customHeight="1" x14ac:dyDescent="0.4">
      <c r="A99" s="159" t="s">
        <v>50</v>
      </c>
      <c r="B99" s="160"/>
      <c r="C99" s="160"/>
      <c r="D99" s="161"/>
      <c r="E99" s="162">
        <f>SUM(E84,E70)</f>
        <v>5028</v>
      </c>
      <c r="F99" s="162">
        <f>SUM(F84,F70)</f>
        <v>57565</v>
      </c>
      <c r="G99" s="162">
        <f>SUM(G84,G70)</f>
        <v>1887</v>
      </c>
      <c r="H99" s="162">
        <f>SUM(H84,H70)</f>
        <v>64480</v>
      </c>
      <c r="K99" s="96"/>
      <c r="L99" s="96"/>
      <c r="M99" s="96"/>
      <c r="N99" s="96"/>
      <c r="O99" s="96"/>
      <c r="P99" s="96"/>
      <c r="Q99" s="96"/>
      <c r="R99" s="96"/>
      <c r="S99" s="96"/>
      <c r="T99" s="96"/>
      <c r="U99" s="96"/>
      <c r="V99" s="96"/>
      <c r="W99" s="96"/>
      <c r="X99" s="96"/>
      <c r="Y99" s="96"/>
      <c r="Z99" s="96"/>
      <c r="AA99" s="96"/>
      <c r="AB99" s="96"/>
      <c r="AC99" s="96"/>
    </row>
    <row r="100" spans="1:29" ht="30" customHeight="1" x14ac:dyDescent="0.4">
      <c r="A100" s="163"/>
      <c r="B100" s="164"/>
      <c r="C100" s="164"/>
      <c r="D100" s="165"/>
      <c r="E100" s="166"/>
      <c r="F100" s="166"/>
      <c r="G100" s="166"/>
      <c r="H100" s="166"/>
      <c r="K100" s="96"/>
      <c r="L100" s="96"/>
      <c r="M100" s="96"/>
      <c r="N100" s="96"/>
      <c r="O100" s="96"/>
      <c r="P100" s="96"/>
      <c r="Q100" s="96"/>
      <c r="R100" s="96"/>
      <c r="S100" s="96"/>
      <c r="T100" s="96"/>
      <c r="U100" s="96"/>
      <c r="V100" s="96"/>
      <c r="W100" s="96"/>
      <c r="X100" s="96"/>
      <c r="Y100" s="96"/>
      <c r="Z100" s="96"/>
      <c r="AA100" s="96"/>
      <c r="AB100" s="96"/>
      <c r="AC100" s="96"/>
    </row>
    <row r="101" spans="1:29" ht="30" customHeight="1" x14ac:dyDescent="0.4">
      <c r="A101" s="167"/>
      <c r="B101" s="167"/>
      <c r="C101" s="167"/>
      <c r="D101" s="167"/>
      <c r="E101" s="167"/>
      <c r="F101" s="167"/>
      <c r="G101" s="167"/>
      <c r="H101" s="167"/>
      <c r="K101" s="96"/>
      <c r="L101" s="96"/>
      <c r="M101" s="96"/>
      <c r="N101" s="96"/>
      <c r="O101" s="96"/>
      <c r="P101" s="96"/>
      <c r="Q101" s="96"/>
      <c r="R101" s="96"/>
      <c r="S101" s="96"/>
      <c r="T101" s="96"/>
      <c r="U101" s="96"/>
      <c r="V101" s="96"/>
      <c r="W101" s="96"/>
      <c r="X101" s="96"/>
      <c r="Y101" s="96"/>
      <c r="Z101" s="96"/>
      <c r="AA101" s="96"/>
      <c r="AB101" s="96"/>
      <c r="AC101" s="96"/>
    </row>
    <row r="102" spans="1:29" ht="30" customHeight="1" x14ac:dyDescent="0.4">
      <c r="A102" s="167"/>
      <c r="B102" s="167"/>
      <c r="C102" s="167"/>
      <c r="D102" s="167"/>
      <c r="E102" s="167"/>
      <c r="F102" s="167"/>
      <c r="G102" s="167"/>
      <c r="H102" s="167"/>
      <c r="K102" s="96"/>
      <c r="L102" s="96"/>
      <c r="M102" s="96"/>
      <c r="N102" s="96"/>
      <c r="O102" s="96"/>
      <c r="P102" s="96"/>
      <c r="Q102" s="96"/>
      <c r="R102" s="96"/>
      <c r="S102" s="96"/>
      <c r="T102" s="96"/>
      <c r="U102" s="96"/>
      <c r="V102" s="96"/>
      <c r="W102" s="96"/>
      <c r="X102" s="96"/>
      <c r="Y102" s="96"/>
      <c r="Z102" s="96"/>
      <c r="AA102" s="96"/>
      <c r="AB102" s="96"/>
      <c r="AC102" s="96"/>
    </row>
    <row r="103" spans="1:29" ht="30" customHeight="1" x14ac:dyDescent="0.45">
      <c r="A103" s="183" t="s">
        <v>34</v>
      </c>
      <c r="B103" s="157">
        <v>2019</v>
      </c>
      <c r="C103" s="141" t="s">
        <v>2</v>
      </c>
      <c r="D103" s="142" t="s">
        <v>23</v>
      </c>
      <c r="E103" s="143">
        <v>0</v>
      </c>
      <c r="F103" s="143">
        <v>35712</v>
      </c>
      <c r="G103" s="143">
        <v>34</v>
      </c>
      <c r="H103" s="144">
        <f t="shared" ref="H103:H117" si="21">SUM(E103:G103)</f>
        <v>35746</v>
      </c>
      <c r="K103" s="96"/>
      <c r="L103" s="96"/>
      <c r="M103" s="96"/>
      <c r="N103" s="96"/>
      <c r="O103" s="96"/>
      <c r="P103" s="96"/>
      <c r="Q103" s="96"/>
      <c r="R103" s="96"/>
      <c r="S103" s="96"/>
      <c r="T103" s="96"/>
      <c r="U103" s="96"/>
      <c r="V103" s="96"/>
      <c r="W103" s="96"/>
      <c r="X103" s="96"/>
      <c r="Y103" s="96"/>
      <c r="Z103" s="96"/>
      <c r="AA103" s="96"/>
      <c r="AB103" s="96"/>
      <c r="AC103" s="96"/>
    </row>
    <row r="104" spans="1:29" ht="30" customHeight="1" x14ac:dyDescent="0.45">
      <c r="A104" s="184"/>
      <c r="B104" s="157"/>
      <c r="C104" s="145"/>
      <c r="D104" s="142" t="s">
        <v>24</v>
      </c>
      <c r="E104" s="143">
        <v>31</v>
      </c>
      <c r="F104" s="143">
        <v>27294</v>
      </c>
      <c r="G104" s="143">
        <v>193</v>
      </c>
      <c r="H104" s="144">
        <f t="shared" si="21"/>
        <v>27518</v>
      </c>
      <c r="K104" s="96"/>
      <c r="L104" s="96"/>
      <c r="M104" s="96"/>
      <c r="N104" s="96"/>
      <c r="O104" s="96"/>
      <c r="P104" s="96"/>
      <c r="Q104" s="96"/>
      <c r="R104" s="96"/>
      <c r="S104" s="96"/>
      <c r="T104" s="96"/>
      <c r="U104" s="96"/>
      <c r="V104" s="96"/>
      <c r="W104" s="96"/>
      <c r="X104" s="96"/>
      <c r="Y104" s="96"/>
      <c r="Z104" s="96"/>
      <c r="AA104" s="96"/>
      <c r="AB104" s="96"/>
      <c r="AC104" s="96"/>
    </row>
    <row r="105" spans="1:29" ht="30" customHeight="1" x14ac:dyDescent="0.45">
      <c r="A105" s="184"/>
      <c r="B105" s="157"/>
      <c r="C105" s="145"/>
      <c r="D105" s="142" t="s">
        <v>0</v>
      </c>
      <c r="E105" s="143">
        <v>0</v>
      </c>
      <c r="F105" s="143">
        <v>117</v>
      </c>
      <c r="G105" s="143">
        <v>0</v>
      </c>
      <c r="H105" s="144">
        <f t="shared" si="21"/>
        <v>117</v>
      </c>
      <c r="K105" s="96"/>
      <c r="L105" s="96"/>
      <c r="M105" s="96"/>
      <c r="N105" s="96"/>
      <c r="O105" s="96"/>
      <c r="P105" s="96"/>
      <c r="Q105" s="96"/>
      <c r="R105" s="96"/>
      <c r="S105" s="96"/>
      <c r="T105" s="96"/>
      <c r="U105" s="96"/>
      <c r="V105" s="96"/>
      <c r="W105" s="96"/>
      <c r="X105" s="96"/>
      <c r="Y105" s="96"/>
      <c r="Z105" s="96"/>
      <c r="AA105" s="96"/>
      <c r="AB105" s="96"/>
      <c r="AC105" s="96"/>
    </row>
    <row r="106" spans="1:29" ht="30" customHeight="1" x14ac:dyDescent="0.45">
      <c r="A106" s="184"/>
      <c r="B106" s="157"/>
      <c r="C106" s="145"/>
      <c r="D106" s="142" t="s">
        <v>25</v>
      </c>
      <c r="E106" s="143">
        <v>0</v>
      </c>
      <c r="F106" s="143">
        <v>23308</v>
      </c>
      <c r="G106" s="143">
        <v>0</v>
      </c>
      <c r="H106" s="144">
        <f t="shared" si="21"/>
        <v>23308</v>
      </c>
      <c r="K106" s="96"/>
      <c r="L106" s="96"/>
      <c r="M106" s="96"/>
      <c r="N106" s="96"/>
      <c r="O106" s="96"/>
      <c r="P106" s="96"/>
      <c r="Q106" s="96"/>
      <c r="R106" s="96"/>
      <c r="S106" s="96"/>
      <c r="T106" s="96"/>
      <c r="U106" s="96"/>
      <c r="V106" s="96"/>
      <c r="W106" s="96"/>
      <c r="X106" s="96"/>
      <c r="Y106" s="96"/>
      <c r="Z106" s="96"/>
      <c r="AA106" s="96"/>
      <c r="AB106" s="96"/>
      <c r="AC106" s="96"/>
    </row>
    <row r="107" spans="1:29" ht="30" customHeight="1" x14ac:dyDescent="0.45">
      <c r="A107" s="184"/>
      <c r="B107" s="157"/>
      <c r="C107" s="145"/>
      <c r="D107" s="142" t="s">
        <v>26</v>
      </c>
      <c r="E107" s="143">
        <v>8</v>
      </c>
      <c r="F107" s="143">
        <v>478</v>
      </c>
      <c r="G107" s="143">
        <v>1</v>
      </c>
      <c r="H107" s="144">
        <f t="shared" si="21"/>
        <v>487</v>
      </c>
      <c r="K107" s="96"/>
      <c r="L107" s="96"/>
      <c r="M107" s="96"/>
      <c r="N107" s="96"/>
      <c r="O107" s="96"/>
      <c r="P107" s="96"/>
      <c r="Q107" s="96"/>
      <c r="R107" s="96"/>
      <c r="S107" s="96"/>
      <c r="T107" s="96"/>
      <c r="U107" s="96"/>
      <c r="V107" s="96"/>
      <c r="W107" s="96"/>
      <c r="X107" s="96"/>
      <c r="Y107" s="96"/>
      <c r="Z107" s="96"/>
      <c r="AA107" s="96"/>
      <c r="AB107" s="96"/>
      <c r="AC107" s="96"/>
    </row>
    <row r="108" spans="1:29" ht="30" customHeight="1" x14ac:dyDescent="0.45">
      <c r="A108" s="184"/>
      <c r="B108" s="157"/>
      <c r="C108" s="146"/>
      <c r="D108" s="142" t="s">
        <v>1</v>
      </c>
      <c r="E108" s="143">
        <v>0</v>
      </c>
      <c r="F108" s="143">
        <v>56</v>
      </c>
      <c r="G108" s="143">
        <v>0</v>
      </c>
      <c r="H108" s="144">
        <f t="shared" si="21"/>
        <v>56</v>
      </c>
      <c r="K108" s="96"/>
      <c r="L108" s="96"/>
      <c r="M108" s="96"/>
      <c r="N108" s="96"/>
      <c r="O108" s="96"/>
      <c r="P108" s="96"/>
      <c r="Q108" s="96"/>
      <c r="R108" s="96"/>
      <c r="S108" s="96"/>
      <c r="T108" s="96"/>
      <c r="U108" s="96"/>
      <c r="V108" s="96"/>
      <c r="W108" s="96"/>
      <c r="X108" s="96"/>
      <c r="Y108" s="96"/>
      <c r="Z108" s="96"/>
      <c r="AA108" s="96"/>
      <c r="AB108" s="96"/>
      <c r="AC108" s="96"/>
    </row>
    <row r="109" spans="1:29" ht="30" customHeight="1" x14ac:dyDescent="0.45">
      <c r="A109" s="184"/>
      <c r="B109" s="157"/>
      <c r="C109" s="141" t="s">
        <v>3</v>
      </c>
      <c r="D109" s="142" t="s">
        <v>35</v>
      </c>
      <c r="E109" s="143">
        <v>914</v>
      </c>
      <c r="F109" s="143">
        <v>2349</v>
      </c>
      <c r="G109" s="143">
        <v>364</v>
      </c>
      <c r="H109" s="144">
        <f t="shared" si="21"/>
        <v>3627</v>
      </c>
      <c r="K109" s="96"/>
      <c r="L109" s="96"/>
      <c r="M109" s="96"/>
      <c r="N109" s="96"/>
      <c r="O109" s="96"/>
      <c r="P109" s="96"/>
      <c r="Q109" s="96"/>
      <c r="R109" s="96"/>
      <c r="S109" s="96"/>
      <c r="T109" s="96"/>
      <c r="U109" s="96"/>
      <c r="V109" s="96"/>
      <c r="W109" s="96"/>
      <c r="X109" s="96"/>
      <c r="Y109" s="96"/>
      <c r="Z109" s="96"/>
      <c r="AA109" s="96"/>
      <c r="AB109" s="96"/>
      <c r="AC109" s="96"/>
    </row>
    <row r="110" spans="1:29" ht="30" customHeight="1" x14ac:dyDescent="0.45">
      <c r="A110" s="184"/>
      <c r="B110" s="157"/>
      <c r="C110" s="145"/>
      <c r="D110" s="142" t="s">
        <v>36</v>
      </c>
      <c r="E110" s="143">
        <v>57</v>
      </c>
      <c r="F110" s="143">
        <v>460</v>
      </c>
      <c r="G110" s="143">
        <v>0</v>
      </c>
      <c r="H110" s="144">
        <f t="shared" si="21"/>
        <v>517</v>
      </c>
      <c r="K110" s="96"/>
      <c r="L110" s="96"/>
      <c r="M110" s="96"/>
      <c r="N110" s="96"/>
      <c r="O110" s="96"/>
      <c r="P110" s="96"/>
      <c r="Q110" s="96"/>
      <c r="R110" s="96"/>
      <c r="S110" s="96"/>
      <c r="T110" s="96"/>
      <c r="U110" s="96"/>
      <c r="V110" s="96"/>
      <c r="W110" s="96"/>
      <c r="X110" s="96"/>
      <c r="Y110" s="96"/>
      <c r="Z110" s="96"/>
      <c r="AA110" s="96"/>
      <c r="AB110" s="96"/>
      <c r="AC110" s="96"/>
    </row>
    <row r="111" spans="1:29" ht="30" customHeight="1" x14ac:dyDescent="0.45">
      <c r="A111" s="184"/>
      <c r="B111" s="157"/>
      <c r="C111" s="145"/>
      <c r="D111" s="142" t="s">
        <v>27</v>
      </c>
      <c r="E111" s="143">
        <v>319</v>
      </c>
      <c r="F111" s="143">
        <v>14408</v>
      </c>
      <c r="G111" s="143">
        <v>438</v>
      </c>
      <c r="H111" s="144">
        <f t="shared" si="21"/>
        <v>15165</v>
      </c>
      <c r="K111" s="96"/>
      <c r="L111" s="96"/>
      <c r="M111" s="96"/>
      <c r="N111" s="96"/>
      <c r="O111" s="96"/>
      <c r="P111" s="96"/>
      <c r="Q111" s="96"/>
      <c r="R111" s="96"/>
      <c r="S111" s="96"/>
      <c r="T111" s="96"/>
      <c r="U111" s="96"/>
      <c r="V111" s="96"/>
      <c r="W111" s="96"/>
      <c r="X111" s="96"/>
      <c r="Y111" s="96"/>
      <c r="Z111" s="96"/>
      <c r="AA111" s="96"/>
      <c r="AB111" s="96"/>
      <c r="AC111" s="96"/>
    </row>
    <row r="112" spans="1:29" ht="30" customHeight="1" x14ac:dyDescent="0.45">
      <c r="A112" s="184"/>
      <c r="B112" s="157"/>
      <c r="C112" s="145"/>
      <c r="D112" s="142" t="s">
        <v>22</v>
      </c>
      <c r="E112" s="143">
        <v>94</v>
      </c>
      <c r="F112" s="143">
        <v>215</v>
      </c>
      <c r="G112" s="143">
        <v>247</v>
      </c>
      <c r="H112" s="144">
        <f t="shared" si="21"/>
        <v>556</v>
      </c>
      <c r="K112" s="96"/>
      <c r="L112" s="96"/>
      <c r="M112" s="96"/>
      <c r="N112" s="96"/>
      <c r="O112" s="96"/>
      <c r="P112" s="96"/>
      <c r="Q112" s="96"/>
      <c r="R112" s="96"/>
      <c r="S112" s="96"/>
      <c r="T112" s="96"/>
      <c r="U112" s="96"/>
      <c r="V112" s="96"/>
      <c r="W112" s="96"/>
      <c r="X112" s="96"/>
      <c r="Y112" s="96"/>
      <c r="Z112" s="96"/>
      <c r="AA112" s="96"/>
      <c r="AB112" s="96"/>
      <c r="AC112" s="96"/>
    </row>
    <row r="113" spans="1:29" ht="30" customHeight="1" x14ac:dyDescent="0.45">
      <c r="A113" s="184"/>
      <c r="B113" s="157"/>
      <c r="C113" s="145"/>
      <c r="D113" s="142" t="s">
        <v>28</v>
      </c>
      <c r="E113" s="143">
        <v>2043</v>
      </c>
      <c r="F113" s="143">
        <v>4869</v>
      </c>
      <c r="G113" s="143">
        <v>2</v>
      </c>
      <c r="H113" s="144">
        <f t="shared" si="21"/>
        <v>6914</v>
      </c>
      <c r="K113" s="96"/>
      <c r="L113" s="96"/>
      <c r="M113" s="96"/>
      <c r="N113" s="96"/>
      <c r="O113" s="96"/>
      <c r="P113" s="96"/>
      <c r="Q113" s="96"/>
      <c r="R113" s="96"/>
      <c r="S113" s="96"/>
      <c r="T113" s="96"/>
      <c r="U113" s="96"/>
      <c r="V113" s="96"/>
      <c r="W113" s="96"/>
      <c r="X113" s="96"/>
      <c r="Y113" s="96"/>
      <c r="Z113" s="96"/>
      <c r="AA113" s="96"/>
      <c r="AB113" s="96"/>
      <c r="AC113" s="96"/>
    </row>
    <row r="114" spans="1:29" ht="30" customHeight="1" x14ac:dyDescent="0.45">
      <c r="A114" s="184"/>
      <c r="B114" s="157"/>
      <c r="C114" s="145"/>
      <c r="D114" s="142" t="s">
        <v>29</v>
      </c>
      <c r="E114" s="143">
        <v>14471</v>
      </c>
      <c r="F114" s="143">
        <v>109849</v>
      </c>
      <c r="G114" s="143">
        <v>0</v>
      </c>
      <c r="H114" s="144">
        <f t="shared" si="21"/>
        <v>124320</v>
      </c>
      <c r="K114" s="96"/>
      <c r="L114" s="96"/>
      <c r="M114" s="96"/>
      <c r="N114" s="96"/>
      <c r="O114" s="96"/>
      <c r="P114" s="96"/>
      <c r="Q114" s="96"/>
      <c r="R114" s="96"/>
      <c r="S114" s="96"/>
      <c r="T114" s="96"/>
      <c r="U114" s="96"/>
      <c r="V114" s="96"/>
      <c r="W114" s="96"/>
      <c r="X114" s="96"/>
      <c r="Y114" s="96"/>
      <c r="Z114" s="96"/>
      <c r="AA114" s="96"/>
      <c r="AB114" s="96"/>
      <c r="AC114" s="96"/>
    </row>
    <row r="115" spans="1:29" ht="30" customHeight="1" x14ac:dyDescent="0.45">
      <c r="A115" s="184"/>
      <c r="B115" s="157"/>
      <c r="C115" s="145"/>
      <c r="D115" s="142" t="s">
        <v>37</v>
      </c>
      <c r="E115" s="143">
        <v>34</v>
      </c>
      <c r="F115" s="143">
        <v>118</v>
      </c>
      <c r="G115" s="143">
        <v>21</v>
      </c>
      <c r="H115" s="144">
        <f t="shared" si="21"/>
        <v>173</v>
      </c>
      <c r="K115" s="96"/>
      <c r="L115" s="96"/>
      <c r="M115" s="96"/>
      <c r="N115" s="96"/>
      <c r="O115" s="96"/>
      <c r="P115" s="96"/>
      <c r="Q115" s="96"/>
      <c r="R115" s="96"/>
      <c r="S115" s="96"/>
      <c r="T115" s="96"/>
      <c r="U115" s="96"/>
      <c r="V115" s="96"/>
      <c r="W115" s="96"/>
      <c r="X115" s="96"/>
      <c r="Y115" s="96"/>
      <c r="Z115" s="96"/>
      <c r="AA115" s="96"/>
      <c r="AB115" s="96"/>
      <c r="AC115" s="96"/>
    </row>
    <row r="116" spans="1:29" ht="30" customHeight="1" x14ac:dyDescent="0.45">
      <c r="A116" s="184"/>
      <c r="B116" s="157"/>
      <c r="C116" s="145"/>
      <c r="D116" s="142" t="s">
        <v>30</v>
      </c>
      <c r="E116" s="143">
        <v>0</v>
      </c>
      <c r="F116" s="143">
        <v>7929</v>
      </c>
      <c r="G116" s="143">
        <v>1</v>
      </c>
      <c r="H116" s="144">
        <f t="shared" si="21"/>
        <v>7930</v>
      </c>
      <c r="K116" s="96"/>
      <c r="L116" s="96"/>
      <c r="M116" s="96"/>
      <c r="N116" s="96"/>
      <c r="O116" s="96"/>
      <c r="P116" s="96"/>
      <c r="Q116" s="96"/>
      <c r="R116" s="96"/>
      <c r="S116" s="96"/>
      <c r="T116" s="96"/>
      <c r="U116" s="96"/>
      <c r="V116" s="96"/>
      <c r="W116" s="96"/>
      <c r="X116" s="96"/>
      <c r="Y116" s="96"/>
      <c r="Z116" s="96"/>
      <c r="AA116" s="96"/>
      <c r="AB116" s="96"/>
      <c r="AC116" s="96"/>
    </row>
    <row r="117" spans="1:29" ht="30" customHeight="1" x14ac:dyDescent="0.45">
      <c r="A117" s="184"/>
      <c r="B117" s="157"/>
      <c r="C117" s="146"/>
      <c r="D117" s="142" t="s">
        <v>31</v>
      </c>
      <c r="E117" s="143">
        <v>0</v>
      </c>
      <c r="F117" s="143">
        <v>31864</v>
      </c>
      <c r="G117" s="143">
        <v>0</v>
      </c>
      <c r="H117" s="144">
        <f t="shared" si="21"/>
        <v>31864</v>
      </c>
      <c r="K117" s="96"/>
      <c r="L117" s="96"/>
      <c r="M117" s="96"/>
      <c r="N117" s="96"/>
      <c r="O117" s="96"/>
      <c r="P117" s="96"/>
      <c r="Q117" s="96"/>
      <c r="R117" s="96"/>
      <c r="S117" s="96"/>
      <c r="T117" s="96"/>
      <c r="U117" s="96"/>
      <c r="V117" s="96"/>
      <c r="W117" s="96"/>
      <c r="X117" s="96"/>
      <c r="Y117" s="96"/>
      <c r="Z117" s="96"/>
      <c r="AA117" s="96"/>
      <c r="AB117" s="96"/>
      <c r="AC117" s="96"/>
    </row>
    <row r="118" spans="1:29" ht="30" customHeight="1" x14ac:dyDescent="0.4">
      <c r="A118" s="184"/>
      <c r="B118" s="158" t="s">
        <v>47</v>
      </c>
      <c r="C118" s="158"/>
      <c r="D118" s="158"/>
      <c r="E118" s="150">
        <f>SUM(E103:E117)</f>
        <v>17971</v>
      </c>
      <c r="F118" s="150">
        <f>SUM(F103:F117)</f>
        <v>259026</v>
      </c>
      <c r="G118" s="150">
        <f>SUM(G103:G117)</f>
        <v>1301</v>
      </c>
      <c r="H118" s="151">
        <f>SUM(H103:H117)</f>
        <v>278298</v>
      </c>
      <c r="K118" s="96"/>
      <c r="L118" s="96"/>
      <c r="M118" s="96"/>
      <c r="N118" s="96"/>
      <c r="O118" s="96"/>
      <c r="P118" s="96"/>
      <c r="Q118" s="96"/>
      <c r="R118" s="96"/>
      <c r="S118" s="96"/>
      <c r="T118" s="96"/>
      <c r="U118" s="96"/>
      <c r="V118" s="96"/>
      <c r="W118" s="96"/>
      <c r="X118" s="96"/>
      <c r="Y118" s="96"/>
      <c r="Z118" s="96"/>
      <c r="AA118" s="96"/>
      <c r="AB118" s="96"/>
      <c r="AC118" s="96"/>
    </row>
    <row r="119" spans="1:29" ht="30" customHeight="1" x14ac:dyDescent="0.45">
      <c r="A119" s="184"/>
      <c r="B119" s="157">
        <v>2020</v>
      </c>
      <c r="C119" s="141" t="s">
        <v>2</v>
      </c>
      <c r="D119" s="142" t="s">
        <v>23</v>
      </c>
      <c r="E119" s="143">
        <v>0</v>
      </c>
      <c r="F119" s="143">
        <v>51648</v>
      </c>
      <c r="G119" s="143">
        <v>34</v>
      </c>
      <c r="H119" s="144">
        <f>SUM(E119:G119)</f>
        <v>51682</v>
      </c>
      <c r="K119" s="96"/>
      <c r="L119" s="96"/>
      <c r="M119" s="96"/>
      <c r="N119" s="96"/>
      <c r="O119" s="96"/>
      <c r="P119" s="96"/>
      <c r="Q119" s="96"/>
      <c r="R119" s="96"/>
      <c r="S119" s="96"/>
      <c r="T119" s="96"/>
      <c r="U119" s="96"/>
      <c r="V119" s="96"/>
      <c r="W119" s="96"/>
      <c r="X119" s="96"/>
      <c r="Y119" s="96"/>
      <c r="Z119" s="96"/>
      <c r="AA119" s="96"/>
      <c r="AB119" s="96"/>
      <c r="AC119" s="96"/>
    </row>
    <row r="120" spans="1:29" ht="30" customHeight="1" x14ac:dyDescent="0.45">
      <c r="A120" s="184"/>
      <c r="B120" s="157"/>
      <c r="C120" s="145"/>
      <c r="D120" s="142" t="s">
        <v>24</v>
      </c>
      <c r="E120" s="143">
        <v>16</v>
      </c>
      <c r="F120" s="143">
        <v>50036</v>
      </c>
      <c r="G120" s="143">
        <v>1200</v>
      </c>
      <c r="H120" s="144">
        <f t="shared" ref="H120:H133" si="22">SUM(E120:G120)</f>
        <v>51252</v>
      </c>
      <c r="K120" s="96"/>
      <c r="L120" s="96"/>
      <c r="M120" s="96"/>
      <c r="N120" s="96"/>
      <c r="O120" s="96"/>
      <c r="P120" s="96"/>
      <c r="Q120" s="96"/>
      <c r="R120" s="96"/>
      <c r="S120" s="96"/>
      <c r="T120" s="96"/>
      <c r="U120" s="96"/>
      <c r="V120" s="96"/>
      <c r="W120" s="96"/>
      <c r="X120" s="96"/>
      <c r="Y120" s="96"/>
      <c r="Z120" s="96"/>
      <c r="AA120" s="96"/>
      <c r="AB120" s="96"/>
      <c r="AC120" s="96"/>
    </row>
    <row r="121" spans="1:29" ht="30" customHeight="1" x14ac:dyDescent="0.45">
      <c r="A121" s="184"/>
      <c r="B121" s="157"/>
      <c r="C121" s="145"/>
      <c r="D121" s="142" t="s">
        <v>0</v>
      </c>
      <c r="E121" s="143">
        <v>0</v>
      </c>
      <c r="F121" s="143">
        <v>239</v>
      </c>
      <c r="G121" s="143">
        <v>0</v>
      </c>
      <c r="H121" s="144">
        <f t="shared" si="22"/>
        <v>239</v>
      </c>
      <c r="K121" s="96"/>
      <c r="L121" s="96"/>
      <c r="M121" s="96"/>
      <c r="N121" s="96"/>
      <c r="O121" s="96"/>
      <c r="P121" s="96"/>
      <c r="Q121" s="96"/>
      <c r="R121" s="96"/>
      <c r="S121" s="96"/>
      <c r="T121" s="96"/>
      <c r="U121" s="96"/>
      <c r="V121" s="96"/>
      <c r="W121" s="96"/>
      <c r="X121" s="96"/>
      <c r="Y121" s="96"/>
      <c r="Z121" s="96"/>
      <c r="AA121" s="96"/>
      <c r="AB121" s="96"/>
      <c r="AC121" s="96"/>
    </row>
    <row r="122" spans="1:29" ht="30" customHeight="1" x14ac:dyDescent="0.45">
      <c r="A122" s="184"/>
      <c r="B122" s="157"/>
      <c r="C122" s="145"/>
      <c r="D122" s="142" t="s">
        <v>25</v>
      </c>
      <c r="E122" s="143">
        <v>0</v>
      </c>
      <c r="F122" s="143">
        <v>31248</v>
      </c>
      <c r="G122" s="143">
        <v>0</v>
      </c>
      <c r="H122" s="144">
        <f t="shared" si="22"/>
        <v>31248</v>
      </c>
      <c r="K122" s="96"/>
      <c r="L122" s="96"/>
      <c r="M122" s="96"/>
      <c r="N122" s="96"/>
      <c r="O122" s="96"/>
      <c r="P122" s="96"/>
      <c r="Q122" s="96"/>
      <c r="R122" s="96"/>
      <c r="S122" s="96"/>
      <c r="T122" s="96"/>
      <c r="U122" s="96"/>
      <c r="V122" s="96"/>
      <c r="W122" s="96"/>
      <c r="X122" s="96"/>
      <c r="Y122" s="96"/>
      <c r="Z122" s="96"/>
      <c r="AA122" s="96"/>
      <c r="AB122" s="96"/>
      <c r="AC122" s="96"/>
    </row>
    <row r="123" spans="1:29" ht="30" customHeight="1" x14ac:dyDescent="0.45">
      <c r="A123" s="184"/>
      <c r="B123" s="157"/>
      <c r="C123" s="145"/>
      <c r="D123" s="142" t="s">
        <v>26</v>
      </c>
      <c r="E123" s="143">
        <v>8</v>
      </c>
      <c r="F123" s="143">
        <v>452</v>
      </c>
      <c r="G123" s="143">
        <v>1</v>
      </c>
      <c r="H123" s="144">
        <f t="shared" si="22"/>
        <v>461</v>
      </c>
      <c r="K123" s="96"/>
      <c r="L123" s="96"/>
      <c r="M123" s="96"/>
      <c r="N123" s="96"/>
      <c r="O123" s="96"/>
      <c r="P123" s="96"/>
      <c r="Q123" s="96"/>
      <c r="R123" s="96"/>
      <c r="S123" s="96"/>
      <c r="T123" s="96"/>
      <c r="U123" s="96"/>
      <c r="V123" s="96"/>
      <c r="W123" s="96"/>
      <c r="X123" s="96"/>
      <c r="Y123" s="96"/>
      <c r="Z123" s="96"/>
      <c r="AA123" s="96"/>
      <c r="AB123" s="96"/>
      <c r="AC123" s="96"/>
    </row>
    <row r="124" spans="1:29" ht="30" customHeight="1" x14ac:dyDescent="0.45">
      <c r="A124" s="184"/>
      <c r="B124" s="157"/>
      <c r="C124" s="146"/>
      <c r="D124" s="142" t="s">
        <v>1</v>
      </c>
      <c r="E124" s="143">
        <v>0</v>
      </c>
      <c r="F124" s="143">
        <v>48</v>
      </c>
      <c r="G124" s="143">
        <v>0</v>
      </c>
      <c r="H124" s="144">
        <f t="shared" si="22"/>
        <v>48</v>
      </c>
      <c r="K124" s="96"/>
      <c r="L124" s="96"/>
      <c r="M124" s="96"/>
      <c r="N124" s="96"/>
      <c r="O124" s="96"/>
      <c r="P124" s="96"/>
      <c r="Q124" s="96"/>
      <c r="R124" s="96"/>
      <c r="S124" s="96"/>
      <c r="T124" s="96"/>
      <c r="U124" s="96"/>
      <c r="V124" s="96"/>
      <c r="W124" s="96"/>
      <c r="X124" s="96"/>
      <c r="Y124" s="96"/>
      <c r="Z124" s="96"/>
      <c r="AA124" s="96"/>
      <c r="AB124" s="96"/>
      <c r="AC124" s="96"/>
    </row>
    <row r="125" spans="1:29" ht="30" customHeight="1" x14ac:dyDescent="0.45">
      <c r="A125" s="184"/>
      <c r="B125" s="157"/>
      <c r="C125" s="141" t="s">
        <v>3</v>
      </c>
      <c r="D125" s="142" t="s">
        <v>35</v>
      </c>
      <c r="E125" s="143">
        <v>3230</v>
      </c>
      <c r="F125" s="143">
        <v>1327</v>
      </c>
      <c r="G125" s="143">
        <v>451</v>
      </c>
      <c r="H125" s="144">
        <f t="shared" si="22"/>
        <v>5008</v>
      </c>
      <c r="K125" s="96"/>
      <c r="L125" s="96"/>
      <c r="M125" s="96"/>
      <c r="N125" s="96"/>
      <c r="O125" s="96"/>
      <c r="P125" s="96"/>
      <c r="Q125" s="96"/>
      <c r="R125" s="96"/>
      <c r="S125" s="96"/>
      <c r="T125" s="96"/>
      <c r="U125" s="96"/>
      <c r="V125" s="96"/>
      <c r="W125" s="96"/>
      <c r="X125" s="96"/>
      <c r="Y125" s="96"/>
      <c r="Z125" s="96"/>
      <c r="AA125" s="96"/>
      <c r="AB125" s="96"/>
      <c r="AC125" s="96"/>
    </row>
    <row r="126" spans="1:29" ht="30" customHeight="1" x14ac:dyDescent="0.45">
      <c r="A126" s="184"/>
      <c r="B126" s="157"/>
      <c r="C126" s="145"/>
      <c r="D126" s="142" t="s">
        <v>36</v>
      </c>
      <c r="E126" s="143">
        <v>57</v>
      </c>
      <c r="F126" s="143">
        <v>383</v>
      </c>
      <c r="G126" s="143">
        <v>0</v>
      </c>
      <c r="H126" s="144">
        <f t="shared" si="22"/>
        <v>440</v>
      </c>
      <c r="K126" s="96"/>
      <c r="L126" s="96"/>
      <c r="M126" s="96"/>
      <c r="N126" s="96"/>
      <c r="O126" s="96"/>
      <c r="P126" s="96"/>
      <c r="Q126" s="96"/>
      <c r="R126" s="96"/>
      <c r="S126" s="96"/>
      <c r="T126" s="96"/>
      <c r="U126" s="96"/>
      <c r="V126" s="96"/>
      <c r="W126" s="96"/>
      <c r="X126" s="96"/>
      <c r="Y126" s="96"/>
      <c r="Z126" s="96"/>
      <c r="AA126" s="96"/>
      <c r="AB126" s="96"/>
      <c r="AC126" s="96"/>
    </row>
    <row r="127" spans="1:29" ht="30" customHeight="1" x14ac:dyDescent="0.45">
      <c r="A127" s="184"/>
      <c r="B127" s="157"/>
      <c r="C127" s="145"/>
      <c r="D127" s="142" t="s">
        <v>27</v>
      </c>
      <c r="E127" s="143">
        <v>322</v>
      </c>
      <c r="F127" s="143">
        <v>12060</v>
      </c>
      <c r="G127" s="143">
        <v>438</v>
      </c>
      <c r="H127" s="144">
        <f t="shared" si="22"/>
        <v>12820</v>
      </c>
      <c r="K127" s="96"/>
      <c r="L127" s="96"/>
      <c r="M127" s="96"/>
      <c r="N127" s="96"/>
      <c r="O127" s="96"/>
      <c r="P127" s="96"/>
      <c r="Q127" s="96"/>
      <c r="R127" s="96"/>
      <c r="S127" s="96"/>
      <c r="T127" s="96"/>
      <c r="U127" s="96"/>
      <c r="V127" s="96"/>
      <c r="W127" s="96"/>
      <c r="X127" s="96"/>
      <c r="Y127" s="96"/>
      <c r="Z127" s="96"/>
      <c r="AA127" s="96"/>
      <c r="AB127" s="96"/>
      <c r="AC127" s="96"/>
    </row>
    <row r="128" spans="1:29" ht="30" customHeight="1" x14ac:dyDescent="0.45">
      <c r="A128" s="184"/>
      <c r="B128" s="157"/>
      <c r="C128" s="145"/>
      <c r="D128" s="142" t="s">
        <v>22</v>
      </c>
      <c r="E128" s="143">
        <v>143</v>
      </c>
      <c r="F128" s="143">
        <v>152</v>
      </c>
      <c r="G128" s="143">
        <v>23</v>
      </c>
      <c r="H128" s="144">
        <f t="shared" si="22"/>
        <v>318</v>
      </c>
      <c r="K128" s="96"/>
      <c r="L128" s="96"/>
      <c r="M128" s="96"/>
      <c r="N128" s="96"/>
      <c r="O128" s="96"/>
      <c r="P128" s="96"/>
      <c r="Q128" s="96"/>
      <c r="R128" s="96"/>
      <c r="S128" s="96"/>
      <c r="T128" s="96"/>
      <c r="U128" s="96"/>
      <c r="V128" s="96"/>
      <c r="W128" s="96"/>
      <c r="X128" s="96"/>
      <c r="Y128" s="96"/>
      <c r="Z128" s="96"/>
      <c r="AA128" s="96"/>
      <c r="AB128" s="96"/>
      <c r="AC128" s="96"/>
    </row>
    <row r="129" spans="1:29" ht="30" customHeight="1" x14ac:dyDescent="0.45">
      <c r="A129" s="184"/>
      <c r="B129" s="157"/>
      <c r="C129" s="145"/>
      <c r="D129" s="142" t="s">
        <v>28</v>
      </c>
      <c r="E129" s="143">
        <v>2380</v>
      </c>
      <c r="F129" s="143">
        <v>3207</v>
      </c>
      <c r="G129" s="143">
        <v>4</v>
      </c>
      <c r="H129" s="144">
        <f t="shared" si="22"/>
        <v>5591</v>
      </c>
      <c r="K129" s="96"/>
      <c r="L129" s="96"/>
      <c r="M129" s="96"/>
      <c r="N129" s="96"/>
      <c r="O129" s="96"/>
      <c r="P129" s="96"/>
      <c r="Q129" s="96"/>
      <c r="R129" s="96"/>
      <c r="S129" s="96"/>
      <c r="T129" s="96"/>
      <c r="U129" s="96"/>
      <c r="V129" s="96"/>
      <c r="W129" s="96"/>
      <c r="X129" s="96"/>
      <c r="Y129" s="96"/>
      <c r="Z129" s="96"/>
      <c r="AA129" s="96"/>
      <c r="AB129" s="96"/>
      <c r="AC129" s="96"/>
    </row>
    <row r="130" spans="1:29" ht="30" customHeight="1" x14ac:dyDescent="0.45">
      <c r="A130" s="184"/>
      <c r="B130" s="157"/>
      <c r="C130" s="145"/>
      <c r="D130" s="142" t="s">
        <v>29</v>
      </c>
      <c r="E130" s="143">
        <v>14854</v>
      </c>
      <c r="F130" s="143">
        <v>79223</v>
      </c>
      <c r="G130" s="143">
        <v>0</v>
      </c>
      <c r="H130" s="144">
        <f t="shared" si="22"/>
        <v>94077</v>
      </c>
      <c r="K130" s="96"/>
      <c r="L130" s="96"/>
      <c r="M130" s="96"/>
      <c r="N130" s="96"/>
      <c r="O130" s="96"/>
      <c r="P130" s="96"/>
      <c r="Q130" s="96"/>
      <c r="R130" s="96"/>
      <c r="S130" s="96"/>
      <c r="T130" s="96"/>
      <c r="U130" s="96"/>
      <c r="V130" s="96"/>
      <c r="W130" s="96"/>
      <c r="X130" s="96"/>
      <c r="Y130" s="96"/>
      <c r="Z130" s="96"/>
      <c r="AA130" s="96"/>
      <c r="AB130" s="96"/>
      <c r="AC130" s="96"/>
    </row>
    <row r="131" spans="1:29" ht="30" customHeight="1" x14ac:dyDescent="0.45">
      <c r="A131" s="184"/>
      <c r="B131" s="157"/>
      <c r="C131" s="145"/>
      <c r="D131" s="142" t="s">
        <v>37</v>
      </c>
      <c r="E131" s="143">
        <v>34</v>
      </c>
      <c r="F131" s="143">
        <v>186</v>
      </c>
      <c r="G131" s="143">
        <v>21</v>
      </c>
      <c r="H131" s="144">
        <f t="shared" si="22"/>
        <v>241</v>
      </c>
      <c r="K131" s="96"/>
      <c r="L131" s="96"/>
      <c r="M131" s="96"/>
      <c r="N131" s="96"/>
      <c r="O131" s="96"/>
      <c r="P131" s="96"/>
      <c r="Q131" s="96"/>
      <c r="R131" s="96"/>
      <c r="S131" s="96"/>
      <c r="T131" s="96"/>
      <c r="U131" s="96"/>
      <c r="V131" s="96"/>
      <c r="W131" s="96"/>
      <c r="X131" s="96"/>
      <c r="Y131" s="96"/>
      <c r="Z131" s="96"/>
      <c r="AA131" s="96"/>
      <c r="AB131" s="96"/>
      <c r="AC131" s="96"/>
    </row>
    <row r="132" spans="1:29" ht="30" customHeight="1" x14ac:dyDescent="0.45">
      <c r="A132" s="184"/>
      <c r="B132" s="157"/>
      <c r="C132" s="145"/>
      <c r="D132" s="142" t="s">
        <v>30</v>
      </c>
      <c r="E132" s="143">
        <v>0</v>
      </c>
      <c r="F132" s="143">
        <v>6762</v>
      </c>
      <c r="G132" s="143">
        <v>1</v>
      </c>
      <c r="H132" s="144">
        <f>SUM(E132:G132)</f>
        <v>6763</v>
      </c>
      <c r="K132" s="96"/>
      <c r="L132" s="96"/>
      <c r="M132" s="96"/>
      <c r="N132" s="96"/>
      <c r="O132" s="96"/>
      <c r="P132" s="96"/>
      <c r="Q132" s="96"/>
      <c r="R132" s="96"/>
      <c r="S132" s="96"/>
      <c r="T132" s="96"/>
      <c r="U132" s="96"/>
      <c r="V132" s="96"/>
      <c r="W132" s="96"/>
      <c r="X132" s="96"/>
      <c r="Y132" s="96"/>
      <c r="Z132" s="96"/>
      <c r="AA132" s="96"/>
      <c r="AB132" s="96"/>
      <c r="AC132" s="96"/>
    </row>
    <row r="133" spans="1:29" ht="30" customHeight="1" x14ac:dyDescent="0.45">
      <c r="A133" s="184"/>
      <c r="B133" s="157"/>
      <c r="C133" s="146"/>
      <c r="D133" s="142" t="s">
        <v>31</v>
      </c>
      <c r="E133" s="143">
        <v>0</v>
      </c>
      <c r="F133" s="143">
        <v>45133</v>
      </c>
      <c r="G133" s="143">
        <v>0</v>
      </c>
      <c r="H133" s="144">
        <f t="shared" si="22"/>
        <v>45133</v>
      </c>
      <c r="K133" s="96"/>
      <c r="L133" s="96"/>
      <c r="M133" s="96"/>
      <c r="N133" s="96"/>
      <c r="O133" s="96"/>
      <c r="P133" s="96"/>
      <c r="Q133" s="96"/>
      <c r="R133" s="96"/>
      <c r="S133" s="96"/>
      <c r="T133" s="96"/>
      <c r="U133" s="96"/>
      <c r="V133" s="96"/>
      <c r="W133" s="96"/>
      <c r="X133" s="96"/>
      <c r="Y133" s="96"/>
      <c r="Z133" s="96"/>
      <c r="AA133" s="96"/>
      <c r="AB133" s="96"/>
      <c r="AC133" s="96"/>
    </row>
    <row r="134" spans="1:29" ht="30" customHeight="1" x14ac:dyDescent="0.4">
      <c r="A134" s="184"/>
      <c r="B134" s="158" t="s">
        <v>47</v>
      </c>
      <c r="C134" s="158"/>
      <c r="D134" s="158"/>
      <c r="E134" s="150">
        <f>SUM(E119:E133)</f>
        <v>21044</v>
      </c>
      <c r="F134" s="150">
        <f>SUM(F119:F133)</f>
        <v>282104</v>
      </c>
      <c r="G134" s="150">
        <f>SUM(G119:G133)</f>
        <v>2173</v>
      </c>
      <c r="H134" s="151">
        <f>SUM(H119:H133)</f>
        <v>305321</v>
      </c>
      <c r="K134" s="96"/>
      <c r="L134" s="96"/>
      <c r="M134" s="96"/>
      <c r="N134" s="96"/>
      <c r="O134" s="96"/>
      <c r="P134" s="96"/>
      <c r="Q134" s="96"/>
      <c r="R134" s="96"/>
      <c r="S134" s="96"/>
      <c r="T134" s="96"/>
      <c r="U134" s="96"/>
      <c r="V134" s="96"/>
      <c r="W134" s="96"/>
      <c r="X134" s="96"/>
      <c r="Y134" s="96"/>
      <c r="Z134" s="96"/>
      <c r="AA134" s="96"/>
      <c r="AB134" s="96"/>
      <c r="AC134" s="96"/>
    </row>
    <row r="135" spans="1:29" ht="30" customHeight="1" x14ac:dyDescent="0.4">
      <c r="A135" s="184"/>
      <c r="B135" s="157" t="s">
        <v>49</v>
      </c>
      <c r="C135" s="141" t="s">
        <v>2</v>
      </c>
      <c r="D135" s="142" t="s">
        <v>23</v>
      </c>
      <c r="E135" s="143">
        <v>0</v>
      </c>
      <c r="F135" s="143">
        <v>43680</v>
      </c>
      <c r="G135" s="143">
        <v>33.5</v>
      </c>
      <c r="H135" s="150">
        <f>SUM(E135:G135)</f>
        <v>43713.5</v>
      </c>
      <c r="K135" s="96"/>
      <c r="L135" s="96"/>
      <c r="M135" s="96"/>
      <c r="N135" s="96"/>
      <c r="O135" s="96"/>
      <c r="P135" s="96"/>
      <c r="Q135" s="96"/>
      <c r="R135" s="96"/>
      <c r="S135" s="96"/>
      <c r="T135" s="96"/>
      <c r="U135" s="96"/>
      <c r="V135" s="96"/>
      <c r="W135" s="96"/>
      <c r="X135" s="96"/>
      <c r="Y135" s="96"/>
      <c r="Z135" s="96"/>
      <c r="AA135" s="96"/>
      <c r="AB135" s="96"/>
      <c r="AC135" s="96"/>
    </row>
    <row r="136" spans="1:29" ht="30" customHeight="1" x14ac:dyDescent="0.4">
      <c r="A136" s="184"/>
      <c r="B136" s="157"/>
      <c r="C136" s="145"/>
      <c r="D136" s="142" t="s">
        <v>24</v>
      </c>
      <c r="E136" s="143">
        <v>23.5</v>
      </c>
      <c r="F136" s="143">
        <v>38665.5</v>
      </c>
      <c r="G136" s="143">
        <v>696.5</v>
      </c>
      <c r="H136" s="150">
        <f t="shared" ref="H136:H149" si="23">SUM(E136:G136)</f>
        <v>39385.5</v>
      </c>
      <c r="K136" s="96"/>
      <c r="L136" s="96"/>
      <c r="M136" s="96"/>
      <c r="N136" s="96"/>
      <c r="O136" s="96"/>
      <c r="P136" s="96"/>
      <c r="Q136" s="96"/>
      <c r="R136" s="96"/>
      <c r="S136" s="96"/>
      <c r="T136" s="96"/>
      <c r="U136" s="96"/>
      <c r="V136" s="96"/>
      <c r="W136" s="96"/>
      <c r="X136" s="96"/>
      <c r="Y136" s="96"/>
      <c r="Z136" s="96"/>
      <c r="AA136" s="96"/>
      <c r="AB136" s="96"/>
      <c r="AC136" s="96"/>
    </row>
    <row r="137" spans="1:29" ht="30" customHeight="1" x14ac:dyDescent="0.4">
      <c r="A137" s="184"/>
      <c r="B137" s="157"/>
      <c r="C137" s="145"/>
      <c r="D137" s="142" t="s">
        <v>0</v>
      </c>
      <c r="E137" s="143">
        <v>0</v>
      </c>
      <c r="F137" s="143">
        <v>178.5</v>
      </c>
      <c r="G137" s="143">
        <v>0</v>
      </c>
      <c r="H137" s="150">
        <f t="shared" si="23"/>
        <v>178.5</v>
      </c>
      <c r="K137" s="96"/>
      <c r="L137" s="96"/>
      <c r="M137" s="96"/>
      <c r="N137" s="96"/>
      <c r="O137" s="96"/>
      <c r="P137" s="96"/>
      <c r="Q137" s="96"/>
      <c r="R137" s="96"/>
      <c r="S137" s="96"/>
      <c r="T137" s="96"/>
      <c r="U137" s="96"/>
      <c r="V137" s="96"/>
      <c r="W137" s="96"/>
      <c r="X137" s="96"/>
      <c r="Y137" s="96"/>
      <c r="Z137" s="96"/>
      <c r="AA137" s="96"/>
      <c r="AB137" s="96"/>
      <c r="AC137" s="96"/>
    </row>
    <row r="138" spans="1:29" ht="30" customHeight="1" x14ac:dyDescent="0.4">
      <c r="A138" s="184"/>
      <c r="B138" s="157"/>
      <c r="C138" s="145"/>
      <c r="D138" s="142" t="s">
        <v>25</v>
      </c>
      <c r="E138" s="143">
        <v>0</v>
      </c>
      <c r="F138" s="143">
        <v>27278</v>
      </c>
      <c r="G138" s="143">
        <v>0</v>
      </c>
      <c r="H138" s="150">
        <f t="shared" si="23"/>
        <v>27278</v>
      </c>
      <c r="K138" s="96"/>
      <c r="L138" s="96"/>
      <c r="M138" s="96"/>
      <c r="N138" s="96"/>
      <c r="O138" s="96"/>
      <c r="P138" s="96"/>
      <c r="Q138" s="96"/>
      <c r="R138" s="96"/>
      <c r="S138" s="96"/>
      <c r="T138" s="96"/>
      <c r="U138" s="96"/>
      <c r="V138" s="96"/>
      <c r="W138" s="96"/>
      <c r="X138" s="96"/>
      <c r="Y138" s="96"/>
      <c r="Z138" s="96"/>
      <c r="AA138" s="96"/>
      <c r="AB138" s="96"/>
      <c r="AC138" s="96"/>
    </row>
    <row r="139" spans="1:29" ht="30" customHeight="1" x14ac:dyDescent="0.4">
      <c r="A139" s="184"/>
      <c r="B139" s="157"/>
      <c r="C139" s="145"/>
      <c r="D139" s="142" t="s">
        <v>26</v>
      </c>
      <c r="E139" s="143">
        <v>7.5</v>
      </c>
      <c r="F139" s="143">
        <v>465</v>
      </c>
      <c r="G139" s="143">
        <v>1.5</v>
      </c>
      <c r="H139" s="150">
        <f t="shared" si="23"/>
        <v>474</v>
      </c>
      <c r="K139" s="96"/>
      <c r="L139" s="96"/>
      <c r="M139" s="96"/>
      <c r="N139" s="96"/>
      <c r="O139" s="96"/>
      <c r="P139" s="96"/>
      <c r="Q139" s="96"/>
      <c r="R139" s="96"/>
      <c r="S139" s="96"/>
      <c r="T139" s="96"/>
      <c r="U139" s="96"/>
      <c r="V139" s="96"/>
      <c r="W139" s="96"/>
      <c r="X139" s="96"/>
      <c r="Y139" s="96"/>
      <c r="Z139" s="96"/>
      <c r="AA139" s="96"/>
      <c r="AB139" s="96"/>
      <c r="AC139" s="96"/>
    </row>
    <row r="140" spans="1:29" ht="30" customHeight="1" x14ac:dyDescent="0.4">
      <c r="A140" s="184"/>
      <c r="B140" s="157"/>
      <c r="C140" s="146"/>
      <c r="D140" s="142" t="s">
        <v>1</v>
      </c>
      <c r="E140" s="143">
        <v>0</v>
      </c>
      <c r="F140" s="143">
        <v>52</v>
      </c>
      <c r="G140" s="143">
        <v>0</v>
      </c>
      <c r="H140" s="150">
        <f t="shared" si="23"/>
        <v>52</v>
      </c>
      <c r="K140" s="96"/>
      <c r="L140" s="96"/>
      <c r="M140" s="96"/>
      <c r="N140" s="96"/>
      <c r="O140" s="96"/>
      <c r="P140" s="96"/>
      <c r="Q140" s="96"/>
      <c r="R140" s="96"/>
      <c r="S140" s="96"/>
      <c r="T140" s="96"/>
      <c r="U140" s="96"/>
      <c r="V140" s="96"/>
      <c r="W140" s="96"/>
      <c r="X140" s="96"/>
      <c r="Y140" s="96"/>
      <c r="Z140" s="96"/>
      <c r="AA140" s="96"/>
      <c r="AB140" s="96"/>
      <c r="AC140" s="96"/>
    </row>
    <row r="141" spans="1:29" ht="30" customHeight="1" x14ac:dyDescent="0.4">
      <c r="A141" s="184"/>
      <c r="B141" s="157"/>
      <c r="C141" s="141" t="s">
        <v>3</v>
      </c>
      <c r="D141" s="142" t="s">
        <v>35</v>
      </c>
      <c r="E141" s="143">
        <v>2071.5</v>
      </c>
      <c r="F141" s="143">
        <v>1838.5</v>
      </c>
      <c r="G141" s="143">
        <v>407.5</v>
      </c>
      <c r="H141" s="150">
        <f t="shared" si="23"/>
        <v>4317.5</v>
      </c>
      <c r="K141" s="96"/>
      <c r="L141" s="96"/>
      <c r="M141" s="96"/>
      <c r="N141" s="96"/>
      <c r="O141" s="96"/>
      <c r="P141" s="96"/>
      <c r="Q141" s="96"/>
      <c r="R141" s="96"/>
      <c r="S141" s="96"/>
      <c r="T141" s="96"/>
      <c r="U141" s="96"/>
      <c r="V141" s="96"/>
      <c r="W141" s="96"/>
      <c r="X141" s="96"/>
      <c r="Y141" s="96"/>
      <c r="Z141" s="96"/>
      <c r="AA141" s="96"/>
      <c r="AB141" s="96"/>
      <c r="AC141" s="96"/>
    </row>
    <row r="142" spans="1:29" ht="30" customHeight="1" x14ac:dyDescent="0.4">
      <c r="A142" s="184"/>
      <c r="B142" s="157"/>
      <c r="C142" s="145"/>
      <c r="D142" s="142" t="s">
        <v>36</v>
      </c>
      <c r="E142" s="143">
        <v>57</v>
      </c>
      <c r="F142" s="143">
        <v>421.5</v>
      </c>
      <c r="G142" s="143">
        <v>0</v>
      </c>
      <c r="H142" s="150">
        <f t="shared" si="23"/>
        <v>478.5</v>
      </c>
      <c r="K142" s="96"/>
      <c r="L142" s="96"/>
      <c r="M142" s="96"/>
      <c r="N142" s="96"/>
      <c r="O142" s="96"/>
      <c r="P142" s="96"/>
      <c r="Q142" s="96"/>
      <c r="R142" s="96"/>
      <c r="S142" s="96"/>
      <c r="T142" s="96"/>
      <c r="U142" s="96"/>
      <c r="V142" s="96"/>
      <c r="W142" s="96"/>
      <c r="X142" s="96"/>
      <c r="Y142" s="96"/>
      <c r="Z142" s="96"/>
      <c r="AA142" s="96"/>
      <c r="AB142" s="96"/>
      <c r="AC142" s="96"/>
    </row>
    <row r="143" spans="1:29" ht="30" customHeight="1" x14ac:dyDescent="0.4">
      <c r="A143" s="184"/>
      <c r="B143" s="157"/>
      <c r="C143" s="145"/>
      <c r="D143" s="142" t="s">
        <v>27</v>
      </c>
      <c r="E143" s="143">
        <v>320.5</v>
      </c>
      <c r="F143" s="143">
        <v>13234.5</v>
      </c>
      <c r="G143" s="143">
        <v>438</v>
      </c>
      <c r="H143" s="150">
        <f t="shared" si="23"/>
        <v>13993</v>
      </c>
      <c r="K143" s="96"/>
      <c r="L143" s="96"/>
      <c r="M143" s="96"/>
      <c r="N143" s="96"/>
      <c r="O143" s="96"/>
      <c r="P143" s="96"/>
      <c r="Q143" s="96"/>
      <c r="R143" s="96"/>
      <c r="S143" s="96"/>
      <c r="T143" s="96"/>
      <c r="U143" s="96"/>
      <c r="V143" s="96"/>
      <c r="W143" s="96"/>
      <c r="X143" s="96"/>
      <c r="Y143" s="96"/>
      <c r="Z143" s="96"/>
      <c r="AA143" s="96"/>
      <c r="AB143" s="96"/>
      <c r="AC143" s="96"/>
    </row>
    <row r="144" spans="1:29" ht="30" customHeight="1" x14ac:dyDescent="0.4">
      <c r="A144" s="184"/>
      <c r="B144" s="157"/>
      <c r="C144" s="145"/>
      <c r="D144" s="142" t="s">
        <v>22</v>
      </c>
      <c r="E144" s="143">
        <v>118.5</v>
      </c>
      <c r="F144" s="143">
        <v>184</v>
      </c>
      <c r="G144" s="143">
        <v>135</v>
      </c>
      <c r="H144" s="150">
        <f t="shared" si="23"/>
        <v>437.5</v>
      </c>
      <c r="K144" s="96"/>
      <c r="L144" s="96"/>
      <c r="M144" s="96"/>
      <c r="N144" s="96"/>
      <c r="O144" s="96"/>
      <c r="P144" s="96"/>
      <c r="Q144" s="96"/>
      <c r="R144" s="96"/>
      <c r="S144" s="96"/>
      <c r="T144" s="96"/>
      <c r="U144" s="96"/>
      <c r="V144" s="96"/>
      <c r="W144" s="96"/>
      <c r="X144" s="96"/>
      <c r="Y144" s="96"/>
      <c r="Z144" s="96"/>
      <c r="AA144" s="96"/>
      <c r="AB144" s="96"/>
      <c r="AC144" s="96"/>
    </row>
    <row r="145" spans="1:29" ht="30" customHeight="1" x14ac:dyDescent="0.4">
      <c r="A145" s="184"/>
      <c r="B145" s="157"/>
      <c r="C145" s="145"/>
      <c r="D145" s="142" t="s">
        <v>28</v>
      </c>
      <c r="E145" s="143">
        <v>2211</v>
      </c>
      <c r="F145" s="143">
        <v>4037.5</v>
      </c>
      <c r="G145" s="143">
        <v>3</v>
      </c>
      <c r="H145" s="150">
        <f t="shared" si="23"/>
        <v>6251.5</v>
      </c>
      <c r="K145" s="96"/>
      <c r="L145" s="96"/>
      <c r="M145" s="96"/>
      <c r="N145" s="96"/>
      <c r="O145" s="96"/>
      <c r="P145" s="96"/>
      <c r="Q145" s="96"/>
      <c r="R145" s="96"/>
      <c r="S145" s="96"/>
      <c r="T145" s="96"/>
      <c r="U145" s="96"/>
      <c r="V145" s="96"/>
      <c r="W145" s="96"/>
      <c r="X145" s="96"/>
      <c r="Y145" s="96"/>
      <c r="Z145" s="96"/>
      <c r="AA145" s="96"/>
      <c r="AB145" s="96"/>
      <c r="AC145" s="96"/>
    </row>
    <row r="146" spans="1:29" ht="30" customHeight="1" x14ac:dyDescent="0.4">
      <c r="A146" s="184"/>
      <c r="B146" s="157"/>
      <c r="C146" s="145"/>
      <c r="D146" s="142" t="s">
        <v>29</v>
      </c>
      <c r="E146" s="143">
        <v>14663</v>
      </c>
      <c r="F146" s="143">
        <v>94536</v>
      </c>
      <c r="G146" s="143">
        <v>0</v>
      </c>
      <c r="H146" s="150">
        <f t="shared" si="23"/>
        <v>109199</v>
      </c>
      <c r="K146" s="96"/>
      <c r="L146" s="96"/>
      <c r="M146" s="96"/>
      <c r="N146" s="96"/>
      <c r="O146" s="96"/>
      <c r="P146" s="96"/>
      <c r="Q146" s="96"/>
      <c r="R146" s="96"/>
      <c r="S146" s="96"/>
      <c r="T146" s="96"/>
      <c r="U146" s="96"/>
      <c r="V146" s="96"/>
      <c r="W146" s="96"/>
      <c r="X146" s="96"/>
      <c r="Y146" s="96"/>
      <c r="Z146" s="96"/>
      <c r="AA146" s="96"/>
      <c r="AB146" s="96"/>
      <c r="AC146" s="96"/>
    </row>
    <row r="147" spans="1:29" ht="30" customHeight="1" x14ac:dyDescent="0.4">
      <c r="A147" s="184"/>
      <c r="B147" s="157"/>
      <c r="C147" s="145"/>
      <c r="D147" s="142" t="s">
        <v>37</v>
      </c>
      <c r="E147" s="143">
        <v>34.5</v>
      </c>
      <c r="F147" s="143">
        <v>152.5</v>
      </c>
      <c r="G147" s="143">
        <v>20.5</v>
      </c>
      <c r="H147" s="150">
        <f t="shared" si="23"/>
        <v>207.5</v>
      </c>
      <c r="K147" s="96"/>
      <c r="L147" s="96"/>
      <c r="M147" s="96"/>
      <c r="N147" s="96"/>
      <c r="O147" s="96"/>
      <c r="P147" s="96"/>
      <c r="Q147" s="96"/>
      <c r="R147" s="96"/>
      <c r="S147" s="96"/>
      <c r="T147" s="96"/>
      <c r="U147" s="96"/>
      <c r="V147" s="96"/>
      <c r="W147" s="96"/>
      <c r="X147" s="96"/>
      <c r="Y147" s="96"/>
      <c r="Z147" s="96"/>
      <c r="AA147" s="96"/>
      <c r="AB147" s="96"/>
      <c r="AC147" s="96"/>
    </row>
    <row r="148" spans="1:29" ht="30" customHeight="1" x14ac:dyDescent="0.4">
      <c r="A148" s="184"/>
      <c r="B148" s="157"/>
      <c r="C148" s="145"/>
      <c r="D148" s="142" t="s">
        <v>30</v>
      </c>
      <c r="E148" s="143">
        <v>0.5</v>
      </c>
      <c r="F148" s="143">
        <v>7345.5</v>
      </c>
      <c r="G148" s="143">
        <v>0.5</v>
      </c>
      <c r="H148" s="150">
        <f t="shared" si="23"/>
        <v>7346.5</v>
      </c>
      <c r="K148" s="96"/>
      <c r="L148" s="96"/>
      <c r="M148" s="96"/>
      <c r="N148" s="96"/>
      <c r="O148" s="96"/>
      <c r="P148" s="96"/>
      <c r="Q148" s="96"/>
      <c r="R148" s="96"/>
      <c r="S148" s="96"/>
      <c r="T148" s="96"/>
      <c r="U148" s="96"/>
      <c r="V148" s="96"/>
      <c r="W148" s="96"/>
      <c r="X148" s="96"/>
      <c r="Y148" s="96"/>
      <c r="Z148" s="96"/>
      <c r="AA148" s="96"/>
      <c r="AB148" s="96"/>
      <c r="AC148" s="96"/>
    </row>
    <row r="149" spans="1:29" ht="30" customHeight="1" x14ac:dyDescent="0.4">
      <c r="A149" s="184"/>
      <c r="B149" s="157"/>
      <c r="C149" s="146"/>
      <c r="D149" s="142" t="s">
        <v>31</v>
      </c>
      <c r="E149" s="143">
        <v>0</v>
      </c>
      <c r="F149" s="143">
        <v>38498.5</v>
      </c>
      <c r="G149" s="143">
        <v>0</v>
      </c>
      <c r="H149" s="150">
        <f t="shared" si="23"/>
        <v>38498.5</v>
      </c>
      <c r="K149" s="96"/>
      <c r="L149" s="96"/>
      <c r="M149" s="96"/>
      <c r="N149" s="96"/>
      <c r="O149" s="96"/>
      <c r="P149" s="96"/>
      <c r="Q149" s="96"/>
      <c r="R149" s="96"/>
      <c r="S149" s="96"/>
      <c r="T149" s="96"/>
      <c r="U149" s="96"/>
      <c r="V149" s="96"/>
      <c r="W149" s="96"/>
      <c r="X149" s="96"/>
      <c r="Y149" s="96"/>
      <c r="Z149" s="96"/>
      <c r="AA149" s="96"/>
      <c r="AB149" s="96"/>
      <c r="AC149" s="96"/>
    </row>
    <row r="150" spans="1:29" ht="30" customHeight="1" x14ac:dyDescent="0.4">
      <c r="A150" s="185"/>
      <c r="B150" s="158" t="s">
        <v>47</v>
      </c>
      <c r="C150" s="158"/>
      <c r="D150" s="158"/>
      <c r="E150" s="150">
        <f t="shared" ref="E150:G150" si="24">AVERAGE(E134,E118)</f>
        <v>19507.5</v>
      </c>
      <c r="F150" s="150">
        <f t="shared" si="24"/>
        <v>270565</v>
      </c>
      <c r="G150" s="150">
        <f t="shared" si="24"/>
        <v>1737</v>
      </c>
      <c r="H150" s="151">
        <f>SUM(H135:H149)</f>
        <v>291811</v>
      </c>
      <c r="K150" s="96"/>
      <c r="L150" s="96"/>
      <c r="M150" s="96"/>
      <c r="N150" s="96"/>
      <c r="O150" s="96"/>
      <c r="P150" s="96"/>
      <c r="Q150" s="96"/>
      <c r="R150" s="96"/>
      <c r="S150" s="96"/>
      <c r="T150" s="96"/>
      <c r="U150" s="96"/>
      <c r="V150" s="96"/>
      <c r="W150" s="96"/>
      <c r="X150" s="96"/>
      <c r="Y150" s="96"/>
      <c r="Z150" s="96"/>
      <c r="AA150" s="96"/>
      <c r="AB150" s="96"/>
      <c r="AC150" s="96"/>
    </row>
    <row r="151" spans="1:29" ht="30" customHeight="1" x14ac:dyDescent="0.4">
      <c r="A151" s="159" t="s">
        <v>50</v>
      </c>
      <c r="B151" s="160"/>
      <c r="C151" s="160"/>
      <c r="D151" s="161"/>
      <c r="E151" s="162">
        <f t="shared" ref="E151:G151" si="25">SUM(E134,E118)</f>
        <v>39015</v>
      </c>
      <c r="F151" s="162">
        <f t="shared" si="25"/>
        <v>541130</v>
      </c>
      <c r="G151" s="162">
        <f t="shared" si="25"/>
        <v>3474</v>
      </c>
      <c r="H151" s="162">
        <f>SUM(H134,H118)</f>
        <v>583619</v>
      </c>
      <c r="K151" s="96"/>
      <c r="L151" s="96"/>
      <c r="M151" s="96"/>
      <c r="N151" s="96"/>
      <c r="O151" s="96"/>
      <c r="P151" s="96"/>
      <c r="Q151" s="96"/>
      <c r="R151" s="96"/>
      <c r="S151" s="96"/>
      <c r="T151" s="96"/>
      <c r="U151" s="96"/>
      <c r="V151" s="96"/>
      <c r="W151" s="96"/>
      <c r="X151" s="96"/>
      <c r="Y151" s="96"/>
      <c r="Z151" s="96"/>
      <c r="AA151" s="96"/>
      <c r="AB151" s="96"/>
      <c r="AC151" s="96"/>
    </row>
    <row r="152" spans="1:29" ht="30" customHeight="1" x14ac:dyDescent="0.4">
      <c r="A152" s="163"/>
      <c r="B152" s="164"/>
      <c r="C152" s="164"/>
      <c r="D152" s="165"/>
      <c r="E152" s="166"/>
      <c r="F152" s="166"/>
      <c r="G152" s="166"/>
      <c r="H152" s="166"/>
      <c r="K152" s="96"/>
      <c r="L152" s="96"/>
      <c r="M152" s="96"/>
      <c r="N152" s="96"/>
      <c r="O152" s="96"/>
      <c r="P152" s="96"/>
      <c r="Q152" s="96"/>
      <c r="R152" s="96"/>
      <c r="S152" s="96"/>
      <c r="T152" s="96"/>
      <c r="U152" s="96"/>
      <c r="V152" s="96"/>
      <c r="W152" s="96"/>
      <c r="X152" s="96"/>
      <c r="Y152" s="96"/>
      <c r="Z152" s="96"/>
      <c r="AA152" s="96"/>
      <c r="AB152" s="96"/>
      <c r="AC152" s="96"/>
    </row>
    <row r="153" spans="1:29" ht="30" customHeight="1" x14ac:dyDescent="0.4">
      <c r="A153" s="168"/>
      <c r="B153" s="168"/>
      <c r="C153" s="168"/>
      <c r="D153" s="168"/>
      <c r="E153" s="169"/>
      <c r="F153" s="169"/>
      <c r="G153" s="169"/>
      <c r="H153" s="169"/>
      <c r="K153" s="96"/>
      <c r="L153" s="96"/>
      <c r="M153" s="96"/>
      <c r="N153" s="96"/>
      <c r="O153" s="96"/>
      <c r="P153" s="96"/>
      <c r="Q153" s="96"/>
      <c r="R153" s="96"/>
      <c r="S153" s="96"/>
      <c r="T153" s="96"/>
      <c r="U153" s="96"/>
      <c r="V153" s="96"/>
      <c r="W153" s="96"/>
      <c r="X153" s="96"/>
      <c r="Y153" s="96"/>
      <c r="Z153" s="96"/>
      <c r="AA153" s="96"/>
      <c r="AB153" s="96"/>
      <c r="AC153" s="96"/>
    </row>
    <row r="154" spans="1:29" ht="30" customHeight="1" x14ac:dyDescent="0.4">
      <c r="A154" s="168"/>
      <c r="B154" s="168"/>
      <c r="C154" s="168"/>
      <c r="D154" s="168"/>
      <c r="E154" s="169"/>
      <c r="F154" s="169"/>
      <c r="G154" s="169"/>
      <c r="H154" s="169"/>
      <c r="K154" s="96"/>
      <c r="L154" s="96"/>
      <c r="M154" s="96"/>
      <c r="N154" s="96"/>
      <c r="O154" s="96"/>
      <c r="P154" s="96"/>
      <c r="Q154" s="96"/>
      <c r="R154" s="96"/>
      <c r="S154" s="96"/>
      <c r="T154" s="96"/>
      <c r="U154" s="96"/>
      <c r="V154" s="96"/>
      <c r="W154" s="96"/>
      <c r="X154" s="96"/>
      <c r="Y154" s="96"/>
      <c r="Z154" s="96"/>
      <c r="AA154" s="96"/>
      <c r="AB154" s="96"/>
      <c r="AC154" s="96"/>
    </row>
    <row r="155" spans="1:29" ht="30" customHeight="1" x14ac:dyDescent="0.45">
      <c r="A155" s="186" t="s">
        <v>38</v>
      </c>
      <c r="B155" s="157">
        <v>2019</v>
      </c>
      <c r="C155" s="141" t="s">
        <v>2</v>
      </c>
      <c r="D155" s="142" t="s">
        <v>23</v>
      </c>
      <c r="E155" s="143">
        <v>1</v>
      </c>
      <c r="F155" s="143">
        <v>6553</v>
      </c>
      <c r="G155" s="143">
        <v>0</v>
      </c>
      <c r="H155" s="144">
        <f>SUM(E155:G155)</f>
        <v>6554</v>
      </c>
      <c r="K155" s="96"/>
      <c r="L155" s="96"/>
      <c r="M155" s="96"/>
      <c r="N155" s="96"/>
      <c r="O155" s="96"/>
      <c r="P155" s="96"/>
      <c r="Q155" s="96"/>
      <c r="R155" s="96"/>
      <c r="S155" s="96"/>
      <c r="T155" s="96"/>
      <c r="U155" s="96"/>
      <c r="V155" s="96"/>
      <c r="W155" s="96"/>
      <c r="X155" s="96"/>
      <c r="Y155" s="96"/>
      <c r="Z155" s="96"/>
      <c r="AA155" s="96"/>
      <c r="AB155" s="96"/>
      <c r="AC155" s="96"/>
    </row>
    <row r="156" spans="1:29" ht="30" customHeight="1" x14ac:dyDescent="0.45">
      <c r="A156" s="186"/>
      <c r="B156" s="157"/>
      <c r="C156" s="145"/>
      <c r="D156" s="142" t="s">
        <v>24</v>
      </c>
      <c r="E156" s="143">
        <v>44</v>
      </c>
      <c r="F156" s="143">
        <v>9252</v>
      </c>
      <c r="G156" s="143">
        <v>0</v>
      </c>
      <c r="H156" s="144">
        <f t="shared" ref="H156:H169" si="26">SUM(E156:G156)</f>
        <v>9296</v>
      </c>
      <c r="K156" s="96"/>
      <c r="L156" s="96"/>
      <c r="M156" s="96"/>
      <c r="N156" s="96"/>
      <c r="O156" s="96"/>
      <c r="P156" s="96"/>
      <c r="Q156" s="96"/>
      <c r="R156" s="96"/>
      <c r="S156" s="96"/>
      <c r="T156" s="96"/>
      <c r="U156" s="96"/>
      <c r="V156" s="96"/>
      <c r="W156" s="96"/>
      <c r="X156" s="96"/>
      <c r="Y156" s="96"/>
      <c r="Z156" s="96"/>
      <c r="AA156" s="96"/>
      <c r="AB156" s="96"/>
      <c r="AC156" s="96"/>
    </row>
    <row r="157" spans="1:29" ht="30" customHeight="1" x14ac:dyDescent="0.45">
      <c r="A157" s="186"/>
      <c r="B157" s="157"/>
      <c r="C157" s="145"/>
      <c r="D157" s="142" t="s">
        <v>0</v>
      </c>
      <c r="E157" s="143">
        <v>0</v>
      </c>
      <c r="F157" s="143">
        <v>95</v>
      </c>
      <c r="G157" s="143">
        <v>0</v>
      </c>
      <c r="H157" s="144">
        <f t="shared" si="26"/>
        <v>95</v>
      </c>
      <c r="K157" s="96"/>
      <c r="L157" s="96"/>
      <c r="M157" s="96"/>
      <c r="N157" s="96"/>
      <c r="O157" s="96"/>
      <c r="P157" s="96"/>
      <c r="Q157" s="96"/>
      <c r="R157" s="96"/>
      <c r="S157" s="96"/>
      <c r="T157" s="96"/>
      <c r="U157" s="96"/>
      <c r="V157" s="96"/>
      <c r="W157" s="96"/>
      <c r="X157" s="96"/>
      <c r="Y157" s="96"/>
      <c r="Z157" s="96"/>
      <c r="AA157" s="96"/>
      <c r="AB157" s="96"/>
      <c r="AC157" s="96"/>
    </row>
    <row r="158" spans="1:29" ht="30" customHeight="1" x14ac:dyDescent="0.45">
      <c r="A158" s="186"/>
      <c r="B158" s="157"/>
      <c r="C158" s="145"/>
      <c r="D158" s="142" t="s">
        <v>25</v>
      </c>
      <c r="E158" s="143">
        <v>0</v>
      </c>
      <c r="F158" s="143">
        <v>1612</v>
      </c>
      <c r="G158" s="143">
        <v>0</v>
      </c>
      <c r="H158" s="144">
        <f t="shared" si="26"/>
        <v>1612</v>
      </c>
      <c r="K158" s="96"/>
      <c r="L158" s="96"/>
      <c r="M158" s="96"/>
      <c r="N158" s="96"/>
      <c r="O158" s="96"/>
      <c r="P158" s="96"/>
      <c r="Q158" s="96"/>
      <c r="R158" s="96"/>
      <c r="S158" s="96"/>
      <c r="T158" s="96"/>
      <c r="U158" s="96"/>
      <c r="V158" s="96"/>
      <c r="W158" s="96"/>
      <c r="X158" s="96"/>
      <c r="Y158" s="96"/>
      <c r="Z158" s="96"/>
      <c r="AA158" s="96"/>
      <c r="AB158" s="96"/>
      <c r="AC158" s="96"/>
    </row>
    <row r="159" spans="1:29" ht="30" customHeight="1" x14ac:dyDescent="0.45">
      <c r="A159" s="186"/>
      <c r="B159" s="157"/>
      <c r="C159" s="145"/>
      <c r="D159" s="142" t="s">
        <v>26</v>
      </c>
      <c r="E159" s="143">
        <v>61</v>
      </c>
      <c r="F159" s="143">
        <v>169</v>
      </c>
      <c r="G159" s="143">
        <v>4</v>
      </c>
      <c r="H159" s="144">
        <f t="shared" si="26"/>
        <v>234</v>
      </c>
      <c r="K159" s="96"/>
      <c r="L159" s="96"/>
      <c r="M159" s="96"/>
      <c r="N159" s="96"/>
      <c r="O159" s="96"/>
      <c r="P159" s="96"/>
      <c r="Q159" s="96"/>
      <c r="R159" s="96"/>
      <c r="S159" s="96"/>
      <c r="T159" s="96"/>
      <c r="U159" s="96"/>
      <c r="V159" s="96"/>
      <c r="W159" s="96"/>
      <c r="X159" s="96"/>
      <c r="Y159" s="96"/>
      <c r="Z159" s="96"/>
      <c r="AA159" s="96"/>
      <c r="AB159" s="96"/>
      <c r="AC159" s="96"/>
    </row>
    <row r="160" spans="1:29" ht="30" customHeight="1" x14ac:dyDescent="0.45">
      <c r="A160" s="186"/>
      <c r="B160" s="157"/>
      <c r="C160" s="146"/>
      <c r="D160" s="142" t="s">
        <v>1</v>
      </c>
      <c r="E160" s="143">
        <v>15</v>
      </c>
      <c r="F160" s="143">
        <v>0</v>
      </c>
      <c r="G160" s="143">
        <v>0</v>
      </c>
      <c r="H160" s="144">
        <f t="shared" si="26"/>
        <v>15</v>
      </c>
      <c r="K160" s="96"/>
      <c r="L160" s="96"/>
      <c r="M160" s="96"/>
      <c r="N160" s="96"/>
      <c r="O160" s="96"/>
      <c r="P160" s="96"/>
      <c r="Q160" s="96"/>
      <c r="R160" s="96"/>
      <c r="S160" s="96"/>
      <c r="T160" s="96"/>
      <c r="U160" s="96"/>
      <c r="V160" s="96"/>
      <c r="W160" s="96"/>
      <c r="X160" s="96"/>
      <c r="Y160" s="96"/>
      <c r="Z160" s="96"/>
      <c r="AA160" s="96"/>
      <c r="AB160" s="96"/>
      <c r="AC160" s="96"/>
    </row>
    <row r="161" spans="1:29" ht="30" customHeight="1" x14ac:dyDescent="0.45">
      <c r="A161" s="186"/>
      <c r="B161" s="157"/>
      <c r="C161" s="141" t="s">
        <v>3</v>
      </c>
      <c r="D161" s="142" t="s">
        <v>35</v>
      </c>
      <c r="E161" s="143">
        <v>350</v>
      </c>
      <c r="F161" s="143">
        <v>2463</v>
      </c>
      <c r="G161" s="143">
        <v>1227</v>
      </c>
      <c r="H161" s="144">
        <f t="shared" si="26"/>
        <v>4040</v>
      </c>
      <c r="K161" s="96"/>
      <c r="L161" s="96"/>
      <c r="M161" s="96"/>
      <c r="N161" s="96"/>
      <c r="O161" s="96"/>
      <c r="P161" s="96"/>
      <c r="Q161" s="96"/>
      <c r="R161" s="96"/>
      <c r="S161" s="96"/>
      <c r="T161" s="96"/>
      <c r="U161" s="96"/>
      <c r="V161" s="96"/>
      <c r="W161" s="96"/>
      <c r="X161" s="96"/>
      <c r="Y161" s="96"/>
      <c r="Z161" s="96"/>
      <c r="AA161" s="96"/>
      <c r="AB161" s="96"/>
      <c r="AC161" s="96"/>
    </row>
    <row r="162" spans="1:29" ht="30" customHeight="1" x14ac:dyDescent="0.45">
      <c r="A162" s="186"/>
      <c r="B162" s="157"/>
      <c r="C162" s="145"/>
      <c r="D162" s="142" t="s">
        <v>36</v>
      </c>
      <c r="E162" s="143">
        <v>111</v>
      </c>
      <c r="F162" s="143">
        <v>339</v>
      </c>
      <c r="G162" s="143">
        <v>0</v>
      </c>
      <c r="H162" s="144">
        <f t="shared" si="26"/>
        <v>450</v>
      </c>
      <c r="K162" s="96"/>
      <c r="L162" s="96"/>
      <c r="M162" s="96"/>
      <c r="N162" s="96"/>
      <c r="O162" s="96"/>
      <c r="P162" s="96"/>
      <c r="Q162" s="96"/>
      <c r="R162" s="96"/>
      <c r="S162" s="96"/>
      <c r="T162" s="96"/>
      <c r="U162" s="96"/>
      <c r="V162" s="96"/>
      <c r="W162" s="96"/>
      <c r="X162" s="96"/>
      <c r="Y162" s="96"/>
      <c r="Z162" s="96"/>
      <c r="AA162" s="96"/>
      <c r="AB162" s="96"/>
      <c r="AC162" s="96"/>
    </row>
    <row r="163" spans="1:29" ht="30" customHeight="1" x14ac:dyDescent="0.45">
      <c r="A163" s="186"/>
      <c r="B163" s="157"/>
      <c r="C163" s="145"/>
      <c r="D163" s="142" t="s">
        <v>27</v>
      </c>
      <c r="E163" s="143">
        <v>331</v>
      </c>
      <c r="F163" s="143">
        <v>516</v>
      </c>
      <c r="G163" s="143">
        <v>440</v>
      </c>
      <c r="H163" s="144">
        <f t="shared" si="26"/>
        <v>1287</v>
      </c>
      <c r="K163" s="96"/>
      <c r="L163" s="96"/>
      <c r="M163" s="96"/>
      <c r="N163" s="96"/>
      <c r="O163" s="96"/>
      <c r="P163" s="96"/>
      <c r="Q163" s="96"/>
      <c r="R163" s="96"/>
      <c r="S163" s="96"/>
      <c r="T163" s="96"/>
      <c r="U163" s="96"/>
      <c r="V163" s="96"/>
      <c r="W163" s="96"/>
      <c r="X163" s="96"/>
      <c r="Y163" s="96"/>
      <c r="Z163" s="96"/>
      <c r="AA163" s="96"/>
      <c r="AB163" s="96"/>
      <c r="AC163" s="96"/>
    </row>
    <row r="164" spans="1:29" ht="30" customHeight="1" x14ac:dyDescent="0.45">
      <c r="A164" s="186"/>
      <c r="B164" s="157"/>
      <c r="C164" s="145"/>
      <c r="D164" s="142" t="s">
        <v>22</v>
      </c>
      <c r="E164" s="143">
        <v>78</v>
      </c>
      <c r="F164" s="143">
        <v>468</v>
      </c>
      <c r="G164" s="143">
        <v>232</v>
      </c>
      <c r="H164" s="144">
        <f t="shared" si="26"/>
        <v>778</v>
      </c>
      <c r="K164" s="96"/>
      <c r="L164" s="96"/>
      <c r="M164" s="96"/>
      <c r="N164" s="96"/>
      <c r="O164" s="96"/>
      <c r="P164" s="96"/>
      <c r="Q164" s="96"/>
      <c r="R164" s="96"/>
      <c r="S164" s="96"/>
      <c r="T164" s="96"/>
      <c r="U164" s="96"/>
      <c r="V164" s="96"/>
      <c r="W164" s="96"/>
      <c r="X164" s="96"/>
      <c r="Y164" s="96"/>
      <c r="Z164" s="96"/>
      <c r="AA164" s="96"/>
      <c r="AB164" s="96"/>
      <c r="AC164" s="96"/>
    </row>
    <row r="165" spans="1:29" ht="30" customHeight="1" x14ac:dyDescent="0.45">
      <c r="A165" s="186"/>
      <c r="B165" s="157"/>
      <c r="C165" s="145"/>
      <c r="D165" s="142" t="s">
        <v>28</v>
      </c>
      <c r="E165" s="143">
        <v>2584</v>
      </c>
      <c r="F165" s="143">
        <v>5869</v>
      </c>
      <c r="G165" s="143">
        <v>645</v>
      </c>
      <c r="H165" s="144">
        <f t="shared" si="26"/>
        <v>9098</v>
      </c>
      <c r="K165" s="96"/>
      <c r="L165" s="96"/>
      <c r="M165" s="96"/>
      <c r="N165" s="96"/>
      <c r="O165" s="96"/>
      <c r="P165" s="96"/>
      <c r="Q165" s="96"/>
      <c r="R165" s="96"/>
      <c r="S165" s="96"/>
      <c r="T165" s="96"/>
      <c r="U165" s="96"/>
      <c r="V165" s="96"/>
      <c r="W165" s="96"/>
      <c r="X165" s="96"/>
      <c r="Y165" s="96"/>
      <c r="Z165" s="96"/>
      <c r="AA165" s="96"/>
      <c r="AB165" s="96"/>
      <c r="AC165" s="96"/>
    </row>
    <row r="166" spans="1:29" ht="30" customHeight="1" x14ac:dyDescent="0.45">
      <c r="A166" s="186"/>
      <c r="B166" s="157"/>
      <c r="C166" s="145"/>
      <c r="D166" s="142" t="s">
        <v>29</v>
      </c>
      <c r="E166" s="143">
        <v>1</v>
      </c>
      <c r="F166" s="143">
        <v>2015</v>
      </c>
      <c r="G166" s="143">
        <v>0</v>
      </c>
      <c r="H166" s="144">
        <f t="shared" si="26"/>
        <v>2016</v>
      </c>
      <c r="K166" s="96"/>
      <c r="L166" s="96"/>
      <c r="M166" s="96"/>
      <c r="N166" s="96"/>
      <c r="O166" s="96"/>
      <c r="P166" s="96"/>
      <c r="Q166" s="96"/>
      <c r="R166" s="96"/>
      <c r="S166" s="96"/>
      <c r="T166" s="96"/>
      <c r="U166" s="96"/>
      <c r="V166" s="96"/>
      <c r="W166" s="96"/>
      <c r="X166" s="96"/>
      <c r="Y166" s="96"/>
      <c r="Z166" s="96"/>
      <c r="AA166" s="96"/>
      <c r="AB166" s="96"/>
      <c r="AC166" s="96"/>
    </row>
    <row r="167" spans="1:29" ht="30" customHeight="1" x14ac:dyDescent="0.45">
      <c r="A167" s="186"/>
      <c r="B167" s="157"/>
      <c r="C167" s="145"/>
      <c r="D167" s="142" t="s">
        <v>37</v>
      </c>
      <c r="E167" s="143">
        <v>8</v>
      </c>
      <c r="F167" s="143">
        <v>0</v>
      </c>
      <c r="G167" s="143">
        <v>42</v>
      </c>
      <c r="H167" s="144">
        <f t="shared" si="26"/>
        <v>50</v>
      </c>
      <c r="K167" s="96"/>
      <c r="L167" s="96"/>
      <c r="M167" s="96"/>
      <c r="N167" s="96"/>
      <c r="O167" s="96"/>
      <c r="P167" s="96"/>
      <c r="Q167" s="96"/>
      <c r="R167" s="96"/>
      <c r="S167" s="96"/>
      <c r="T167" s="96"/>
      <c r="U167" s="96"/>
      <c r="V167" s="96"/>
      <c r="W167" s="96"/>
      <c r="X167" s="96"/>
      <c r="Y167" s="96"/>
      <c r="Z167" s="96"/>
      <c r="AA167" s="96"/>
      <c r="AB167" s="96"/>
      <c r="AC167" s="96"/>
    </row>
    <row r="168" spans="1:29" ht="30" customHeight="1" x14ac:dyDescent="0.45">
      <c r="A168" s="186"/>
      <c r="B168" s="157"/>
      <c r="C168" s="145"/>
      <c r="D168" s="142" t="s">
        <v>30</v>
      </c>
      <c r="E168" s="143">
        <v>1</v>
      </c>
      <c r="F168" s="143">
        <v>343</v>
      </c>
      <c r="G168" s="143">
        <v>0</v>
      </c>
      <c r="H168" s="144">
        <f t="shared" si="26"/>
        <v>344</v>
      </c>
      <c r="K168" s="96"/>
      <c r="L168" s="96"/>
      <c r="M168" s="96"/>
      <c r="N168" s="96"/>
      <c r="O168" s="96"/>
      <c r="P168" s="96"/>
      <c r="Q168" s="96"/>
      <c r="R168" s="96"/>
      <c r="S168" s="96"/>
      <c r="T168" s="96"/>
      <c r="U168" s="96"/>
      <c r="V168" s="96"/>
      <c r="W168" s="96"/>
      <c r="X168" s="96"/>
      <c r="Y168" s="96"/>
      <c r="Z168" s="96"/>
      <c r="AA168" s="96"/>
      <c r="AB168" s="96"/>
      <c r="AC168" s="96"/>
    </row>
    <row r="169" spans="1:29" ht="30" customHeight="1" x14ac:dyDescent="0.45">
      <c r="A169" s="186"/>
      <c r="B169" s="157"/>
      <c r="C169" s="146"/>
      <c r="D169" s="142" t="s">
        <v>31</v>
      </c>
      <c r="E169" s="143">
        <v>0</v>
      </c>
      <c r="F169" s="143">
        <v>1117</v>
      </c>
      <c r="G169" s="143">
        <v>0</v>
      </c>
      <c r="H169" s="144">
        <f t="shared" si="26"/>
        <v>1117</v>
      </c>
      <c r="K169" s="96"/>
      <c r="L169" s="96"/>
      <c r="M169" s="96"/>
      <c r="N169" s="96"/>
      <c r="O169" s="96"/>
      <c r="P169" s="96"/>
      <c r="Q169" s="96"/>
      <c r="R169" s="96"/>
      <c r="S169" s="96"/>
      <c r="T169" s="96"/>
      <c r="U169" s="96"/>
      <c r="V169" s="96"/>
      <c r="W169" s="96"/>
      <c r="X169" s="96"/>
      <c r="Y169" s="96"/>
      <c r="Z169" s="96"/>
      <c r="AA169" s="96"/>
      <c r="AB169" s="96"/>
      <c r="AC169" s="96"/>
    </row>
    <row r="170" spans="1:29" ht="30" customHeight="1" x14ac:dyDescent="0.4">
      <c r="A170" s="186"/>
      <c r="B170" s="158" t="s">
        <v>47</v>
      </c>
      <c r="C170" s="158"/>
      <c r="D170" s="158"/>
      <c r="E170" s="150">
        <f>SUM(E155:E169)</f>
        <v>3585</v>
      </c>
      <c r="F170" s="150">
        <f>SUM(F155:F169)</f>
        <v>30811</v>
      </c>
      <c r="G170" s="150">
        <f>SUM(G155:G169)</f>
        <v>2590</v>
      </c>
      <c r="H170" s="151">
        <f>SUM(H155:H169)</f>
        <v>36986</v>
      </c>
      <c r="K170" s="96"/>
      <c r="L170" s="96"/>
      <c r="M170" s="96"/>
      <c r="N170" s="96"/>
      <c r="O170" s="96"/>
      <c r="P170" s="96"/>
      <c r="Q170" s="96"/>
      <c r="R170" s="96"/>
      <c r="S170" s="96"/>
      <c r="T170" s="96"/>
      <c r="U170" s="96"/>
      <c r="V170" s="96"/>
      <c r="W170" s="96"/>
      <c r="X170" s="96"/>
      <c r="Y170" s="96"/>
      <c r="Z170" s="96"/>
      <c r="AA170" s="96"/>
      <c r="AB170" s="96"/>
      <c r="AC170" s="96"/>
    </row>
    <row r="171" spans="1:29" ht="30" customHeight="1" x14ac:dyDescent="0.45">
      <c r="A171" s="186"/>
      <c r="B171" s="157">
        <v>2020</v>
      </c>
      <c r="C171" s="141" t="s">
        <v>2</v>
      </c>
      <c r="D171" s="142" t="s">
        <v>23</v>
      </c>
      <c r="E171" s="143">
        <v>1</v>
      </c>
      <c r="F171" s="143">
        <v>4557</v>
      </c>
      <c r="G171" s="143">
        <v>0</v>
      </c>
      <c r="H171" s="144">
        <f t="shared" ref="H171:H184" si="27">SUM(E171:G171)</f>
        <v>4558</v>
      </c>
      <c r="K171" s="96"/>
      <c r="L171" s="96"/>
      <c r="M171" s="96"/>
      <c r="N171" s="96"/>
      <c r="O171" s="96"/>
      <c r="P171" s="96"/>
      <c r="Q171" s="96"/>
      <c r="R171" s="96"/>
      <c r="S171" s="96"/>
      <c r="T171" s="96"/>
      <c r="U171" s="96"/>
      <c r="V171" s="96"/>
      <c r="W171" s="96"/>
      <c r="X171" s="96"/>
      <c r="Y171" s="96"/>
      <c r="Z171" s="96"/>
      <c r="AA171" s="96"/>
      <c r="AB171" s="96"/>
      <c r="AC171" s="96"/>
    </row>
    <row r="172" spans="1:29" ht="30" customHeight="1" x14ac:dyDescent="0.45">
      <c r="A172" s="186"/>
      <c r="B172" s="157"/>
      <c r="C172" s="145"/>
      <c r="D172" s="142" t="s">
        <v>24</v>
      </c>
      <c r="E172" s="143">
        <v>484</v>
      </c>
      <c r="F172" s="143">
        <v>6648</v>
      </c>
      <c r="G172" s="143">
        <v>680</v>
      </c>
      <c r="H172" s="144">
        <f t="shared" si="27"/>
        <v>7812</v>
      </c>
      <c r="K172" s="96"/>
      <c r="L172" s="96"/>
      <c r="M172" s="96"/>
      <c r="N172" s="96"/>
      <c r="O172" s="96"/>
      <c r="P172" s="96"/>
      <c r="Q172" s="96"/>
      <c r="R172" s="96"/>
      <c r="S172" s="96"/>
      <c r="T172" s="96"/>
      <c r="U172" s="96"/>
      <c r="V172" s="96"/>
      <c r="W172" s="96"/>
      <c r="X172" s="96"/>
      <c r="Y172" s="96"/>
      <c r="Z172" s="96"/>
      <c r="AA172" s="96"/>
      <c r="AB172" s="96"/>
      <c r="AC172" s="96"/>
    </row>
    <row r="173" spans="1:29" ht="30" customHeight="1" x14ac:dyDescent="0.45">
      <c r="A173" s="186"/>
      <c r="B173" s="157"/>
      <c r="C173" s="145"/>
      <c r="D173" s="142" t="s">
        <v>0</v>
      </c>
      <c r="E173" s="143">
        <v>0</v>
      </c>
      <c r="F173" s="143">
        <v>205</v>
      </c>
      <c r="G173" s="143">
        <v>0</v>
      </c>
      <c r="H173" s="144">
        <f t="shared" si="27"/>
        <v>205</v>
      </c>
      <c r="K173" s="96"/>
      <c r="L173" s="96"/>
      <c r="M173" s="96"/>
      <c r="N173" s="96"/>
      <c r="O173" s="96"/>
      <c r="P173" s="96"/>
      <c r="Q173" s="96"/>
      <c r="R173" s="96"/>
      <c r="S173" s="96"/>
      <c r="T173" s="96"/>
      <c r="U173" s="96"/>
      <c r="V173" s="96"/>
      <c r="W173" s="96"/>
      <c r="X173" s="96"/>
      <c r="Y173" s="96"/>
      <c r="Z173" s="96"/>
      <c r="AA173" s="96"/>
      <c r="AB173" s="96"/>
      <c r="AC173" s="96"/>
    </row>
    <row r="174" spans="1:29" ht="30" customHeight="1" x14ac:dyDescent="0.45">
      <c r="A174" s="186"/>
      <c r="B174" s="157"/>
      <c r="C174" s="145"/>
      <c r="D174" s="142" t="s">
        <v>25</v>
      </c>
      <c r="E174" s="143">
        <v>0</v>
      </c>
      <c r="F174" s="143">
        <v>2367</v>
      </c>
      <c r="G174" s="143">
        <v>0</v>
      </c>
      <c r="H174" s="144">
        <f t="shared" si="27"/>
        <v>2367</v>
      </c>
      <c r="K174" s="96"/>
      <c r="L174" s="96"/>
      <c r="M174" s="96"/>
      <c r="N174" s="96"/>
      <c r="O174" s="96"/>
      <c r="P174" s="96"/>
      <c r="Q174" s="96"/>
      <c r="R174" s="96"/>
      <c r="S174" s="96"/>
      <c r="T174" s="96"/>
      <c r="U174" s="96"/>
      <c r="V174" s="96"/>
      <c r="W174" s="96"/>
      <c r="X174" s="96"/>
      <c r="Y174" s="96"/>
      <c r="Z174" s="96"/>
      <c r="AA174" s="96"/>
      <c r="AB174" s="96"/>
      <c r="AC174" s="96"/>
    </row>
    <row r="175" spans="1:29" ht="30" customHeight="1" x14ac:dyDescent="0.45">
      <c r="A175" s="186"/>
      <c r="B175" s="157"/>
      <c r="C175" s="146"/>
      <c r="D175" s="142" t="s">
        <v>26</v>
      </c>
      <c r="E175" s="143">
        <v>61</v>
      </c>
      <c r="F175" s="143">
        <v>532</v>
      </c>
      <c r="G175" s="143">
        <v>4</v>
      </c>
      <c r="H175" s="144">
        <f t="shared" si="27"/>
        <v>597</v>
      </c>
      <c r="K175" s="96"/>
      <c r="L175" s="96"/>
      <c r="M175" s="96"/>
      <c r="N175" s="96"/>
      <c r="O175" s="96"/>
      <c r="P175" s="96"/>
      <c r="Q175" s="96"/>
      <c r="R175" s="96"/>
      <c r="S175" s="96"/>
      <c r="T175" s="96"/>
      <c r="U175" s="96"/>
      <c r="V175" s="96"/>
      <c r="W175" s="96"/>
      <c r="X175" s="96"/>
      <c r="Y175" s="96"/>
      <c r="Z175" s="96"/>
      <c r="AA175" s="96"/>
      <c r="AB175" s="96"/>
      <c r="AC175" s="96"/>
    </row>
    <row r="176" spans="1:29" ht="30" customHeight="1" x14ac:dyDescent="0.45">
      <c r="A176" s="186"/>
      <c r="B176" s="157"/>
      <c r="C176" s="141" t="s">
        <v>3</v>
      </c>
      <c r="D176" s="142" t="s">
        <v>35</v>
      </c>
      <c r="E176" s="143">
        <v>277</v>
      </c>
      <c r="F176" s="143">
        <v>1695</v>
      </c>
      <c r="G176" s="143">
        <v>919</v>
      </c>
      <c r="H176" s="144">
        <f t="shared" si="27"/>
        <v>2891</v>
      </c>
      <c r="K176" s="96"/>
      <c r="L176" s="96"/>
      <c r="M176" s="96"/>
      <c r="N176" s="96"/>
      <c r="O176" s="96"/>
      <c r="P176" s="96"/>
      <c r="Q176" s="96"/>
      <c r="R176" s="96"/>
      <c r="S176" s="96"/>
      <c r="T176" s="96"/>
      <c r="U176" s="96"/>
      <c r="V176" s="96"/>
      <c r="W176" s="96"/>
      <c r="X176" s="96"/>
      <c r="Y176" s="96"/>
      <c r="Z176" s="96"/>
      <c r="AA176" s="96"/>
      <c r="AB176" s="96"/>
      <c r="AC176" s="96"/>
    </row>
    <row r="177" spans="1:29" ht="30" customHeight="1" x14ac:dyDescent="0.45">
      <c r="A177" s="186"/>
      <c r="B177" s="157"/>
      <c r="C177" s="145"/>
      <c r="D177" s="142" t="s">
        <v>36</v>
      </c>
      <c r="E177" s="143">
        <v>110</v>
      </c>
      <c r="F177" s="143">
        <v>25</v>
      </c>
      <c r="G177" s="143">
        <v>0</v>
      </c>
      <c r="H177" s="144">
        <f t="shared" si="27"/>
        <v>135</v>
      </c>
      <c r="K177" s="96"/>
      <c r="L177" s="96"/>
      <c r="M177" s="96"/>
      <c r="N177" s="96"/>
      <c r="O177" s="96"/>
      <c r="P177" s="96"/>
      <c r="Q177" s="96"/>
      <c r="R177" s="96"/>
      <c r="S177" s="96"/>
      <c r="T177" s="96"/>
      <c r="U177" s="96"/>
      <c r="V177" s="96"/>
      <c r="W177" s="96"/>
      <c r="X177" s="96"/>
      <c r="Y177" s="96"/>
      <c r="Z177" s="96"/>
      <c r="AA177" s="96"/>
      <c r="AB177" s="96"/>
      <c r="AC177" s="96"/>
    </row>
    <row r="178" spans="1:29" ht="30" customHeight="1" x14ac:dyDescent="0.45">
      <c r="A178" s="186"/>
      <c r="B178" s="157"/>
      <c r="C178" s="145"/>
      <c r="D178" s="142" t="s">
        <v>27</v>
      </c>
      <c r="E178" s="143">
        <v>331</v>
      </c>
      <c r="F178" s="143">
        <v>304</v>
      </c>
      <c r="G178" s="143">
        <v>440</v>
      </c>
      <c r="H178" s="144">
        <f t="shared" si="27"/>
        <v>1075</v>
      </c>
      <c r="K178" s="96"/>
      <c r="L178" s="96"/>
      <c r="M178" s="96"/>
      <c r="N178" s="96"/>
      <c r="O178" s="96"/>
      <c r="P178" s="96"/>
      <c r="Q178" s="96"/>
      <c r="R178" s="96"/>
      <c r="S178" s="96"/>
      <c r="T178" s="96"/>
      <c r="U178" s="96"/>
      <c r="V178" s="96"/>
      <c r="W178" s="96"/>
      <c r="X178" s="96"/>
      <c r="Y178" s="96"/>
      <c r="Z178" s="96"/>
      <c r="AA178" s="96"/>
      <c r="AB178" s="96"/>
      <c r="AC178" s="96"/>
    </row>
    <row r="179" spans="1:29" ht="30" customHeight="1" x14ac:dyDescent="0.45">
      <c r="A179" s="186"/>
      <c r="B179" s="157"/>
      <c r="C179" s="145"/>
      <c r="D179" s="142" t="s">
        <v>22</v>
      </c>
      <c r="E179" s="143">
        <v>71</v>
      </c>
      <c r="F179" s="143">
        <v>403</v>
      </c>
      <c r="G179" s="143">
        <v>174</v>
      </c>
      <c r="H179" s="144">
        <f t="shared" si="27"/>
        <v>648</v>
      </c>
      <c r="K179" s="96"/>
      <c r="L179" s="96"/>
      <c r="M179" s="96"/>
      <c r="N179" s="96"/>
      <c r="O179" s="96"/>
      <c r="P179" s="96"/>
      <c r="Q179" s="96"/>
      <c r="R179" s="96"/>
      <c r="S179" s="96"/>
      <c r="T179" s="96"/>
      <c r="U179" s="96"/>
      <c r="V179" s="96"/>
      <c r="W179" s="96"/>
      <c r="X179" s="96"/>
      <c r="Y179" s="96"/>
      <c r="Z179" s="96"/>
      <c r="AA179" s="96"/>
      <c r="AB179" s="96"/>
      <c r="AC179" s="96"/>
    </row>
    <row r="180" spans="1:29" ht="30" customHeight="1" x14ac:dyDescent="0.45">
      <c r="A180" s="186"/>
      <c r="B180" s="157"/>
      <c r="C180" s="145"/>
      <c r="D180" s="142" t="s">
        <v>28</v>
      </c>
      <c r="E180" s="143">
        <v>4164</v>
      </c>
      <c r="F180" s="143">
        <v>5683</v>
      </c>
      <c r="G180" s="143">
        <v>156</v>
      </c>
      <c r="H180" s="144">
        <f t="shared" si="27"/>
        <v>10003</v>
      </c>
      <c r="K180" s="96"/>
      <c r="L180" s="96"/>
      <c r="M180" s="96"/>
      <c r="N180" s="96"/>
      <c r="O180" s="96"/>
      <c r="P180" s="96"/>
      <c r="Q180" s="96"/>
      <c r="R180" s="96"/>
      <c r="S180" s="96"/>
      <c r="T180" s="96"/>
      <c r="U180" s="96"/>
      <c r="V180" s="96"/>
      <c r="W180" s="96"/>
      <c r="X180" s="96"/>
      <c r="Y180" s="96"/>
      <c r="Z180" s="96"/>
      <c r="AA180" s="96"/>
      <c r="AB180" s="96"/>
      <c r="AC180" s="96"/>
    </row>
    <row r="181" spans="1:29" ht="30" customHeight="1" x14ac:dyDescent="0.45">
      <c r="A181" s="186"/>
      <c r="B181" s="157"/>
      <c r="C181" s="145"/>
      <c r="D181" s="142" t="s">
        <v>29</v>
      </c>
      <c r="E181" s="143">
        <v>0</v>
      </c>
      <c r="F181" s="143">
        <v>1723</v>
      </c>
      <c r="G181" s="143">
        <v>1</v>
      </c>
      <c r="H181" s="144">
        <f t="shared" si="27"/>
        <v>1724</v>
      </c>
      <c r="K181" s="96"/>
      <c r="L181" s="96"/>
      <c r="M181" s="96"/>
      <c r="N181" s="96"/>
      <c r="O181" s="96"/>
      <c r="P181" s="96"/>
      <c r="Q181" s="96"/>
      <c r="R181" s="96"/>
      <c r="S181" s="96"/>
      <c r="T181" s="96"/>
      <c r="U181" s="96"/>
      <c r="V181" s="96"/>
      <c r="W181" s="96"/>
      <c r="X181" s="96"/>
      <c r="Y181" s="96"/>
      <c r="Z181" s="96"/>
      <c r="AA181" s="96"/>
      <c r="AB181" s="96"/>
      <c r="AC181" s="96"/>
    </row>
    <row r="182" spans="1:29" ht="30" customHeight="1" x14ac:dyDescent="0.45">
      <c r="A182" s="186"/>
      <c r="B182" s="157"/>
      <c r="C182" s="145"/>
      <c r="D182" s="142" t="s">
        <v>37</v>
      </c>
      <c r="E182" s="143">
        <v>8</v>
      </c>
      <c r="F182" s="143">
        <v>0</v>
      </c>
      <c r="G182" s="143">
        <v>42</v>
      </c>
      <c r="H182" s="144">
        <f t="shared" si="27"/>
        <v>50</v>
      </c>
      <c r="K182" s="96"/>
      <c r="L182" s="96"/>
      <c r="M182" s="96"/>
      <c r="N182" s="96"/>
      <c r="O182" s="96"/>
      <c r="P182" s="96"/>
      <c r="Q182" s="96"/>
      <c r="R182" s="96"/>
      <c r="S182" s="96"/>
      <c r="T182" s="96"/>
      <c r="U182" s="96"/>
      <c r="V182" s="96"/>
      <c r="W182" s="96"/>
      <c r="X182" s="96"/>
      <c r="Y182" s="96"/>
      <c r="Z182" s="96"/>
      <c r="AA182" s="96"/>
      <c r="AB182" s="96"/>
      <c r="AC182" s="96"/>
    </row>
    <row r="183" spans="1:29" ht="30" customHeight="1" x14ac:dyDescent="0.45">
      <c r="A183" s="186"/>
      <c r="B183" s="157"/>
      <c r="C183" s="145"/>
      <c r="D183" s="142" t="s">
        <v>30</v>
      </c>
      <c r="E183" s="143">
        <v>1</v>
      </c>
      <c r="F183" s="143">
        <v>199</v>
      </c>
      <c r="G183" s="143">
        <v>0</v>
      </c>
      <c r="H183" s="144">
        <f t="shared" si="27"/>
        <v>200</v>
      </c>
      <c r="K183" s="96"/>
      <c r="L183" s="96"/>
      <c r="M183" s="96"/>
      <c r="N183" s="96"/>
      <c r="O183" s="96"/>
      <c r="P183" s="96"/>
      <c r="Q183" s="96"/>
      <c r="R183" s="96"/>
      <c r="S183" s="96"/>
      <c r="T183" s="96"/>
      <c r="U183" s="96"/>
      <c r="V183" s="96"/>
      <c r="W183" s="96"/>
      <c r="X183" s="96"/>
      <c r="Y183" s="96"/>
      <c r="Z183" s="96"/>
      <c r="AA183" s="96"/>
      <c r="AB183" s="96"/>
      <c r="AC183" s="96"/>
    </row>
    <row r="184" spans="1:29" ht="30" customHeight="1" x14ac:dyDescent="0.45">
      <c r="A184" s="186"/>
      <c r="B184" s="157"/>
      <c r="C184" s="146"/>
      <c r="D184" s="142" t="s">
        <v>31</v>
      </c>
      <c r="E184" s="143">
        <v>0</v>
      </c>
      <c r="F184" s="143">
        <v>922</v>
      </c>
      <c r="G184" s="143">
        <v>0</v>
      </c>
      <c r="H184" s="144">
        <f t="shared" si="27"/>
        <v>922</v>
      </c>
      <c r="K184" s="96"/>
      <c r="L184" s="96"/>
      <c r="M184" s="96"/>
      <c r="N184" s="96"/>
      <c r="O184" s="96"/>
      <c r="P184" s="96"/>
      <c r="Q184" s="96"/>
      <c r="R184" s="96"/>
      <c r="S184" s="96"/>
      <c r="T184" s="96"/>
      <c r="U184" s="96"/>
      <c r="V184" s="96"/>
      <c r="W184" s="96"/>
      <c r="X184" s="96"/>
      <c r="Y184" s="96"/>
      <c r="Z184" s="96"/>
      <c r="AA184" s="96"/>
      <c r="AB184" s="96"/>
      <c r="AC184" s="96"/>
    </row>
    <row r="185" spans="1:29" ht="30" customHeight="1" x14ac:dyDescent="0.4">
      <c r="A185" s="186"/>
      <c r="B185" s="158" t="s">
        <v>47</v>
      </c>
      <c r="C185" s="158"/>
      <c r="D185" s="158"/>
      <c r="E185" s="150">
        <f>SUM(E171:E184)</f>
        <v>5508</v>
      </c>
      <c r="F185" s="150">
        <f>SUM(F171:F184)</f>
        <v>25263</v>
      </c>
      <c r="G185" s="150">
        <f>SUM(G171:G184)</f>
        <v>2416</v>
      </c>
      <c r="H185" s="151">
        <f>SUM(H171:H184)</f>
        <v>33187</v>
      </c>
      <c r="K185" s="96"/>
      <c r="L185" s="96"/>
      <c r="M185" s="96"/>
      <c r="N185" s="96"/>
      <c r="O185" s="96"/>
      <c r="P185" s="96"/>
      <c r="Q185" s="96"/>
      <c r="R185" s="96"/>
      <c r="S185" s="96"/>
      <c r="T185" s="96"/>
      <c r="U185" s="96"/>
      <c r="V185" s="96"/>
      <c r="W185" s="96"/>
      <c r="X185" s="96"/>
      <c r="Y185" s="96"/>
      <c r="Z185" s="96"/>
      <c r="AA185" s="96"/>
      <c r="AB185" s="96"/>
      <c r="AC185" s="96"/>
    </row>
    <row r="186" spans="1:29" ht="30" customHeight="1" x14ac:dyDescent="0.4">
      <c r="A186" s="186"/>
      <c r="B186" s="157" t="s">
        <v>49</v>
      </c>
      <c r="C186" s="141" t="s">
        <v>2</v>
      </c>
      <c r="D186" s="142" t="s">
        <v>23</v>
      </c>
      <c r="E186" s="143">
        <v>0.5</v>
      </c>
      <c r="F186" s="143">
        <v>5555</v>
      </c>
      <c r="G186" s="143">
        <v>0</v>
      </c>
      <c r="H186" s="150">
        <f>SUM(E186:G186)</f>
        <v>5555.5</v>
      </c>
      <c r="K186" s="96"/>
      <c r="L186" s="96"/>
      <c r="M186" s="96"/>
      <c r="N186" s="96"/>
      <c r="O186" s="96"/>
      <c r="P186" s="96"/>
      <c r="Q186" s="96"/>
      <c r="R186" s="96"/>
      <c r="S186" s="96"/>
      <c r="T186" s="96"/>
      <c r="U186" s="96"/>
      <c r="V186" s="96"/>
      <c r="W186" s="96"/>
      <c r="X186" s="96"/>
      <c r="Y186" s="96"/>
      <c r="Z186" s="96"/>
      <c r="AA186" s="96"/>
      <c r="AB186" s="96"/>
      <c r="AC186" s="96"/>
    </row>
    <row r="187" spans="1:29" ht="30" customHeight="1" x14ac:dyDescent="0.4">
      <c r="A187" s="186"/>
      <c r="B187" s="157"/>
      <c r="C187" s="145"/>
      <c r="D187" s="142" t="s">
        <v>24</v>
      </c>
      <c r="E187" s="143">
        <v>264</v>
      </c>
      <c r="F187" s="143">
        <v>7950</v>
      </c>
      <c r="G187" s="143">
        <v>340</v>
      </c>
      <c r="H187" s="150">
        <f t="shared" ref="H187:H200" si="28">SUM(E187:G187)</f>
        <v>8554</v>
      </c>
      <c r="K187" s="96"/>
      <c r="L187" s="96"/>
      <c r="M187" s="96"/>
      <c r="N187" s="96"/>
      <c r="O187" s="96"/>
      <c r="P187" s="96"/>
      <c r="Q187" s="96"/>
      <c r="R187" s="96"/>
      <c r="S187" s="96"/>
      <c r="T187" s="96"/>
      <c r="U187" s="96"/>
      <c r="V187" s="96"/>
      <c r="W187" s="96"/>
      <c r="X187" s="96"/>
      <c r="Y187" s="96"/>
      <c r="Z187" s="96"/>
      <c r="AA187" s="96"/>
      <c r="AB187" s="96"/>
      <c r="AC187" s="96"/>
    </row>
    <row r="188" spans="1:29" ht="30" customHeight="1" x14ac:dyDescent="0.4">
      <c r="A188" s="186"/>
      <c r="B188" s="157"/>
      <c r="C188" s="145"/>
      <c r="D188" s="142" t="s">
        <v>0</v>
      </c>
      <c r="E188" s="143">
        <v>0</v>
      </c>
      <c r="F188" s="143">
        <v>150.5</v>
      </c>
      <c r="G188" s="143">
        <v>0</v>
      </c>
      <c r="H188" s="150">
        <f t="shared" si="28"/>
        <v>150.5</v>
      </c>
      <c r="K188" s="96"/>
      <c r="L188" s="96"/>
      <c r="M188" s="96"/>
      <c r="N188" s="96"/>
      <c r="O188" s="96"/>
      <c r="P188" s="96"/>
      <c r="Q188" s="96"/>
      <c r="R188" s="96"/>
      <c r="S188" s="96"/>
      <c r="T188" s="96"/>
      <c r="U188" s="96"/>
      <c r="V188" s="96"/>
      <c r="W188" s="96"/>
      <c r="X188" s="96"/>
      <c r="Y188" s="96"/>
      <c r="Z188" s="96"/>
      <c r="AA188" s="96"/>
      <c r="AB188" s="96"/>
      <c r="AC188" s="96"/>
    </row>
    <row r="189" spans="1:29" ht="30" customHeight="1" x14ac:dyDescent="0.4">
      <c r="A189" s="186"/>
      <c r="B189" s="157"/>
      <c r="C189" s="145"/>
      <c r="D189" s="142" t="s">
        <v>25</v>
      </c>
      <c r="E189" s="143">
        <v>0</v>
      </c>
      <c r="F189" s="143">
        <v>1989.5</v>
      </c>
      <c r="G189" s="143">
        <v>0</v>
      </c>
      <c r="H189" s="150">
        <f t="shared" si="28"/>
        <v>1989.5</v>
      </c>
      <c r="K189" s="96"/>
      <c r="L189" s="96"/>
      <c r="M189" s="96"/>
      <c r="N189" s="96"/>
      <c r="O189" s="96"/>
      <c r="P189" s="96"/>
      <c r="Q189" s="96"/>
      <c r="R189" s="96"/>
      <c r="S189" s="96"/>
      <c r="T189" s="96"/>
      <c r="U189" s="96"/>
      <c r="V189" s="96"/>
      <c r="W189" s="96"/>
      <c r="X189" s="96"/>
      <c r="Y189" s="96"/>
      <c r="Z189" s="96"/>
      <c r="AA189" s="96"/>
      <c r="AB189" s="96"/>
      <c r="AC189" s="96"/>
    </row>
    <row r="190" spans="1:29" ht="30" customHeight="1" x14ac:dyDescent="0.4">
      <c r="A190" s="186"/>
      <c r="B190" s="157"/>
      <c r="C190" s="145"/>
      <c r="D190" s="142" t="s">
        <v>26</v>
      </c>
      <c r="E190" s="143">
        <v>61.5</v>
      </c>
      <c r="F190" s="143">
        <v>350</v>
      </c>
      <c r="G190" s="143">
        <v>4</v>
      </c>
      <c r="H190" s="150">
        <f t="shared" si="28"/>
        <v>415.5</v>
      </c>
      <c r="K190" s="96"/>
      <c r="L190" s="96"/>
      <c r="M190" s="96"/>
      <c r="N190" s="96"/>
      <c r="O190" s="96"/>
      <c r="P190" s="96"/>
      <c r="Q190" s="96"/>
      <c r="R190" s="96"/>
      <c r="S190" s="96"/>
      <c r="T190" s="96"/>
      <c r="U190" s="96"/>
      <c r="V190" s="96"/>
      <c r="W190" s="96"/>
      <c r="X190" s="96"/>
      <c r="Y190" s="96"/>
      <c r="Z190" s="96"/>
      <c r="AA190" s="96"/>
      <c r="AB190" s="96"/>
      <c r="AC190" s="96"/>
    </row>
    <row r="191" spans="1:29" ht="30" customHeight="1" x14ac:dyDescent="0.4">
      <c r="A191" s="186"/>
      <c r="B191" s="157"/>
      <c r="C191" s="146"/>
      <c r="D191" s="142" t="s">
        <v>1</v>
      </c>
      <c r="E191" s="143">
        <v>7.5</v>
      </c>
      <c r="F191" s="143">
        <v>0</v>
      </c>
      <c r="G191" s="143">
        <v>0</v>
      </c>
      <c r="H191" s="150">
        <f t="shared" si="28"/>
        <v>7.5</v>
      </c>
      <c r="K191" s="96"/>
      <c r="L191" s="96"/>
      <c r="M191" s="96"/>
      <c r="N191" s="96"/>
      <c r="O191" s="96"/>
      <c r="P191" s="96"/>
      <c r="Q191" s="96"/>
      <c r="R191" s="96"/>
      <c r="S191" s="96"/>
      <c r="T191" s="96"/>
      <c r="U191" s="96"/>
      <c r="V191" s="96"/>
      <c r="W191" s="96"/>
      <c r="X191" s="96"/>
      <c r="Y191" s="96"/>
      <c r="Z191" s="96"/>
      <c r="AA191" s="96"/>
      <c r="AB191" s="96"/>
      <c r="AC191" s="96"/>
    </row>
    <row r="192" spans="1:29" ht="30" customHeight="1" x14ac:dyDescent="0.4">
      <c r="A192" s="186"/>
      <c r="B192" s="157"/>
      <c r="C192" s="141" t="s">
        <v>3</v>
      </c>
      <c r="D192" s="142" t="s">
        <v>35</v>
      </c>
      <c r="E192" s="143">
        <v>314</v>
      </c>
      <c r="F192" s="143">
        <v>2079.5</v>
      </c>
      <c r="G192" s="143">
        <v>1073</v>
      </c>
      <c r="H192" s="150">
        <f t="shared" si="28"/>
        <v>3466.5</v>
      </c>
      <c r="K192" s="96"/>
      <c r="L192" s="96"/>
      <c r="M192" s="96"/>
      <c r="N192" s="96"/>
      <c r="O192" s="96"/>
      <c r="P192" s="96"/>
      <c r="Q192" s="96"/>
      <c r="R192" s="96"/>
      <c r="S192" s="96"/>
      <c r="T192" s="96"/>
      <c r="U192" s="96"/>
      <c r="V192" s="96"/>
      <c r="W192" s="96"/>
      <c r="X192" s="96"/>
      <c r="Y192" s="96"/>
      <c r="Z192" s="96"/>
      <c r="AA192" s="96"/>
      <c r="AB192" s="96"/>
      <c r="AC192" s="96"/>
    </row>
    <row r="193" spans="1:29" ht="30" customHeight="1" x14ac:dyDescent="0.4">
      <c r="A193" s="186"/>
      <c r="B193" s="157"/>
      <c r="C193" s="145"/>
      <c r="D193" s="142" t="s">
        <v>36</v>
      </c>
      <c r="E193" s="143">
        <v>111</v>
      </c>
      <c r="F193" s="143">
        <v>182</v>
      </c>
      <c r="G193" s="143">
        <v>0</v>
      </c>
      <c r="H193" s="150">
        <f t="shared" si="28"/>
        <v>293</v>
      </c>
      <c r="K193" s="96"/>
      <c r="L193" s="96"/>
      <c r="M193" s="96"/>
      <c r="N193" s="96"/>
      <c r="O193" s="96"/>
      <c r="P193" s="96"/>
      <c r="Q193" s="96"/>
      <c r="R193" s="96"/>
      <c r="S193" s="96"/>
      <c r="T193" s="96"/>
      <c r="U193" s="96"/>
      <c r="V193" s="96"/>
      <c r="W193" s="96"/>
      <c r="X193" s="96"/>
      <c r="Y193" s="96"/>
      <c r="Z193" s="96"/>
      <c r="AA193" s="96"/>
      <c r="AB193" s="96"/>
      <c r="AC193" s="96"/>
    </row>
    <row r="194" spans="1:29" ht="30" customHeight="1" x14ac:dyDescent="0.4">
      <c r="A194" s="186"/>
      <c r="B194" s="157"/>
      <c r="C194" s="145"/>
      <c r="D194" s="142" t="s">
        <v>27</v>
      </c>
      <c r="E194" s="143">
        <v>330.5</v>
      </c>
      <c r="F194" s="143">
        <v>410</v>
      </c>
      <c r="G194" s="143">
        <v>440</v>
      </c>
      <c r="H194" s="150">
        <f t="shared" si="28"/>
        <v>1180.5</v>
      </c>
      <c r="K194" s="96"/>
      <c r="L194" s="96"/>
      <c r="M194" s="96"/>
      <c r="N194" s="96"/>
      <c r="O194" s="96"/>
      <c r="P194" s="96"/>
      <c r="Q194" s="96"/>
      <c r="R194" s="96"/>
      <c r="S194" s="96"/>
      <c r="T194" s="96"/>
      <c r="U194" s="96"/>
      <c r="V194" s="96"/>
      <c r="W194" s="96"/>
      <c r="X194" s="96"/>
      <c r="Y194" s="96"/>
      <c r="Z194" s="96"/>
      <c r="AA194" s="96"/>
      <c r="AB194" s="96"/>
      <c r="AC194" s="96"/>
    </row>
    <row r="195" spans="1:29" ht="30" customHeight="1" x14ac:dyDescent="0.4">
      <c r="A195" s="186"/>
      <c r="B195" s="157"/>
      <c r="C195" s="145"/>
      <c r="D195" s="142" t="s">
        <v>22</v>
      </c>
      <c r="E195" s="143">
        <v>75</v>
      </c>
      <c r="F195" s="143">
        <v>435.5</v>
      </c>
      <c r="G195" s="143">
        <v>203</v>
      </c>
      <c r="H195" s="150">
        <f t="shared" si="28"/>
        <v>713.5</v>
      </c>
      <c r="K195" s="96"/>
      <c r="L195" s="96"/>
      <c r="M195" s="96"/>
      <c r="N195" s="96"/>
      <c r="O195" s="96"/>
      <c r="P195" s="96"/>
      <c r="Q195" s="96"/>
      <c r="R195" s="96"/>
      <c r="S195" s="96"/>
      <c r="T195" s="96"/>
      <c r="U195" s="96"/>
      <c r="V195" s="96"/>
      <c r="W195" s="96"/>
      <c r="X195" s="96"/>
      <c r="Y195" s="96"/>
      <c r="Z195" s="96"/>
      <c r="AA195" s="96"/>
      <c r="AB195" s="96"/>
      <c r="AC195" s="96"/>
    </row>
    <row r="196" spans="1:29" ht="30" customHeight="1" x14ac:dyDescent="0.4">
      <c r="A196" s="186"/>
      <c r="B196" s="157"/>
      <c r="C196" s="145"/>
      <c r="D196" s="142" t="s">
        <v>28</v>
      </c>
      <c r="E196" s="143">
        <v>3374</v>
      </c>
      <c r="F196" s="143">
        <v>5775.5</v>
      </c>
      <c r="G196" s="143">
        <v>400</v>
      </c>
      <c r="H196" s="150">
        <f t="shared" si="28"/>
        <v>9549.5</v>
      </c>
      <c r="K196" s="96"/>
      <c r="L196" s="96"/>
      <c r="M196" s="96"/>
      <c r="N196" s="96"/>
      <c r="O196" s="96"/>
      <c r="P196" s="96"/>
      <c r="Q196" s="96"/>
      <c r="R196" s="96"/>
      <c r="S196" s="96"/>
      <c r="T196" s="96"/>
      <c r="U196" s="96"/>
      <c r="V196" s="96"/>
      <c r="W196" s="96"/>
      <c r="X196" s="96"/>
      <c r="Y196" s="96"/>
      <c r="Z196" s="96"/>
      <c r="AA196" s="96"/>
      <c r="AB196" s="96"/>
      <c r="AC196" s="96"/>
    </row>
    <row r="197" spans="1:29" ht="30" customHeight="1" x14ac:dyDescent="0.4">
      <c r="A197" s="186"/>
      <c r="B197" s="157"/>
      <c r="C197" s="145"/>
      <c r="D197" s="142" t="s">
        <v>29</v>
      </c>
      <c r="E197" s="143">
        <v>0.5</v>
      </c>
      <c r="F197" s="143">
        <v>1868.5</v>
      </c>
      <c r="G197" s="143">
        <v>0.5</v>
      </c>
      <c r="H197" s="150">
        <f t="shared" si="28"/>
        <v>1869.5</v>
      </c>
      <c r="K197" s="96"/>
      <c r="L197" s="96"/>
      <c r="M197" s="96"/>
      <c r="N197" s="96"/>
      <c r="O197" s="96"/>
      <c r="P197" s="96"/>
      <c r="Q197" s="96"/>
      <c r="R197" s="96"/>
      <c r="S197" s="96"/>
      <c r="T197" s="96"/>
      <c r="U197" s="96"/>
      <c r="V197" s="96"/>
      <c r="W197" s="96"/>
      <c r="X197" s="96"/>
      <c r="Y197" s="96"/>
      <c r="Z197" s="96"/>
      <c r="AA197" s="96"/>
      <c r="AB197" s="96"/>
      <c r="AC197" s="96"/>
    </row>
    <row r="198" spans="1:29" ht="30" customHeight="1" x14ac:dyDescent="0.4">
      <c r="A198" s="186"/>
      <c r="B198" s="157"/>
      <c r="C198" s="145"/>
      <c r="D198" s="142" t="s">
        <v>37</v>
      </c>
      <c r="E198" s="143">
        <v>8</v>
      </c>
      <c r="F198" s="143">
        <v>0</v>
      </c>
      <c r="G198" s="143">
        <v>42</v>
      </c>
      <c r="H198" s="150">
        <f t="shared" si="28"/>
        <v>50</v>
      </c>
      <c r="K198" s="96"/>
      <c r="L198" s="96"/>
      <c r="M198" s="96"/>
      <c r="N198" s="96"/>
      <c r="O198" s="96"/>
      <c r="P198" s="96"/>
      <c r="Q198" s="96"/>
      <c r="R198" s="96"/>
      <c r="S198" s="96"/>
      <c r="T198" s="96"/>
      <c r="U198" s="96"/>
      <c r="V198" s="96"/>
      <c r="W198" s="96"/>
      <c r="X198" s="96"/>
      <c r="Y198" s="96"/>
      <c r="Z198" s="96"/>
      <c r="AA198" s="96"/>
      <c r="AB198" s="96"/>
      <c r="AC198" s="96"/>
    </row>
    <row r="199" spans="1:29" ht="30" customHeight="1" x14ac:dyDescent="0.4">
      <c r="A199" s="186"/>
      <c r="B199" s="157"/>
      <c r="C199" s="145"/>
      <c r="D199" s="142" t="s">
        <v>30</v>
      </c>
      <c r="E199" s="143">
        <v>1</v>
      </c>
      <c r="F199" s="143">
        <v>270.5</v>
      </c>
      <c r="G199" s="143">
        <v>0</v>
      </c>
      <c r="H199" s="150">
        <f t="shared" si="28"/>
        <v>271.5</v>
      </c>
      <c r="K199" s="96"/>
      <c r="L199" s="96"/>
      <c r="M199" s="96"/>
      <c r="N199" s="96"/>
      <c r="O199" s="96"/>
      <c r="P199" s="96"/>
      <c r="Q199" s="96"/>
      <c r="R199" s="96"/>
      <c r="S199" s="96"/>
      <c r="T199" s="96"/>
      <c r="U199" s="96"/>
      <c r="V199" s="96"/>
      <c r="W199" s="96"/>
      <c r="X199" s="96"/>
      <c r="Y199" s="96"/>
      <c r="Z199" s="96"/>
      <c r="AA199" s="96"/>
      <c r="AB199" s="96"/>
      <c r="AC199" s="96"/>
    </row>
    <row r="200" spans="1:29" ht="30" customHeight="1" x14ac:dyDescent="0.4">
      <c r="A200" s="186"/>
      <c r="B200" s="157"/>
      <c r="C200" s="146"/>
      <c r="D200" s="142" t="s">
        <v>31</v>
      </c>
      <c r="E200" s="143">
        <v>0</v>
      </c>
      <c r="F200" s="143">
        <v>1019.5</v>
      </c>
      <c r="G200" s="143">
        <v>0</v>
      </c>
      <c r="H200" s="150">
        <f t="shared" si="28"/>
        <v>1019.5</v>
      </c>
      <c r="K200" s="96"/>
      <c r="L200" s="96"/>
      <c r="M200" s="96"/>
      <c r="N200" s="96"/>
      <c r="O200" s="96"/>
      <c r="P200" s="96"/>
      <c r="Q200" s="96"/>
      <c r="R200" s="96"/>
      <c r="S200" s="96"/>
      <c r="T200" s="96"/>
      <c r="U200" s="96"/>
      <c r="V200" s="96"/>
      <c r="W200" s="96"/>
      <c r="X200" s="96"/>
      <c r="Y200" s="96"/>
      <c r="Z200" s="96"/>
      <c r="AA200" s="96"/>
      <c r="AB200" s="96"/>
      <c r="AC200" s="96"/>
    </row>
    <row r="201" spans="1:29" ht="30" customHeight="1" x14ac:dyDescent="0.4">
      <c r="A201" s="186"/>
      <c r="B201" s="158" t="s">
        <v>47</v>
      </c>
      <c r="C201" s="158"/>
      <c r="D201" s="158"/>
      <c r="E201" s="150">
        <f t="shared" ref="E201:G201" si="29">AVERAGE(E185,E170)</f>
        <v>4546.5</v>
      </c>
      <c r="F201" s="150">
        <f t="shared" si="29"/>
        <v>28037</v>
      </c>
      <c r="G201" s="150">
        <f t="shared" si="29"/>
        <v>2503</v>
      </c>
      <c r="H201" s="151">
        <f>SUM(H186:H200)</f>
        <v>35086</v>
      </c>
      <c r="K201" s="96"/>
      <c r="L201" s="96"/>
      <c r="M201" s="96"/>
      <c r="N201" s="96"/>
      <c r="O201" s="96"/>
      <c r="P201" s="96"/>
      <c r="Q201" s="96"/>
      <c r="R201" s="96"/>
      <c r="S201" s="96"/>
      <c r="T201" s="96"/>
      <c r="U201" s="96"/>
      <c r="V201" s="96"/>
      <c r="W201" s="96"/>
      <c r="X201" s="96"/>
      <c r="Y201" s="96"/>
      <c r="Z201" s="96"/>
      <c r="AA201" s="96"/>
      <c r="AB201" s="96"/>
      <c r="AC201" s="96"/>
    </row>
    <row r="202" spans="1:29" ht="30" customHeight="1" x14ac:dyDescent="0.4">
      <c r="A202" s="159" t="s">
        <v>50</v>
      </c>
      <c r="B202" s="160"/>
      <c r="C202" s="160"/>
      <c r="D202" s="161"/>
      <c r="E202" s="162">
        <f t="shared" ref="E202:F202" si="30">SUM(E185,E170)</f>
        <v>9093</v>
      </c>
      <c r="F202" s="162">
        <f t="shared" si="30"/>
        <v>56074</v>
      </c>
      <c r="G202" s="162">
        <f>SUM(G185,G170)</f>
        <v>5006</v>
      </c>
      <c r="H202" s="162">
        <f>SUM(H185,H170)</f>
        <v>70173</v>
      </c>
      <c r="K202" s="96"/>
      <c r="L202" s="96"/>
      <c r="M202" s="96"/>
      <c r="N202" s="96"/>
      <c r="O202" s="96"/>
      <c r="P202" s="96"/>
      <c r="Q202" s="96"/>
      <c r="R202" s="96"/>
      <c r="S202" s="96"/>
      <c r="T202" s="96"/>
      <c r="U202" s="96"/>
      <c r="V202" s="96"/>
      <c r="W202" s="96"/>
      <c r="X202" s="96"/>
      <c r="Y202" s="96"/>
      <c r="Z202" s="96"/>
      <c r="AA202" s="96"/>
      <c r="AB202" s="96"/>
      <c r="AC202" s="96"/>
    </row>
    <row r="203" spans="1:29" ht="30" customHeight="1" x14ac:dyDescent="0.4">
      <c r="A203" s="163"/>
      <c r="B203" s="164"/>
      <c r="C203" s="164"/>
      <c r="D203" s="165"/>
      <c r="E203" s="166"/>
      <c r="F203" s="166"/>
      <c r="G203" s="166"/>
      <c r="H203" s="166"/>
      <c r="K203" s="96"/>
      <c r="L203" s="96"/>
      <c r="M203" s="96"/>
      <c r="N203" s="96"/>
      <c r="O203" s="96"/>
      <c r="P203" s="96"/>
      <c r="Q203" s="96"/>
      <c r="R203" s="96"/>
      <c r="S203" s="96"/>
      <c r="T203" s="96"/>
      <c r="U203" s="96"/>
      <c r="V203" s="96"/>
      <c r="W203" s="96"/>
      <c r="X203" s="96"/>
      <c r="Y203" s="96"/>
      <c r="Z203" s="96"/>
      <c r="AA203" s="96"/>
      <c r="AB203" s="96"/>
      <c r="AC203" s="96"/>
    </row>
    <row r="204" spans="1:29" ht="30" customHeight="1" x14ac:dyDescent="0.4">
      <c r="A204" s="167"/>
      <c r="B204" s="167"/>
      <c r="C204" s="167"/>
      <c r="D204" s="167"/>
      <c r="E204" s="170"/>
      <c r="F204" s="170"/>
      <c r="G204" s="170"/>
      <c r="H204" s="171"/>
      <c r="K204" s="96"/>
      <c r="L204" s="96"/>
      <c r="M204" s="96"/>
      <c r="N204" s="96"/>
      <c r="O204" s="96"/>
      <c r="P204" s="96"/>
      <c r="Q204" s="96"/>
      <c r="R204" s="96"/>
      <c r="S204" s="96"/>
      <c r="T204" s="96"/>
      <c r="U204" s="96"/>
      <c r="V204" s="96"/>
      <c r="W204" s="96"/>
      <c r="X204" s="96"/>
      <c r="Y204" s="96"/>
      <c r="Z204" s="96"/>
      <c r="AA204" s="96"/>
      <c r="AB204" s="96"/>
      <c r="AC204" s="96"/>
    </row>
    <row r="205" spans="1:29" ht="30" customHeight="1" x14ac:dyDescent="0.4">
      <c r="A205" s="167"/>
      <c r="B205" s="167"/>
      <c r="C205" s="167"/>
      <c r="D205" s="167"/>
      <c r="E205" s="170"/>
      <c r="F205" s="170"/>
      <c r="G205" s="170"/>
      <c r="H205" s="171"/>
      <c r="K205" s="96"/>
      <c r="L205" s="96"/>
      <c r="M205" s="96"/>
      <c r="N205" s="96"/>
      <c r="O205" s="96"/>
      <c r="P205" s="96"/>
      <c r="Q205" s="96"/>
      <c r="R205" s="96"/>
      <c r="S205" s="96"/>
      <c r="T205" s="96"/>
      <c r="U205" s="96"/>
      <c r="V205" s="96"/>
      <c r="W205" s="96"/>
      <c r="X205" s="96"/>
      <c r="Y205" s="96"/>
      <c r="Z205" s="96"/>
      <c r="AA205" s="96"/>
      <c r="AB205" s="96"/>
      <c r="AC205" s="96"/>
    </row>
    <row r="206" spans="1:29" ht="30" customHeight="1" x14ac:dyDescent="0.45">
      <c r="A206" s="187" t="s">
        <v>39</v>
      </c>
      <c r="B206" s="141">
        <v>2019</v>
      </c>
      <c r="C206" s="157" t="s">
        <v>2</v>
      </c>
      <c r="D206" s="142" t="s">
        <v>23</v>
      </c>
      <c r="E206" s="143">
        <v>0</v>
      </c>
      <c r="F206" s="143">
        <v>3605</v>
      </c>
      <c r="G206" s="143">
        <v>0</v>
      </c>
      <c r="H206" s="144">
        <f t="shared" ref="H206:H218" si="31">SUM(E206:G206)</f>
        <v>3605</v>
      </c>
      <c r="K206" s="96"/>
      <c r="L206" s="96"/>
      <c r="M206" s="96"/>
      <c r="N206" s="96"/>
      <c r="O206" s="96"/>
      <c r="P206" s="96"/>
      <c r="Q206" s="96"/>
      <c r="R206" s="96"/>
      <c r="S206" s="96"/>
      <c r="T206" s="96"/>
      <c r="U206" s="96"/>
      <c r="V206" s="96"/>
      <c r="W206" s="96"/>
      <c r="X206" s="96"/>
      <c r="Y206" s="96"/>
      <c r="Z206" s="96"/>
      <c r="AA206" s="96"/>
      <c r="AB206" s="96"/>
      <c r="AC206" s="96"/>
    </row>
    <row r="207" spans="1:29" ht="30" customHeight="1" x14ac:dyDescent="0.45">
      <c r="A207" s="188"/>
      <c r="B207" s="145"/>
      <c r="C207" s="157"/>
      <c r="D207" s="142" t="s">
        <v>24</v>
      </c>
      <c r="E207" s="143">
        <v>0</v>
      </c>
      <c r="F207" s="143">
        <v>2806</v>
      </c>
      <c r="G207" s="143">
        <v>0</v>
      </c>
      <c r="H207" s="144">
        <f t="shared" si="31"/>
        <v>2806</v>
      </c>
      <c r="K207" s="96"/>
      <c r="L207" s="96"/>
      <c r="M207" s="96"/>
      <c r="N207" s="96"/>
      <c r="O207" s="96"/>
      <c r="P207" s="96"/>
      <c r="Q207" s="96"/>
      <c r="R207" s="96"/>
      <c r="S207" s="96"/>
      <c r="T207" s="96"/>
      <c r="U207" s="96"/>
      <c r="V207" s="96"/>
      <c r="W207" s="96"/>
      <c r="X207" s="96"/>
      <c r="Y207" s="96"/>
      <c r="Z207" s="96"/>
      <c r="AA207" s="96"/>
      <c r="AB207" s="96"/>
      <c r="AC207" s="96"/>
    </row>
    <row r="208" spans="1:29" ht="30" customHeight="1" x14ac:dyDescent="0.45">
      <c r="A208" s="188"/>
      <c r="B208" s="145"/>
      <c r="C208" s="157"/>
      <c r="D208" s="142" t="s">
        <v>25</v>
      </c>
      <c r="E208" s="143">
        <v>0</v>
      </c>
      <c r="F208" s="143">
        <v>384</v>
      </c>
      <c r="G208" s="143">
        <v>0</v>
      </c>
      <c r="H208" s="144">
        <f t="shared" si="31"/>
        <v>384</v>
      </c>
      <c r="K208" s="96"/>
      <c r="L208" s="96"/>
      <c r="M208" s="96"/>
      <c r="N208" s="96"/>
      <c r="O208" s="96"/>
      <c r="P208" s="96"/>
      <c r="Q208" s="96"/>
      <c r="R208" s="96"/>
      <c r="S208" s="96"/>
      <c r="T208" s="96"/>
      <c r="U208" s="96"/>
      <c r="V208" s="96"/>
      <c r="W208" s="96"/>
      <c r="X208" s="96"/>
      <c r="Y208" s="96"/>
      <c r="Z208" s="96"/>
      <c r="AA208" s="96"/>
      <c r="AB208" s="96"/>
      <c r="AC208" s="96"/>
    </row>
    <row r="209" spans="1:29" ht="30" customHeight="1" x14ac:dyDescent="0.45">
      <c r="A209" s="188"/>
      <c r="B209" s="145"/>
      <c r="C209" s="157"/>
      <c r="D209" s="142" t="s">
        <v>26</v>
      </c>
      <c r="E209" s="143">
        <v>2</v>
      </c>
      <c r="F209" s="143">
        <v>312</v>
      </c>
      <c r="G209" s="143">
        <v>0</v>
      </c>
      <c r="H209" s="144">
        <f t="shared" si="31"/>
        <v>314</v>
      </c>
      <c r="K209" s="96"/>
      <c r="L209" s="96"/>
      <c r="M209" s="96"/>
      <c r="N209" s="96"/>
      <c r="O209" s="96"/>
      <c r="P209" s="96"/>
      <c r="Q209" s="96"/>
      <c r="R209" s="96"/>
      <c r="S209" s="96"/>
      <c r="T209" s="96"/>
      <c r="U209" s="96"/>
      <c r="V209" s="96"/>
      <c r="W209" s="96"/>
      <c r="X209" s="96"/>
      <c r="Y209" s="96"/>
      <c r="Z209" s="96"/>
      <c r="AA209" s="96"/>
      <c r="AB209" s="96"/>
      <c r="AC209" s="96"/>
    </row>
    <row r="210" spans="1:29" ht="30" customHeight="1" x14ac:dyDescent="0.45">
      <c r="A210" s="188"/>
      <c r="B210" s="145"/>
      <c r="C210" s="157" t="s">
        <v>3</v>
      </c>
      <c r="D210" s="142" t="s">
        <v>35</v>
      </c>
      <c r="E210" s="143">
        <v>479</v>
      </c>
      <c r="F210" s="143">
        <v>439</v>
      </c>
      <c r="G210" s="143">
        <v>569</v>
      </c>
      <c r="H210" s="144">
        <f t="shared" si="31"/>
        <v>1487</v>
      </c>
      <c r="K210" s="96"/>
      <c r="L210" s="96"/>
      <c r="M210" s="96"/>
      <c r="N210" s="96"/>
      <c r="O210" s="96"/>
      <c r="P210" s="96"/>
      <c r="Q210" s="96"/>
      <c r="R210" s="96"/>
      <c r="S210" s="96"/>
      <c r="T210" s="96"/>
      <c r="U210" s="96"/>
      <c r="V210" s="96"/>
      <c r="W210" s="96"/>
      <c r="X210" s="96"/>
      <c r="Y210" s="96"/>
      <c r="Z210" s="96"/>
      <c r="AA210" s="96"/>
      <c r="AB210" s="96"/>
      <c r="AC210" s="96"/>
    </row>
    <row r="211" spans="1:29" ht="30" customHeight="1" x14ac:dyDescent="0.45">
      <c r="A211" s="188"/>
      <c r="B211" s="145"/>
      <c r="C211" s="157"/>
      <c r="D211" s="142" t="s">
        <v>36</v>
      </c>
      <c r="E211" s="143">
        <v>0</v>
      </c>
      <c r="F211" s="143">
        <v>49</v>
      </c>
      <c r="G211" s="143">
        <v>0</v>
      </c>
      <c r="H211" s="144">
        <f t="shared" si="31"/>
        <v>49</v>
      </c>
      <c r="K211" s="96"/>
      <c r="L211" s="96"/>
      <c r="M211" s="96"/>
      <c r="N211" s="96"/>
      <c r="O211" s="96"/>
      <c r="P211" s="96"/>
      <c r="Q211" s="96"/>
      <c r="R211" s="96"/>
      <c r="S211" s="96"/>
      <c r="T211" s="96"/>
      <c r="U211" s="96"/>
      <c r="V211" s="96"/>
      <c r="W211" s="96"/>
      <c r="X211" s="96"/>
      <c r="Y211" s="96"/>
      <c r="Z211" s="96"/>
      <c r="AA211" s="96"/>
      <c r="AB211" s="96"/>
      <c r="AC211" s="96"/>
    </row>
    <row r="212" spans="1:29" ht="30" customHeight="1" x14ac:dyDescent="0.45">
      <c r="A212" s="188"/>
      <c r="B212" s="145"/>
      <c r="C212" s="157"/>
      <c r="D212" s="142" t="s">
        <v>27</v>
      </c>
      <c r="E212" s="143">
        <v>261</v>
      </c>
      <c r="F212" s="143">
        <v>283</v>
      </c>
      <c r="G212" s="143">
        <v>293</v>
      </c>
      <c r="H212" s="144">
        <f t="shared" si="31"/>
        <v>837</v>
      </c>
      <c r="K212" s="96"/>
      <c r="L212" s="96"/>
      <c r="M212" s="96"/>
      <c r="N212" s="96"/>
      <c r="O212" s="96"/>
      <c r="P212" s="96"/>
      <c r="Q212" s="96"/>
      <c r="R212" s="96"/>
      <c r="S212" s="96"/>
      <c r="T212" s="96"/>
      <c r="U212" s="96"/>
      <c r="V212" s="96"/>
      <c r="W212" s="96"/>
      <c r="X212" s="96"/>
      <c r="Y212" s="96"/>
      <c r="Z212" s="96"/>
      <c r="AA212" s="96"/>
      <c r="AB212" s="96"/>
      <c r="AC212" s="96"/>
    </row>
    <row r="213" spans="1:29" ht="30" customHeight="1" x14ac:dyDescent="0.45">
      <c r="A213" s="188"/>
      <c r="B213" s="145"/>
      <c r="C213" s="157"/>
      <c r="D213" s="142" t="s">
        <v>22</v>
      </c>
      <c r="E213" s="143">
        <v>0</v>
      </c>
      <c r="F213" s="143">
        <v>9</v>
      </c>
      <c r="G213" s="143">
        <v>49</v>
      </c>
      <c r="H213" s="144">
        <f t="shared" si="31"/>
        <v>58</v>
      </c>
      <c r="K213" s="96"/>
      <c r="L213" s="96"/>
      <c r="M213" s="96"/>
      <c r="N213" s="96"/>
      <c r="O213" s="96"/>
      <c r="P213" s="96"/>
      <c r="Q213" s="96"/>
      <c r="R213" s="96"/>
      <c r="S213" s="96"/>
      <c r="T213" s="96"/>
      <c r="U213" s="96"/>
      <c r="V213" s="96"/>
      <c r="W213" s="96"/>
      <c r="X213" s="96"/>
      <c r="Y213" s="96"/>
      <c r="Z213" s="96"/>
      <c r="AA213" s="96"/>
      <c r="AB213" s="96"/>
      <c r="AC213" s="96"/>
    </row>
    <row r="214" spans="1:29" ht="30" customHeight="1" x14ac:dyDescent="0.45">
      <c r="A214" s="188"/>
      <c r="B214" s="145"/>
      <c r="C214" s="157"/>
      <c r="D214" s="142" t="s">
        <v>28</v>
      </c>
      <c r="E214" s="143">
        <v>691</v>
      </c>
      <c r="F214" s="143">
        <v>2877</v>
      </c>
      <c r="G214" s="143">
        <v>54</v>
      </c>
      <c r="H214" s="144">
        <f t="shared" si="31"/>
        <v>3622</v>
      </c>
      <c r="K214" s="96"/>
      <c r="L214" s="96"/>
      <c r="M214" s="96"/>
      <c r="N214" s="96"/>
      <c r="O214" s="96"/>
      <c r="P214" s="96"/>
      <c r="Q214" s="96"/>
      <c r="R214" s="96"/>
      <c r="S214" s="96"/>
      <c r="T214" s="96"/>
      <c r="U214" s="96"/>
      <c r="V214" s="96"/>
      <c r="W214" s="96"/>
      <c r="X214" s="96"/>
      <c r="Y214" s="96"/>
      <c r="Z214" s="96"/>
      <c r="AA214" s="96"/>
      <c r="AB214" s="96"/>
      <c r="AC214" s="96"/>
    </row>
    <row r="215" spans="1:29" ht="30" customHeight="1" x14ac:dyDescent="0.45">
      <c r="A215" s="188"/>
      <c r="B215" s="145"/>
      <c r="C215" s="157"/>
      <c r="D215" s="142" t="s">
        <v>29</v>
      </c>
      <c r="E215" s="143">
        <v>7</v>
      </c>
      <c r="F215" s="143">
        <v>59</v>
      </c>
      <c r="G215" s="143">
        <v>0</v>
      </c>
      <c r="H215" s="144">
        <f t="shared" si="31"/>
        <v>66</v>
      </c>
      <c r="K215" s="96"/>
      <c r="L215" s="96"/>
      <c r="M215" s="96"/>
      <c r="N215" s="96"/>
      <c r="O215" s="96"/>
      <c r="P215" s="96"/>
      <c r="Q215" s="96"/>
      <c r="R215" s="96"/>
      <c r="S215" s="96"/>
      <c r="T215" s="96"/>
      <c r="U215" s="96"/>
      <c r="V215" s="96"/>
      <c r="W215" s="96"/>
      <c r="X215" s="96"/>
      <c r="Y215" s="96"/>
      <c r="Z215" s="96"/>
      <c r="AA215" s="96"/>
      <c r="AB215" s="96"/>
      <c r="AC215" s="96"/>
    </row>
    <row r="216" spans="1:29" ht="30" customHeight="1" x14ac:dyDescent="0.45">
      <c r="A216" s="188"/>
      <c r="B216" s="145"/>
      <c r="C216" s="157"/>
      <c r="D216" s="142" t="s">
        <v>37</v>
      </c>
      <c r="E216" s="143">
        <v>0</v>
      </c>
      <c r="F216" s="143">
        <v>567</v>
      </c>
      <c r="G216" s="143">
        <v>0</v>
      </c>
      <c r="H216" s="144">
        <f t="shared" si="31"/>
        <v>567</v>
      </c>
      <c r="K216" s="96"/>
      <c r="L216" s="96"/>
      <c r="M216" s="96"/>
      <c r="N216" s="96"/>
      <c r="O216" s="96"/>
      <c r="P216" s="96"/>
      <c r="Q216" s="96"/>
      <c r="R216" s="96"/>
      <c r="S216" s="96"/>
      <c r="T216" s="96"/>
      <c r="U216" s="96"/>
      <c r="V216" s="96"/>
      <c r="W216" s="96"/>
      <c r="X216" s="96"/>
      <c r="Y216" s="96"/>
      <c r="Z216" s="96"/>
      <c r="AA216" s="96"/>
      <c r="AB216" s="96"/>
      <c r="AC216" s="96"/>
    </row>
    <row r="217" spans="1:29" ht="30" customHeight="1" x14ac:dyDescent="0.45">
      <c r="A217" s="188"/>
      <c r="B217" s="145"/>
      <c r="C217" s="157"/>
      <c r="D217" s="142" t="s">
        <v>30</v>
      </c>
      <c r="E217" s="143">
        <v>0</v>
      </c>
      <c r="F217" s="143">
        <v>491</v>
      </c>
      <c r="G217" s="143">
        <v>0</v>
      </c>
      <c r="H217" s="144">
        <f t="shared" si="31"/>
        <v>491</v>
      </c>
      <c r="K217" s="96"/>
      <c r="L217" s="96"/>
      <c r="M217" s="96"/>
      <c r="N217" s="96"/>
      <c r="O217" s="96"/>
      <c r="P217" s="96"/>
      <c r="Q217" s="96"/>
      <c r="R217" s="96"/>
      <c r="S217" s="96"/>
      <c r="T217" s="96"/>
      <c r="U217" s="96"/>
      <c r="V217" s="96"/>
      <c r="W217" s="96"/>
      <c r="X217" s="96"/>
      <c r="Y217" s="96"/>
      <c r="Z217" s="96"/>
      <c r="AA217" s="96"/>
      <c r="AB217" s="96"/>
      <c r="AC217" s="96"/>
    </row>
    <row r="218" spans="1:29" ht="30" customHeight="1" x14ac:dyDescent="0.45">
      <c r="A218" s="188"/>
      <c r="B218" s="146"/>
      <c r="C218" s="157"/>
      <c r="D218" s="142" t="s">
        <v>31</v>
      </c>
      <c r="E218" s="143">
        <v>0</v>
      </c>
      <c r="F218" s="143">
        <v>1250</v>
      </c>
      <c r="G218" s="143">
        <v>0</v>
      </c>
      <c r="H218" s="144">
        <f t="shared" si="31"/>
        <v>1250</v>
      </c>
      <c r="K218" s="96"/>
      <c r="L218" s="96"/>
      <c r="M218" s="96"/>
      <c r="N218" s="96"/>
      <c r="O218" s="96"/>
      <c r="P218" s="96"/>
      <c r="Q218" s="96"/>
      <c r="R218" s="96"/>
      <c r="S218" s="96"/>
      <c r="T218" s="96"/>
      <c r="U218" s="96"/>
      <c r="V218" s="96"/>
      <c r="W218" s="96"/>
      <c r="X218" s="96"/>
      <c r="Y218" s="96"/>
      <c r="Z218" s="96"/>
      <c r="AA218" s="96"/>
      <c r="AB218" s="96"/>
      <c r="AC218" s="96"/>
    </row>
    <row r="219" spans="1:29" ht="30" customHeight="1" x14ac:dyDescent="0.4">
      <c r="A219" s="188"/>
      <c r="B219" s="147" t="s">
        <v>47</v>
      </c>
      <c r="C219" s="148"/>
      <c r="D219" s="149"/>
      <c r="E219" s="150">
        <f>SUM(E206:E218)</f>
        <v>1440</v>
      </c>
      <c r="F219" s="150">
        <f t="shared" ref="F219" si="32">SUM(F206:F218)</f>
        <v>13131</v>
      </c>
      <c r="G219" s="150">
        <f>SUM(G206:G218)</f>
        <v>965</v>
      </c>
      <c r="H219" s="151">
        <f>SUM(H206:H218)</f>
        <v>15536</v>
      </c>
      <c r="K219" s="96"/>
      <c r="L219" s="96"/>
      <c r="M219" s="96"/>
      <c r="N219" s="96"/>
      <c r="O219" s="96"/>
      <c r="P219" s="96"/>
      <c r="Q219" s="96"/>
      <c r="R219" s="96"/>
      <c r="S219" s="96"/>
      <c r="T219" s="96"/>
      <c r="U219" s="96"/>
      <c r="V219" s="96"/>
      <c r="W219" s="96"/>
      <c r="X219" s="96"/>
      <c r="Y219" s="96"/>
      <c r="Z219" s="96"/>
      <c r="AA219" s="96"/>
      <c r="AB219" s="96"/>
      <c r="AC219" s="96"/>
    </row>
    <row r="220" spans="1:29" ht="30" customHeight="1" x14ac:dyDescent="0.45">
      <c r="A220" s="188"/>
      <c r="B220" s="141">
        <v>2020</v>
      </c>
      <c r="C220" s="157" t="s">
        <v>2</v>
      </c>
      <c r="D220" s="142" t="s">
        <v>23</v>
      </c>
      <c r="E220" s="143">
        <v>59</v>
      </c>
      <c r="F220" s="143">
        <v>2905</v>
      </c>
      <c r="G220" s="143">
        <v>0</v>
      </c>
      <c r="H220" s="144">
        <f t="shared" ref="H220:H232" si="33">SUM(E220:G220)</f>
        <v>2964</v>
      </c>
      <c r="K220" s="96"/>
      <c r="L220" s="96"/>
      <c r="M220" s="96"/>
      <c r="N220" s="96"/>
      <c r="O220" s="96"/>
      <c r="P220" s="96"/>
      <c r="Q220" s="96"/>
      <c r="R220" s="96"/>
      <c r="S220" s="96"/>
      <c r="T220" s="96"/>
      <c r="U220" s="96"/>
      <c r="V220" s="96"/>
      <c r="W220" s="96"/>
      <c r="X220" s="96"/>
      <c r="Y220" s="96"/>
      <c r="Z220" s="96"/>
      <c r="AA220" s="96"/>
      <c r="AB220" s="96"/>
      <c r="AC220" s="96"/>
    </row>
    <row r="221" spans="1:29" ht="30" customHeight="1" x14ac:dyDescent="0.45">
      <c r="A221" s="188"/>
      <c r="B221" s="145"/>
      <c r="C221" s="157"/>
      <c r="D221" s="142" t="s">
        <v>24</v>
      </c>
      <c r="E221" s="143">
        <v>427</v>
      </c>
      <c r="F221" s="143">
        <v>2184</v>
      </c>
      <c r="G221" s="143">
        <v>0</v>
      </c>
      <c r="H221" s="144">
        <f t="shared" si="33"/>
        <v>2611</v>
      </c>
      <c r="K221" s="96"/>
      <c r="L221" s="96"/>
      <c r="M221" s="96"/>
      <c r="N221" s="96"/>
      <c r="O221" s="96"/>
      <c r="P221" s="96"/>
      <c r="Q221" s="96"/>
      <c r="R221" s="96"/>
      <c r="S221" s="96"/>
      <c r="T221" s="96"/>
      <c r="U221" s="96"/>
      <c r="V221" s="96"/>
      <c r="W221" s="96"/>
      <c r="X221" s="96"/>
      <c r="Y221" s="96"/>
      <c r="Z221" s="96"/>
      <c r="AA221" s="96"/>
      <c r="AB221" s="96"/>
      <c r="AC221" s="96"/>
    </row>
    <row r="222" spans="1:29" ht="30" customHeight="1" x14ac:dyDescent="0.45">
      <c r="A222" s="188"/>
      <c r="B222" s="145"/>
      <c r="C222" s="157"/>
      <c r="D222" s="142" t="s">
        <v>0</v>
      </c>
      <c r="E222" s="143">
        <v>0</v>
      </c>
      <c r="F222" s="143">
        <v>10</v>
      </c>
      <c r="G222" s="143">
        <v>0</v>
      </c>
      <c r="H222" s="144">
        <f t="shared" si="33"/>
        <v>10</v>
      </c>
      <c r="K222" s="96"/>
      <c r="L222" s="96"/>
      <c r="M222" s="96"/>
      <c r="N222" s="96"/>
      <c r="O222" s="96"/>
      <c r="P222" s="96"/>
      <c r="Q222" s="96"/>
      <c r="R222" s="96"/>
      <c r="S222" s="96"/>
      <c r="T222" s="96"/>
      <c r="U222" s="96"/>
      <c r="V222" s="96"/>
      <c r="W222" s="96"/>
      <c r="X222" s="96"/>
      <c r="Y222" s="96"/>
      <c r="Z222" s="96"/>
      <c r="AA222" s="96"/>
      <c r="AB222" s="96"/>
      <c r="AC222" s="96"/>
    </row>
    <row r="223" spans="1:29" ht="30" customHeight="1" x14ac:dyDescent="0.45">
      <c r="A223" s="188"/>
      <c r="B223" s="145"/>
      <c r="C223" s="157"/>
      <c r="D223" s="142" t="s">
        <v>25</v>
      </c>
      <c r="E223" s="143">
        <v>0</v>
      </c>
      <c r="F223" s="143">
        <v>589</v>
      </c>
      <c r="G223" s="143">
        <v>0</v>
      </c>
      <c r="H223" s="144">
        <f t="shared" si="33"/>
        <v>589</v>
      </c>
      <c r="K223" s="96"/>
      <c r="L223" s="96"/>
      <c r="M223" s="96"/>
      <c r="N223" s="96"/>
      <c r="O223" s="96"/>
      <c r="P223" s="96"/>
      <c r="Q223" s="96"/>
      <c r="R223" s="96"/>
      <c r="S223" s="96"/>
      <c r="T223" s="96"/>
      <c r="U223" s="96"/>
      <c r="V223" s="96"/>
      <c r="W223" s="96"/>
      <c r="X223" s="96"/>
      <c r="Y223" s="96"/>
      <c r="Z223" s="96"/>
      <c r="AA223" s="96"/>
      <c r="AB223" s="96"/>
      <c r="AC223" s="96"/>
    </row>
    <row r="224" spans="1:29" ht="30" customHeight="1" x14ac:dyDescent="0.45">
      <c r="A224" s="188"/>
      <c r="B224" s="145"/>
      <c r="C224" s="157"/>
      <c r="D224" s="142" t="s">
        <v>26</v>
      </c>
      <c r="E224" s="143">
        <v>300</v>
      </c>
      <c r="F224" s="143">
        <v>46</v>
      </c>
      <c r="G224" s="143">
        <v>0</v>
      </c>
      <c r="H224" s="144">
        <f t="shared" si="33"/>
        <v>346</v>
      </c>
      <c r="K224" s="96"/>
      <c r="L224" s="96"/>
      <c r="M224" s="96"/>
      <c r="N224" s="96"/>
      <c r="O224" s="96"/>
      <c r="P224" s="96"/>
      <c r="Q224" s="96"/>
      <c r="R224" s="96"/>
      <c r="S224" s="96"/>
      <c r="T224" s="96"/>
      <c r="U224" s="96"/>
      <c r="V224" s="96"/>
      <c r="W224" s="96"/>
      <c r="X224" s="96"/>
      <c r="Y224" s="96"/>
      <c r="Z224" s="96"/>
      <c r="AA224" s="96"/>
      <c r="AB224" s="96"/>
      <c r="AC224" s="96"/>
    </row>
    <row r="225" spans="1:29" ht="30" customHeight="1" x14ac:dyDescent="0.45">
      <c r="A225" s="188"/>
      <c r="B225" s="145"/>
      <c r="C225" s="157" t="s">
        <v>3</v>
      </c>
      <c r="D225" s="142" t="s">
        <v>35</v>
      </c>
      <c r="E225" s="143">
        <v>443</v>
      </c>
      <c r="F225" s="143">
        <v>376</v>
      </c>
      <c r="G225" s="143">
        <v>333</v>
      </c>
      <c r="H225" s="144">
        <f t="shared" si="33"/>
        <v>1152</v>
      </c>
      <c r="K225" s="96"/>
      <c r="L225" s="96"/>
      <c r="M225" s="96"/>
      <c r="N225" s="96"/>
      <c r="O225" s="96"/>
      <c r="P225" s="96"/>
      <c r="Q225" s="96"/>
      <c r="R225" s="96"/>
      <c r="S225" s="96"/>
      <c r="T225" s="96"/>
      <c r="U225" s="96"/>
      <c r="V225" s="96"/>
      <c r="W225" s="96"/>
      <c r="X225" s="96"/>
      <c r="Y225" s="96"/>
      <c r="Z225" s="96"/>
      <c r="AA225" s="96"/>
      <c r="AB225" s="96"/>
      <c r="AC225" s="96"/>
    </row>
    <row r="226" spans="1:29" ht="30" customHeight="1" x14ac:dyDescent="0.45">
      <c r="A226" s="188"/>
      <c r="B226" s="145"/>
      <c r="C226" s="157"/>
      <c r="D226" s="142" t="s">
        <v>27</v>
      </c>
      <c r="E226" s="143">
        <v>261</v>
      </c>
      <c r="F226" s="143">
        <v>386</v>
      </c>
      <c r="G226" s="143">
        <v>293</v>
      </c>
      <c r="H226" s="144">
        <f t="shared" si="33"/>
        <v>940</v>
      </c>
      <c r="K226" s="96"/>
      <c r="L226" s="96"/>
      <c r="M226" s="96"/>
      <c r="N226" s="96"/>
      <c r="O226" s="96"/>
      <c r="P226" s="96"/>
      <c r="Q226" s="96"/>
      <c r="R226" s="96"/>
      <c r="S226" s="96"/>
      <c r="T226" s="96"/>
      <c r="U226" s="96"/>
      <c r="V226" s="96"/>
      <c r="W226" s="96"/>
      <c r="X226" s="96"/>
      <c r="Y226" s="96"/>
      <c r="Z226" s="96"/>
      <c r="AA226" s="96"/>
      <c r="AB226" s="96"/>
      <c r="AC226" s="96"/>
    </row>
    <row r="227" spans="1:29" ht="30" customHeight="1" x14ac:dyDescent="0.45">
      <c r="A227" s="188"/>
      <c r="B227" s="145"/>
      <c r="C227" s="157"/>
      <c r="D227" s="142" t="s">
        <v>22</v>
      </c>
      <c r="E227" s="143">
        <v>29</v>
      </c>
      <c r="F227" s="143">
        <v>37</v>
      </c>
      <c r="G227" s="143">
        <v>4</v>
      </c>
      <c r="H227" s="144">
        <f t="shared" si="33"/>
        <v>70</v>
      </c>
      <c r="K227" s="96"/>
      <c r="L227" s="96"/>
      <c r="M227" s="96"/>
      <c r="N227" s="96"/>
      <c r="O227" s="96"/>
      <c r="P227" s="96"/>
      <c r="Q227" s="96"/>
      <c r="R227" s="96"/>
      <c r="S227" s="96"/>
      <c r="T227" s="96"/>
      <c r="U227" s="96"/>
      <c r="V227" s="96"/>
      <c r="W227" s="96"/>
      <c r="X227" s="96"/>
      <c r="Y227" s="96"/>
      <c r="Z227" s="96"/>
      <c r="AA227" s="96"/>
      <c r="AB227" s="96"/>
      <c r="AC227" s="96"/>
    </row>
    <row r="228" spans="1:29" ht="30" customHeight="1" x14ac:dyDescent="0.45">
      <c r="A228" s="188"/>
      <c r="B228" s="145"/>
      <c r="C228" s="157"/>
      <c r="D228" s="142" t="s">
        <v>28</v>
      </c>
      <c r="E228" s="143">
        <v>1285</v>
      </c>
      <c r="F228" s="143">
        <v>1402</v>
      </c>
      <c r="G228" s="143">
        <v>10</v>
      </c>
      <c r="H228" s="144">
        <f t="shared" si="33"/>
        <v>2697</v>
      </c>
      <c r="K228" s="96"/>
      <c r="L228" s="96"/>
      <c r="M228" s="96"/>
      <c r="N228" s="96"/>
      <c r="O228" s="96"/>
      <c r="P228" s="96"/>
      <c r="Q228" s="96"/>
      <c r="R228" s="96"/>
      <c r="S228" s="96"/>
      <c r="T228" s="96"/>
      <c r="U228" s="96"/>
      <c r="V228" s="96"/>
      <c r="W228" s="96"/>
      <c r="X228" s="96"/>
      <c r="Y228" s="96"/>
      <c r="Z228" s="96"/>
      <c r="AA228" s="96"/>
      <c r="AB228" s="96"/>
      <c r="AC228" s="96"/>
    </row>
    <row r="229" spans="1:29" ht="30" customHeight="1" x14ac:dyDescent="0.45">
      <c r="A229" s="188"/>
      <c r="B229" s="145"/>
      <c r="C229" s="157"/>
      <c r="D229" s="142" t="s">
        <v>29</v>
      </c>
      <c r="E229" s="143">
        <v>2</v>
      </c>
      <c r="F229" s="143">
        <v>80</v>
      </c>
      <c r="G229" s="143">
        <v>0</v>
      </c>
      <c r="H229" s="144">
        <f t="shared" si="33"/>
        <v>82</v>
      </c>
      <c r="K229" s="96"/>
      <c r="L229" s="96"/>
      <c r="M229" s="96"/>
      <c r="N229" s="96"/>
      <c r="O229" s="96"/>
      <c r="P229" s="96"/>
      <c r="Q229" s="96"/>
      <c r="R229" s="96"/>
      <c r="S229" s="96"/>
      <c r="T229" s="96"/>
      <c r="U229" s="96"/>
      <c r="V229" s="96"/>
      <c r="W229" s="96"/>
      <c r="X229" s="96"/>
      <c r="Y229" s="96"/>
      <c r="Z229" s="96"/>
      <c r="AA229" s="96"/>
      <c r="AB229" s="96"/>
      <c r="AC229" s="96"/>
    </row>
    <row r="230" spans="1:29" ht="30" customHeight="1" x14ac:dyDescent="0.45">
      <c r="A230" s="188"/>
      <c r="B230" s="145"/>
      <c r="C230" s="157"/>
      <c r="D230" s="142" t="s">
        <v>37</v>
      </c>
      <c r="E230" s="143">
        <v>432</v>
      </c>
      <c r="F230" s="143">
        <v>37</v>
      </c>
      <c r="G230" s="143">
        <v>0</v>
      </c>
      <c r="H230" s="144">
        <f t="shared" si="33"/>
        <v>469</v>
      </c>
      <c r="K230" s="96"/>
      <c r="L230" s="96"/>
      <c r="M230" s="96"/>
      <c r="N230" s="96"/>
      <c r="O230" s="96"/>
      <c r="P230" s="96"/>
      <c r="Q230" s="96"/>
      <c r="R230" s="96"/>
      <c r="S230" s="96"/>
      <c r="T230" s="96"/>
      <c r="U230" s="96"/>
      <c r="V230" s="96"/>
      <c r="W230" s="96"/>
      <c r="X230" s="96"/>
      <c r="Y230" s="96"/>
      <c r="Z230" s="96"/>
      <c r="AA230" s="96"/>
      <c r="AB230" s="96"/>
      <c r="AC230" s="96"/>
    </row>
    <row r="231" spans="1:29" ht="30" customHeight="1" x14ac:dyDescent="0.45">
      <c r="A231" s="188"/>
      <c r="B231" s="145"/>
      <c r="C231" s="157"/>
      <c r="D231" s="142" t="s">
        <v>30</v>
      </c>
      <c r="E231" s="143">
        <v>216</v>
      </c>
      <c r="F231" s="143">
        <v>2708</v>
      </c>
      <c r="G231" s="143">
        <v>0</v>
      </c>
      <c r="H231" s="144">
        <f t="shared" si="33"/>
        <v>2924</v>
      </c>
      <c r="K231" s="96"/>
      <c r="L231" s="96"/>
      <c r="M231" s="96"/>
      <c r="N231" s="96"/>
      <c r="O231" s="96"/>
      <c r="P231" s="96"/>
      <c r="Q231" s="96"/>
      <c r="R231" s="96"/>
      <c r="S231" s="96"/>
      <c r="T231" s="96"/>
      <c r="U231" s="96"/>
      <c r="V231" s="96"/>
      <c r="W231" s="96"/>
      <c r="X231" s="96"/>
      <c r="Y231" s="96"/>
      <c r="Z231" s="96"/>
      <c r="AA231" s="96"/>
      <c r="AB231" s="96"/>
      <c r="AC231" s="96"/>
    </row>
    <row r="232" spans="1:29" ht="30" customHeight="1" x14ac:dyDescent="0.45">
      <c r="A232" s="188"/>
      <c r="B232" s="146"/>
      <c r="C232" s="157"/>
      <c r="D232" s="142" t="s">
        <v>31</v>
      </c>
      <c r="E232" s="143">
        <v>0</v>
      </c>
      <c r="F232" s="143">
        <v>282</v>
      </c>
      <c r="G232" s="143">
        <v>0</v>
      </c>
      <c r="H232" s="144">
        <f t="shared" si="33"/>
        <v>282</v>
      </c>
      <c r="K232" s="96"/>
      <c r="L232" s="96"/>
      <c r="M232" s="96"/>
      <c r="N232" s="96"/>
      <c r="O232" s="96"/>
      <c r="P232" s="96"/>
      <c r="Q232" s="96"/>
      <c r="R232" s="96"/>
      <c r="S232" s="96"/>
      <c r="T232" s="96"/>
      <c r="U232" s="96"/>
      <c r="V232" s="96"/>
      <c r="W232" s="96"/>
      <c r="X232" s="96"/>
      <c r="Y232" s="96"/>
      <c r="Z232" s="96"/>
      <c r="AA232" s="96"/>
      <c r="AB232" s="96"/>
      <c r="AC232" s="96"/>
    </row>
    <row r="233" spans="1:29" ht="30" customHeight="1" x14ac:dyDescent="0.4">
      <c r="A233" s="188"/>
      <c r="B233" s="147" t="s">
        <v>47</v>
      </c>
      <c r="C233" s="148"/>
      <c r="D233" s="149"/>
      <c r="E233" s="150">
        <f>SUM(E220:E232)</f>
        <v>3454</v>
      </c>
      <c r="F233" s="150">
        <f t="shared" ref="F233:G233" si="34">SUM(F220:F232)</f>
        <v>11042</v>
      </c>
      <c r="G233" s="150">
        <f t="shared" si="34"/>
        <v>640</v>
      </c>
      <c r="H233" s="151">
        <f>SUM(H220:H232)</f>
        <v>15136</v>
      </c>
      <c r="K233" s="96"/>
      <c r="L233" s="96"/>
      <c r="M233" s="96"/>
      <c r="N233" s="96"/>
      <c r="O233" s="96"/>
      <c r="P233" s="96"/>
      <c r="Q233" s="96"/>
      <c r="R233" s="96"/>
      <c r="S233" s="96"/>
      <c r="T233" s="96"/>
      <c r="U233" s="96"/>
      <c r="V233" s="96"/>
      <c r="W233" s="96"/>
      <c r="X233" s="96"/>
      <c r="Y233" s="96"/>
      <c r="Z233" s="96"/>
      <c r="AA233" s="96"/>
      <c r="AB233" s="96"/>
      <c r="AC233" s="96"/>
    </row>
    <row r="234" spans="1:29" ht="30" customHeight="1" x14ac:dyDescent="0.4">
      <c r="A234" s="188"/>
      <c r="B234" s="141" t="s">
        <v>49</v>
      </c>
      <c r="C234" s="157" t="s">
        <v>2</v>
      </c>
      <c r="D234" s="142" t="s">
        <v>23</v>
      </c>
      <c r="E234" s="143">
        <v>29.5</v>
      </c>
      <c r="F234" s="143">
        <v>3255</v>
      </c>
      <c r="G234" s="143">
        <v>0</v>
      </c>
      <c r="H234" s="150">
        <f>SUM(E234:G234)</f>
        <v>3284.5</v>
      </c>
      <c r="K234" s="96"/>
      <c r="L234" s="96"/>
      <c r="M234" s="96"/>
      <c r="N234" s="96"/>
      <c r="O234" s="96"/>
      <c r="P234" s="96"/>
      <c r="Q234" s="96"/>
      <c r="R234" s="96"/>
      <c r="S234" s="96"/>
      <c r="T234" s="96"/>
      <c r="U234" s="96"/>
      <c r="V234" s="96"/>
      <c r="W234" s="96"/>
      <c r="X234" s="96"/>
      <c r="Y234" s="96"/>
      <c r="Z234" s="96"/>
      <c r="AA234" s="96"/>
      <c r="AB234" s="96"/>
      <c r="AC234" s="96"/>
    </row>
    <row r="235" spans="1:29" ht="30" customHeight="1" x14ac:dyDescent="0.4">
      <c r="A235" s="188"/>
      <c r="B235" s="145"/>
      <c r="C235" s="157"/>
      <c r="D235" s="142" t="s">
        <v>24</v>
      </c>
      <c r="E235" s="143">
        <v>213.5</v>
      </c>
      <c r="F235" s="143">
        <v>2495</v>
      </c>
      <c r="G235" s="143">
        <v>0</v>
      </c>
      <c r="H235" s="150">
        <f t="shared" ref="H235:H247" si="35">SUM(E235:G235)</f>
        <v>2708.5</v>
      </c>
      <c r="K235" s="96"/>
      <c r="L235" s="96"/>
      <c r="M235" s="96"/>
      <c r="N235" s="96"/>
      <c r="O235" s="96"/>
      <c r="P235" s="96"/>
      <c r="Q235" s="96"/>
      <c r="R235" s="96"/>
      <c r="S235" s="96"/>
      <c r="T235" s="96"/>
      <c r="U235" s="96"/>
      <c r="V235" s="96"/>
      <c r="W235" s="96"/>
      <c r="X235" s="96"/>
      <c r="Y235" s="96"/>
      <c r="Z235" s="96"/>
      <c r="AA235" s="96"/>
      <c r="AB235" s="96"/>
      <c r="AC235" s="96"/>
    </row>
    <row r="236" spans="1:29" ht="30" customHeight="1" x14ac:dyDescent="0.4">
      <c r="A236" s="188"/>
      <c r="B236" s="145"/>
      <c r="C236" s="157"/>
      <c r="D236" s="142" t="s">
        <v>0</v>
      </c>
      <c r="E236" s="143">
        <v>0</v>
      </c>
      <c r="F236" s="143">
        <v>5</v>
      </c>
      <c r="G236" s="143">
        <v>0</v>
      </c>
      <c r="H236" s="150">
        <f t="shared" si="35"/>
        <v>5</v>
      </c>
      <c r="K236" s="96"/>
      <c r="L236" s="96"/>
      <c r="M236" s="96"/>
      <c r="N236" s="96"/>
      <c r="O236" s="96"/>
      <c r="P236" s="96"/>
      <c r="Q236" s="96"/>
      <c r="R236" s="96"/>
      <c r="S236" s="96"/>
      <c r="T236" s="96"/>
      <c r="U236" s="96"/>
      <c r="V236" s="96"/>
      <c r="W236" s="96"/>
      <c r="X236" s="96"/>
      <c r="Y236" s="96"/>
      <c r="Z236" s="96"/>
      <c r="AA236" s="96"/>
      <c r="AB236" s="96"/>
      <c r="AC236" s="96"/>
    </row>
    <row r="237" spans="1:29" ht="30" customHeight="1" x14ac:dyDescent="0.4">
      <c r="A237" s="188"/>
      <c r="B237" s="145"/>
      <c r="C237" s="157"/>
      <c r="D237" s="142" t="s">
        <v>25</v>
      </c>
      <c r="E237" s="143">
        <v>0</v>
      </c>
      <c r="F237" s="143">
        <v>486.5</v>
      </c>
      <c r="G237" s="143">
        <v>0</v>
      </c>
      <c r="H237" s="150">
        <f t="shared" si="35"/>
        <v>486.5</v>
      </c>
      <c r="K237" s="96"/>
      <c r="L237" s="96"/>
      <c r="M237" s="96"/>
      <c r="N237" s="96"/>
      <c r="O237" s="96"/>
      <c r="P237" s="96"/>
      <c r="Q237" s="96"/>
      <c r="R237" s="96"/>
      <c r="S237" s="96"/>
      <c r="T237" s="96"/>
      <c r="U237" s="96"/>
      <c r="V237" s="96"/>
      <c r="W237" s="96"/>
      <c r="X237" s="96"/>
      <c r="Y237" s="96"/>
      <c r="Z237" s="96"/>
      <c r="AA237" s="96"/>
      <c r="AB237" s="96"/>
      <c r="AC237" s="96"/>
    </row>
    <row r="238" spans="1:29" ht="30" customHeight="1" x14ac:dyDescent="0.4">
      <c r="A238" s="188"/>
      <c r="B238" s="145"/>
      <c r="C238" s="157"/>
      <c r="D238" s="142" t="s">
        <v>26</v>
      </c>
      <c r="E238" s="143">
        <v>151</v>
      </c>
      <c r="F238" s="143">
        <v>179</v>
      </c>
      <c r="G238" s="143">
        <v>0</v>
      </c>
      <c r="H238" s="150">
        <f t="shared" si="35"/>
        <v>330</v>
      </c>
      <c r="K238" s="96"/>
      <c r="L238" s="96"/>
      <c r="M238" s="96"/>
      <c r="N238" s="96"/>
      <c r="O238" s="96"/>
      <c r="P238" s="96"/>
      <c r="Q238" s="96"/>
      <c r="R238" s="96"/>
      <c r="S238" s="96"/>
      <c r="T238" s="96"/>
      <c r="U238" s="96"/>
      <c r="V238" s="96"/>
      <c r="W238" s="96"/>
      <c r="X238" s="96"/>
      <c r="Y238" s="96"/>
      <c r="Z238" s="96"/>
      <c r="AA238" s="96"/>
      <c r="AB238" s="96"/>
      <c r="AC238" s="96"/>
    </row>
    <row r="239" spans="1:29" ht="30" customHeight="1" x14ac:dyDescent="0.4">
      <c r="A239" s="188"/>
      <c r="B239" s="145"/>
      <c r="C239" s="157" t="s">
        <v>3</v>
      </c>
      <c r="D239" s="142" t="s">
        <v>35</v>
      </c>
      <c r="E239" s="143">
        <v>461</v>
      </c>
      <c r="F239" s="143">
        <v>407.5</v>
      </c>
      <c r="G239" s="143">
        <v>451</v>
      </c>
      <c r="H239" s="150">
        <f t="shared" si="35"/>
        <v>1319.5</v>
      </c>
      <c r="K239" s="96"/>
      <c r="L239" s="96"/>
      <c r="M239" s="96"/>
      <c r="N239" s="96"/>
      <c r="O239" s="96"/>
      <c r="P239" s="96"/>
      <c r="Q239" s="96"/>
      <c r="R239" s="96"/>
      <c r="S239" s="96"/>
      <c r="T239" s="96"/>
      <c r="U239" s="96"/>
      <c r="V239" s="96"/>
      <c r="W239" s="96"/>
      <c r="X239" s="96"/>
      <c r="Y239" s="96"/>
      <c r="Z239" s="96"/>
      <c r="AA239" s="96"/>
      <c r="AB239" s="96"/>
      <c r="AC239" s="96"/>
    </row>
    <row r="240" spans="1:29" ht="30" customHeight="1" x14ac:dyDescent="0.4">
      <c r="A240" s="188"/>
      <c r="B240" s="145"/>
      <c r="C240" s="157"/>
      <c r="D240" s="142" t="s">
        <v>36</v>
      </c>
      <c r="E240" s="143">
        <v>0</v>
      </c>
      <c r="F240" s="143">
        <v>24.5</v>
      </c>
      <c r="G240" s="143">
        <v>0</v>
      </c>
      <c r="H240" s="150">
        <f t="shared" si="35"/>
        <v>24.5</v>
      </c>
      <c r="K240" s="96"/>
      <c r="L240" s="96"/>
      <c r="M240" s="96"/>
      <c r="N240" s="96"/>
      <c r="O240" s="96"/>
      <c r="P240" s="96"/>
      <c r="Q240" s="96"/>
      <c r="R240" s="96"/>
      <c r="S240" s="96"/>
      <c r="T240" s="96"/>
      <c r="U240" s="96"/>
      <c r="V240" s="96"/>
      <c r="W240" s="96"/>
      <c r="X240" s="96"/>
      <c r="Y240" s="96"/>
      <c r="Z240" s="96"/>
      <c r="AA240" s="96"/>
      <c r="AB240" s="96"/>
      <c r="AC240" s="96"/>
    </row>
    <row r="241" spans="1:29" ht="30" customHeight="1" x14ac:dyDescent="0.4">
      <c r="A241" s="188"/>
      <c r="B241" s="145"/>
      <c r="C241" s="157"/>
      <c r="D241" s="142" t="s">
        <v>27</v>
      </c>
      <c r="E241" s="143">
        <v>261</v>
      </c>
      <c r="F241" s="143">
        <v>334</v>
      </c>
      <c r="G241" s="143">
        <v>293</v>
      </c>
      <c r="H241" s="150">
        <f t="shared" si="35"/>
        <v>888</v>
      </c>
      <c r="K241" s="96"/>
      <c r="L241" s="96"/>
      <c r="M241" s="96"/>
      <c r="N241" s="96"/>
      <c r="O241" s="96"/>
      <c r="P241" s="96"/>
      <c r="Q241" s="96"/>
      <c r="R241" s="96"/>
      <c r="S241" s="96"/>
      <c r="T241" s="96"/>
      <c r="U241" s="96"/>
      <c r="V241" s="96"/>
      <c r="W241" s="96"/>
      <c r="X241" s="96"/>
      <c r="Y241" s="96"/>
      <c r="Z241" s="96"/>
      <c r="AA241" s="96"/>
      <c r="AB241" s="96"/>
      <c r="AC241" s="96"/>
    </row>
    <row r="242" spans="1:29" ht="30" customHeight="1" x14ac:dyDescent="0.4">
      <c r="A242" s="188"/>
      <c r="B242" s="145"/>
      <c r="C242" s="157"/>
      <c r="D242" s="142" t="s">
        <v>22</v>
      </c>
      <c r="E242" s="143">
        <v>14.5</v>
      </c>
      <c r="F242" s="143">
        <v>22.5</v>
      </c>
      <c r="G242" s="143">
        <v>26.5</v>
      </c>
      <c r="H242" s="150">
        <f t="shared" si="35"/>
        <v>63.5</v>
      </c>
      <c r="K242" s="96"/>
      <c r="L242" s="96"/>
      <c r="M242" s="96"/>
      <c r="N242" s="96"/>
      <c r="O242" s="96"/>
      <c r="P242" s="96"/>
      <c r="Q242" s="96"/>
      <c r="R242" s="96"/>
      <c r="S242" s="96"/>
      <c r="T242" s="96"/>
      <c r="U242" s="96"/>
      <c r="V242" s="96"/>
      <c r="W242" s="96"/>
      <c r="X242" s="96"/>
      <c r="Y242" s="96"/>
      <c r="Z242" s="96"/>
      <c r="AA242" s="96"/>
      <c r="AB242" s="96"/>
      <c r="AC242" s="96"/>
    </row>
    <row r="243" spans="1:29" ht="30" customHeight="1" x14ac:dyDescent="0.4">
      <c r="A243" s="188"/>
      <c r="B243" s="145"/>
      <c r="C243" s="157"/>
      <c r="D243" s="142" t="s">
        <v>28</v>
      </c>
      <c r="E243" s="143">
        <v>988</v>
      </c>
      <c r="F243" s="143">
        <v>2139.5</v>
      </c>
      <c r="G243" s="143">
        <v>32.5</v>
      </c>
      <c r="H243" s="150">
        <f t="shared" si="35"/>
        <v>3160</v>
      </c>
      <c r="K243" s="96"/>
      <c r="L243" s="96"/>
      <c r="M243" s="96"/>
      <c r="N243" s="96"/>
      <c r="O243" s="96"/>
      <c r="P243" s="96"/>
      <c r="Q243" s="96"/>
      <c r="R243" s="96"/>
      <c r="S243" s="96"/>
      <c r="T243" s="96"/>
      <c r="U243" s="96"/>
      <c r="V243" s="96"/>
      <c r="W243" s="96"/>
      <c r="X243" s="96"/>
      <c r="Y243" s="96"/>
      <c r="Z243" s="96"/>
      <c r="AA243" s="96"/>
      <c r="AB243" s="96"/>
      <c r="AC243" s="96"/>
    </row>
    <row r="244" spans="1:29" ht="30" customHeight="1" x14ac:dyDescent="0.4">
      <c r="A244" s="188"/>
      <c r="B244" s="145"/>
      <c r="C244" s="157"/>
      <c r="D244" s="142" t="s">
        <v>29</v>
      </c>
      <c r="E244" s="143">
        <v>4.5</v>
      </c>
      <c r="F244" s="143">
        <v>69.5</v>
      </c>
      <c r="G244" s="143">
        <v>0</v>
      </c>
      <c r="H244" s="150">
        <f t="shared" si="35"/>
        <v>74</v>
      </c>
      <c r="K244" s="96"/>
      <c r="L244" s="96"/>
      <c r="M244" s="96"/>
      <c r="N244" s="96"/>
      <c r="O244" s="96"/>
      <c r="P244" s="96"/>
      <c r="Q244" s="96"/>
      <c r="R244" s="96"/>
      <c r="S244" s="96"/>
      <c r="T244" s="96"/>
      <c r="U244" s="96"/>
      <c r="V244" s="96"/>
      <c r="W244" s="96"/>
      <c r="X244" s="96"/>
      <c r="Y244" s="96"/>
      <c r="Z244" s="96"/>
      <c r="AA244" s="96"/>
      <c r="AB244" s="96"/>
      <c r="AC244" s="96"/>
    </row>
    <row r="245" spans="1:29" ht="30" customHeight="1" x14ac:dyDescent="0.4">
      <c r="A245" s="188"/>
      <c r="B245" s="145"/>
      <c r="C245" s="157"/>
      <c r="D245" s="142" t="s">
        <v>37</v>
      </c>
      <c r="E245" s="143">
        <v>216</v>
      </c>
      <c r="F245" s="143">
        <v>302</v>
      </c>
      <c r="G245" s="143">
        <v>0</v>
      </c>
      <c r="H245" s="150">
        <f t="shared" si="35"/>
        <v>518</v>
      </c>
      <c r="K245" s="96"/>
      <c r="L245" s="96"/>
      <c r="M245" s="96"/>
      <c r="N245" s="96"/>
      <c r="O245" s="96"/>
      <c r="P245" s="96"/>
      <c r="Q245" s="96"/>
      <c r="R245" s="96"/>
      <c r="S245" s="96"/>
      <c r="T245" s="96"/>
      <c r="U245" s="96"/>
      <c r="V245" s="96"/>
      <c r="W245" s="96"/>
      <c r="X245" s="96"/>
      <c r="Y245" s="96"/>
      <c r="Z245" s="96"/>
      <c r="AA245" s="96"/>
      <c r="AB245" s="96"/>
      <c r="AC245" s="96"/>
    </row>
    <row r="246" spans="1:29" ht="30" customHeight="1" x14ac:dyDescent="0.4">
      <c r="A246" s="188"/>
      <c r="B246" s="145"/>
      <c r="C246" s="157"/>
      <c r="D246" s="142" t="s">
        <v>30</v>
      </c>
      <c r="E246" s="143">
        <v>108</v>
      </c>
      <c r="F246" s="143">
        <v>1599</v>
      </c>
      <c r="G246" s="143">
        <v>0</v>
      </c>
      <c r="H246" s="150">
        <f t="shared" si="35"/>
        <v>1707</v>
      </c>
      <c r="K246" s="96"/>
      <c r="L246" s="96"/>
      <c r="M246" s="96"/>
      <c r="N246" s="96"/>
      <c r="O246" s="96"/>
      <c r="P246" s="96"/>
      <c r="Q246" s="96"/>
      <c r="R246" s="96"/>
      <c r="S246" s="96"/>
      <c r="T246" s="96"/>
      <c r="U246" s="96"/>
      <c r="V246" s="96"/>
      <c r="W246" s="96"/>
      <c r="X246" s="96"/>
      <c r="Y246" s="96"/>
      <c r="Z246" s="96"/>
      <c r="AA246" s="96"/>
      <c r="AB246" s="96"/>
      <c r="AC246" s="96"/>
    </row>
    <row r="247" spans="1:29" ht="30" customHeight="1" x14ac:dyDescent="0.4">
      <c r="A247" s="188"/>
      <c r="B247" s="146"/>
      <c r="C247" s="157"/>
      <c r="D247" s="142" t="s">
        <v>31</v>
      </c>
      <c r="E247" s="143">
        <v>0</v>
      </c>
      <c r="F247" s="143">
        <v>766</v>
      </c>
      <c r="G247" s="143">
        <v>0</v>
      </c>
      <c r="H247" s="150">
        <f t="shared" si="35"/>
        <v>766</v>
      </c>
      <c r="K247" s="96"/>
      <c r="L247" s="96"/>
      <c r="M247" s="96"/>
      <c r="N247" s="96"/>
      <c r="O247" s="96"/>
      <c r="P247" s="96"/>
      <c r="Q247" s="96"/>
      <c r="R247" s="96"/>
      <c r="S247" s="96"/>
      <c r="T247" s="96"/>
      <c r="U247" s="96"/>
      <c r="V247" s="96"/>
      <c r="W247" s="96"/>
      <c r="X247" s="96"/>
      <c r="Y247" s="96"/>
      <c r="Z247" s="96"/>
      <c r="AA247" s="96"/>
      <c r="AB247" s="96"/>
      <c r="AC247" s="96"/>
    </row>
    <row r="248" spans="1:29" ht="30" customHeight="1" x14ac:dyDescent="0.4">
      <c r="A248" s="189"/>
      <c r="B248" s="147" t="s">
        <v>47</v>
      </c>
      <c r="C248" s="148"/>
      <c r="D248" s="149"/>
      <c r="E248" s="150">
        <f>SUM(E234:E247)</f>
        <v>2447</v>
      </c>
      <c r="F248" s="150">
        <f>SUM(F234:F247)</f>
        <v>12085</v>
      </c>
      <c r="G248" s="150">
        <f>SUM(G234:G247)</f>
        <v>803</v>
      </c>
      <c r="H248" s="151">
        <f t="shared" ref="H248" si="36">SUM(H234:H247)</f>
        <v>15335</v>
      </c>
      <c r="K248" s="96"/>
      <c r="L248" s="96"/>
      <c r="M248" s="96"/>
      <c r="N248" s="96"/>
      <c r="O248" s="96"/>
      <c r="P248" s="96"/>
      <c r="Q248" s="96"/>
      <c r="R248" s="96"/>
      <c r="S248" s="96"/>
      <c r="T248" s="96"/>
      <c r="U248" s="96"/>
      <c r="V248" s="96"/>
      <c r="W248" s="96"/>
      <c r="X248" s="96"/>
      <c r="Y248" s="96"/>
      <c r="Z248" s="96"/>
      <c r="AA248" s="96"/>
      <c r="AB248" s="96"/>
      <c r="AC248" s="96"/>
    </row>
    <row r="249" spans="1:29" ht="30" customHeight="1" x14ac:dyDescent="0.4">
      <c r="A249" s="159" t="s">
        <v>50</v>
      </c>
      <c r="B249" s="160"/>
      <c r="C249" s="160"/>
      <c r="D249" s="161"/>
      <c r="E249" s="162">
        <f>SUM(E219,E233)</f>
        <v>4894</v>
      </c>
      <c r="F249" s="162">
        <f t="shared" ref="F249:G249" si="37">SUM(F219,F233)</f>
        <v>24173</v>
      </c>
      <c r="G249" s="162">
        <f t="shared" si="37"/>
        <v>1605</v>
      </c>
      <c r="H249" s="162">
        <f>SUM(H219,H233)</f>
        <v>30672</v>
      </c>
      <c r="K249" s="96"/>
      <c r="L249" s="96"/>
      <c r="M249" s="96"/>
      <c r="N249" s="96"/>
      <c r="O249" s="96"/>
      <c r="P249" s="96"/>
      <c r="Q249" s="96"/>
      <c r="R249" s="96"/>
      <c r="S249" s="96"/>
      <c r="T249" s="96"/>
      <c r="U249" s="96"/>
      <c r="V249" s="96"/>
      <c r="W249" s="96"/>
      <c r="X249" s="96"/>
      <c r="Y249" s="96"/>
      <c r="Z249" s="96"/>
      <c r="AA249" s="96"/>
      <c r="AB249" s="96"/>
      <c r="AC249" s="96"/>
    </row>
    <row r="250" spans="1:29" ht="30" customHeight="1" x14ac:dyDescent="0.4">
      <c r="A250" s="163"/>
      <c r="B250" s="164"/>
      <c r="C250" s="164"/>
      <c r="D250" s="165"/>
      <c r="E250" s="166"/>
      <c r="F250" s="166"/>
      <c r="G250" s="166"/>
      <c r="H250" s="166"/>
      <c r="K250" s="96"/>
      <c r="L250" s="96"/>
      <c r="M250" s="96"/>
      <c r="N250" s="96"/>
      <c r="O250" s="96"/>
      <c r="P250" s="96"/>
      <c r="Q250" s="96"/>
      <c r="R250" s="96"/>
      <c r="S250" s="96"/>
      <c r="T250" s="96"/>
      <c r="U250" s="96"/>
      <c r="V250" s="96"/>
      <c r="W250" s="96"/>
      <c r="X250" s="96"/>
      <c r="Y250" s="96"/>
      <c r="Z250" s="96"/>
      <c r="AA250" s="96"/>
      <c r="AB250" s="96"/>
      <c r="AC250" s="96"/>
    </row>
    <row r="251" spans="1:29" ht="30" customHeight="1" x14ac:dyDescent="0.4">
      <c r="A251" s="167"/>
      <c r="B251" s="167"/>
      <c r="C251" s="167"/>
      <c r="D251" s="167"/>
      <c r="E251" s="170"/>
      <c r="F251" s="170"/>
      <c r="G251" s="170"/>
      <c r="H251" s="171"/>
      <c r="K251" s="96"/>
      <c r="L251" s="96"/>
      <c r="M251" s="96"/>
      <c r="N251" s="96"/>
      <c r="O251" s="96"/>
      <c r="P251" s="96"/>
      <c r="Q251" s="96"/>
      <c r="R251" s="96"/>
      <c r="S251" s="96"/>
      <c r="T251" s="96"/>
      <c r="U251" s="96"/>
      <c r="V251" s="96"/>
      <c r="W251" s="96"/>
      <c r="X251" s="96"/>
      <c r="Y251" s="96"/>
      <c r="Z251" s="96"/>
      <c r="AA251" s="96"/>
      <c r="AB251" s="96"/>
      <c r="AC251" s="96"/>
    </row>
    <row r="252" spans="1:29" ht="30" customHeight="1" x14ac:dyDescent="0.4">
      <c r="A252" s="167"/>
      <c r="B252" s="167"/>
      <c r="C252" s="167"/>
      <c r="D252" s="167"/>
      <c r="E252" s="170"/>
      <c r="F252" s="170"/>
      <c r="G252" s="170"/>
      <c r="H252" s="171"/>
      <c r="K252" s="96"/>
      <c r="L252" s="96"/>
      <c r="M252" s="96"/>
      <c r="N252" s="96"/>
      <c r="O252" s="96"/>
      <c r="P252" s="96"/>
      <c r="Q252" s="96"/>
      <c r="R252" s="96"/>
      <c r="S252" s="96"/>
      <c r="T252" s="96"/>
      <c r="U252" s="96"/>
      <c r="V252" s="96"/>
      <c r="W252" s="96"/>
      <c r="X252" s="96"/>
      <c r="Y252" s="96"/>
      <c r="Z252" s="96"/>
      <c r="AA252" s="96"/>
      <c r="AB252" s="96"/>
      <c r="AC252" s="96"/>
    </row>
    <row r="253" spans="1:29" ht="30" customHeight="1" x14ac:dyDescent="0.45">
      <c r="A253" s="183" t="s">
        <v>40</v>
      </c>
      <c r="B253" s="141">
        <v>2019</v>
      </c>
      <c r="C253" s="141" t="s">
        <v>2</v>
      </c>
      <c r="D253" s="142" t="s">
        <v>23</v>
      </c>
      <c r="E253" s="143">
        <v>0</v>
      </c>
      <c r="F253" s="143">
        <v>782</v>
      </c>
      <c r="G253" s="143">
        <v>0</v>
      </c>
      <c r="H253" s="144">
        <f t="shared" ref="H253:H262" si="38">SUM(E253:G253)</f>
        <v>782</v>
      </c>
      <c r="I253" s="94"/>
      <c r="J253" s="95"/>
      <c r="K253" s="96"/>
      <c r="L253" s="96"/>
      <c r="M253" s="96"/>
      <c r="N253" s="96"/>
      <c r="O253" s="96"/>
      <c r="P253" s="96"/>
      <c r="Q253" s="96"/>
      <c r="R253" s="96"/>
      <c r="S253" s="96"/>
      <c r="T253" s="96"/>
      <c r="U253" s="96"/>
      <c r="V253" s="96"/>
      <c r="W253" s="96"/>
      <c r="X253" s="96"/>
      <c r="Y253" s="96"/>
      <c r="Z253" s="96"/>
      <c r="AA253" s="96"/>
      <c r="AB253" s="96"/>
      <c r="AC253" s="96"/>
    </row>
    <row r="254" spans="1:29" ht="30" customHeight="1" x14ac:dyDescent="0.45">
      <c r="A254" s="184"/>
      <c r="B254" s="145"/>
      <c r="C254" s="145"/>
      <c r="D254" s="142" t="s">
        <v>24</v>
      </c>
      <c r="E254" s="143">
        <v>0</v>
      </c>
      <c r="F254" s="143">
        <v>3826</v>
      </c>
      <c r="G254" s="143">
        <v>0</v>
      </c>
      <c r="H254" s="144">
        <f t="shared" si="38"/>
        <v>3826</v>
      </c>
      <c r="I254" s="94"/>
      <c r="J254" s="95"/>
      <c r="K254" s="96"/>
      <c r="L254" s="96"/>
      <c r="M254" s="96"/>
      <c r="N254" s="96"/>
      <c r="O254" s="96"/>
      <c r="P254" s="96"/>
      <c r="Q254" s="96"/>
      <c r="R254" s="96"/>
      <c r="S254" s="96"/>
      <c r="T254" s="96"/>
      <c r="U254" s="96"/>
      <c r="V254" s="96"/>
      <c r="W254" s="96"/>
      <c r="X254" s="96"/>
      <c r="Y254" s="96"/>
      <c r="Z254" s="96"/>
      <c r="AA254" s="96"/>
      <c r="AB254" s="96"/>
      <c r="AC254" s="96"/>
    </row>
    <row r="255" spans="1:29" ht="30" customHeight="1" x14ac:dyDescent="0.45">
      <c r="A255" s="184"/>
      <c r="B255" s="145"/>
      <c r="C255" s="145"/>
      <c r="D255" s="142" t="s">
        <v>0</v>
      </c>
      <c r="E255" s="143">
        <v>0</v>
      </c>
      <c r="F255" s="143">
        <v>2656</v>
      </c>
      <c r="G255" s="143">
        <v>0</v>
      </c>
      <c r="H255" s="144">
        <f t="shared" si="38"/>
        <v>2656</v>
      </c>
      <c r="I255" s="94"/>
      <c r="J255" s="95"/>
      <c r="K255" s="96"/>
      <c r="L255" s="96"/>
      <c r="M255" s="96"/>
      <c r="N255" s="96"/>
      <c r="O255" s="96"/>
      <c r="P255" s="96"/>
      <c r="Q255" s="96"/>
      <c r="R255" s="96"/>
      <c r="S255" s="96"/>
      <c r="T255" s="96"/>
      <c r="U255" s="96"/>
      <c r="V255" s="96"/>
      <c r="W255" s="96"/>
      <c r="X255" s="96"/>
      <c r="Y255" s="96"/>
      <c r="Z255" s="96"/>
      <c r="AA255" s="96"/>
      <c r="AB255" s="96"/>
      <c r="AC255" s="96"/>
    </row>
    <row r="256" spans="1:29" ht="30" customHeight="1" x14ac:dyDescent="0.45">
      <c r="A256" s="184"/>
      <c r="B256" s="145"/>
      <c r="C256" s="145"/>
      <c r="D256" s="142" t="s">
        <v>25</v>
      </c>
      <c r="E256" s="143">
        <v>0</v>
      </c>
      <c r="F256" s="143">
        <v>1992</v>
      </c>
      <c r="G256" s="143">
        <v>0</v>
      </c>
      <c r="H256" s="144">
        <f t="shared" si="38"/>
        <v>1992</v>
      </c>
      <c r="I256" s="94"/>
      <c r="J256" s="95"/>
      <c r="K256" s="96"/>
      <c r="L256" s="96"/>
      <c r="M256" s="96"/>
      <c r="N256" s="96"/>
      <c r="O256" s="96"/>
      <c r="P256" s="96"/>
      <c r="Q256" s="96"/>
      <c r="R256" s="96"/>
      <c r="S256" s="96"/>
      <c r="T256" s="96"/>
      <c r="U256" s="96"/>
      <c r="V256" s="96"/>
      <c r="W256" s="96"/>
      <c r="X256" s="96"/>
      <c r="Y256" s="96"/>
      <c r="Z256" s="96"/>
      <c r="AA256" s="96"/>
      <c r="AB256" s="96"/>
      <c r="AC256" s="96"/>
    </row>
    <row r="257" spans="1:29" ht="30" customHeight="1" x14ac:dyDescent="0.45">
      <c r="A257" s="184"/>
      <c r="B257" s="145"/>
      <c r="C257" s="146"/>
      <c r="D257" s="142" t="s">
        <v>26</v>
      </c>
      <c r="E257" s="143">
        <v>0</v>
      </c>
      <c r="F257" s="143">
        <v>34</v>
      </c>
      <c r="G257" s="143">
        <v>0</v>
      </c>
      <c r="H257" s="144">
        <f t="shared" si="38"/>
        <v>34</v>
      </c>
      <c r="I257" s="94"/>
      <c r="J257" s="95"/>
      <c r="K257" s="96"/>
      <c r="L257" s="96"/>
      <c r="M257" s="96"/>
      <c r="N257" s="96"/>
      <c r="O257" s="96"/>
      <c r="P257" s="96"/>
      <c r="Q257" s="96"/>
      <c r="R257" s="96"/>
      <c r="S257" s="96"/>
      <c r="T257" s="96"/>
      <c r="U257" s="96"/>
      <c r="V257" s="96"/>
      <c r="W257" s="96"/>
      <c r="X257" s="96"/>
      <c r="Y257" s="96"/>
      <c r="Z257" s="96"/>
      <c r="AA257" s="96"/>
      <c r="AB257" s="96"/>
      <c r="AC257" s="96"/>
    </row>
    <row r="258" spans="1:29" ht="30" customHeight="1" x14ac:dyDescent="0.45">
      <c r="A258" s="184"/>
      <c r="B258" s="145"/>
      <c r="C258" s="141" t="s">
        <v>3</v>
      </c>
      <c r="D258" s="142" t="s">
        <v>35</v>
      </c>
      <c r="E258" s="143">
        <v>0</v>
      </c>
      <c r="F258" s="143">
        <v>142</v>
      </c>
      <c r="G258" s="143">
        <v>0</v>
      </c>
      <c r="H258" s="144">
        <f t="shared" si="38"/>
        <v>142</v>
      </c>
      <c r="I258" s="94"/>
      <c r="J258" s="95"/>
      <c r="K258" s="96"/>
      <c r="L258" s="96"/>
      <c r="M258" s="96"/>
      <c r="N258" s="96"/>
      <c r="O258" s="96"/>
      <c r="P258" s="96"/>
      <c r="Q258" s="96"/>
      <c r="R258" s="96"/>
      <c r="S258" s="96"/>
      <c r="T258" s="96"/>
      <c r="U258" s="96"/>
      <c r="V258" s="96"/>
      <c r="W258" s="96"/>
      <c r="X258" s="96"/>
      <c r="Y258" s="96"/>
      <c r="Z258" s="96"/>
      <c r="AA258" s="96"/>
      <c r="AB258" s="96"/>
      <c r="AC258" s="96"/>
    </row>
    <row r="259" spans="1:29" ht="30" customHeight="1" x14ac:dyDescent="0.45">
      <c r="A259" s="184"/>
      <c r="B259" s="145"/>
      <c r="C259" s="145"/>
      <c r="D259" s="142" t="s">
        <v>27</v>
      </c>
      <c r="E259" s="143">
        <v>0</v>
      </c>
      <c r="F259" s="143">
        <v>6</v>
      </c>
      <c r="G259" s="143">
        <v>0</v>
      </c>
      <c r="H259" s="144">
        <f t="shared" si="38"/>
        <v>6</v>
      </c>
      <c r="I259" s="94"/>
      <c r="J259" s="95"/>
      <c r="K259" s="96"/>
      <c r="L259" s="96"/>
      <c r="M259" s="96"/>
      <c r="N259" s="96"/>
      <c r="O259" s="96"/>
      <c r="P259" s="96"/>
      <c r="Q259" s="96"/>
      <c r="R259" s="96"/>
      <c r="S259" s="96"/>
      <c r="T259" s="96"/>
      <c r="U259" s="96"/>
      <c r="V259" s="96"/>
      <c r="W259" s="96"/>
      <c r="X259" s="96"/>
      <c r="Y259" s="96"/>
      <c r="Z259" s="96"/>
      <c r="AA259" s="96"/>
      <c r="AB259" s="96"/>
      <c r="AC259" s="96"/>
    </row>
    <row r="260" spans="1:29" ht="30" customHeight="1" x14ac:dyDescent="0.45">
      <c r="A260" s="184"/>
      <c r="B260" s="145"/>
      <c r="C260" s="145"/>
      <c r="D260" s="142" t="s">
        <v>29</v>
      </c>
      <c r="E260" s="143">
        <v>0</v>
      </c>
      <c r="F260" s="143">
        <v>130</v>
      </c>
      <c r="G260" s="143">
        <v>0</v>
      </c>
      <c r="H260" s="144">
        <f t="shared" si="38"/>
        <v>130</v>
      </c>
      <c r="I260" s="94"/>
      <c r="J260" s="95"/>
      <c r="K260" s="96"/>
      <c r="L260" s="96"/>
      <c r="M260" s="96"/>
      <c r="N260" s="96"/>
      <c r="O260" s="96"/>
      <c r="P260" s="96"/>
      <c r="Q260" s="96"/>
      <c r="R260" s="96"/>
      <c r="S260" s="96"/>
      <c r="T260" s="96"/>
      <c r="U260" s="96"/>
      <c r="V260" s="96"/>
      <c r="W260" s="96"/>
      <c r="X260" s="96"/>
      <c r="Y260" s="96"/>
      <c r="Z260" s="96"/>
      <c r="AA260" s="96"/>
      <c r="AB260" s="96"/>
      <c r="AC260" s="96"/>
    </row>
    <row r="261" spans="1:29" ht="30" customHeight="1" x14ac:dyDescent="0.45">
      <c r="A261" s="184"/>
      <c r="B261" s="145"/>
      <c r="C261" s="145"/>
      <c r="D261" s="142" t="s">
        <v>30</v>
      </c>
      <c r="E261" s="143">
        <v>0</v>
      </c>
      <c r="F261" s="143">
        <v>219</v>
      </c>
      <c r="G261" s="143">
        <v>0</v>
      </c>
      <c r="H261" s="144">
        <f t="shared" si="38"/>
        <v>219</v>
      </c>
      <c r="I261" s="94"/>
      <c r="J261" s="95"/>
      <c r="K261" s="96"/>
      <c r="L261" s="96"/>
      <c r="M261" s="96"/>
      <c r="N261" s="96"/>
      <c r="O261" s="96"/>
      <c r="P261" s="96"/>
      <c r="Q261" s="96"/>
      <c r="R261" s="96"/>
      <c r="S261" s="96"/>
      <c r="T261" s="96"/>
      <c r="U261" s="96"/>
      <c r="V261" s="96"/>
      <c r="W261" s="96"/>
      <c r="X261" s="96"/>
      <c r="Y261" s="96"/>
      <c r="Z261" s="96"/>
      <c r="AA261" s="96"/>
      <c r="AB261" s="96"/>
      <c r="AC261" s="96"/>
    </row>
    <row r="262" spans="1:29" ht="30" customHeight="1" x14ac:dyDescent="0.45">
      <c r="A262" s="184"/>
      <c r="B262" s="146"/>
      <c r="C262" s="146"/>
      <c r="D262" s="142" t="s">
        <v>31</v>
      </c>
      <c r="E262" s="143">
        <v>0</v>
      </c>
      <c r="F262" s="143">
        <v>68</v>
      </c>
      <c r="G262" s="143">
        <v>0</v>
      </c>
      <c r="H262" s="144">
        <f t="shared" si="38"/>
        <v>68</v>
      </c>
      <c r="I262" s="94"/>
      <c r="J262" s="95"/>
      <c r="K262" s="96"/>
      <c r="L262" s="96"/>
      <c r="M262" s="96"/>
      <c r="N262" s="96"/>
      <c r="O262" s="96"/>
      <c r="P262" s="96"/>
      <c r="Q262" s="96"/>
      <c r="R262" s="96"/>
      <c r="S262" s="96"/>
      <c r="T262" s="96"/>
      <c r="U262" s="96"/>
      <c r="V262" s="96"/>
      <c r="W262" s="96"/>
      <c r="X262" s="96"/>
      <c r="Y262" s="96"/>
      <c r="Z262" s="96"/>
      <c r="AA262" s="96"/>
      <c r="AB262" s="96"/>
      <c r="AC262" s="96"/>
    </row>
    <row r="263" spans="1:29" ht="30" customHeight="1" x14ac:dyDescent="0.4">
      <c r="A263" s="184"/>
      <c r="B263" s="147" t="s">
        <v>47</v>
      </c>
      <c r="C263" s="148"/>
      <c r="D263" s="149"/>
      <c r="E263" s="150">
        <f>SUM(E253:E262)</f>
        <v>0</v>
      </c>
      <c r="F263" s="150">
        <f t="shared" ref="F263:G263" si="39">SUM(F253:F262)</f>
        <v>9855</v>
      </c>
      <c r="G263" s="150">
        <f t="shared" si="39"/>
        <v>0</v>
      </c>
      <c r="H263" s="151">
        <f>SUM(H253:H262)</f>
        <v>9855</v>
      </c>
      <c r="K263" s="96"/>
      <c r="L263" s="96"/>
      <c r="M263" s="96"/>
      <c r="N263" s="96"/>
      <c r="O263" s="96"/>
      <c r="P263" s="96"/>
      <c r="Q263" s="96"/>
      <c r="R263" s="96"/>
      <c r="S263" s="96"/>
      <c r="T263" s="96"/>
      <c r="U263" s="96"/>
      <c r="V263" s="96"/>
      <c r="W263" s="96"/>
      <c r="X263" s="96"/>
      <c r="Y263" s="96"/>
      <c r="Z263" s="96"/>
      <c r="AA263" s="96"/>
      <c r="AB263" s="96"/>
      <c r="AC263" s="96"/>
    </row>
    <row r="264" spans="1:29" ht="30" customHeight="1" x14ac:dyDescent="0.45">
      <c r="A264" s="184"/>
      <c r="B264" s="141">
        <v>2020</v>
      </c>
      <c r="C264" s="141" t="s">
        <v>2</v>
      </c>
      <c r="D264" s="142" t="s">
        <v>23</v>
      </c>
      <c r="E264" s="143">
        <v>0</v>
      </c>
      <c r="F264" s="143">
        <v>1255</v>
      </c>
      <c r="G264" s="143">
        <v>0</v>
      </c>
      <c r="H264" s="144">
        <f>SUM(E264:G264)</f>
        <v>1255</v>
      </c>
      <c r="K264" s="96"/>
      <c r="L264" s="96"/>
      <c r="M264" s="96"/>
      <c r="N264" s="96"/>
      <c r="O264" s="96"/>
      <c r="P264" s="96"/>
      <c r="Q264" s="96"/>
      <c r="R264" s="96"/>
      <c r="S264" s="96"/>
      <c r="T264" s="96"/>
      <c r="U264" s="96"/>
      <c r="V264" s="96"/>
      <c r="W264" s="96"/>
      <c r="X264" s="96"/>
      <c r="Y264" s="96"/>
      <c r="Z264" s="96"/>
      <c r="AA264" s="96"/>
      <c r="AB264" s="96"/>
      <c r="AC264" s="96"/>
    </row>
    <row r="265" spans="1:29" ht="30" customHeight="1" x14ac:dyDescent="0.45">
      <c r="A265" s="184"/>
      <c r="B265" s="145"/>
      <c r="C265" s="145"/>
      <c r="D265" s="142" t="s">
        <v>24</v>
      </c>
      <c r="E265" s="143">
        <v>0</v>
      </c>
      <c r="F265" s="143">
        <v>1566</v>
      </c>
      <c r="G265" s="143">
        <v>0</v>
      </c>
      <c r="H265" s="144">
        <f t="shared" ref="H265:H271" si="40">SUM(E265:G265)</f>
        <v>1566</v>
      </c>
      <c r="K265" s="96"/>
      <c r="L265" s="96"/>
      <c r="M265" s="96"/>
      <c r="N265" s="96"/>
      <c r="O265" s="96"/>
      <c r="P265" s="96"/>
      <c r="Q265" s="96"/>
      <c r="R265" s="96"/>
      <c r="S265" s="96"/>
      <c r="T265" s="96"/>
      <c r="U265" s="96"/>
      <c r="V265" s="96"/>
      <c r="W265" s="96"/>
      <c r="X265" s="96"/>
      <c r="Y265" s="96"/>
      <c r="Z265" s="96"/>
      <c r="AA265" s="96"/>
      <c r="AB265" s="96"/>
      <c r="AC265" s="96"/>
    </row>
    <row r="266" spans="1:29" ht="30" customHeight="1" x14ac:dyDescent="0.45">
      <c r="A266" s="184"/>
      <c r="B266" s="145"/>
      <c r="C266" s="145"/>
      <c r="D266" s="142" t="s">
        <v>0</v>
      </c>
      <c r="E266" s="143">
        <v>0</v>
      </c>
      <c r="F266" s="143">
        <v>0</v>
      </c>
      <c r="G266" s="143">
        <v>366</v>
      </c>
      <c r="H266" s="144">
        <f t="shared" si="40"/>
        <v>366</v>
      </c>
      <c r="K266" s="96"/>
      <c r="L266" s="96"/>
      <c r="M266" s="96"/>
      <c r="N266" s="96"/>
      <c r="O266" s="96"/>
      <c r="P266" s="96"/>
      <c r="Q266" s="96"/>
      <c r="R266" s="96"/>
      <c r="S266" s="96"/>
      <c r="T266" s="96"/>
      <c r="U266" s="96"/>
      <c r="V266" s="96"/>
      <c r="W266" s="96"/>
      <c r="X266" s="96"/>
      <c r="Y266" s="96"/>
      <c r="Z266" s="96"/>
      <c r="AA266" s="96"/>
      <c r="AB266" s="96"/>
      <c r="AC266" s="96"/>
    </row>
    <row r="267" spans="1:29" ht="30" customHeight="1" x14ac:dyDescent="0.55000000000000004">
      <c r="A267" s="184"/>
      <c r="B267" s="145"/>
      <c r="C267" s="145"/>
      <c r="D267" s="142" t="s">
        <v>25</v>
      </c>
      <c r="E267" s="143">
        <v>0</v>
      </c>
      <c r="F267" s="143">
        <v>2269</v>
      </c>
      <c r="G267" s="143">
        <v>0</v>
      </c>
      <c r="H267" s="144">
        <f t="shared" si="40"/>
        <v>2269</v>
      </c>
      <c r="K267" s="1"/>
      <c r="L267" s="1"/>
      <c r="M267" s="90"/>
      <c r="N267" s="95"/>
      <c r="O267" s="95"/>
      <c r="P267" s="95"/>
      <c r="Q267" s="93"/>
      <c r="R267" s="92"/>
      <c r="S267" s="92"/>
      <c r="T267" s="92"/>
      <c r="U267" s="90"/>
      <c r="V267" s="1"/>
    </row>
    <row r="268" spans="1:29" ht="30" customHeight="1" x14ac:dyDescent="0.55000000000000004">
      <c r="A268" s="184"/>
      <c r="B268" s="145"/>
      <c r="C268" s="146"/>
      <c r="D268" s="142" t="s">
        <v>26</v>
      </c>
      <c r="E268" s="143">
        <v>0</v>
      </c>
      <c r="F268" s="143">
        <v>126</v>
      </c>
      <c r="G268" s="143">
        <v>366</v>
      </c>
      <c r="H268" s="144">
        <f t="shared" si="40"/>
        <v>492</v>
      </c>
      <c r="K268" s="1"/>
      <c r="L268" s="1"/>
      <c r="M268" s="90"/>
      <c r="N268" s="95"/>
      <c r="O268" s="95"/>
      <c r="P268" s="95"/>
      <c r="Q268" s="93"/>
      <c r="R268" s="92"/>
      <c r="S268" s="92"/>
      <c r="T268" s="92"/>
      <c r="U268" s="90"/>
      <c r="V268" s="1"/>
    </row>
    <row r="269" spans="1:29" ht="30" customHeight="1" x14ac:dyDescent="0.55000000000000004">
      <c r="A269" s="184"/>
      <c r="B269" s="145"/>
      <c r="C269" s="141" t="s">
        <v>3</v>
      </c>
      <c r="D269" s="142" t="s">
        <v>27</v>
      </c>
      <c r="E269" s="143">
        <v>209</v>
      </c>
      <c r="F269" s="143">
        <v>1522</v>
      </c>
      <c r="G269" s="143">
        <v>0</v>
      </c>
      <c r="H269" s="144">
        <f t="shared" si="40"/>
        <v>1731</v>
      </c>
      <c r="K269" s="1"/>
      <c r="L269" s="1"/>
      <c r="M269" s="90"/>
      <c r="N269" s="95"/>
      <c r="O269" s="95"/>
      <c r="P269" s="95"/>
      <c r="Q269" s="93"/>
      <c r="R269" s="92"/>
      <c r="S269" s="92"/>
      <c r="T269" s="92"/>
      <c r="U269" s="90"/>
      <c r="V269" s="1"/>
    </row>
    <row r="270" spans="1:29" ht="30" customHeight="1" x14ac:dyDescent="0.55000000000000004">
      <c r="A270" s="184"/>
      <c r="B270" s="145"/>
      <c r="C270" s="145"/>
      <c r="D270" s="142" t="s">
        <v>30</v>
      </c>
      <c r="E270" s="143">
        <v>0</v>
      </c>
      <c r="F270" s="143">
        <v>41</v>
      </c>
      <c r="G270" s="143">
        <v>0</v>
      </c>
      <c r="H270" s="144">
        <f t="shared" si="40"/>
        <v>41</v>
      </c>
      <c r="K270" s="1"/>
      <c r="L270" s="1"/>
      <c r="M270" s="90"/>
      <c r="N270" s="95"/>
      <c r="O270" s="95"/>
      <c r="P270" s="95"/>
      <c r="Q270" s="91"/>
      <c r="R270" s="92"/>
      <c r="S270" s="92"/>
      <c r="T270" s="92"/>
      <c r="U270" s="90"/>
      <c r="V270" s="1"/>
    </row>
    <row r="271" spans="1:29" ht="30" customHeight="1" x14ac:dyDescent="0.55000000000000004">
      <c r="A271" s="184"/>
      <c r="B271" s="145"/>
      <c r="C271" s="146"/>
      <c r="D271" s="142" t="s">
        <v>31</v>
      </c>
      <c r="E271" s="143">
        <v>0</v>
      </c>
      <c r="F271" s="143">
        <v>91</v>
      </c>
      <c r="G271" s="143">
        <v>0</v>
      </c>
      <c r="H271" s="144">
        <f t="shared" si="40"/>
        <v>91</v>
      </c>
      <c r="K271" s="1"/>
      <c r="L271" s="1"/>
      <c r="M271" s="90"/>
      <c r="N271" s="95"/>
      <c r="O271" s="95"/>
      <c r="P271" s="95"/>
      <c r="Q271" s="93"/>
      <c r="R271" s="92"/>
      <c r="S271" s="92"/>
      <c r="T271" s="92"/>
      <c r="U271" s="90"/>
      <c r="V271" s="1"/>
    </row>
    <row r="272" spans="1:29" ht="30" customHeight="1" x14ac:dyDescent="0.55000000000000004">
      <c r="A272" s="184"/>
      <c r="B272" s="172" t="s">
        <v>47</v>
      </c>
      <c r="C272" s="173"/>
      <c r="D272" s="174"/>
      <c r="E272" s="175">
        <f>SUM(E264:E271)</f>
        <v>209</v>
      </c>
      <c r="F272" s="175">
        <f>SUM(F264:F271)</f>
        <v>6870</v>
      </c>
      <c r="G272" s="175">
        <f>SUM(G264:G271)</f>
        <v>732</v>
      </c>
      <c r="H272" s="176">
        <f>SUM(H264:H271)</f>
        <v>7811</v>
      </c>
      <c r="K272" s="1"/>
      <c r="L272" s="5"/>
      <c r="M272" s="89"/>
      <c r="N272" s="95"/>
      <c r="O272" s="95"/>
      <c r="P272" s="95"/>
      <c r="Q272" s="93"/>
      <c r="R272" s="92"/>
      <c r="S272" s="92"/>
      <c r="T272" s="92"/>
      <c r="U272" s="90"/>
      <c r="V272" s="1"/>
    </row>
    <row r="273" spans="1:22" s="1" customFormat="1" ht="30" customHeight="1" x14ac:dyDescent="0.55000000000000004">
      <c r="A273" s="184"/>
      <c r="B273" s="141" t="s">
        <v>49</v>
      </c>
      <c r="C273" s="141" t="s">
        <v>2</v>
      </c>
      <c r="D273" s="142" t="s">
        <v>23</v>
      </c>
      <c r="E273" s="143">
        <v>0</v>
      </c>
      <c r="F273" s="143">
        <v>1018.5</v>
      </c>
      <c r="G273" s="143">
        <v>0</v>
      </c>
      <c r="H273" s="150">
        <f>SUM(E273:G273)</f>
        <v>1018.5</v>
      </c>
      <c r="L273" s="5"/>
      <c r="M273" s="89"/>
      <c r="N273" s="95"/>
      <c r="O273" s="95"/>
      <c r="P273" s="95"/>
      <c r="Q273" s="93"/>
      <c r="R273" s="92"/>
      <c r="S273" s="92"/>
      <c r="T273" s="92"/>
      <c r="U273" s="90"/>
    </row>
    <row r="274" spans="1:22" s="1" customFormat="1" ht="30" customHeight="1" x14ac:dyDescent="0.55000000000000004">
      <c r="A274" s="184"/>
      <c r="B274" s="145"/>
      <c r="C274" s="145"/>
      <c r="D274" s="142" t="s">
        <v>24</v>
      </c>
      <c r="E274" s="143">
        <v>0</v>
      </c>
      <c r="F274" s="143">
        <v>2696</v>
      </c>
      <c r="G274" s="143">
        <v>0</v>
      </c>
      <c r="H274" s="150">
        <f t="shared" ref="H274:H282" si="41">SUM(E274:G274)</f>
        <v>2696</v>
      </c>
      <c r="L274" s="5"/>
      <c r="M274" s="89"/>
      <c r="N274" s="95"/>
      <c r="O274" s="95"/>
      <c r="P274" s="95"/>
      <c r="Q274" s="91"/>
      <c r="R274" s="92"/>
      <c r="S274" s="92"/>
      <c r="T274" s="92"/>
      <c r="U274" s="90"/>
    </row>
    <row r="275" spans="1:22" s="1" customFormat="1" ht="30" customHeight="1" x14ac:dyDescent="0.55000000000000004">
      <c r="A275" s="184"/>
      <c r="B275" s="145"/>
      <c r="C275" s="145"/>
      <c r="D275" s="142" t="s">
        <v>0</v>
      </c>
      <c r="E275" s="143">
        <v>0</v>
      </c>
      <c r="F275" s="143">
        <v>1328</v>
      </c>
      <c r="G275" s="143">
        <v>183</v>
      </c>
      <c r="H275" s="150">
        <f t="shared" si="41"/>
        <v>1511</v>
      </c>
      <c r="L275" s="5"/>
      <c r="M275" s="89"/>
      <c r="N275" s="95"/>
      <c r="O275" s="95"/>
      <c r="P275" s="95"/>
      <c r="Q275" s="93"/>
      <c r="R275" s="92"/>
      <c r="S275" s="92"/>
      <c r="T275" s="92"/>
      <c r="U275" s="90"/>
    </row>
    <row r="276" spans="1:22" s="1" customFormat="1" ht="30" customHeight="1" x14ac:dyDescent="0.55000000000000004">
      <c r="A276" s="184"/>
      <c r="B276" s="145"/>
      <c r="C276" s="145"/>
      <c r="D276" s="142" t="s">
        <v>25</v>
      </c>
      <c r="E276" s="143">
        <v>0</v>
      </c>
      <c r="F276" s="143">
        <v>2130.5</v>
      </c>
      <c r="G276" s="143">
        <v>0</v>
      </c>
      <c r="H276" s="150">
        <f t="shared" si="41"/>
        <v>2130.5</v>
      </c>
      <c r="L276" s="5"/>
      <c r="M276" s="89"/>
      <c r="N276" s="95"/>
      <c r="O276" s="95"/>
      <c r="P276" s="95"/>
      <c r="Q276" s="93"/>
      <c r="R276" s="92"/>
      <c r="S276" s="92"/>
      <c r="T276" s="92"/>
      <c r="U276" s="90"/>
    </row>
    <row r="277" spans="1:22" s="1" customFormat="1" ht="30" customHeight="1" x14ac:dyDescent="0.55000000000000004">
      <c r="A277" s="184"/>
      <c r="B277" s="145"/>
      <c r="C277" s="146"/>
      <c r="D277" s="142" t="s">
        <v>26</v>
      </c>
      <c r="E277" s="143">
        <v>0</v>
      </c>
      <c r="F277" s="143">
        <v>79.5</v>
      </c>
      <c r="G277" s="143">
        <v>183</v>
      </c>
      <c r="H277" s="150">
        <f t="shared" si="41"/>
        <v>262.5</v>
      </c>
      <c r="L277" s="5"/>
      <c r="M277" s="89"/>
      <c r="N277" s="95"/>
      <c r="O277" s="95"/>
      <c r="P277" s="95"/>
      <c r="Q277" s="93"/>
      <c r="R277" s="92"/>
      <c r="S277" s="92"/>
      <c r="T277" s="92"/>
      <c r="U277" s="90"/>
    </row>
    <row r="278" spans="1:22" s="1" customFormat="1" ht="30" customHeight="1" x14ac:dyDescent="0.55000000000000004">
      <c r="A278" s="184"/>
      <c r="B278" s="145"/>
      <c r="C278" s="141" t="s">
        <v>3</v>
      </c>
      <c r="D278" s="142" t="s">
        <v>35</v>
      </c>
      <c r="E278" s="143">
        <v>0</v>
      </c>
      <c r="F278" s="143">
        <v>71</v>
      </c>
      <c r="G278" s="143">
        <v>0</v>
      </c>
      <c r="H278" s="150">
        <f t="shared" si="41"/>
        <v>71</v>
      </c>
      <c r="L278" s="5"/>
      <c r="M278" s="89"/>
      <c r="N278" s="95"/>
      <c r="O278" s="95"/>
      <c r="P278" s="95"/>
      <c r="Q278" s="93"/>
      <c r="R278" s="92"/>
      <c r="S278" s="92"/>
      <c r="T278" s="92"/>
      <c r="U278" s="90"/>
    </row>
    <row r="279" spans="1:22" s="1" customFormat="1" ht="30" customHeight="1" x14ac:dyDescent="0.55000000000000004">
      <c r="A279" s="184"/>
      <c r="B279" s="145"/>
      <c r="C279" s="145"/>
      <c r="D279" s="142" t="s">
        <v>27</v>
      </c>
      <c r="E279" s="143">
        <v>104.5</v>
      </c>
      <c r="F279" s="143">
        <v>764</v>
      </c>
      <c r="G279" s="143">
        <v>0</v>
      </c>
      <c r="H279" s="150">
        <f t="shared" si="41"/>
        <v>868.5</v>
      </c>
      <c r="L279" s="5"/>
      <c r="M279" s="89"/>
      <c r="N279" s="95"/>
      <c r="O279" s="95"/>
      <c r="P279" s="95"/>
      <c r="Q279" s="93"/>
      <c r="R279" s="92"/>
      <c r="S279" s="92"/>
      <c r="T279" s="92"/>
      <c r="U279" s="90"/>
    </row>
    <row r="280" spans="1:22" s="1" customFormat="1" ht="30" customHeight="1" x14ac:dyDescent="0.55000000000000004">
      <c r="A280" s="184"/>
      <c r="B280" s="145"/>
      <c r="C280" s="145"/>
      <c r="D280" s="142" t="s">
        <v>29</v>
      </c>
      <c r="E280" s="143">
        <v>0</v>
      </c>
      <c r="F280" s="143">
        <v>65</v>
      </c>
      <c r="G280" s="143">
        <v>0</v>
      </c>
      <c r="H280" s="150">
        <f t="shared" si="41"/>
        <v>65</v>
      </c>
      <c r="L280" s="5"/>
      <c r="M280" s="89"/>
      <c r="N280" s="95"/>
      <c r="O280" s="95"/>
      <c r="P280" s="95"/>
      <c r="Q280" s="93"/>
      <c r="R280" s="92"/>
      <c r="S280" s="92"/>
      <c r="T280" s="92"/>
      <c r="U280" s="90"/>
    </row>
    <row r="281" spans="1:22" s="1" customFormat="1" ht="30" customHeight="1" x14ac:dyDescent="0.55000000000000004">
      <c r="A281" s="184"/>
      <c r="B281" s="145"/>
      <c r="C281" s="145"/>
      <c r="D281" s="142" t="s">
        <v>30</v>
      </c>
      <c r="E281" s="143">
        <v>0</v>
      </c>
      <c r="F281" s="143">
        <v>130</v>
      </c>
      <c r="G281" s="143">
        <v>0</v>
      </c>
      <c r="H281" s="150">
        <f t="shared" si="41"/>
        <v>130</v>
      </c>
      <c r="L281" s="5"/>
      <c r="M281" s="89"/>
      <c r="N281" s="95"/>
      <c r="O281" s="95"/>
      <c r="P281" s="91"/>
      <c r="Q281" s="91"/>
      <c r="R281" s="92"/>
      <c r="S281" s="92"/>
      <c r="T281" s="92"/>
      <c r="U281" s="90"/>
    </row>
    <row r="282" spans="1:22" s="1" customFormat="1" ht="30" customHeight="1" x14ac:dyDescent="0.55000000000000004">
      <c r="A282" s="184"/>
      <c r="B282" s="146"/>
      <c r="C282" s="146"/>
      <c r="D282" s="142" t="s">
        <v>31</v>
      </c>
      <c r="E282" s="143">
        <v>0</v>
      </c>
      <c r="F282" s="143">
        <v>79.5</v>
      </c>
      <c r="G282" s="143">
        <v>0</v>
      </c>
      <c r="H282" s="150">
        <f t="shared" si="41"/>
        <v>79.5</v>
      </c>
      <c r="M282" s="90"/>
      <c r="N282" s="95"/>
      <c r="O282" s="95"/>
      <c r="P282" s="95"/>
      <c r="Q282" s="91"/>
      <c r="R282" s="92"/>
      <c r="S282" s="92"/>
      <c r="T282" s="92"/>
      <c r="U282" s="90"/>
    </row>
    <row r="283" spans="1:22" s="1" customFormat="1" ht="30" customHeight="1" x14ac:dyDescent="0.55000000000000004">
      <c r="A283" s="185"/>
      <c r="B283" s="147" t="s">
        <v>47</v>
      </c>
      <c r="C283" s="148"/>
      <c r="D283" s="149"/>
      <c r="E283" s="150">
        <f>SUM(E273:E282)</f>
        <v>104.5</v>
      </c>
      <c r="F283" s="150">
        <f>SUM(F273:F282)</f>
        <v>8362</v>
      </c>
      <c r="G283" s="150">
        <f>SUM(G273:G282)</f>
        <v>366</v>
      </c>
      <c r="H283" s="151">
        <f>SUM(H273:H282)</f>
        <v>8832.5</v>
      </c>
      <c r="M283" s="90"/>
      <c r="N283" s="95"/>
      <c r="O283" s="95"/>
      <c r="P283" s="95"/>
      <c r="Q283" s="93"/>
      <c r="R283" s="92"/>
      <c r="S283" s="92"/>
      <c r="T283" s="92"/>
      <c r="U283" s="90"/>
    </row>
    <row r="284" spans="1:22" s="1" customFormat="1" ht="30" customHeight="1" x14ac:dyDescent="0.55000000000000004">
      <c r="A284" s="159" t="s">
        <v>50</v>
      </c>
      <c r="B284" s="160"/>
      <c r="C284" s="160"/>
      <c r="D284" s="161"/>
      <c r="E284" s="162">
        <f>SUM(E272,E263)</f>
        <v>209</v>
      </c>
      <c r="F284" s="162">
        <f>SUM(F272,F263)</f>
        <v>16725</v>
      </c>
      <c r="G284" s="162">
        <f>SUM(G272,G263)</f>
        <v>732</v>
      </c>
      <c r="H284" s="162">
        <f>SUM(H272,H263)</f>
        <v>17666</v>
      </c>
      <c r="M284" s="90"/>
      <c r="N284" s="95"/>
      <c r="O284" s="95"/>
      <c r="P284" s="91"/>
      <c r="Q284" s="91"/>
      <c r="R284" s="92"/>
      <c r="S284" s="92"/>
      <c r="T284" s="92"/>
      <c r="U284" s="90"/>
    </row>
    <row r="285" spans="1:22" s="1" customFormat="1" ht="30" customHeight="1" x14ac:dyDescent="0.55000000000000004">
      <c r="A285" s="163"/>
      <c r="B285" s="164"/>
      <c r="C285" s="164"/>
      <c r="D285" s="165"/>
      <c r="E285" s="166"/>
      <c r="F285" s="166"/>
      <c r="G285" s="166"/>
      <c r="H285" s="166"/>
      <c r="M285" s="90"/>
      <c r="N285" s="95"/>
      <c r="O285" s="95"/>
      <c r="P285" s="95"/>
      <c r="Q285" s="91"/>
      <c r="R285" s="92"/>
      <c r="S285" s="92"/>
      <c r="T285" s="92"/>
      <c r="U285" s="90"/>
    </row>
    <row r="286" spans="1:22" ht="30" customHeight="1" x14ac:dyDescent="0.55000000000000004">
      <c r="A286" s="177"/>
      <c r="B286" s="167"/>
      <c r="C286" s="167"/>
      <c r="D286" s="167"/>
      <c r="E286" s="170"/>
      <c r="F286" s="170"/>
      <c r="G286" s="170"/>
      <c r="H286" s="171"/>
      <c r="K286" s="1"/>
      <c r="L286" s="1"/>
      <c r="M286" s="90"/>
      <c r="N286" s="95"/>
      <c r="O286" s="95"/>
      <c r="P286" s="95"/>
      <c r="Q286" s="93"/>
      <c r="R286" s="92"/>
      <c r="S286" s="92"/>
      <c r="T286" s="92"/>
      <c r="U286" s="90"/>
      <c r="V286" s="1"/>
    </row>
    <row r="287" spans="1:22" ht="30" customHeight="1" x14ac:dyDescent="0.55000000000000004">
      <c r="A287" s="177"/>
      <c r="B287" s="167"/>
      <c r="C287" s="167"/>
      <c r="D287" s="167"/>
      <c r="E287" s="170"/>
      <c r="F287" s="170"/>
      <c r="G287" s="170"/>
      <c r="H287" s="171"/>
      <c r="K287" s="1"/>
      <c r="L287" s="1"/>
      <c r="M287" s="90"/>
      <c r="N287" s="95"/>
      <c r="O287" s="91"/>
      <c r="P287" s="95"/>
      <c r="Q287" s="93"/>
      <c r="R287" s="92"/>
      <c r="S287" s="92"/>
      <c r="T287" s="92"/>
      <c r="U287" s="90"/>
      <c r="V287" s="1"/>
    </row>
    <row r="288" spans="1:22" ht="30" customHeight="1" x14ac:dyDescent="0.55000000000000004">
      <c r="A288" s="183" t="s">
        <v>41</v>
      </c>
      <c r="B288" s="157">
        <v>2019</v>
      </c>
      <c r="C288" s="141" t="s">
        <v>2</v>
      </c>
      <c r="D288" s="142" t="s">
        <v>23</v>
      </c>
      <c r="E288" s="143">
        <v>0</v>
      </c>
      <c r="F288" s="143">
        <v>1647</v>
      </c>
      <c r="G288" s="143">
        <v>0</v>
      </c>
      <c r="H288" s="144">
        <f>SUM(E288:G288)</f>
        <v>1647</v>
      </c>
      <c r="K288" s="1"/>
      <c r="L288" s="1"/>
      <c r="M288" s="90"/>
      <c r="N288" s="95"/>
      <c r="O288" s="95"/>
      <c r="P288" s="95"/>
      <c r="Q288" s="93"/>
      <c r="R288" s="92"/>
      <c r="S288" s="92"/>
      <c r="T288" s="92"/>
      <c r="U288" s="90"/>
      <c r="V288" s="1"/>
    </row>
    <row r="289" spans="1:22" ht="30" customHeight="1" x14ac:dyDescent="0.55000000000000004">
      <c r="A289" s="184"/>
      <c r="B289" s="145"/>
      <c r="C289" s="145"/>
      <c r="D289" s="178" t="s">
        <v>24</v>
      </c>
      <c r="E289" s="179">
        <v>0</v>
      </c>
      <c r="F289" s="179">
        <v>6745</v>
      </c>
      <c r="G289" s="179">
        <v>0</v>
      </c>
      <c r="H289" s="144">
        <f t="shared" ref="H289:H302" si="42">SUM(E289:G289)</f>
        <v>6745</v>
      </c>
      <c r="K289" s="1"/>
      <c r="L289" s="1"/>
      <c r="M289" s="90"/>
      <c r="N289" s="95"/>
      <c r="O289" s="95"/>
      <c r="P289" s="95"/>
      <c r="Q289" s="93"/>
      <c r="R289" s="92"/>
      <c r="S289" s="92"/>
      <c r="T289" s="92"/>
      <c r="U289" s="90"/>
      <c r="V289" s="1"/>
    </row>
    <row r="290" spans="1:22" ht="30" customHeight="1" x14ac:dyDescent="0.55000000000000004">
      <c r="A290" s="184"/>
      <c r="B290" s="145"/>
      <c r="C290" s="145"/>
      <c r="D290" s="142" t="s">
        <v>0</v>
      </c>
      <c r="E290" s="143">
        <v>0</v>
      </c>
      <c r="F290" s="143">
        <v>930</v>
      </c>
      <c r="G290" s="143">
        <v>0</v>
      </c>
      <c r="H290" s="144">
        <f t="shared" si="42"/>
        <v>930</v>
      </c>
      <c r="K290" s="1"/>
      <c r="L290" s="1"/>
      <c r="M290" s="90"/>
      <c r="N290" s="95"/>
      <c r="O290" s="95"/>
      <c r="P290" s="95"/>
      <c r="Q290" s="91"/>
      <c r="R290" s="92"/>
      <c r="S290" s="92"/>
      <c r="T290" s="92"/>
      <c r="U290" s="90"/>
      <c r="V290" s="1"/>
    </row>
    <row r="291" spans="1:22" ht="30" customHeight="1" x14ac:dyDescent="0.55000000000000004">
      <c r="A291" s="184"/>
      <c r="B291" s="145"/>
      <c r="C291" s="145"/>
      <c r="D291" s="142" t="s">
        <v>25</v>
      </c>
      <c r="E291" s="143">
        <v>0</v>
      </c>
      <c r="F291" s="143">
        <v>2288</v>
      </c>
      <c r="G291" s="143">
        <v>0</v>
      </c>
      <c r="H291" s="144">
        <f t="shared" si="42"/>
        <v>2288</v>
      </c>
      <c r="K291" s="1"/>
      <c r="L291" s="1"/>
      <c r="M291" s="90"/>
      <c r="N291" s="95"/>
      <c r="O291" s="95"/>
      <c r="P291" s="95"/>
      <c r="Q291" s="93"/>
      <c r="R291" s="92"/>
      <c r="S291" s="92"/>
      <c r="T291" s="92"/>
      <c r="U291" s="90"/>
      <c r="V291" s="1"/>
    </row>
    <row r="292" spans="1:22" ht="30" customHeight="1" x14ac:dyDescent="0.55000000000000004">
      <c r="A292" s="184"/>
      <c r="B292" s="145"/>
      <c r="C292" s="145"/>
      <c r="D292" s="142" t="s">
        <v>26</v>
      </c>
      <c r="E292" s="143">
        <v>30</v>
      </c>
      <c r="F292" s="143">
        <v>39</v>
      </c>
      <c r="G292" s="143">
        <v>0</v>
      </c>
      <c r="H292" s="144">
        <f t="shared" si="42"/>
        <v>69</v>
      </c>
      <c r="K292" s="1"/>
      <c r="L292" s="1"/>
      <c r="M292" s="90"/>
      <c r="N292" s="95"/>
      <c r="O292" s="95"/>
      <c r="P292" s="95"/>
      <c r="Q292" s="93"/>
      <c r="R292" s="92"/>
      <c r="S292" s="92"/>
      <c r="T292" s="92"/>
      <c r="U292" s="90"/>
      <c r="V292" s="1"/>
    </row>
    <row r="293" spans="1:22" ht="30" customHeight="1" x14ac:dyDescent="0.55000000000000004">
      <c r="A293" s="184"/>
      <c r="B293" s="145"/>
      <c r="C293" s="145"/>
      <c r="D293" s="142" t="s">
        <v>1</v>
      </c>
      <c r="E293" s="143">
        <v>0</v>
      </c>
      <c r="F293" s="143">
        <v>7</v>
      </c>
      <c r="G293" s="143">
        <v>0</v>
      </c>
      <c r="H293" s="144">
        <f t="shared" si="42"/>
        <v>7</v>
      </c>
      <c r="K293" s="1"/>
      <c r="L293" s="1"/>
      <c r="M293" s="90"/>
      <c r="N293" s="95"/>
      <c r="O293" s="95"/>
      <c r="P293" s="95"/>
      <c r="Q293" s="93"/>
      <c r="R293" s="92"/>
      <c r="S293" s="92"/>
      <c r="T293" s="92"/>
      <c r="U293" s="90"/>
      <c r="V293" s="1"/>
    </row>
    <row r="294" spans="1:22" ht="30" customHeight="1" x14ac:dyDescent="0.55000000000000004">
      <c r="A294" s="184"/>
      <c r="B294" s="145"/>
      <c r="C294" s="145" t="s">
        <v>3</v>
      </c>
      <c r="D294" s="142" t="s">
        <v>35</v>
      </c>
      <c r="E294" s="143">
        <v>616</v>
      </c>
      <c r="F294" s="143">
        <v>4206</v>
      </c>
      <c r="G294" s="143">
        <v>98</v>
      </c>
      <c r="H294" s="144">
        <f t="shared" si="42"/>
        <v>4920</v>
      </c>
      <c r="K294" s="1"/>
      <c r="L294" s="1"/>
      <c r="M294" s="90"/>
      <c r="N294" s="95"/>
      <c r="O294" s="95"/>
      <c r="P294" s="95"/>
      <c r="Q294" s="93"/>
      <c r="R294" s="92"/>
      <c r="S294" s="92"/>
      <c r="T294" s="92"/>
      <c r="U294" s="90"/>
      <c r="V294" s="1"/>
    </row>
    <row r="295" spans="1:22" ht="30" customHeight="1" x14ac:dyDescent="0.55000000000000004">
      <c r="A295" s="184"/>
      <c r="B295" s="145"/>
      <c r="C295" s="145"/>
      <c r="D295" s="142" t="s">
        <v>36</v>
      </c>
      <c r="E295" s="143">
        <v>0</v>
      </c>
      <c r="F295" s="143">
        <v>50</v>
      </c>
      <c r="G295" s="143">
        <v>0</v>
      </c>
      <c r="H295" s="144">
        <f t="shared" si="42"/>
        <v>50</v>
      </c>
      <c r="K295" s="1"/>
      <c r="L295" s="1"/>
      <c r="M295" s="90"/>
      <c r="N295" s="95"/>
      <c r="O295" s="95"/>
      <c r="P295" s="95"/>
      <c r="Q295" s="93"/>
      <c r="R295" s="92"/>
      <c r="S295" s="92"/>
      <c r="T295" s="92"/>
      <c r="U295" s="90"/>
      <c r="V295" s="1"/>
    </row>
    <row r="296" spans="1:22" ht="30" customHeight="1" x14ac:dyDescent="0.55000000000000004">
      <c r="A296" s="184"/>
      <c r="B296" s="145"/>
      <c r="C296" s="145"/>
      <c r="D296" s="142" t="s">
        <v>27</v>
      </c>
      <c r="E296" s="143">
        <v>682</v>
      </c>
      <c r="F296" s="143">
        <v>1441</v>
      </c>
      <c r="G296" s="143">
        <v>124</v>
      </c>
      <c r="H296" s="144">
        <f t="shared" si="42"/>
        <v>2247</v>
      </c>
      <c r="K296" s="1"/>
      <c r="L296" s="1"/>
      <c r="M296" s="90"/>
      <c r="N296" s="95"/>
      <c r="O296" s="95"/>
      <c r="P296" s="95"/>
      <c r="Q296" s="93"/>
      <c r="R296" s="92"/>
      <c r="S296" s="92"/>
      <c r="T296" s="92"/>
      <c r="U296" s="90"/>
      <c r="V296" s="1"/>
    </row>
    <row r="297" spans="1:22" ht="30" customHeight="1" x14ac:dyDescent="0.55000000000000004">
      <c r="A297" s="184"/>
      <c r="B297" s="145"/>
      <c r="C297" s="145"/>
      <c r="D297" s="142" t="s">
        <v>22</v>
      </c>
      <c r="E297" s="143">
        <v>80</v>
      </c>
      <c r="F297" s="143">
        <v>107</v>
      </c>
      <c r="G297" s="143">
        <v>112</v>
      </c>
      <c r="H297" s="144">
        <f t="shared" si="42"/>
        <v>299</v>
      </c>
      <c r="K297" s="1"/>
      <c r="L297" s="1"/>
      <c r="M297" s="90"/>
      <c r="N297" s="95"/>
      <c r="O297" s="95"/>
      <c r="P297" s="95"/>
      <c r="Q297" s="93"/>
      <c r="R297" s="92"/>
      <c r="S297" s="92"/>
      <c r="T297" s="92"/>
      <c r="U297" s="90"/>
      <c r="V297" s="1"/>
    </row>
    <row r="298" spans="1:22" ht="30" customHeight="1" x14ac:dyDescent="0.55000000000000004">
      <c r="A298" s="184"/>
      <c r="B298" s="145"/>
      <c r="C298" s="145"/>
      <c r="D298" s="142" t="s">
        <v>28</v>
      </c>
      <c r="E298" s="143">
        <v>3117</v>
      </c>
      <c r="F298" s="143">
        <v>4739</v>
      </c>
      <c r="G298" s="143">
        <v>605</v>
      </c>
      <c r="H298" s="144">
        <f t="shared" si="42"/>
        <v>8461</v>
      </c>
      <c r="K298" s="1"/>
      <c r="L298" s="1"/>
      <c r="M298" s="90"/>
      <c r="N298" s="95"/>
      <c r="O298" s="95"/>
      <c r="P298" s="95"/>
      <c r="Q298" s="93"/>
      <c r="R298" s="92"/>
      <c r="S298" s="92"/>
      <c r="T298" s="92"/>
      <c r="U298" s="90"/>
      <c r="V298" s="1"/>
    </row>
    <row r="299" spans="1:22" ht="30" customHeight="1" x14ac:dyDescent="0.55000000000000004">
      <c r="A299" s="184"/>
      <c r="B299" s="145"/>
      <c r="C299" s="145"/>
      <c r="D299" s="142" t="s">
        <v>29</v>
      </c>
      <c r="E299" s="143">
        <v>2</v>
      </c>
      <c r="F299" s="143">
        <v>250</v>
      </c>
      <c r="G299" s="143">
        <v>0</v>
      </c>
      <c r="H299" s="144">
        <f t="shared" si="42"/>
        <v>252</v>
      </c>
      <c r="K299" s="1"/>
      <c r="L299" s="1"/>
      <c r="M299" s="90"/>
      <c r="N299" s="95"/>
      <c r="O299" s="95"/>
      <c r="P299" s="95"/>
      <c r="Q299" s="93"/>
      <c r="R299" s="92"/>
      <c r="S299" s="92"/>
      <c r="T299" s="92"/>
      <c r="U299" s="90"/>
      <c r="V299" s="1"/>
    </row>
    <row r="300" spans="1:22" ht="30" customHeight="1" x14ac:dyDescent="0.55000000000000004">
      <c r="A300" s="184"/>
      <c r="B300" s="145"/>
      <c r="C300" s="145"/>
      <c r="D300" s="142" t="s">
        <v>37</v>
      </c>
      <c r="E300" s="143">
        <v>0</v>
      </c>
      <c r="F300" s="143">
        <v>73</v>
      </c>
      <c r="G300" s="143">
        <v>0</v>
      </c>
      <c r="H300" s="144">
        <f t="shared" si="42"/>
        <v>73</v>
      </c>
      <c r="K300" s="1"/>
      <c r="L300" s="1"/>
      <c r="M300" s="90"/>
      <c r="N300" s="95"/>
      <c r="O300" s="95"/>
      <c r="P300" s="95"/>
      <c r="Q300" s="93"/>
      <c r="R300" s="92"/>
      <c r="S300" s="92"/>
      <c r="T300" s="92"/>
      <c r="U300" s="90"/>
      <c r="V300" s="1"/>
    </row>
    <row r="301" spans="1:22" ht="30" customHeight="1" x14ac:dyDescent="0.55000000000000004">
      <c r="A301" s="184"/>
      <c r="B301" s="145"/>
      <c r="C301" s="145"/>
      <c r="D301" s="142" t="s">
        <v>30</v>
      </c>
      <c r="E301" s="143">
        <v>1</v>
      </c>
      <c r="F301" s="143">
        <v>724</v>
      </c>
      <c r="G301" s="143">
        <v>0</v>
      </c>
      <c r="H301" s="144">
        <f t="shared" si="42"/>
        <v>725</v>
      </c>
      <c r="K301" s="1"/>
      <c r="L301" s="1"/>
      <c r="M301" s="90"/>
      <c r="N301" s="95"/>
      <c r="O301" s="95"/>
      <c r="P301" s="95"/>
      <c r="Q301" s="93"/>
      <c r="R301" s="92"/>
      <c r="S301" s="92"/>
      <c r="T301" s="92"/>
      <c r="U301" s="90"/>
      <c r="V301" s="1"/>
    </row>
    <row r="302" spans="1:22" ht="30" customHeight="1" x14ac:dyDescent="0.55000000000000004">
      <c r="A302" s="184"/>
      <c r="B302" s="146"/>
      <c r="C302" s="146"/>
      <c r="D302" s="142" t="s">
        <v>31</v>
      </c>
      <c r="E302" s="143">
        <v>0</v>
      </c>
      <c r="F302" s="143">
        <v>1081</v>
      </c>
      <c r="G302" s="143">
        <v>0</v>
      </c>
      <c r="H302" s="144">
        <f t="shared" si="42"/>
        <v>1081</v>
      </c>
      <c r="K302" s="1"/>
      <c r="L302" s="1"/>
      <c r="M302" s="90"/>
      <c r="N302" s="95"/>
      <c r="O302" s="95"/>
      <c r="P302" s="95"/>
      <c r="Q302" s="91"/>
      <c r="R302" s="92"/>
      <c r="S302" s="92"/>
      <c r="T302" s="92"/>
      <c r="U302" s="90"/>
      <c r="V302" s="1"/>
    </row>
    <row r="303" spans="1:22" ht="30" customHeight="1" x14ac:dyDescent="0.55000000000000004">
      <c r="A303" s="184"/>
      <c r="B303" s="147" t="s">
        <v>47</v>
      </c>
      <c r="C303" s="148"/>
      <c r="D303" s="149"/>
      <c r="E303" s="150">
        <f>SUM(E288:E302)</f>
        <v>4528</v>
      </c>
      <c r="F303" s="150">
        <f t="shared" ref="F303:H303" si="43">SUM(F288:F302)</f>
        <v>24327</v>
      </c>
      <c r="G303" s="150">
        <f t="shared" si="43"/>
        <v>939</v>
      </c>
      <c r="H303" s="151">
        <f t="shared" si="43"/>
        <v>29794</v>
      </c>
      <c r="K303" s="1"/>
      <c r="L303" s="1"/>
      <c r="M303" s="90"/>
      <c r="N303" s="95"/>
      <c r="O303" s="95"/>
      <c r="P303" s="95"/>
      <c r="Q303" s="93"/>
      <c r="R303" s="92"/>
      <c r="S303" s="92"/>
      <c r="T303" s="92"/>
      <c r="U303" s="90"/>
      <c r="V303" s="1"/>
    </row>
    <row r="304" spans="1:22" ht="30" customHeight="1" x14ac:dyDescent="0.55000000000000004">
      <c r="A304" s="184"/>
      <c r="B304" s="141">
        <v>2020</v>
      </c>
      <c r="C304" s="141" t="s">
        <v>2</v>
      </c>
      <c r="D304" s="142" t="s">
        <v>23</v>
      </c>
      <c r="E304" s="143">
        <v>0</v>
      </c>
      <c r="F304" s="143">
        <v>2154</v>
      </c>
      <c r="G304" s="143">
        <v>0</v>
      </c>
      <c r="H304" s="144">
        <f t="shared" ref="H304:H317" si="44">SUM(E304:G304)</f>
        <v>2154</v>
      </c>
      <c r="K304" s="1"/>
      <c r="L304" s="1"/>
      <c r="M304" s="90"/>
      <c r="N304" s="95"/>
      <c r="O304" s="95"/>
      <c r="P304" s="95"/>
      <c r="Q304" s="93"/>
      <c r="R304" s="92"/>
      <c r="S304" s="92"/>
      <c r="T304" s="92"/>
      <c r="U304" s="90"/>
      <c r="V304" s="1"/>
    </row>
    <row r="305" spans="1:22" ht="30" customHeight="1" x14ac:dyDescent="0.55000000000000004">
      <c r="A305" s="184"/>
      <c r="B305" s="145"/>
      <c r="C305" s="145"/>
      <c r="D305" s="142" t="s">
        <v>24</v>
      </c>
      <c r="E305" s="143">
        <v>0</v>
      </c>
      <c r="F305" s="143">
        <v>5971</v>
      </c>
      <c r="G305" s="143">
        <v>0</v>
      </c>
      <c r="H305" s="144">
        <f t="shared" si="44"/>
        <v>5971</v>
      </c>
      <c r="K305" s="1"/>
      <c r="L305" s="1"/>
      <c r="M305" s="90"/>
      <c r="N305" s="95"/>
      <c r="O305" s="95"/>
      <c r="P305" s="95"/>
      <c r="Q305" s="93"/>
      <c r="R305" s="92"/>
      <c r="S305" s="92"/>
      <c r="T305" s="92"/>
      <c r="U305" s="90"/>
      <c r="V305" s="1"/>
    </row>
    <row r="306" spans="1:22" ht="30" customHeight="1" x14ac:dyDescent="0.55000000000000004">
      <c r="A306" s="184"/>
      <c r="B306" s="145"/>
      <c r="C306" s="145"/>
      <c r="D306" s="142" t="s">
        <v>0</v>
      </c>
      <c r="E306" s="143">
        <v>0</v>
      </c>
      <c r="F306" s="143">
        <v>336</v>
      </c>
      <c r="G306" s="143">
        <v>0</v>
      </c>
      <c r="H306" s="144">
        <f t="shared" si="44"/>
        <v>336</v>
      </c>
      <c r="K306" s="1"/>
      <c r="L306" s="1"/>
      <c r="M306" s="90"/>
      <c r="N306" s="95"/>
      <c r="O306" s="95"/>
      <c r="P306" s="95"/>
      <c r="Q306" s="93"/>
      <c r="R306" s="92"/>
      <c r="S306" s="92"/>
      <c r="T306" s="92"/>
      <c r="U306" s="90"/>
      <c r="V306" s="1"/>
    </row>
    <row r="307" spans="1:22" ht="30" customHeight="1" x14ac:dyDescent="0.55000000000000004">
      <c r="A307" s="184"/>
      <c r="B307" s="145"/>
      <c r="C307" s="145"/>
      <c r="D307" s="142" t="s">
        <v>25</v>
      </c>
      <c r="E307" s="143">
        <v>0</v>
      </c>
      <c r="F307" s="143">
        <v>1470</v>
      </c>
      <c r="G307" s="143">
        <v>0</v>
      </c>
      <c r="H307" s="144">
        <f t="shared" si="44"/>
        <v>1470</v>
      </c>
      <c r="K307" s="1"/>
      <c r="L307" s="1"/>
      <c r="M307" s="90"/>
      <c r="N307" s="95"/>
      <c r="O307" s="95"/>
      <c r="P307" s="95"/>
      <c r="Q307" s="91"/>
      <c r="R307" s="92"/>
      <c r="S307" s="92"/>
      <c r="T307" s="92"/>
      <c r="U307" s="90"/>
      <c r="V307" s="1"/>
    </row>
    <row r="308" spans="1:22" ht="30" customHeight="1" x14ac:dyDescent="0.55000000000000004">
      <c r="A308" s="184"/>
      <c r="B308" s="145"/>
      <c r="C308" s="146"/>
      <c r="D308" s="142" t="s">
        <v>26</v>
      </c>
      <c r="E308" s="143">
        <v>30</v>
      </c>
      <c r="F308" s="143">
        <v>39</v>
      </c>
      <c r="G308" s="143">
        <v>0</v>
      </c>
      <c r="H308" s="144">
        <f t="shared" si="44"/>
        <v>69</v>
      </c>
      <c r="K308" s="1"/>
      <c r="L308" s="1"/>
      <c r="M308" s="90"/>
      <c r="N308" s="95"/>
      <c r="O308" s="95"/>
      <c r="P308" s="95"/>
      <c r="Q308" s="91"/>
      <c r="R308" s="92"/>
      <c r="S308" s="92"/>
      <c r="T308" s="92"/>
      <c r="U308" s="90"/>
      <c r="V308" s="1"/>
    </row>
    <row r="309" spans="1:22" ht="30" customHeight="1" x14ac:dyDescent="0.55000000000000004">
      <c r="A309" s="184"/>
      <c r="B309" s="145"/>
      <c r="C309" s="141" t="s">
        <v>3</v>
      </c>
      <c r="D309" s="142" t="s">
        <v>35</v>
      </c>
      <c r="E309" s="143">
        <v>1083</v>
      </c>
      <c r="F309" s="143">
        <v>5711</v>
      </c>
      <c r="G309" s="143">
        <v>308</v>
      </c>
      <c r="H309" s="144">
        <f t="shared" si="44"/>
        <v>7102</v>
      </c>
      <c r="K309" s="1"/>
      <c r="L309" s="1"/>
      <c r="M309" s="90"/>
      <c r="N309" s="95"/>
      <c r="O309" s="95"/>
      <c r="P309" s="95"/>
      <c r="Q309" s="93"/>
      <c r="R309" s="92"/>
      <c r="S309" s="92"/>
      <c r="T309" s="92"/>
      <c r="U309" s="90"/>
      <c r="V309" s="1"/>
    </row>
    <row r="310" spans="1:22" ht="30" customHeight="1" x14ac:dyDescent="0.55000000000000004">
      <c r="A310" s="184"/>
      <c r="B310" s="145"/>
      <c r="C310" s="145"/>
      <c r="D310" s="142" t="s">
        <v>36</v>
      </c>
      <c r="E310" s="143">
        <v>0</v>
      </c>
      <c r="F310" s="143">
        <v>50</v>
      </c>
      <c r="G310" s="143">
        <v>0</v>
      </c>
      <c r="H310" s="144">
        <f t="shared" si="44"/>
        <v>50</v>
      </c>
      <c r="K310" s="1"/>
      <c r="L310" s="1"/>
      <c r="M310" s="90"/>
      <c r="N310" s="95"/>
      <c r="O310" s="95"/>
      <c r="P310" s="95"/>
      <c r="Q310" s="93"/>
      <c r="R310" s="92"/>
      <c r="S310" s="92"/>
      <c r="T310" s="92"/>
      <c r="U310" s="90"/>
      <c r="V310" s="1"/>
    </row>
    <row r="311" spans="1:22" ht="30" customHeight="1" x14ac:dyDescent="0.55000000000000004">
      <c r="A311" s="184"/>
      <c r="B311" s="145"/>
      <c r="C311" s="145"/>
      <c r="D311" s="142" t="s">
        <v>27</v>
      </c>
      <c r="E311" s="143">
        <v>472</v>
      </c>
      <c r="F311" s="143">
        <v>322</v>
      </c>
      <c r="G311" s="143">
        <v>124</v>
      </c>
      <c r="H311" s="144">
        <f t="shared" si="44"/>
        <v>918</v>
      </c>
      <c r="K311" s="1"/>
      <c r="L311" s="1"/>
      <c r="M311" s="90"/>
      <c r="N311" s="95"/>
      <c r="O311" s="95"/>
      <c r="P311" s="95"/>
      <c r="Q311" s="93"/>
      <c r="R311" s="92"/>
      <c r="S311" s="92"/>
      <c r="T311" s="92"/>
      <c r="U311" s="90"/>
      <c r="V311" s="1"/>
    </row>
    <row r="312" spans="1:22" ht="30" customHeight="1" x14ac:dyDescent="0.55000000000000004">
      <c r="A312" s="184"/>
      <c r="B312" s="145"/>
      <c r="C312" s="145"/>
      <c r="D312" s="142" t="s">
        <v>22</v>
      </c>
      <c r="E312" s="143">
        <v>84</v>
      </c>
      <c r="F312" s="143">
        <v>311</v>
      </c>
      <c r="G312" s="143">
        <v>60</v>
      </c>
      <c r="H312" s="144">
        <f t="shared" si="44"/>
        <v>455</v>
      </c>
      <c r="K312" s="1"/>
      <c r="L312" s="1"/>
      <c r="M312" s="90"/>
      <c r="N312" s="95"/>
      <c r="O312" s="95"/>
      <c r="P312" s="95"/>
      <c r="Q312" s="93"/>
      <c r="R312" s="92"/>
      <c r="S312" s="92"/>
      <c r="T312" s="92"/>
      <c r="U312" s="90"/>
      <c r="V312" s="1"/>
    </row>
    <row r="313" spans="1:22" ht="30" customHeight="1" x14ac:dyDescent="0.55000000000000004">
      <c r="A313" s="184"/>
      <c r="B313" s="145"/>
      <c r="C313" s="145"/>
      <c r="D313" s="142" t="s">
        <v>28</v>
      </c>
      <c r="E313" s="143">
        <v>2318</v>
      </c>
      <c r="F313" s="143">
        <v>4892</v>
      </c>
      <c r="G313" s="143">
        <v>168</v>
      </c>
      <c r="H313" s="144">
        <f t="shared" si="44"/>
        <v>7378</v>
      </c>
      <c r="K313" s="1"/>
      <c r="L313" s="1"/>
      <c r="M313" s="90"/>
      <c r="N313" s="95"/>
      <c r="O313" s="95"/>
      <c r="P313" s="95"/>
      <c r="Q313" s="93"/>
      <c r="R313" s="92"/>
      <c r="S313" s="92"/>
      <c r="T313" s="92"/>
      <c r="U313" s="90"/>
      <c r="V313" s="1"/>
    </row>
    <row r="314" spans="1:22" ht="30" customHeight="1" x14ac:dyDescent="0.55000000000000004">
      <c r="A314" s="184"/>
      <c r="B314" s="145"/>
      <c r="C314" s="145"/>
      <c r="D314" s="142" t="s">
        <v>29</v>
      </c>
      <c r="E314" s="143">
        <v>0</v>
      </c>
      <c r="F314" s="143">
        <v>1600</v>
      </c>
      <c r="G314" s="143">
        <v>0</v>
      </c>
      <c r="H314" s="144">
        <f t="shared" si="44"/>
        <v>1600</v>
      </c>
      <c r="K314" s="1"/>
      <c r="L314" s="1"/>
      <c r="M314" s="90"/>
      <c r="N314" s="95"/>
      <c r="O314" s="95"/>
      <c r="P314" s="95"/>
      <c r="Q314" s="93"/>
      <c r="R314" s="92"/>
      <c r="S314" s="92"/>
      <c r="T314" s="92"/>
      <c r="U314" s="90"/>
      <c r="V314" s="1"/>
    </row>
    <row r="315" spans="1:22" ht="30" customHeight="1" x14ac:dyDescent="0.55000000000000004">
      <c r="A315" s="184"/>
      <c r="B315" s="145"/>
      <c r="C315" s="145"/>
      <c r="D315" s="142" t="s">
        <v>37</v>
      </c>
      <c r="E315" s="143">
        <v>0</v>
      </c>
      <c r="F315" s="143">
        <v>72</v>
      </c>
      <c r="G315" s="143">
        <v>0</v>
      </c>
      <c r="H315" s="144">
        <f t="shared" si="44"/>
        <v>72</v>
      </c>
      <c r="K315" s="1"/>
      <c r="L315" s="1"/>
      <c r="M315" s="90"/>
      <c r="N315" s="95"/>
      <c r="O315" s="95"/>
      <c r="P315" s="95"/>
      <c r="Q315" s="93"/>
      <c r="R315" s="92"/>
      <c r="S315" s="92"/>
      <c r="T315" s="92"/>
      <c r="U315" s="90"/>
      <c r="V315" s="1"/>
    </row>
    <row r="316" spans="1:22" ht="30" customHeight="1" x14ac:dyDescent="0.55000000000000004">
      <c r="A316" s="184"/>
      <c r="B316" s="145"/>
      <c r="C316" s="145"/>
      <c r="D316" s="142" t="s">
        <v>30</v>
      </c>
      <c r="E316" s="143">
        <v>1</v>
      </c>
      <c r="F316" s="143">
        <v>237</v>
      </c>
      <c r="G316" s="143">
        <v>0</v>
      </c>
      <c r="H316" s="144">
        <f t="shared" si="44"/>
        <v>238</v>
      </c>
      <c r="K316" s="1"/>
      <c r="L316" s="1"/>
      <c r="M316" s="90"/>
      <c r="N316" s="95"/>
      <c r="O316" s="95"/>
      <c r="P316" s="95"/>
      <c r="Q316" s="93"/>
      <c r="R316" s="92"/>
      <c r="S316" s="92"/>
      <c r="T316" s="92"/>
      <c r="U316" s="90"/>
      <c r="V316" s="1"/>
    </row>
    <row r="317" spans="1:22" ht="30" customHeight="1" x14ac:dyDescent="0.55000000000000004">
      <c r="A317" s="184"/>
      <c r="B317" s="146"/>
      <c r="C317" s="146"/>
      <c r="D317" s="142" t="s">
        <v>31</v>
      </c>
      <c r="E317" s="143">
        <v>0</v>
      </c>
      <c r="F317" s="143">
        <v>2594</v>
      </c>
      <c r="G317" s="143">
        <v>0</v>
      </c>
      <c r="H317" s="144">
        <f t="shared" si="44"/>
        <v>2594</v>
      </c>
      <c r="K317" s="1"/>
      <c r="L317" s="1"/>
      <c r="M317" s="90"/>
      <c r="N317" s="95"/>
      <c r="O317" s="95"/>
      <c r="P317" s="95"/>
      <c r="Q317" s="93"/>
      <c r="R317" s="92"/>
      <c r="S317" s="92"/>
      <c r="T317" s="92"/>
      <c r="U317" s="90"/>
      <c r="V317" s="1"/>
    </row>
    <row r="318" spans="1:22" ht="30" customHeight="1" x14ac:dyDescent="0.55000000000000004">
      <c r="A318" s="184"/>
      <c r="B318" s="147" t="s">
        <v>47</v>
      </c>
      <c r="C318" s="148"/>
      <c r="D318" s="149"/>
      <c r="E318" s="150">
        <f>SUM(E304:E317)</f>
        <v>3988</v>
      </c>
      <c r="F318" s="150">
        <f>SUM(F304:F317)</f>
        <v>25759</v>
      </c>
      <c r="G318" s="150">
        <f>SUM(G304:G317)</f>
        <v>660</v>
      </c>
      <c r="H318" s="151">
        <f>SUM(H304:H317)</f>
        <v>30407</v>
      </c>
      <c r="K318" s="1"/>
      <c r="L318" s="1"/>
      <c r="M318" s="90"/>
      <c r="N318" s="95"/>
      <c r="O318" s="95"/>
      <c r="P318" s="95"/>
      <c r="Q318" s="93"/>
      <c r="R318" s="92"/>
      <c r="S318" s="92"/>
      <c r="T318" s="92"/>
      <c r="U318" s="90"/>
      <c r="V318" s="1"/>
    </row>
    <row r="319" spans="1:22" ht="30" customHeight="1" x14ac:dyDescent="0.55000000000000004">
      <c r="A319" s="184"/>
      <c r="B319" s="157" t="s">
        <v>49</v>
      </c>
      <c r="C319" s="157" t="s">
        <v>2</v>
      </c>
      <c r="D319" s="142" t="s">
        <v>23</v>
      </c>
      <c r="E319" s="143">
        <v>0</v>
      </c>
      <c r="F319" s="143">
        <v>1900</v>
      </c>
      <c r="G319" s="143">
        <v>0</v>
      </c>
      <c r="H319" s="150">
        <f>SUM(E319:G319)</f>
        <v>1900</v>
      </c>
      <c r="K319" s="1"/>
      <c r="L319" s="1"/>
      <c r="M319" s="90"/>
      <c r="N319" s="95"/>
      <c r="O319" s="95"/>
      <c r="P319" s="90"/>
      <c r="Q319" s="90"/>
      <c r="R319" s="90"/>
      <c r="S319" s="90"/>
      <c r="T319" s="92"/>
      <c r="U319" s="90"/>
      <c r="V319" s="1"/>
    </row>
    <row r="320" spans="1:22" ht="30" customHeight="1" x14ac:dyDescent="0.55000000000000004">
      <c r="A320" s="184"/>
      <c r="B320" s="145"/>
      <c r="C320" s="157"/>
      <c r="D320" s="178" t="s">
        <v>24</v>
      </c>
      <c r="E320" s="143">
        <v>0</v>
      </c>
      <c r="F320" s="143">
        <v>6358</v>
      </c>
      <c r="G320" s="143">
        <v>0</v>
      </c>
      <c r="H320" s="150">
        <f t="shared" ref="H320:H333" si="45">SUM(E320:G320)</f>
        <v>6358</v>
      </c>
      <c r="K320" s="1"/>
      <c r="L320" s="1"/>
      <c r="M320" s="90"/>
      <c r="N320" s="95"/>
      <c r="O320" s="95"/>
      <c r="P320" s="90"/>
      <c r="Q320" s="90"/>
      <c r="R320" s="90"/>
      <c r="S320" s="90"/>
      <c r="T320" s="92"/>
      <c r="U320" s="90"/>
      <c r="V320" s="1"/>
    </row>
    <row r="321" spans="1:22" ht="30" customHeight="1" x14ac:dyDescent="0.55000000000000004">
      <c r="A321" s="184"/>
      <c r="B321" s="145"/>
      <c r="C321" s="157"/>
      <c r="D321" s="142" t="s">
        <v>0</v>
      </c>
      <c r="E321" s="143">
        <v>0</v>
      </c>
      <c r="F321" s="143">
        <v>633</v>
      </c>
      <c r="G321" s="143">
        <v>0</v>
      </c>
      <c r="H321" s="150">
        <f t="shared" si="45"/>
        <v>633</v>
      </c>
      <c r="K321" s="1"/>
      <c r="L321" s="1"/>
      <c r="M321" s="90"/>
      <c r="N321" s="95"/>
      <c r="O321" s="95"/>
      <c r="P321" s="90"/>
      <c r="Q321" s="90"/>
      <c r="R321" s="90"/>
      <c r="S321" s="90"/>
      <c r="T321" s="92"/>
      <c r="U321" s="90"/>
      <c r="V321" s="1"/>
    </row>
    <row r="322" spans="1:22" ht="30" customHeight="1" x14ac:dyDescent="0.55000000000000004">
      <c r="A322" s="184"/>
      <c r="B322" s="145"/>
      <c r="C322" s="157"/>
      <c r="D322" s="142" t="s">
        <v>25</v>
      </c>
      <c r="E322" s="143">
        <v>0</v>
      </c>
      <c r="F322" s="143">
        <v>1879</v>
      </c>
      <c r="G322" s="143">
        <v>0</v>
      </c>
      <c r="H322" s="150">
        <f t="shared" si="45"/>
        <v>1879</v>
      </c>
      <c r="K322" s="1"/>
      <c r="L322" s="1"/>
      <c r="M322" s="90"/>
      <c r="N322" s="90"/>
      <c r="O322" s="90"/>
      <c r="P322" s="90"/>
      <c r="Q322" s="90"/>
      <c r="R322" s="90"/>
      <c r="S322" s="90"/>
      <c r="T322" s="90"/>
      <c r="U322" s="90"/>
      <c r="V322" s="1"/>
    </row>
    <row r="323" spans="1:22" ht="30" customHeight="1" x14ac:dyDescent="0.55000000000000004">
      <c r="A323" s="184"/>
      <c r="B323" s="145"/>
      <c r="C323" s="157"/>
      <c r="D323" s="142" t="s">
        <v>26</v>
      </c>
      <c r="E323" s="143">
        <v>29.5</v>
      </c>
      <c r="F323" s="143">
        <v>39.5</v>
      </c>
      <c r="G323" s="143">
        <v>0</v>
      </c>
      <c r="H323" s="150">
        <f t="shared" si="45"/>
        <v>69</v>
      </c>
      <c r="K323" s="1"/>
      <c r="L323" s="1"/>
      <c r="M323" s="90"/>
      <c r="N323" s="90"/>
      <c r="O323" s="90"/>
      <c r="P323" s="90"/>
      <c r="Q323" s="90"/>
      <c r="R323" s="90"/>
      <c r="S323" s="90"/>
      <c r="T323" s="90"/>
      <c r="U323" s="90"/>
      <c r="V323" s="1"/>
    </row>
    <row r="324" spans="1:22" ht="30" customHeight="1" x14ac:dyDescent="0.55000000000000004">
      <c r="A324" s="184"/>
      <c r="B324" s="145"/>
      <c r="C324" s="157"/>
      <c r="D324" s="142" t="s">
        <v>1</v>
      </c>
      <c r="E324" s="143">
        <v>0</v>
      </c>
      <c r="F324" s="143">
        <v>3.5</v>
      </c>
      <c r="G324" s="143">
        <v>0</v>
      </c>
      <c r="H324" s="150">
        <f t="shared" si="45"/>
        <v>3.5</v>
      </c>
      <c r="K324" s="1"/>
      <c r="L324" s="1"/>
      <c r="M324" s="90"/>
      <c r="N324" s="90"/>
      <c r="O324" s="90"/>
      <c r="P324" s="88"/>
      <c r="Q324" s="88"/>
      <c r="R324" s="88"/>
      <c r="S324" s="88"/>
      <c r="T324" s="90"/>
      <c r="U324" s="90"/>
      <c r="V324" s="1"/>
    </row>
    <row r="325" spans="1:22" ht="30" customHeight="1" x14ac:dyDescent="0.55000000000000004">
      <c r="A325" s="184"/>
      <c r="B325" s="145"/>
      <c r="C325" s="157" t="s">
        <v>3</v>
      </c>
      <c r="D325" s="142" t="s">
        <v>35</v>
      </c>
      <c r="E325" s="143">
        <v>849.5</v>
      </c>
      <c r="F325" s="143">
        <v>4958.5</v>
      </c>
      <c r="G325" s="143">
        <v>203.5</v>
      </c>
      <c r="H325" s="150">
        <f t="shared" si="45"/>
        <v>6011.5</v>
      </c>
      <c r="K325" s="1"/>
      <c r="L325" s="1"/>
      <c r="M325" s="90"/>
      <c r="N325" s="90"/>
      <c r="O325" s="90"/>
      <c r="P325" s="88"/>
      <c r="Q325" s="88"/>
      <c r="R325" s="88"/>
      <c r="S325" s="88"/>
      <c r="T325" s="90"/>
      <c r="U325" s="90"/>
      <c r="V325" s="1"/>
    </row>
    <row r="326" spans="1:22" ht="30" customHeight="1" x14ac:dyDescent="0.55000000000000004">
      <c r="A326" s="184"/>
      <c r="B326" s="145"/>
      <c r="C326" s="157"/>
      <c r="D326" s="142" t="s">
        <v>36</v>
      </c>
      <c r="E326" s="143">
        <v>0</v>
      </c>
      <c r="F326" s="143">
        <v>50</v>
      </c>
      <c r="G326" s="143">
        <v>0</v>
      </c>
      <c r="H326" s="150">
        <f t="shared" si="45"/>
        <v>50</v>
      </c>
      <c r="K326" s="1"/>
      <c r="L326" s="1"/>
      <c r="M326" s="90"/>
      <c r="N326" s="90"/>
      <c r="O326" s="90"/>
      <c r="P326" s="88"/>
      <c r="Q326" s="88"/>
      <c r="R326" s="88"/>
      <c r="S326" s="88"/>
      <c r="T326" s="90"/>
      <c r="U326" s="90"/>
      <c r="V326" s="1"/>
    </row>
    <row r="327" spans="1:22" ht="30" customHeight="1" x14ac:dyDescent="0.55000000000000004">
      <c r="A327" s="184"/>
      <c r="B327" s="145"/>
      <c r="C327" s="157"/>
      <c r="D327" s="142" t="s">
        <v>27</v>
      </c>
      <c r="E327" s="143">
        <v>576.5</v>
      </c>
      <c r="F327" s="143">
        <v>881.5</v>
      </c>
      <c r="G327" s="143">
        <v>124</v>
      </c>
      <c r="H327" s="150">
        <f t="shared" si="45"/>
        <v>1582</v>
      </c>
      <c r="K327" s="1"/>
      <c r="L327" s="1"/>
      <c r="M327" s="90"/>
      <c r="N327" s="90"/>
      <c r="O327" s="90"/>
      <c r="P327" s="88"/>
      <c r="Q327" s="88"/>
      <c r="R327" s="88"/>
      <c r="S327" s="88"/>
      <c r="T327" s="90"/>
      <c r="U327" s="90"/>
      <c r="V327" s="1"/>
    </row>
    <row r="328" spans="1:22" ht="30" customHeight="1" x14ac:dyDescent="0.55000000000000004">
      <c r="A328" s="184"/>
      <c r="B328" s="145"/>
      <c r="C328" s="157"/>
      <c r="D328" s="142" t="s">
        <v>22</v>
      </c>
      <c r="E328" s="143">
        <v>82</v>
      </c>
      <c r="F328" s="143">
        <v>209</v>
      </c>
      <c r="G328" s="143">
        <v>86</v>
      </c>
      <c r="H328" s="150">
        <f t="shared" si="45"/>
        <v>377</v>
      </c>
      <c r="K328" s="1"/>
      <c r="L328" s="1"/>
      <c r="M328" s="90"/>
      <c r="N328" s="90"/>
      <c r="O328" s="90"/>
      <c r="P328" s="88"/>
      <c r="Q328" s="88"/>
      <c r="R328" s="88"/>
      <c r="S328" s="88"/>
      <c r="T328" s="90"/>
      <c r="U328" s="90"/>
      <c r="V328" s="1"/>
    </row>
    <row r="329" spans="1:22" ht="30" customHeight="1" x14ac:dyDescent="0.55000000000000004">
      <c r="A329" s="184"/>
      <c r="B329" s="145"/>
      <c r="C329" s="157"/>
      <c r="D329" s="142" t="s">
        <v>28</v>
      </c>
      <c r="E329" s="143">
        <v>2717.5</v>
      </c>
      <c r="F329" s="143">
        <v>4815.5</v>
      </c>
      <c r="G329" s="143">
        <v>386.5</v>
      </c>
      <c r="H329" s="150">
        <f t="shared" si="45"/>
        <v>7919.5</v>
      </c>
      <c r="K329" s="1"/>
      <c r="L329" s="1"/>
      <c r="M329" s="90"/>
      <c r="N329" s="90"/>
      <c r="O329" s="90"/>
      <c r="P329" s="88"/>
      <c r="Q329" s="88"/>
      <c r="R329" s="88"/>
      <c r="S329" s="88"/>
      <c r="T329" s="90"/>
      <c r="U329" s="90"/>
      <c r="V329" s="1"/>
    </row>
    <row r="330" spans="1:22" ht="30" customHeight="1" x14ac:dyDescent="0.55000000000000004">
      <c r="A330" s="184"/>
      <c r="B330" s="145"/>
      <c r="C330" s="157"/>
      <c r="D330" s="142" t="s">
        <v>29</v>
      </c>
      <c r="E330" s="143">
        <v>1</v>
      </c>
      <c r="F330" s="143">
        <v>925</v>
      </c>
      <c r="G330" s="143">
        <v>0</v>
      </c>
      <c r="H330" s="150">
        <f t="shared" si="45"/>
        <v>926</v>
      </c>
      <c r="M330" s="88"/>
      <c r="N330" s="88"/>
      <c r="O330" s="88"/>
      <c r="P330" s="88"/>
      <c r="Q330" s="88"/>
      <c r="R330" s="88"/>
      <c r="S330" s="88"/>
      <c r="T330" s="88"/>
      <c r="U330" s="88"/>
    </row>
    <row r="331" spans="1:22" ht="30" customHeight="1" x14ac:dyDescent="0.55000000000000004">
      <c r="A331" s="184"/>
      <c r="B331" s="145"/>
      <c r="C331" s="157"/>
      <c r="D331" s="142" t="s">
        <v>37</v>
      </c>
      <c r="E331" s="143">
        <v>0.5</v>
      </c>
      <c r="F331" s="143">
        <v>72.5</v>
      </c>
      <c r="G331" s="143">
        <v>0</v>
      </c>
      <c r="H331" s="150">
        <f t="shared" si="45"/>
        <v>73</v>
      </c>
      <c r="M331" s="88"/>
      <c r="N331" s="88"/>
      <c r="O331" s="88"/>
      <c r="P331" s="88"/>
      <c r="Q331" s="88"/>
      <c r="R331" s="88"/>
      <c r="S331" s="88"/>
      <c r="T331" s="88"/>
      <c r="U331" s="88"/>
    </row>
    <row r="332" spans="1:22" ht="30" customHeight="1" x14ac:dyDescent="0.55000000000000004">
      <c r="A332" s="184"/>
      <c r="B332" s="145"/>
      <c r="C332" s="157"/>
      <c r="D332" s="142" t="s">
        <v>30</v>
      </c>
      <c r="E332" s="143">
        <v>0.5</v>
      </c>
      <c r="F332" s="143">
        <v>480</v>
      </c>
      <c r="G332" s="143">
        <v>0</v>
      </c>
      <c r="H332" s="150">
        <f t="shared" si="45"/>
        <v>480.5</v>
      </c>
      <c r="M332" s="88"/>
      <c r="N332" s="88"/>
      <c r="O332" s="88"/>
      <c r="P332" s="88"/>
      <c r="Q332" s="88"/>
      <c r="R332" s="88"/>
      <c r="S332" s="88"/>
      <c r="T332" s="88"/>
      <c r="U332" s="88"/>
    </row>
    <row r="333" spans="1:22" ht="30" customHeight="1" x14ac:dyDescent="0.55000000000000004">
      <c r="A333" s="184"/>
      <c r="B333" s="146"/>
      <c r="C333" s="157"/>
      <c r="D333" s="142" t="s">
        <v>31</v>
      </c>
      <c r="E333" s="143">
        <v>0</v>
      </c>
      <c r="F333" s="143">
        <v>1837.5</v>
      </c>
      <c r="G333" s="143">
        <v>0</v>
      </c>
      <c r="H333" s="150">
        <f t="shared" si="45"/>
        <v>1837.5</v>
      </c>
      <c r="M333" s="88"/>
      <c r="N333" s="88"/>
      <c r="O333" s="88"/>
      <c r="P333" s="88"/>
      <c r="Q333" s="88"/>
      <c r="R333" s="88"/>
      <c r="S333" s="88"/>
      <c r="T333" s="88"/>
      <c r="U333" s="88"/>
    </row>
    <row r="334" spans="1:22" ht="30" customHeight="1" x14ac:dyDescent="0.55000000000000004">
      <c r="A334" s="185"/>
      <c r="B334" s="172" t="s">
        <v>47</v>
      </c>
      <c r="C334" s="173"/>
      <c r="D334" s="174"/>
      <c r="E334" s="175">
        <f>SUM(E319:E333)</f>
        <v>4257</v>
      </c>
      <c r="F334" s="175">
        <f t="shared" ref="F334:H334" si="46">SUM(F319:F333)</f>
        <v>25042.5</v>
      </c>
      <c r="G334" s="175">
        <f t="shared" si="46"/>
        <v>800</v>
      </c>
      <c r="H334" s="176">
        <f t="shared" si="46"/>
        <v>30099.5</v>
      </c>
      <c r="M334" s="88"/>
      <c r="N334" s="88"/>
      <c r="O334" s="88"/>
      <c r="P334" s="88"/>
      <c r="Q334" s="88"/>
      <c r="R334" s="88"/>
      <c r="S334" s="88"/>
      <c r="T334" s="88"/>
      <c r="U334" s="88"/>
    </row>
    <row r="335" spans="1:22" ht="30" customHeight="1" x14ac:dyDescent="0.55000000000000004">
      <c r="A335" s="159" t="s">
        <v>50</v>
      </c>
      <c r="B335" s="160"/>
      <c r="C335" s="160"/>
      <c r="D335" s="161"/>
      <c r="E335" s="162">
        <f>SUM(E318,E303)</f>
        <v>8516</v>
      </c>
      <c r="F335" s="162">
        <f t="shared" ref="F335:H335" si="47">SUM(F318,F303)</f>
        <v>50086</v>
      </c>
      <c r="G335" s="162">
        <f t="shared" si="47"/>
        <v>1599</v>
      </c>
      <c r="H335" s="162">
        <f t="shared" si="47"/>
        <v>60201</v>
      </c>
      <c r="M335" s="88"/>
      <c r="N335" s="88"/>
      <c r="O335" s="88"/>
      <c r="P335" s="88"/>
      <c r="Q335" s="88"/>
      <c r="R335" s="88"/>
      <c r="S335" s="88"/>
      <c r="T335" s="88"/>
      <c r="U335" s="88"/>
    </row>
    <row r="336" spans="1:22" ht="30" customHeight="1" x14ac:dyDescent="0.55000000000000004">
      <c r="A336" s="163"/>
      <c r="B336" s="164"/>
      <c r="C336" s="164"/>
      <c r="D336" s="165"/>
      <c r="E336" s="166"/>
      <c r="F336" s="166"/>
      <c r="G336" s="166"/>
      <c r="H336" s="166"/>
      <c r="M336" s="88"/>
      <c r="N336" s="88"/>
      <c r="O336" s="88"/>
      <c r="P336" s="88"/>
      <c r="Q336" s="88"/>
      <c r="R336" s="88"/>
      <c r="S336" s="88"/>
      <c r="T336" s="88"/>
      <c r="U336" s="88"/>
    </row>
    <row r="337" spans="1:21" ht="30" customHeight="1" x14ac:dyDescent="0.55000000000000004">
      <c r="A337" s="167"/>
      <c r="B337" s="167"/>
      <c r="C337" s="167"/>
      <c r="D337" s="167"/>
      <c r="E337" s="170"/>
      <c r="F337" s="170"/>
      <c r="G337" s="170"/>
      <c r="H337" s="171"/>
      <c r="M337" s="88"/>
      <c r="N337" s="88"/>
      <c r="O337" s="88"/>
      <c r="P337" s="88"/>
      <c r="Q337" s="88"/>
      <c r="R337" s="88"/>
      <c r="S337" s="88"/>
      <c r="T337" s="88"/>
      <c r="U337" s="88"/>
    </row>
    <row r="338" spans="1:21" ht="30" customHeight="1" x14ac:dyDescent="0.55000000000000004">
      <c r="A338" s="167"/>
      <c r="B338" s="167"/>
      <c r="C338" s="167"/>
      <c r="D338" s="167"/>
      <c r="E338" s="170"/>
      <c r="F338" s="170"/>
      <c r="G338" s="170"/>
      <c r="H338" s="171"/>
      <c r="M338" s="88"/>
      <c r="N338" s="88"/>
      <c r="O338" s="88"/>
      <c r="T338" s="88"/>
      <c r="U338" s="88"/>
    </row>
    <row r="339" spans="1:21" ht="30" customHeight="1" x14ac:dyDescent="0.55000000000000004">
      <c r="A339" s="183" t="s">
        <v>42</v>
      </c>
      <c r="B339" s="157">
        <v>2019</v>
      </c>
      <c r="C339" s="141" t="s">
        <v>2</v>
      </c>
      <c r="D339" s="142" t="s">
        <v>23</v>
      </c>
      <c r="E339" s="143">
        <v>0</v>
      </c>
      <c r="F339" s="143">
        <v>369</v>
      </c>
      <c r="G339" s="143">
        <v>0</v>
      </c>
      <c r="H339" s="144">
        <f t="shared" ref="H339:H352" si="48">SUM(E339:G339)</f>
        <v>369</v>
      </c>
      <c r="M339" s="88"/>
      <c r="N339" s="88"/>
      <c r="O339" s="88"/>
      <c r="T339" s="88"/>
      <c r="U339" s="88"/>
    </row>
    <row r="340" spans="1:21" ht="30" customHeight="1" x14ac:dyDescent="0.55000000000000004">
      <c r="A340" s="184"/>
      <c r="B340" s="157"/>
      <c r="C340" s="145"/>
      <c r="D340" s="142" t="s">
        <v>24</v>
      </c>
      <c r="E340" s="143">
        <v>2</v>
      </c>
      <c r="F340" s="143">
        <v>1448</v>
      </c>
      <c r="G340" s="143">
        <v>0</v>
      </c>
      <c r="H340" s="144">
        <f t="shared" si="48"/>
        <v>1450</v>
      </c>
      <c r="M340" s="88"/>
      <c r="N340" s="88"/>
      <c r="O340" s="88"/>
      <c r="T340" s="88"/>
      <c r="U340" s="88"/>
    </row>
    <row r="341" spans="1:21" ht="30" customHeight="1" x14ac:dyDescent="0.45">
      <c r="A341" s="184"/>
      <c r="B341" s="157"/>
      <c r="C341" s="145"/>
      <c r="D341" s="142" t="s">
        <v>0</v>
      </c>
      <c r="E341" s="143">
        <v>0</v>
      </c>
      <c r="F341" s="143">
        <v>10</v>
      </c>
      <c r="G341" s="143">
        <v>8</v>
      </c>
      <c r="H341" s="144">
        <f t="shared" si="48"/>
        <v>18</v>
      </c>
    </row>
    <row r="342" spans="1:21" ht="30" customHeight="1" x14ac:dyDescent="0.45">
      <c r="A342" s="184"/>
      <c r="B342" s="157"/>
      <c r="C342" s="145"/>
      <c r="D342" s="142" t="s">
        <v>25</v>
      </c>
      <c r="E342" s="143">
        <v>0</v>
      </c>
      <c r="F342" s="143">
        <v>271</v>
      </c>
      <c r="G342" s="143">
        <v>0</v>
      </c>
      <c r="H342" s="144">
        <f t="shared" si="48"/>
        <v>271</v>
      </c>
    </row>
    <row r="343" spans="1:21" ht="30" customHeight="1" x14ac:dyDescent="0.45">
      <c r="A343" s="184"/>
      <c r="B343" s="157"/>
      <c r="C343" s="146"/>
      <c r="D343" s="142" t="s">
        <v>26</v>
      </c>
      <c r="E343" s="143">
        <v>136</v>
      </c>
      <c r="F343" s="143">
        <v>64</v>
      </c>
      <c r="G343" s="143">
        <v>0</v>
      </c>
      <c r="H343" s="144">
        <f t="shared" si="48"/>
        <v>200</v>
      </c>
    </row>
    <row r="344" spans="1:21" ht="30" customHeight="1" x14ac:dyDescent="0.45">
      <c r="A344" s="184"/>
      <c r="B344" s="157"/>
      <c r="C344" s="141" t="s">
        <v>3</v>
      </c>
      <c r="D344" s="142" t="s">
        <v>35</v>
      </c>
      <c r="E344" s="143">
        <v>865</v>
      </c>
      <c r="F344" s="143">
        <v>2397</v>
      </c>
      <c r="G344" s="143">
        <v>553</v>
      </c>
      <c r="H344" s="144">
        <f t="shared" si="48"/>
        <v>3815</v>
      </c>
    </row>
    <row r="345" spans="1:21" ht="30" customHeight="1" x14ac:dyDescent="0.45">
      <c r="A345" s="184"/>
      <c r="B345" s="157"/>
      <c r="C345" s="145"/>
      <c r="D345" s="142" t="s">
        <v>36</v>
      </c>
      <c r="E345" s="143">
        <v>0</v>
      </c>
      <c r="F345" s="143">
        <v>298</v>
      </c>
      <c r="G345" s="143">
        <v>0</v>
      </c>
      <c r="H345" s="144">
        <f t="shared" si="48"/>
        <v>298</v>
      </c>
    </row>
    <row r="346" spans="1:21" ht="30" customHeight="1" x14ac:dyDescent="0.45">
      <c r="A346" s="184"/>
      <c r="B346" s="157"/>
      <c r="C346" s="145"/>
      <c r="D346" s="142" t="s">
        <v>27</v>
      </c>
      <c r="E346" s="143">
        <v>1912</v>
      </c>
      <c r="F346" s="143">
        <v>712</v>
      </c>
      <c r="G346" s="143">
        <v>1133</v>
      </c>
      <c r="H346" s="144">
        <f t="shared" si="48"/>
        <v>3757</v>
      </c>
    </row>
    <row r="347" spans="1:21" ht="30" customHeight="1" x14ac:dyDescent="0.45">
      <c r="A347" s="184"/>
      <c r="B347" s="157"/>
      <c r="C347" s="145"/>
      <c r="D347" s="142" t="s">
        <v>22</v>
      </c>
      <c r="E347" s="143">
        <v>236</v>
      </c>
      <c r="F347" s="143">
        <v>459</v>
      </c>
      <c r="G347" s="143">
        <v>325</v>
      </c>
      <c r="H347" s="144">
        <f t="shared" si="48"/>
        <v>1020</v>
      </c>
    </row>
    <row r="348" spans="1:21" ht="30" customHeight="1" x14ac:dyDescent="0.45">
      <c r="A348" s="184"/>
      <c r="B348" s="157"/>
      <c r="C348" s="145"/>
      <c r="D348" s="142" t="s">
        <v>28</v>
      </c>
      <c r="E348" s="143">
        <v>3433</v>
      </c>
      <c r="F348" s="143">
        <v>2878</v>
      </c>
      <c r="G348" s="143">
        <v>48</v>
      </c>
      <c r="H348" s="144">
        <f t="shared" si="48"/>
        <v>6359</v>
      </c>
    </row>
    <row r="349" spans="1:21" ht="30" customHeight="1" x14ac:dyDescent="0.45">
      <c r="A349" s="184"/>
      <c r="B349" s="157"/>
      <c r="C349" s="145"/>
      <c r="D349" s="142" t="s">
        <v>29</v>
      </c>
      <c r="E349" s="143">
        <v>28</v>
      </c>
      <c r="F349" s="143">
        <v>278</v>
      </c>
      <c r="G349" s="143">
        <v>1</v>
      </c>
      <c r="H349" s="144">
        <f t="shared" si="48"/>
        <v>307</v>
      </c>
    </row>
    <row r="350" spans="1:21" ht="30" customHeight="1" x14ac:dyDescent="0.45">
      <c r="A350" s="184"/>
      <c r="B350" s="157"/>
      <c r="C350" s="145"/>
      <c r="D350" s="142" t="s">
        <v>37</v>
      </c>
      <c r="E350" s="143">
        <v>323</v>
      </c>
      <c r="F350" s="143">
        <v>198</v>
      </c>
      <c r="G350" s="143">
        <v>238</v>
      </c>
      <c r="H350" s="144">
        <f t="shared" si="48"/>
        <v>759</v>
      </c>
    </row>
    <row r="351" spans="1:21" ht="30" customHeight="1" x14ac:dyDescent="0.45">
      <c r="A351" s="184"/>
      <c r="B351" s="157"/>
      <c r="C351" s="145"/>
      <c r="D351" s="142" t="s">
        <v>30</v>
      </c>
      <c r="E351" s="143">
        <v>6</v>
      </c>
      <c r="F351" s="143">
        <v>261</v>
      </c>
      <c r="G351" s="143">
        <v>1</v>
      </c>
      <c r="H351" s="144">
        <f t="shared" si="48"/>
        <v>268</v>
      </c>
    </row>
    <row r="352" spans="1:21" ht="30" customHeight="1" x14ac:dyDescent="0.45">
      <c r="A352" s="184"/>
      <c r="B352" s="157"/>
      <c r="C352" s="146"/>
      <c r="D352" s="142" t="s">
        <v>31</v>
      </c>
      <c r="E352" s="143">
        <v>0</v>
      </c>
      <c r="F352" s="143">
        <v>284</v>
      </c>
      <c r="G352" s="143">
        <v>0</v>
      </c>
      <c r="H352" s="144">
        <f t="shared" si="48"/>
        <v>284</v>
      </c>
    </row>
    <row r="353" spans="1:8" ht="30" customHeight="1" x14ac:dyDescent="0.4">
      <c r="A353" s="184"/>
      <c r="B353" s="158" t="s">
        <v>47</v>
      </c>
      <c r="C353" s="158"/>
      <c r="D353" s="158"/>
      <c r="E353" s="150">
        <f>SUM(E339:E352)</f>
        <v>6941</v>
      </c>
      <c r="F353" s="150">
        <f t="shared" ref="F353" si="49">SUM(F339:F352)</f>
        <v>9927</v>
      </c>
      <c r="G353" s="150">
        <f t="shared" ref="G353" si="50">SUM(G339:G352)</f>
        <v>2307</v>
      </c>
      <c r="H353" s="151">
        <f>SUM(H339:H352)</f>
        <v>19175</v>
      </c>
    </row>
    <row r="354" spans="1:8" ht="30" customHeight="1" x14ac:dyDescent="0.45">
      <c r="A354" s="184"/>
      <c r="B354" s="157">
        <v>2020</v>
      </c>
      <c r="C354" s="141" t="s">
        <v>2</v>
      </c>
      <c r="D354" s="142" t="s">
        <v>23</v>
      </c>
      <c r="E354" s="143">
        <v>0</v>
      </c>
      <c r="F354" s="143">
        <v>734</v>
      </c>
      <c r="G354" s="143">
        <v>135</v>
      </c>
      <c r="H354" s="144">
        <f>SUM(E354:G354)</f>
        <v>869</v>
      </c>
    </row>
    <row r="355" spans="1:8" ht="30" customHeight="1" x14ac:dyDescent="0.45">
      <c r="A355" s="184"/>
      <c r="B355" s="157"/>
      <c r="C355" s="145"/>
      <c r="D355" s="142" t="s">
        <v>24</v>
      </c>
      <c r="E355" s="143">
        <v>2</v>
      </c>
      <c r="F355" s="143">
        <v>990</v>
      </c>
      <c r="G355" s="143">
        <v>58</v>
      </c>
      <c r="H355" s="144">
        <f t="shared" ref="H355:H367" si="51">SUM(E355:G355)</f>
        <v>1050</v>
      </c>
    </row>
    <row r="356" spans="1:8" ht="30" customHeight="1" x14ac:dyDescent="0.45">
      <c r="A356" s="184"/>
      <c r="B356" s="157"/>
      <c r="C356" s="145"/>
      <c r="D356" s="142" t="s">
        <v>0</v>
      </c>
      <c r="E356" s="143">
        <v>0</v>
      </c>
      <c r="F356" s="143">
        <v>16</v>
      </c>
      <c r="G356" s="143">
        <v>8</v>
      </c>
      <c r="H356" s="144">
        <f t="shared" si="51"/>
        <v>24</v>
      </c>
    </row>
    <row r="357" spans="1:8" ht="30" customHeight="1" x14ac:dyDescent="0.45">
      <c r="A357" s="184"/>
      <c r="B357" s="157"/>
      <c r="C357" s="145"/>
      <c r="D357" s="142" t="s">
        <v>25</v>
      </c>
      <c r="E357" s="143">
        <v>0</v>
      </c>
      <c r="F357" s="143">
        <v>269</v>
      </c>
      <c r="G357" s="143">
        <v>0</v>
      </c>
      <c r="H357" s="144">
        <f>SUM(E357:G357)</f>
        <v>269</v>
      </c>
    </row>
    <row r="358" spans="1:8" ht="30" customHeight="1" x14ac:dyDescent="0.45">
      <c r="A358" s="184"/>
      <c r="B358" s="157"/>
      <c r="C358" s="146"/>
      <c r="D358" s="142" t="s">
        <v>26</v>
      </c>
      <c r="E358" s="143">
        <v>136</v>
      </c>
      <c r="F358" s="143">
        <v>36</v>
      </c>
      <c r="G358" s="143">
        <v>0</v>
      </c>
      <c r="H358" s="144">
        <f t="shared" si="51"/>
        <v>172</v>
      </c>
    </row>
    <row r="359" spans="1:8" ht="30" customHeight="1" x14ac:dyDescent="0.45">
      <c r="A359" s="184"/>
      <c r="B359" s="157"/>
      <c r="C359" s="141" t="s">
        <v>3</v>
      </c>
      <c r="D359" s="142" t="s">
        <v>35</v>
      </c>
      <c r="E359" s="143">
        <v>922</v>
      </c>
      <c r="F359" s="143">
        <v>1433</v>
      </c>
      <c r="G359" s="143">
        <v>1089</v>
      </c>
      <c r="H359" s="144">
        <f t="shared" si="51"/>
        <v>3444</v>
      </c>
    </row>
    <row r="360" spans="1:8" ht="30" customHeight="1" x14ac:dyDescent="0.45">
      <c r="A360" s="184"/>
      <c r="B360" s="157"/>
      <c r="C360" s="145"/>
      <c r="D360" s="142" t="s">
        <v>36</v>
      </c>
      <c r="E360" s="143">
        <v>0</v>
      </c>
      <c r="F360" s="143">
        <v>350</v>
      </c>
      <c r="G360" s="143">
        <v>0</v>
      </c>
      <c r="H360" s="144">
        <f t="shared" si="51"/>
        <v>350</v>
      </c>
    </row>
    <row r="361" spans="1:8" ht="30" customHeight="1" x14ac:dyDescent="0.45">
      <c r="A361" s="184"/>
      <c r="B361" s="157"/>
      <c r="C361" s="145"/>
      <c r="D361" s="142" t="s">
        <v>27</v>
      </c>
      <c r="E361" s="143">
        <v>1912</v>
      </c>
      <c r="F361" s="143">
        <v>692</v>
      </c>
      <c r="G361" s="143">
        <v>911</v>
      </c>
      <c r="H361" s="144">
        <f t="shared" si="51"/>
        <v>3515</v>
      </c>
    </row>
    <row r="362" spans="1:8" ht="30" customHeight="1" x14ac:dyDescent="0.45">
      <c r="A362" s="184"/>
      <c r="B362" s="157"/>
      <c r="C362" s="145"/>
      <c r="D362" s="142" t="s">
        <v>22</v>
      </c>
      <c r="E362" s="143">
        <v>176</v>
      </c>
      <c r="F362" s="143">
        <v>381</v>
      </c>
      <c r="G362" s="143">
        <v>288</v>
      </c>
      <c r="H362" s="144">
        <f t="shared" si="51"/>
        <v>845</v>
      </c>
    </row>
    <row r="363" spans="1:8" ht="30" customHeight="1" x14ac:dyDescent="0.45">
      <c r="A363" s="184"/>
      <c r="B363" s="157"/>
      <c r="C363" s="145"/>
      <c r="D363" s="142" t="s">
        <v>28</v>
      </c>
      <c r="E363" s="143">
        <v>4286</v>
      </c>
      <c r="F363" s="143">
        <v>3567</v>
      </c>
      <c r="G363" s="143">
        <v>28</v>
      </c>
      <c r="H363" s="144">
        <f t="shared" si="51"/>
        <v>7881</v>
      </c>
    </row>
    <row r="364" spans="1:8" ht="30" customHeight="1" x14ac:dyDescent="0.45">
      <c r="A364" s="184"/>
      <c r="B364" s="157"/>
      <c r="C364" s="145"/>
      <c r="D364" s="142" t="s">
        <v>29</v>
      </c>
      <c r="E364" s="143">
        <v>1</v>
      </c>
      <c r="F364" s="143">
        <v>111</v>
      </c>
      <c r="G364" s="143">
        <v>0</v>
      </c>
      <c r="H364" s="144">
        <f t="shared" si="51"/>
        <v>112</v>
      </c>
    </row>
    <row r="365" spans="1:8" ht="30" customHeight="1" x14ac:dyDescent="0.45">
      <c r="A365" s="184"/>
      <c r="B365" s="157"/>
      <c r="C365" s="145"/>
      <c r="D365" s="142" t="s">
        <v>37</v>
      </c>
      <c r="E365" s="143">
        <v>323</v>
      </c>
      <c r="F365" s="143">
        <v>167</v>
      </c>
      <c r="G365" s="143">
        <v>238</v>
      </c>
      <c r="H365" s="144">
        <f t="shared" si="51"/>
        <v>728</v>
      </c>
    </row>
    <row r="366" spans="1:8" ht="30" customHeight="1" x14ac:dyDescent="0.45">
      <c r="A366" s="184"/>
      <c r="B366" s="157"/>
      <c r="C366" s="145"/>
      <c r="D366" s="142" t="s">
        <v>30</v>
      </c>
      <c r="E366" s="143">
        <v>6</v>
      </c>
      <c r="F366" s="143">
        <v>69</v>
      </c>
      <c r="G366" s="143">
        <v>1</v>
      </c>
      <c r="H366" s="144">
        <f t="shared" si="51"/>
        <v>76</v>
      </c>
    </row>
    <row r="367" spans="1:8" ht="30" customHeight="1" x14ac:dyDescent="0.45">
      <c r="A367" s="184"/>
      <c r="B367" s="157"/>
      <c r="C367" s="146"/>
      <c r="D367" s="142" t="s">
        <v>31</v>
      </c>
      <c r="E367" s="143">
        <v>0</v>
      </c>
      <c r="F367" s="143">
        <v>1</v>
      </c>
      <c r="G367" s="143">
        <v>0</v>
      </c>
      <c r="H367" s="144">
        <f t="shared" si="51"/>
        <v>1</v>
      </c>
    </row>
    <row r="368" spans="1:8" ht="30" customHeight="1" x14ac:dyDescent="0.4">
      <c r="A368" s="184"/>
      <c r="B368" s="158" t="s">
        <v>47</v>
      </c>
      <c r="C368" s="158"/>
      <c r="D368" s="158"/>
      <c r="E368" s="150">
        <f>SUM(E354:E367)</f>
        <v>7764</v>
      </c>
      <c r="F368" s="150">
        <f>SUM(F354:F367)</f>
        <v>8816</v>
      </c>
      <c r="G368" s="150">
        <f>SUM(G354:G367)</f>
        <v>2756</v>
      </c>
      <c r="H368" s="151">
        <f>SUM(H354:H367)</f>
        <v>19336</v>
      </c>
    </row>
    <row r="369" spans="1:8" ht="30" customHeight="1" x14ac:dyDescent="0.4">
      <c r="A369" s="184"/>
      <c r="B369" s="157" t="s">
        <v>49</v>
      </c>
      <c r="C369" s="141" t="s">
        <v>2</v>
      </c>
      <c r="D369" s="142" t="s">
        <v>23</v>
      </c>
      <c r="E369" s="143">
        <v>0</v>
      </c>
      <c r="F369" s="143">
        <v>551.5</v>
      </c>
      <c r="G369" s="143">
        <v>67.5</v>
      </c>
      <c r="H369" s="150">
        <f>SUM(E369:G369)</f>
        <v>619</v>
      </c>
    </row>
    <row r="370" spans="1:8" ht="30" customHeight="1" x14ac:dyDescent="0.4">
      <c r="A370" s="184"/>
      <c r="B370" s="157"/>
      <c r="C370" s="145"/>
      <c r="D370" s="142" t="s">
        <v>24</v>
      </c>
      <c r="E370" s="143">
        <v>2</v>
      </c>
      <c r="F370" s="143">
        <v>1219</v>
      </c>
      <c r="G370" s="143">
        <v>29</v>
      </c>
      <c r="H370" s="150">
        <f t="shared" ref="H370:H382" si="52">SUM(E370:G370)</f>
        <v>1250</v>
      </c>
    </row>
    <row r="371" spans="1:8" ht="30" customHeight="1" x14ac:dyDescent="0.4">
      <c r="A371" s="184"/>
      <c r="B371" s="157"/>
      <c r="C371" s="145"/>
      <c r="D371" s="142" t="s">
        <v>0</v>
      </c>
      <c r="E371" s="143">
        <v>0</v>
      </c>
      <c r="F371" s="143">
        <v>12.5</v>
      </c>
      <c r="G371" s="143">
        <v>8</v>
      </c>
      <c r="H371" s="150">
        <f t="shared" si="52"/>
        <v>20.5</v>
      </c>
    </row>
    <row r="372" spans="1:8" ht="30" customHeight="1" x14ac:dyDescent="0.4">
      <c r="A372" s="184"/>
      <c r="B372" s="157"/>
      <c r="C372" s="145"/>
      <c r="D372" s="142" t="s">
        <v>25</v>
      </c>
      <c r="E372" s="143">
        <v>0</v>
      </c>
      <c r="F372" s="143">
        <v>270</v>
      </c>
      <c r="G372" s="143">
        <v>0</v>
      </c>
      <c r="H372" s="150">
        <f t="shared" si="52"/>
        <v>270</v>
      </c>
    </row>
    <row r="373" spans="1:8" ht="30" customHeight="1" x14ac:dyDescent="0.4">
      <c r="A373" s="184"/>
      <c r="B373" s="157"/>
      <c r="C373" s="146"/>
      <c r="D373" s="142" t="s">
        <v>26</v>
      </c>
      <c r="E373" s="143">
        <v>135.5</v>
      </c>
      <c r="F373" s="143">
        <v>50</v>
      </c>
      <c r="G373" s="143">
        <v>0</v>
      </c>
      <c r="H373" s="150">
        <f t="shared" si="52"/>
        <v>185.5</v>
      </c>
    </row>
    <row r="374" spans="1:8" ht="30" customHeight="1" x14ac:dyDescent="0.4">
      <c r="A374" s="184"/>
      <c r="B374" s="157"/>
      <c r="C374" s="141" t="s">
        <v>3</v>
      </c>
      <c r="D374" s="142" t="s">
        <v>35</v>
      </c>
      <c r="E374" s="143">
        <v>893.5</v>
      </c>
      <c r="F374" s="143">
        <v>1914.5</v>
      </c>
      <c r="G374" s="143">
        <v>821</v>
      </c>
      <c r="H374" s="150">
        <f t="shared" si="52"/>
        <v>3629</v>
      </c>
    </row>
    <row r="375" spans="1:8" ht="30" customHeight="1" x14ac:dyDescent="0.4">
      <c r="A375" s="184"/>
      <c r="B375" s="157"/>
      <c r="C375" s="145"/>
      <c r="D375" s="142" t="s">
        <v>36</v>
      </c>
      <c r="E375" s="143">
        <v>0</v>
      </c>
      <c r="F375" s="143">
        <v>324</v>
      </c>
      <c r="G375" s="143">
        <v>0</v>
      </c>
      <c r="H375" s="150">
        <f t="shared" si="52"/>
        <v>324</v>
      </c>
    </row>
    <row r="376" spans="1:8" ht="30" customHeight="1" x14ac:dyDescent="0.4">
      <c r="A376" s="184"/>
      <c r="B376" s="157"/>
      <c r="C376" s="145"/>
      <c r="D376" s="142" t="s">
        <v>27</v>
      </c>
      <c r="E376" s="143">
        <v>1912</v>
      </c>
      <c r="F376" s="143">
        <v>702</v>
      </c>
      <c r="G376" s="143">
        <v>1022</v>
      </c>
      <c r="H376" s="150">
        <f t="shared" si="52"/>
        <v>3636</v>
      </c>
    </row>
    <row r="377" spans="1:8" ht="30" customHeight="1" x14ac:dyDescent="0.4">
      <c r="A377" s="184"/>
      <c r="B377" s="157"/>
      <c r="C377" s="145"/>
      <c r="D377" s="142" t="s">
        <v>22</v>
      </c>
      <c r="E377" s="143">
        <v>206</v>
      </c>
      <c r="F377" s="143">
        <v>420</v>
      </c>
      <c r="G377" s="143">
        <v>306.5</v>
      </c>
      <c r="H377" s="150">
        <f t="shared" si="52"/>
        <v>932.5</v>
      </c>
    </row>
    <row r="378" spans="1:8" ht="30" customHeight="1" x14ac:dyDescent="0.4">
      <c r="A378" s="184"/>
      <c r="B378" s="157"/>
      <c r="C378" s="145"/>
      <c r="D378" s="142" t="s">
        <v>28</v>
      </c>
      <c r="E378" s="143">
        <v>3860</v>
      </c>
      <c r="F378" s="143">
        <v>3222.5</v>
      </c>
      <c r="G378" s="143">
        <v>38.5</v>
      </c>
      <c r="H378" s="150">
        <f t="shared" si="52"/>
        <v>7121</v>
      </c>
    </row>
    <row r="379" spans="1:8" ht="30" customHeight="1" x14ac:dyDescent="0.4">
      <c r="A379" s="184"/>
      <c r="B379" s="157"/>
      <c r="C379" s="145"/>
      <c r="D379" s="142" t="s">
        <v>29</v>
      </c>
      <c r="E379" s="143">
        <v>14.5</v>
      </c>
      <c r="F379" s="143">
        <v>194.5</v>
      </c>
      <c r="G379" s="143">
        <v>0.5</v>
      </c>
      <c r="H379" s="150">
        <f t="shared" si="52"/>
        <v>209.5</v>
      </c>
    </row>
    <row r="380" spans="1:8" ht="30" customHeight="1" x14ac:dyDescent="0.4">
      <c r="A380" s="184"/>
      <c r="B380" s="157"/>
      <c r="C380" s="145"/>
      <c r="D380" s="142" t="s">
        <v>37</v>
      </c>
      <c r="E380" s="143">
        <v>323</v>
      </c>
      <c r="F380" s="143">
        <v>182</v>
      </c>
      <c r="G380" s="143">
        <v>238</v>
      </c>
      <c r="H380" s="150">
        <f t="shared" si="52"/>
        <v>743</v>
      </c>
    </row>
    <row r="381" spans="1:8" ht="30" customHeight="1" x14ac:dyDescent="0.4">
      <c r="A381" s="184"/>
      <c r="B381" s="157"/>
      <c r="C381" s="145"/>
      <c r="D381" s="142" t="s">
        <v>30</v>
      </c>
      <c r="E381" s="143">
        <v>6</v>
      </c>
      <c r="F381" s="143">
        <v>164.5</v>
      </c>
      <c r="G381" s="143">
        <v>1</v>
      </c>
      <c r="H381" s="150">
        <f t="shared" si="52"/>
        <v>171.5</v>
      </c>
    </row>
    <row r="382" spans="1:8" ht="30" customHeight="1" x14ac:dyDescent="0.4">
      <c r="A382" s="184"/>
      <c r="B382" s="157"/>
      <c r="C382" s="146"/>
      <c r="D382" s="142" t="s">
        <v>31</v>
      </c>
      <c r="E382" s="143">
        <v>0</v>
      </c>
      <c r="F382" s="143">
        <v>142.5</v>
      </c>
      <c r="G382" s="143">
        <v>0</v>
      </c>
      <c r="H382" s="150">
        <f t="shared" si="52"/>
        <v>142.5</v>
      </c>
    </row>
    <row r="383" spans="1:8" ht="30" customHeight="1" x14ac:dyDescent="0.4">
      <c r="A383" s="185"/>
      <c r="B383" s="180" t="s">
        <v>47</v>
      </c>
      <c r="C383" s="180"/>
      <c r="D383" s="180"/>
      <c r="E383" s="175">
        <f>SUM(E369:E382)</f>
        <v>7352.5</v>
      </c>
      <c r="F383" s="175">
        <f t="shared" ref="F383" si="53">SUM(F369:F382)</f>
        <v>9369.5</v>
      </c>
      <c r="G383" s="175">
        <f>SUM(G369:G382)</f>
        <v>2532</v>
      </c>
      <c r="H383" s="176">
        <f>SUM(H369:H382)</f>
        <v>19254</v>
      </c>
    </row>
    <row r="384" spans="1:8" ht="30" customHeight="1" x14ac:dyDescent="0.4">
      <c r="A384" s="159" t="s">
        <v>50</v>
      </c>
      <c r="B384" s="160"/>
      <c r="C384" s="160"/>
      <c r="D384" s="161"/>
      <c r="E384" s="181">
        <f>SUM(E368,E353)</f>
        <v>14705</v>
      </c>
      <c r="F384" s="181">
        <f t="shared" ref="F384:H384" si="54">SUM(F368,F353)</f>
        <v>18743</v>
      </c>
      <c r="G384" s="181">
        <f t="shared" si="54"/>
        <v>5063</v>
      </c>
      <c r="H384" s="181">
        <f t="shared" si="54"/>
        <v>38511</v>
      </c>
    </row>
    <row r="385" spans="1:8" ht="30" customHeight="1" x14ac:dyDescent="0.4">
      <c r="A385" s="163"/>
      <c r="B385" s="164"/>
      <c r="C385" s="164"/>
      <c r="D385" s="165"/>
      <c r="E385" s="182"/>
      <c r="F385" s="182"/>
      <c r="G385" s="182"/>
      <c r="H385" s="182"/>
    </row>
    <row r="386" spans="1:8" ht="30" customHeight="1" x14ac:dyDescent="0.4">
      <c r="A386" s="167"/>
      <c r="B386" s="167"/>
      <c r="C386" s="167"/>
      <c r="D386" s="167"/>
      <c r="E386" s="170"/>
      <c r="F386" s="170"/>
      <c r="G386" s="170"/>
      <c r="H386" s="171"/>
    </row>
    <row r="387" spans="1:8" ht="30" customHeight="1" x14ac:dyDescent="0.4">
      <c r="A387" s="167"/>
      <c r="B387" s="167"/>
      <c r="C387" s="167"/>
      <c r="D387" s="167"/>
      <c r="E387" s="170"/>
      <c r="F387" s="170"/>
      <c r="G387" s="170"/>
      <c r="H387" s="171"/>
    </row>
    <row r="388" spans="1:8" ht="30" customHeight="1" x14ac:dyDescent="0.45">
      <c r="A388" s="187" t="s">
        <v>43</v>
      </c>
      <c r="B388" s="157">
        <v>2019</v>
      </c>
      <c r="C388" s="141" t="s">
        <v>2</v>
      </c>
      <c r="D388" s="142" t="s">
        <v>23</v>
      </c>
      <c r="E388" s="143">
        <v>0</v>
      </c>
      <c r="F388" s="143">
        <v>5</v>
      </c>
      <c r="G388" s="143">
        <v>0</v>
      </c>
      <c r="H388" s="144">
        <f t="shared" ref="H388:H398" si="55">SUM(E388:G388)</f>
        <v>5</v>
      </c>
    </row>
    <row r="389" spans="1:8" ht="30" customHeight="1" x14ac:dyDescent="0.45">
      <c r="A389" s="188"/>
      <c r="B389" s="157"/>
      <c r="C389" s="145"/>
      <c r="D389" s="142" t="s">
        <v>24</v>
      </c>
      <c r="E389" s="143">
        <v>25</v>
      </c>
      <c r="F389" s="143">
        <v>219</v>
      </c>
      <c r="G389" s="143">
        <v>72</v>
      </c>
      <c r="H389" s="144">
        <f t="shared" si="55"/>
        <v>316</v>
      </c>
    </row>
    <row r="390" spans="1:8" ht="30" customHeight="1" x14ac:dyDescent="0.45">
      <c r="A390" s="188"/>
      <c r="B390" s="157"/>
      <c r="C390" s="145"/>
      <c r="D390" s="142" t="s">
        <v>25</v>
      </c>
      <c r="E390" s="143">
        <v>0</v>
      </c>
      <c r="F390" s="143">
        <v>-186</v>
      </c>
      <c r="G390" s="143">
        <v>0</v>
      </c>
      <c r="H390" s="144">
        <f t="shared" si="55"/>
        <v>-186</v>
      </c>
    </row>
    <row r="391" spans="1:8" ht="30" customHeight="1" x14ac:dyDescent="0.45">
      <c r="A391" s="188"/>
      <c r="B391" s="157"/>
      <c r="C391" s="146"/>
      <c r="D391" s="142" t="s">
        <v>26</v>
      </c>
      <c r="E391" s="143">
        <v>77</v>
      </c>
      <c r="F391" s="143">
        <v>168</v>
      </c>
      <c r="G391" s="143">
        <v>98</v>
      </c>
      <c r="H391" s="144">
        <f t="shared" si="55"/>
        <v>343</v>
      </c>
    </row>
    <row r="392" spans="1:8" ht="30" customHeight="1" x14ac:dyDescent="0.45">
      <c r="A392" s="188"/>
      <c r="B392" s="157"/>
      <c r="C392" s="141" t="s">
        <v>3</v>
      </c>
      <c r="D392" s="142" t="s">
        <v>35</v>
      </c>
      <c r="E392" s="143">
        <v>209</v>
      </c>
      <c r="F392" s="143">
        <v>502</v>
      </c>
      <c r="G392" s="143">
        <v>147</v>
      </c>
      <c r="H392" s="144">
        <f t="shared" si="55"/>
        <v>858</v>
      </c>
    </row>
    <row r="393" spans="1:8" ht="30" customHeight="1" x14ac:dyDescent="0.45">
      <c r="A393" s="188"/>
      <c r="B393" s="157"/>
      <c r="C393" s="145"/>
      <c r="D393" s="142" t="s">
        <v>27</v>
      </c>
      <c r="E393" s="143">
        <v>2069</v>
      </c>
      <c r="F393" s="143">
        <v>2104</v>
      </c>
      <c r="G393" s="143">
        <v>2601</v>
      </c>
      <c r="H393" s="144">
        <f t="shared" si="55"/>
        <v>6774</v>
      </c>
    </row>
    <row r="394" spans="1:8" ht="30" customHeight="1" x14ac:dyDescent="0.45">
      <c r="A394" s="188"/>
      <c r="B394" s="157"/>
      <c r="C394" s="145"/>
      <c r="D394" s="142" t="s">
        <v>22</v>
      </c>
      <c r="E394" s="143">
        <v>144</v>
      </c>
      <c r="F394" s="143">
        <v>396</v>
      </c>
      <c r="G394" s="143">
        <v>145</v>
      </c>
      <c r="H394" s="144">
        <f t="shared" si="55"/>
        <v>685</v>
      </c>
    </row>
    <row r="395" spans="1:8" ht="30" customHeight="1" x14ac:dyDescent="0.45">
      <c r="A395" s="188"/>
      <c r="B395" s="157"/>
      <c r="C395" s="145"/>
      <c r="D395" s="142" t="s">
        <v>28</v>
      </c>
      <c r="E395" s="143">
        <v>433</v>
      </c>
      <c r="F395" s="143">
        <v>2048</v>
      </c>
      <c r="G395" s="143">
        <v>15</v>
      </c>
      <c r="H395" s="144">
        <f t="shared" si="55"/>
        <v>2496</v>
      </c>
    </row>
    <row r="396" spans="1:8" ht="30" customHeight="1" x14ac:dyDescent="0.45">
      <c r="A396" s="188"/>
      <c r="B396" s="157"/>
      <c r="C396" s="145"/>
      <c r="D396" s="142" t="s">
        <v>29</v>
      </c>
      <c r="E396" s="143">
        <v>1</v>
      </c>
      <c r="F396" s="143">
        <v>12</v>
      </c>
      <c r="G396" s="143">
        <v>7</v>
      </c>
      <c r="H396" s="144">
        <f t="shared" si="55"/>
        <v>20</v>
      </c>
    </row>
    <row r="397" spans="1:8" ht="30" customHeight="1" x14ac:dyDescent="0.45">
      <c r="A397" s="188"/>
      <c r="B397" s="157"/>
      <c r="C397" s="145"/>
      <c r="D397" s="142" t="s">
        <v>37</v>
      </c>
      <c r="E397" s="143">
        <v>25</v>
      </c>
      <c r="F397" s="143">
        <v>10</v>
      </c>
      <c r="G397" s="143">
        <v>40</v>
      </c>
      <c r="H397" s="144">
        <f t="shared" si="55"/>
        <v>75</v>
      </c>
    </row>
    <row r="398" spans="1:8" ht="30" customHeight="1" x14ac:dyDescent="0.45">
      <c r="A398" s="188"/>
      <c r="B398" s="157"/>
      <c r="C398" s="146"/>
      <c r="D398" s="142" t="s">
        <v>30</v>
      </c>
      <c r="E398" s="143">
        <v>3</v>
      </c>
      <c r="F398" s="143">
        <v>0</v>
      </c>
      <c r="G398" s="143">
        <v>0</v>
      </c>
      <c r="H398" s="144">
        <f t="shared" si="55"/>
        <v>3</v>
      </c>
    </row>
    <row r="399" spans="1:8" ht="30" customHeight="1" x14ac:dyDescent="0.4">
      <c r="A399" s="188"/>
      <c r="B399" s="158" t="s">
        <v>47</v>
      </c>
      <c r="C399" s="158"/>
      <c r="D399" s="158"/>
      <c r="E399" s="150">
        <f>SUM(E388:E398)</f>
        <v>2986</v>
      </c>
      <c r="F399" s="150">
        <f>SUM(F388:F398)</f>
        <v>5278</v>
      </c>
      <c r="G399" s="150">
        <f>SUM(G388:G398)</f>
        <v>3125</v>
      </c>
      <c r="H399" s="151">
        <f>SUM(H388:H398)</f>
        <v>11389</v>
      </c>
    </row>
    <row r="400" spans="1:8" ht="30" customHeight="1" x14ac:dyDescent="0.45">
      <c r="A400" s="188"/>
      <c r="B400" s="157">
        <v>2020</v>
      </c>
      <c r="C400" s="141" t="s">
        <v>2</v>
      </c>
      <c r="D400" s="142" t="s">
        <v>23</v>
      </c>
      <c r="E400" s="143">
        <v>0</v>
      </c>
      <c r="F400" s="143">
        <v>32</v>
      </c>
      <c r="G400" s="143">
        <v>0</v>
      </c>
      <c r="H400" s="144">
        <f>SUM(E400:G400)</f>
        <v>32</v>
      </c>
    </row>
    <row r="401" spans="1:8" ht="30" customHeight="1" x14ac:dyDescent="0.45">
      <c r="A401" s="188"/>
      <c r="B401" s="157"/>
      <c r="C401" s="145"/>
      <c r="D401" s="142" t="s">
        <v>24</v>
      </c>
      <c r="E401" s="143">
        <v>25</v>
      </c>
      <c r="F401" s="143">
        <v>179</v>
      </c>
      <c r="G401" s="143">
        <v>72</v>
      </c>
      <c r="H401" s="144">
        <f t="shared" ref="H401:H410" si="56">SUM(E401:G401)</f>
        <v>276</v>
      </c>
    </row>
    <row r="402" spans="1:8" ht="30" customHeight="1" x14ac:dyDescent="0.45">
      <c r="A402" s="188"/>
      <c r="B402" s="157"/>
      <c r="C402" s="145"/>
      <c r="D402" s="142" t="s">
        <v>25</v>
      </c>
      <c r="E402" s="143">
        <v>0</v>
      </c>
      <c r="F402" s="143">
        <v>0</v>
      </c>
      <c r="G402" s="143">
        <v>0</v>
      </c>
      <c r="H402" s="144">
        <f t="shared" si="56"/>
        <v>0</v>
      </c>
    </row>
    <row r="403" spans="1:8" ht="30" customHeight="1" x14ac:dyDescent="0.45">
      <c r="A403" s="188"/>
      <c r="B403" s="157"/>
      <c r="C403" s="146"/>
      <c r="D403" s="142" t="s">
        <v>26</v>
      </c>
      <c r="E403" s="143">
        <v>77</v>
      </c>
      <c r="F403" s="143">
        <v>168</v>
      </c>
      <c r="G403" s="143">
        <v>98</v>
      </c>
      <c r="H403" s="144">
        <f t="shared" si="56"/>
        <v>343</v>
      </c>
    </row>
    <row r="404" spans="1:8" ht="30" customHeight="1" x14ac:dyDescent="0.45">
      <c r="A404" s="188"/>
      <c r="B404" s="157"/>
      <c r="C404" s="141" t="s">
        <v>3</v>
      </c>
      <c r="D404" s="142" t="s">
        <v>35</v>
      </c>
      <c r="E404" s="143">
        <v>89</v>
      </c>
      <c r="F404" s="143">
        <v>370</v>
      </c>
      <c r="G404" s="143">
        <v>500</v>
      </c>
      <c r="H404" s="144">
        <f t="shared" si="56"/>
        <v>959</v>
      </c>
    </row>
    <row r="405" spans="1:8" ht="30" customHeight="1" x14ac:dyDescent="0.45">
      <c r="A405" s="188"/>
      <c r="B405" s="157"/>
      <c r="C405" s="145"/>
      <c r="D405" s="142" t="s">
        <v>27</v>
      </c>
      <c r="E405" s="143">
        <v>2069</v>
      </c>
      <c r="F405" s="143">
        <v>2027</v>
      </c>
      <c r="G405" s="143">
        <v>2580</v>
      </c>
      <c r="H405" s="144">
        <f t="shared" si="56"/>
        <v>6676</v>
      </c>
    </row>
    <row r="406" spans="1:8" ht="30" customHeight="1" x14ac:dyDescent="0.45">
      <c r="A406" s="188"/>
      <c r="B406" s="157"/>
      <c r="C406" s="145"/>
      <c r="D406" s="142" t="s">
        <v>22</v>
      </c>
      <c r="E406" s="143">
        <v>83</v>
      </c>
      <c r="F406" s="143">
        <v>605</v>
      </c>
      <c r="G406" s="143">
        <v>281</v>
      </c>
      <c r="H406" s="144">
        <f t="shared" si="56"/>
        <v>969</v>
      </c>
    </row>
    <row r="407" spans="1:8" ht="30" customHeight="1" x14ac:dyDescent="0.45">
      <c r="A407" s="188"/>
      <c r="B407" s="157"/>
      <c r="C407" s="145"/>
      <c r="D407" s="142" t="s">
        <v>28</v>
      </c>
      <c r="E407" s="143">
        <v>101</v>
      </c>
      <c r="F407" s="143">
        <v>738</v>
      </c>
      <c r="G407" s="143">
        <v>38</v>
      </c>
      <c r="H407" s="144">
        <f t="shared" si="56"/>
        <v>877</v>
      </c>
    </row>
    <row r="408" spans="1:8" ht="30" customHeight="1" x14ac:dyDescent="0.45">
      <c r="A408" s="188"/>
      <c r="B408" s="157"/>
      <c r="C408" s="145"/>
      <c r="D408" s="142" t="s">
        <v>29</v>
      </c>
      <c r="E408" s="143">
        <v>0</v>
      </c>
      <c r="F408" s="143">
        <v>25</v>
      </c>
      <c r="G408" s="143">
        <v>72</v>
      </c>
      <c r="H408" s="144">
        <f t="shared" si="56"/>
        <v>97</v>
      </c>
    </row>
    <row r="409" spans="1:8" ht="30" customHeight="1" x14ac:dyDescent="0.45">
      <c r="A409" s="188"/>
      <c r="B409" s="157"/>
      <c r="C409" s="145"/>
      <c r="D409" s="142" t="s">
        <v>37</v>
      </c>
      <c r="E409" s="143">
        <v>25</v>
      </c>
      <c r="F409" s="143">
        <v>10</v>
      </c>
      <c r="G409" s="143">
        <v>40</v>
      </c>
      <c r="H409" s="144">
        <f t="shared" si="56"/>
        <v>75</v>
      </c>
    </row>
    <row r="410" spans="1:8" ht="30" customHeight="1" x14ac:dyDescent="0.45">
      <c r="A410" s="188"/>
      <c r="B410" s="157"/>
      <c r="C410" s="146"/>
      <c r="D410" s="142" t="s">
        <v>30</v>
      </c>
      <c r="E410" s="143">
        <v>3</v>
      </c>
      <c r="F410" s="143">
        <v>0</v>
      </c>
      <c r="G410" s="143">
        <v>0</v>
      </c>
      <c r="H410" s="144">
        <f t="shared" si="56"/>
        <v>3</v>
      </c>
    </row>
    <row r="411" spans="1:8" ht="30" customHeight="1" x14ac:dyDescent="0.4">
      <c r="A411" s="188"/>
      <c r="B411" s="180" t="s">
        <v>47</v>
      </c>
      <c r="C411" s="180"/>
      <c r="D411" s="180"/>
      <c r="E411" s="175">
        <f>SUM(E400:E410)</f>
        <v>2472</v>
      </c>
      <c r="F411" s="175">
        <f t="shared" ref="F411" si="57">SUM(F400:F410)</f>
        <v>4154</v>
      </c>
      <c r="G411" s="175">
        <f t="shared" ref="G411" si="58">SUM(G400:G410)</f>
        <v>3681</v>
      </c>
      <c r="H411" s="176">
        <f>SUM(H400:H410)</f>
        <v>10307</v>
      </c>
    </row>
    <row r="412" spans="1:8" ht="30" customHeight="1" x14ac:dyDescent="0.4">
      <c r="A412" s="188"/>
      <c r="B412" s="157" t="s">
        <v>49</v>
      </c>
      <c r="C412" s="141" t="s">
        <v>2</v>
      </c>
      <c r="D412" s="142" t="s">
        <v>23</v>
      </c>
      <c r="E412" s="143">
        <v>0</v>
      </c>
      <c r="F412" s="143">
        <v>18.5</v>
      </c>
      <c r="G412" s="143">
        <v>0</v>
      </c>
      <c r="H412" s="150">
        <f>SUM(E412:G412)</f>
        <v>18.5</v>
      </c>
    </row>
    <row r="413" spans="1:8" ht="30" customHeight="1" x14ac:dyDescent="0.4">
      <c r="A413" s="188"/>
      <c r="B413" s="157"/>
      <c r="C413" s="145"/>
      <c r="D413" s="142" t="s">
        <v>24</v>
      </c>
      <c r="E413" s="143">
        <v>25</v>
      </c>
      <c r="F413" s="143">
        <v>199</v>
      </c>
      <c r="G413" s="143">
        <v>72</v>
      </c>
      <c r="H413" s="150">
        <f t="shared" ref="H413:H422" si="59">SUM(E413:G413)</f>
        <v>296</v>
      </c>
    </row>
    <row r="414" spans="1:8" ht="30" customHeight="1" x14ac:dyDescent="0.4">
      <c r="A414" s="188"/>
      <c r="B414" s="157"/>
      <c r="C414" s="145"/>
      <c r="D414" s="142" t="s">
        <v>25</v>
      </c>
      <c r="E414" s="143">
        <v>0</v>
      </c>
      <c r="F414" s="143">
        <v>0</v>
      </c>
      <c r="G414" s="143">
        <v>0</v>
      </c>
      <c r="H414" s="150">
        <f t="shared" si="59"/>
        <v>0</v>
      </c>
    </row>
    <row r="415" spans="1:8" ht="30" customHeight="1" x14ac:dyDescent="0.4">
      <c r="A415" s="188"/>
      <c r="B415" s="157"/>
      <c r="C415" s="146"/>
      <c r="D415" s="142" t="s">
        <v>26</v>
      </c>
      <c r="E415" s="143">
        <v>77</v>
      </c>
      <c r="F415" s="143">
        <v>168.5</v>
      </c>
      <c r="G415" s="143">
        <v>98.5</v>
      </c>
      <c r="H415" s="150">
        <f t="shared" si="59"/>
        <v>344</v>
      </c>
    </row>
    <row r="416" spans="1:8" ht="30" customHeight="1" x14ac:dyDescent="0.4">
      <c r="A416" s="188"/>
      <c r="B416" s="157"/>
      <c r="C416" s="141" t="s">
        <v>3</v>
      </c>
      <c r="D416" s="142" t="s">
        <v>35</v>
      </c>
      <c r="E416" s="143">
        <v>149.5</v>
      </c>
      <c r="F416" s="143">
        <v>435.5</v>
      </c>
      <c r="G416" s="143">
        <v>323.5</v>
      </c>
      <c r="H416" s="150">
        <f t="shared" si="59"/>
        <v>908.5</v>
      </c>
    </row>
    <row r="417" spans="1:8" ht="30" customHeight="1" x14ac:dyDescent="0.4">
      <c r="A417" s="188"/>
      <c r="B417" s="157"/>
      <c r="C417" s="145"/>
      <c r="D417" s="142" t="s">
        <v>27</v>
      </c>
      <c r="E417" s="143">
        <v>2069.5</v>
      </c>
      <c r="F417" s="143">
        <v>2065.5</v>
      </c>
      <c r="G417" s="143">
        <v>2590.5</v>
      </c>
      <c r="H417" s="150">
        <f t="shared" si="59"/>
        <v>6725.5</v>
      </c>
    </row>
    <row r="418" spans="1:8" ht="30" customHeight="1" x14ac:dyDescent="0.4">
      <c r="A418" s="188"/>
      <c r="B418" s="157"/>
      <c r="C418" s="145"/>
      <c r="D418" s="142" t="s">
        <v>22</v>
      </c>
      <c r="E418" s="143">
        <v>113.5</v>
      </c>
      <c r="F418" s="143">
        <v>500.5</v>
      </c>
      <c r="G418" s="143">
        <v>213</v>
      </c>
      <c r="H418" s="150">
        <f t="shared" si="59"/>
        <v>827</v>
      </c>
    </row>
    <row r="419" spans="1:8" ht="30" customHeight="1" x14ac:dyDescent="0.4">
      <c r="A419" s="188"/>
      <c r="B419" s="157"/>
      <c r="C419" s="145"/>
      <c r="D419" s="142" t="s">
        <v>28</v>
      </c>
      <c r="E419" s="143">
        <v>267</v>
      </c>
      <c r="F419" s="143">
        <v>1393.5</v>
      </c>
      <c r="G419" s="143">
        <v>26.5</v>
      </c>
      <c r="H419" s="150">
        <f t="shared" si="59"/>
        <v>1687</v>
      </c>
    </row>
    <row r="420" spans="1:8" ht="30" customHeight="1" x14ac:dyDescent="0.4">
      <c r="A420" s="188"/>
      <c r="B420" s="157"/>
      <c r="C420" s="145"/>
      <c r="D420" s="142" t="s">
        <v>29</v>
      </c>
      <c r="E420" s="143">
        <v>0.5</v>
      </c>
      <c r="F420" s="143">
        <v>18.5</v>
      </c>
      <c r="G420" s="143">
        <v>39.5</v>
      </c>
      <c r="H420" s="150">
        <f t="shared" si="59"/>
        <v>58.5</v>
      </c>
    </row>
    <row r="421" spans="1:8" ht="30" customHeight="1" x14ac:dyDescent="0.4">
      <c r="A421" s="188"/>
      <c r="B421" s="157"/>
      <c r="C421" s="145"/>
      <c r="D421" s="142" t="s">
        <v>37</v>
      </c>
      <c r="E421" s="143">
        <v>24.5</v>
      </c>
      <c r="F421" s="143">
        <v>10</v>
      </c>
      <c r="G421" s="143">
        <v>40</v>
      </c>
      <c r="H421" s="150">
        <f t="shared" si="59"/>
        <v>74.5</v>
      </c>
    </row>
    <row r="422" spans="1:8" ht="30" customHeight="1" x14ac:dyDescent="0.4">
      <c r="A422" s="188"/>
      <c r="B422" s="157"/>
      <c r="C422" s="146"/>
      <c r="D422" s="142" t="s">
        <v>30</v>
      </c>
      <c r="E422" s="143">
        <v>3.5</v>
      </c>
      <c r="F422" s="143">
        <v>0</v>
      </c>
      <c r="G422" s="143">
        <v>0</v>
      </c>
      <c r="H422" s="150">
        <f t="shared" si="59"/>
        <v>3.5</v>
      </c>
    </row>
    <row r="423" spans="1:8" ht="30" customHeight="1" x14ac:dyDescent="0.4">
      <c r="A423" s="189"/>
      <c r="B423" s="180" t="s">
        <v>47</v>
      </c>
      <c r="C423" s="180"/>
      <c r="D423" s="180"/>
      <c r="E423" s="175">
        <f>SUM(E412:E422)</f>
        <v>2730</v>
      </c>
      <c r="F423" s="175">
        <f t="shared" ref="F423:G423" si="60">SUM(F412:F422)</f>
        <v>4809.5</v>
      </c>
      <c r="G423" s="175">
        <f t="shared" si="60"/>
        <v>3403.5</v>
      </c>
      <c r="H423" s="176">
        <f>SUM(H412:H422)</f>
        <v>10943</v>
      </c>
    </row>
    <row r="424" spans="1:8" ht="30" customHeight="1" x14ac:dyDescent="0.4">
      <c r="A424" s="159" t="s">
        <v>50</v>
      </c>
      <c r="B424" s="160"/>
      <c r="C424" s="160"/>
      <c r="D424" s="161"/>
      <c r="E424" s="153">
        <f>SUM(E411,E399)</f>
        <v>5458</v>
      </c>
      <c r="F424" s="153">
        <f t="shared" ref="F424:H424" si="61">SUM(F411,F399)</f>
        <v>9432</v>
      </c>
      <c r="G424" s="153">
        <f t="shared" si="61"/>
        <v>6806</v>
      </c>
      <c r="H424" s="153">
        <f t="shared" si="61"/>
        <v>21696</v>
      </c>
    </row>
    <row r="425" spans="1:8" ht="30" customHeight="1" x14ac:dyDescent="0.4">
      <c r="A425" s="163"/>
      <c r="B425" s="164"/>
      <c r="C425" s="164"/>
      <c r="D425" s="165"/>
      <c r="E425" s="153"/>
      <c r="F425" s="153"/>
      <c r="G425" s="153"/>
      <c r="H425" s="153"/>
    </row>
    <row r="426" spans="1:8" ht="30" customHeight="1" x14ac:dyDescent="0.4">
      <c r="A426" s="167"/>
      <c r="B426" s="167"/>
      <c r="C426" s="167"/>
      <c r="D426" s="167"/>
      <c r="E426" s="170"/>
      <c r="F426" s="170"/>
      <c r="G426" s="170"/>
      <c r="H426" s="171"/>
    </row>
    <row r="427" spans="1:8" ht="30" customHeight="1" x14ac:dyDescent="0.4">
      <c r="A427" s="167"/>
      <c r="B427" s="167"/>
      <c r="C427" s="167"/>
      <c r="D427" s="167"/>
      <c r="E427" s="170"/>
      <c r="F427" s="170"/>
      <c r="G427" s="170"/>
      <c r="H427" s="171"/>
    </row>
    <row r="428" spans="1:8" ht="30" customHeight="1" x14ac:dyDescent="0.45">
      <c r="A428" s="187" t="s">
        <v>44</v>
      </c>
      <c r="B428" s="157">
        <v>2019</v>
      </c>
      <c r="C428" s="141" t="s">
        <v>2</v>
      </c>
      <c r="D428" s="142" t="s">
        <v>23</v>
      </c>
      <c r="E428" s="143">
        <v>0</v>
      </c>
      <c r="F428" s="143">
        <v>38163</v>
      </c>
      <c r="G428" s="143">
        <v>0</v>
      </c>
      <c r="H428" s="144">
        <f t="shared" ref="H428:H438" si="62">SUM(E428:G428)</f>
        <v>38163</v>
      </c>
    </row>
    <row r="429" spans="1:8" ht="30" customHeight="1" x14ac:dyDescent="0.45">
      <c r="A429" s="188"/>
      <c r="B429" s="157"/>
      <c r="C429" s="145"/>
      <c r="D429" s="142" t="s">
        <v>24</v>
      </c>
      <c r="E429" s="143">
        <v>0</v>
      </c>
      <c r="F429" s="143">
        <v>31243</v>
      </c>
      <c r="G429" s="143">
        <v>789</v>
      </c>
      <c r="H429" s="144">
        <f t="shared" si="62"/>
        <v>32032</v>
      </c>
    </row>
    <row r="430" spans="1:8" ht="30" customHeight="1" x14ac:dyDescent="0.45">
      <c r="A430" s="188"/>
      <c r="B430" s="157"/>
      <c r="C430" s="145"/>
      <c r="D430" s="142" t="s">
        <v>0</v>
      </c>
      <c r="E430" s="143">
        <v>0</v>
      </c>
      <c r="F430" s="143">
        <v>1664</v>
      </c>
      <c r="G430" s="143">
        <v>0</v>
      </c>
      <c r="H430" s="144">
        <f t="shared" si="62"/>
        <v>1664</v>
      </c>
    </row>
    <row r="431" spans="1:8" ht="30" customHeight="1" x14ac:dyDescent="0.45">
      <c r="A431" s="188"/>
      <c r="B431" s="157"/>
      <c r="C431" s="145"/>
      <c r="D431" s="142" t="s">
        <v>25</v>
      </c>
      <c r="E431" s="143">
        <v>0</v>
      </c>
      <c r="F431" s="143">
        <v>8636</v>
      </c>
      <c r="G431" s="143">
        <v>0</v>
      </c>
      <c r="H431" s="144">
        <f t="shared" si="62"/>
        <v>8636</v>
      </c>
    </row>
    <row r="432" spans="1:8" ht="30" customHeight="1" x14ac:dyDescent="0.45">
      <c r="A432" s="188"/>
      <c r="B432" s="157"/>
      <c r="C432" s="146"/>
      <c r="D432" s="142" t="s">
        <v>26</v>
      </c>
      <c r="E432" s="143">
        <v>0</v>
      </c>
      <c r="F432" s="143">
        <v>468</v>
      </c>
      <c r="G432" s="143">
        <v>0</v>
      </c>
      <c r="H432" s="144">
        <f t="shared" si="62"/>
        <v>468</v>
      </c>
    </row>
    <row r="433" spans="1:8" ht="30" customHeight="1" x14ac:dyDescent="0.45">
      <c r="A433" s="188"/>
      <c r="B433" s="157"/>
      <c r="C433" s="141" t="s">
        <v>3</v>
      </c>
      <c r="D433" s="142" t="s">
        <v>35</v>
      </c>
      <c r="E433" s="143">
        <v>0</v>
      </c>
      <c r="F433" s="143">
        <v>498</v>
      </c>
      <c r="G433" s="143">
        <v>0</v>
      </c>
      <c r="H433" s="144">
        <f t="shared" si="62"/>
        <v>498</v>
      </c>
    </row>
    <row r="434" spans="1:8" ht="30" customHeight="1" x14ac:dyDescent="0.45">
      <c r="A434" s="188"/>
      <c r="B434" s="157"/>
      <c r="C434" s="145"/>
      <c r="D434" s="142" t="s">
        <v>36</v>
      </c>
      <c r="E434" s="143">
        <v>0</v>
      </c>
      <c r="F434" s="143">
        <v>1</v>
      </c>
      <c r="G434" s="143">
        <v>0</v>
      </c>
      <c r="H434" s="144">
        <f t="shared" si="62"/>
        <v>1</v>
      </c>
    </row>
    <row r="435" spans="1:8" ht="30" customHeight="1" x14ac:dyDescent="0.45">
      <c r="A435" s="188"/>
      <c r="B435" s="157"/>
      <c r="C435" s="145"/>
      <c r="D435" s="142" t="s">
        <v>27</v>
      </c>
      <c r="E435" s="143">
        <v>549</v>
      </c>
      <c r="F435" s="143">
        <v>3367</v>
      </c>
      <c r="G435" s="143">
        <v>1428</v>
      </c>
      <c r="H435" s="144">
        <f t="shared" si="62"/>
        <v>5344</v>
      </c>
    </row>
    <row r="436" spans="1:8" ht="30" customHeight="1" x14ac:dyDescent="0.45">
      <c r="A436" s="188"/>
      <c r="B436" s="157"/>
      <c r="C436" s="145"/>
      <c r="D436" s="142" t="s">
        <v>29</v>
      </c>
      <c r="E436" s="143">
        <v>0</v>
      </c>
      <c r="F436" s="143">
        <v>1</v>
      </c>
      <c r="G436" s="143">
        <v>0</v>
      </c>
      <c r="H436" s="144">
        <f t="shared" si="62"/>
        <v>1</v>
      </c>
    </row>
    <row r="437" spans="1:8" ht="30" customHeight="1" x14ac:dyDescent="0.45">
      <c r="A437" s="188"/>
      <c r="B437" s="157"/>
      <c r="C437" s="145"/>
      <c r="D437" s="142" t="s">
        <v>30</v>
      </c>
      <c r="E437" s="143">
        <v>0</v>
      </c>
      <c r="F437" s="143">
        <v>438</v>
      </c>
      <c r="G437" s="143">
        <v>0</v>
      </c>
      <c r="H437" s="144">
        <f t="shared" si="62"/>
        <v>438</v>
      </c>
    </row>
    <row r="438" spans="1:8" ht="30" customHeight="1" x14ac:dyDescent="0.45">
      <c r="A438" s="188"/>
      <c r="B438" s="157"/>
      <c r="C438" s="146"/>
      <c r="D438" s="142" t="s">
        <v>31</v>
      </c>
      <c r="E438" s="143">
        <v>0</v>
      </c>
      <c r="F438" s="143">
        <v>354</v>
      </c>
      <c r="G438" s="143">
        <v>0</v>
      </c>
      <c r="H438" s="144">
        <f t="shared" si="62"/>
        <v>354</v>
      </c>
    </row>
    <row r="439" spans="1:8" ht="30" customHeight="1" x14ac:dyDescent="0.4">
      <c r="A439" s="188"/>
      <c r="B439" s="158" t="s">
        <v>47</v>
      </c>
      <c r="C439" s="158"/>
      <c r="D439" s="158"/>
      <c r="E439" s="150">
        <f>SUM(E428:E438)</f>
        <v>549</v>
      </c>
      <c r="F439" s="150">
        <f>SUM(F428:F438)</f>
        <v>84833</v>
      </c>
      <c r="G439" s="150">
        <f>SUM(G428:G438)</f>
        <v>2217</v>
      </c>
      <c r="H439" s="151">
        <f>SUM(H428:H438)</f>
        <v>87599</v>
      </c>
    </row>
    <row r="440" spans="1:8" ht="30" customHeight="1" x14ac:dyDescent="0.45">
      <c r="A440" s="188"/>
      <c r="B440" s="157">
        <v>2020</v>
      </c>
      <c r="C440" s="141" t="s">
        <v>2</v>
      </c>
      <c r="D440" s="142" t="s">
        <v>23</v>
      </c>
      <c r="E440" s="143">
        <v>0</v>
      </c>
      <c r="F440" s="143">
        <v>35677</v>
      </c>
      <c r="G440" s="143">
        <v>0</v>
      </c>
      <c r="H440" s="144">
        <f t="shared" ref="H440:H449" si="63">SUM(E440:G440)</f>
        <v>35677</v>
      </c>
    </row>
    <row r="441" spans="1:8" ht="30" customHeight="1" x14ac:dyDescent="0.45">
      <c r="A441" s="188"/>
      <c r="B441" s="157"/>
      <c r="C441" s="145"/>
      <c r="D441" s="142" t="s">
        <v>24</v>
      </c>
      <c r="E441" s="143">
        <v>0</v>
      </c>
      <c r="F441" s="143">
        <v>29592</v>
      </c>
      <c r="G441" s="143">
        <v>0</v>
      </c>
      <c r="H441" s="144">
        <f t="shared" si="63"/>
        <v>29592</v>
      </c>
    </row>
    <row r="442" spans="1:8" ht="30" customHeight="1" x14ac:dyDescent="0.45">
      <c r="A442" s="188"/>
      <c r="B442" s="157"/>
      <c r="C442" s="145"/>
      <c r="D442" s="142" t="s">
        <v>0</v>
      </c>
      <c r="E442" s="143">
        <v>0</v>
      </c>
      <c r="F442" s="143">
        <v>773</v>
      </c>
      <c r="G442" s="143">
        <v>0</v>
      </c>
      <c r="H442" s="144">
        <f t="shared" si="63"/>
        <v>773</v>
      </c>
    </row>
    <row r="443" spans="1:8" ht="30" customHeight="1" x14ac:dyDescent="0.45">
      <c r="A443" s="188"/>
      <c r="B443" s="157"/>
      <c r="C443" s="145"/>
      <c r="D443" s="142" t="s">
        <v>25</v>
      </c>
      <c r="E443" s="143">
        <v>0</v>
      </c>
      <c r="F443" s="143">
        <v>12318</v>
      </c>
      <c r="G443" s="143">
        <v>0</v>
      </c>
      <c r="H443" s="144">
        <f t="shared" si="63"/>
        <v>12318</v>
      </c>
    </row>
    <row r="444" spans="1:8" ht="30" customHeight="1" x14ac:dyDescent="0.45">
      <c r="A444" s="188"/>
      <c r="B444" s="157"/>
      <c r="C444" s="146"/>
      <c r="D444" s="142" t="s">
        <v>26</v>
      </c>
      <c r="E444" s="143">
        <v>0</v>
      </c>
      <c r="F444" s="143">
        <v>501</v>
      </c>
      <c r="G444" s="143">
        <v>0</v>
      </c>
      <c r="H444" s="144">
        <f t="shared" si="63"/>
        <v>501</v>
      </c>
    </row>
    <row r="445" spans="1:8" ht="30" customHeight="1" x14ac:dyDescent="0.45">
      <c r="A445" s="188"/>
      <c r="B445" s="157"/>
      <c r="C445" s="141" t="s">
        <v>3</v>
      </c>
      <c r="D445" s="142" t="s">
        <v>35</v>
      </c>
      <c r="E445" s="143">
        <v>0</v>
      </c>
      <c r="F445" s="143">
        <v>111</v>
      </c>
      <c r="G445" s="143">
        <v>0</v>
      </c>
      <c r="H445" s="144">
        <f t="shared" si="63"/>
        <v>111</v>
      </c>
    </row>
    <row r="446" spans="1:8" ht="30" customHeight="1" x14ac:dyDescent="0.45">
      <c r="A446" s="188"/>
      <c r="B446" s="157"/>
      <c r="C446" s="145"/>
      <c r="D446" s="142" t="s">
        <v>36</v>
      </c>
      <c r="E446" s="143">
        <v>0</v>
      </c>
      <c r="F446" s="143">
        <v>83</v>
      </c>
      <c r="G446" s="143">
        <v>0</v>
      </c>
      <c r="H446" s="144">
        <f t="shared" si="63"/>
        <v>83</v>
      </c>
    </row>
    <row r="447" spans="1:8" ht="30" customHeight="1" x14ac:dyDescent="0.45">
      <c r="A447" s="188"/>
      <c r="B447" s="157"/>
      <c r="C447" s="145"/>
      <c r="D447" s="142" t="s">
        <v>27</v>
      </c>
      <c r="E447" s="143">
        <v>11</v>
      </c>
      <c r="F447" s="143">
        <v>-313</v>
      </c>
      <c r="G447" s="143">
        <v>307</v>
      </c>
      <c r="H447" s="144">
        <f t="shared" si="63"/>
        <v>5</v>
      </c>
    </row>
    <row r="448" spans="1:8" ht="30" customHeight="1" x14ac:dyDescent="0.45">
      <c r="A448" s="188"/>
      <c r="B448" s="157"/>
      <c r="C448" s="145"/>
      <c r="D448" s="142" t="s">
        <v>30</v>
      </c>
      <c r="E448" s="143">
        <v>0</v>
      </c>
      <c r="F448" s="143">
        <v>152</v>
      </c>
      <c r="G448" s="143">
        <v>0</v>
      </c>
      <c r="H448" s="144">
        <f t="shared" si="63"/>
        <v>152</v>
      </c>
    </row>
    <row r="449" spans="1:19" ht="30" customHeight="1" x14ac:dyDescent="0.45">
      <c r="A449" s="188"/>
      <c r="B449" s="157"/>
      <c r="C449" s="146"/>
      <c r="D449" s="142" t="s">
        <v>31</v>
      </c>
      <c r="E449" s="143">
        <v>0</v>
      </c>
      <c r="F449" s="143">
        <v>259</v>
      </c>
      <c r="G449" s="143">
        <v>0</v>
      </c>
      <c r="H449" s="144">
        <f t="shared" si="63"/>
        <v>259</v>
      </c>
      <c r="P449" s="1"/>
      <c r="Q449" s="1"/>
      <c r="R449" s="1"/>
      <c r="S449" s="1"/>
    </row>
    <row r="450" spans="1:19" ht="30" customHeight="1" x14ac:dyDescent="0.4">
      <c r="A450" s="188"/>
      <c r="B450" s="180" t="s">
        <v>47</v>
      </c>
      <c r="C450" s="180"/>
      <c r="D450" s="180"/>
      <c r="E450" s="175">
        <f>SUM(E440:E449)</f>
        <v>11</v>
      </c>
      <c r="F450" s="175">
        <f>SUM(F440:F449)</f>
        <v>79153</v>
      </c>
      <c r="G450" s="175">
        <f>SUM(G440:G449)</f>
        <v>307</v>
      </c>
      <c r="H450" s="176">
        <f>SUM(H440:H449)</f>
        <v>79471</v>
      </c>
      <c r="P450" s="1"/>
      <c r="Q450" s="1"/>
      <c r="R450" s="1"/>
      <c r="S450" s="1"/>
    </row>
    <row r="451" spans="1:19" s="1" customFormat="1" ht="30" customHeight="1" x14ac:dyDescent="0.4">
      <c r="A451" s="188"/>
      <c r="B451" s="157" t="s">
        <v>49</v>
      </c>
      <c r="C451" s="141" t="s">
        <v>2</v>
      </c>
      <c r="D451" s="142" t="s">
        <v>23</v>
      </c>
      <c r="E451" s="143">
        <v>0</v>
      </c>
      <c r="F451" s="143">
        <v>36920</v>
      </c>
      <c r="G451" s="143">
        <v>0</v>
      </c>
      <c r="H451" s="150">
        <f>SUM(E451:G451)</f>
        <v>36920</v>
      </c>
    </row>
    <row r="452" spans="1:19" s="1" customFormat="1" ht="30" customHeight="1" x14ac:dyDescent="0.4">
      <c r="A452" s="188"/>
      <c r="B452" s="157"/>
      <c r="C452" s="145"/>
      <c r="D452" s="142" t="s">
        <v>24</v>
      </c>
      <c r="E452" s="143">
        <v>0</v>
      </c>
      <c r="F452" s="143">
        <v>30417.5</v>
      </c>
      <c r="G452" s="143">
        <v>394.5</v>
      </c>
      <c r="H452" s="150">
        <f t="shared" ref="H452:H461" si="64">SUM(E452:G452)</f>
        <v>30812</v>
      </c>
    </row>
    <row r="453" spans="1:19" s="1" customFormat="1" ht="30" customHeight="1" x14ac:dyDescent="0.4">
      <c r="A453" s="188"/>
      <c r="B453" s="157"/>
      <c r="C453" s="145"/>
      <c r="D453" s="142" t="s">
        <v>0</v>
      </c>
      <c r="E453" s="143">
        <v>0</v>
      </c>
      <c r="F453" s="143">
        <v>1218.5</v>
      </c>
      <c r="G453" s="143">
        <v>0</v>
      </c>
      <c r="H453" s="150">
        <f t="shared" si="64"/>
        <v>1218.5</v>
      </c>
    </row>
    <row r="454" spans="1:19" s="1" customFormat="1" ht="30" customHeight="1" x14ac:dyDescent="0.4">
      <c r="A454" s="188"/>
      <c r="B454" s="157"/>
      <c r="C454" s="145"/>
      <c r="D454" s="142" t="s">
        <v>25</v>
      </c>
      <c r="E454" s="143">
        <v>0</v>
      </c>
      <c r="F454" s="143">
        <v>10476.5</v>
      </c>
      <c r="G454" s="143">
        <v>0</v>
      </c>
      <c r="H454" s="150">
        <f t="shared" si="64"/>
        <v>10476.5</v>
      </c>
    </row>
    <row r="455" spans="1:19" s="1" customFormat="1" ht="30" customHeight="1" x14ac:dyDescent="0.4">
      <c r="A455" s="188"/>
      <c r="B455" s="157"/>
      <c r="C455" s="146"/>
      <c r="D455" s="142" t="s">
        <v>26</v>
      </c>
      <c r="E455" s="143">
        <v>0</v>
      </c>
      <c r="F455" s="143">
        <v>485</v>
      </c>
      <c r="G455" s="143">
        <v>0</v>
      </c>
      <c r="H455" s="150">
        <f t="shared" si="64"/>
        <v>485</v>
      </c>
    </row>
    <row r="456" spans="1:19" s="1" customFormat="1" ht="30" customHeight="1" x14ac:dyDescent="0.4">
      <c r="A456" s="188"/>
      <c r="B456" s="157"/>
      <c r="C456" s="141" t="s">
        <v>3</v>
      </c>
      <c r="D456" s="142" t="s">
        <v>35</v>
      </c>
      <c r="E456" s="143">
        <v>0</v>
      </c>
      <c r="F456" s="143">
        <v>304.5</v>
      </c>
      <c r="G456" s="143">
        <v>0</v>
      </c>
      <c r="H456" s="150">
        <f t="shared" si="64"/>
        <v>304.5</v>
      </c>
      <c r="P456"/>
      <c r="Q456"/>
      <c r="R456"/>
      <c r="S456"/>
    </row>
    <row r="457" spans="1:19" s="1" customFormat="1" ht="30" customHeight="1" x14ac:dyDescent="0.4">
      <c r="A457" s="188"/>
      <c r="B457" s="157"/>
      <c r="C457" s="145"/>
      <c r="D457" s="142" t="s">
        <v>36</v>
      </c>
      <c r="E457" s="143">
        <v>0</v>
      </c>
      <c r="F457" s="143">
        <v>42</v>
      </c>
      <c r="G457" s="143">
        <v>0</v>
      </c>
      <c r="H457" s="150">
        <f t="shared" si="64"/>
        <v>42</v>
      </c>
      <c r="P457"/>
      <c r="Q457"/>
      <c r="R457"/>
      <c r="S457"/>
    </row>
    <row r="458" spans="1:19" s="1" customFormat="1" ht="30" customHeight="1" x14ac:dyDescent="0.4">
      <c r="A458" s="188"/>
      <c r="B458" s="157"/>
      <c r="C458" s="145"/>
      <c r="D458" s="142" t="s">
        <v>27</v>
      </c>
      <c r="E458" s="143">
        <v>280</v>
      </c>
      <c r="F458" s="143">
        <v>1527.5</v>
      </c>
      <c r="G458" s="143">
        <v>867.5</v>
      </c>
      <c r="H458" s="150">
        <f t="shared" si="64"/>
        <v>2675</v>
      </c>
      <c r="P458"/>
      <c r="Q458"/>
      <c r="R458"/>
      <c r="S458"/>
    </row>
    <row r="459" spans="1:19" ht="30" customHeight="1" x14ac:dyDescent="0.4">
      <c r="A459" s="188"/>
      <c r="B459" s="157"/>
      <c r="C459" s="145"/>
      <c r="D459" s="142" t="s">
        <v>29</v>
      </c>
      <c r="E459" s="143">
        <v>0</v>
      </c>
      <c r="F459" s="143">
        <v>0.5</v>
      </c>
      <c r="G459" s="143">
        <v>0</v>
      </c>
      <c r="H459" s="150">
        <f t="shared" si="64"/>
        <v>0.5</v>
      </c>
    </row>
    <row r="460" spans="1:19" ht="30" customHeight="1" x14ac:dyDescent="0.4">
      <c r="A460" s="188"/>
      <c r="B460" s="157"/>
      <c r="C460" s="145"/>
      <c r="D460" s="142" t="s">
        <v>30</v>
      </c>
      <c r="E460" s="143">
        <v>0</v>
      </c>
      <c r="F460" s="143">
        <v>295</v>
      </c>
      <c r="G460" s="143">
        <v>0</v>
      </c>
      <c r="H460" s="150">
        <f t="shared" si="64"/>
        <v>295</v>
      </c>
    </row>
    <row r="461" spans="1:19" ht="30" customHeight="1" x14ac:dyDescent="0.4">
      <c r="A461" s="188"/>
      <c r="B461" s="157"/>
      <c r="C461" s="146"/>
      <c r="D461" s="142" t="s">
        <v>31</v>
      </c>
      <c r="E461" s="143">
        <v>0</v>
      </c>
      <c r="F461" s="143">
        <v>306.5</v>
      </c>
      <c r="G461" s="143">
        <v>0</v>
      </c>
      <c r="H461" s="150">
        <f t="shared" si="64"/>
        <v>306.5</v>
      </c>
    </row>
    <row r="462" spans="1:19" ht="30" customHeight="1" x14ac:dyDescent="0.4">
      <c r="A462" s="189"/>
      <c r="B462" s="180" t="s">
        <v>47</v>
      </c>
      <c r="C462" s="180"/>
      <c r="D462" s="180"/>
      <c r="E462" s="175">
        <f>SUM(E451:E461)</f>
        <v>280</v>
      </c>
      <c r="F462" s="175">
        <f>SUM(F451:F461)</f>
        <v>81993.5</v>
      </c>
      <c r="G462" s="175">
        <f>SUM(G451:G461)</f>
        <v>1262</v>
      </c>
      <c r="H462" s="151">
        <f>SUM(H451:H461)</f>
        <v>83535.5</v>
      </c>
    </row>
    <row r="463" spans="1:19" ht="30" customHeight="1" x14ac:dyDescent="0.4">
      <c r="A463" s="159" t="s">
        <v>50</v>
      </c>
      <c r="B463" s="160"/>
      <c r="C463" s="160"/>
      <c r="D463" s="161"/>
      <c r="E463" s="162">
        <f>SUM(E450,E439)</f>
        <v>560</v>
      </c>
      <c r="F463" s="162">
        <f>SUM(F450,F439)</f>
        <v>163986</v>
      </c>
      <c r="G463" s="162">
        <f>SUM(G450,G439)</f>
        <v>2524</v>
      </c>
      <c r="H463" s="162">
        <f>SUM(H450,H439)</f>
        <v>167070</v>
      </c>
    </row>
    <row r="464" spans="1:19" ht="30" customHeight="1" x14ac:dyDescent="0.4">
      <c r="A464" s="163"/>
      <c r="B464" s="164"/>
      <c r="C464" s="164"/>
      <c r="D464" s="165"/>
      <c r="E464" s="166"/>
      <c r="F464" s="166"/>
      <c r="G464" s="166"/>
      <c r="H464" s="166"/>
    </row>
    <row r="465" spans="1:8" ht="30" customHeight="1" x14ac:dyDescent="0.4">
      <c r="A465" s="167"/>
      <c r="B465" s="167"/>
      <c r="C465" s="167"/>
      <c r="D465" s="167"/>
      <c r="E465" s="170"/>
      <c r="F465" s="170"/>
      <c r="G465" s="170"/>
      <c r="H465" s="171"/>
    </row>
    <row r="466" spans="1:8" ht="30" customHeight="1" x14ac:dyDescent="0.4">
      <c r="A466" s="167"/>
      <c r="B466" s="167"/>
      <c r="C466" s="167"/>
      <c r="D466" s="167"/>
      <c r="E466" s="170"/>
      <c r="F466" s="170"/>
      <c r="G466" s="170"/>
      <c r="H466" s="171"/>
    </row>
    <row r="467" spans="1:8" ht="30" customHeight="1" x14ac:dyDescent="0.45">
      <c r="A467" s="187" t="s">
        <v>45</v>
      </c>
      <c r="B467" s="157">
        <v>2019</v>
      </c>
      <c r="C467" s="141" t="s">
        <v>2</v>
      </c>
      <c r="D467" s="142" t="s">
        <v>23</v>
      </c>
      <c r="E467" s="143">
        <v>0</v>
      </c>
      <c r="F467" s="143">
        <v>19430</v>
      </c>
      <c r="G467" s="143">
        <v>0</v>
      </c>
      <c r="H467" s="144">
        <f t="shared" ref="H467:H479" si="65">SUM(E467:G467)</f>
        <v>19430</v>
      </c>
    </row>
    <row r="468" spans="1:8" ht="30" customHeight="1" x14ac:dyDescent="0.45">
      <c r="A468" s="188"/>
      <c r="B468" s="157"/>
      <c r="C468" s="145"/>
      <c r="D468" s="142" t="s">
        <v>24</v>
      </c>
      <c r="E468" s="143">
        <v>0</v>
      </c>
      <c r="F468" s="143">
        <v>22404</v>
      </c>
      <c r="G468" s="143">
        <v>0</v>
      </c>
      <c r="H468" s="144">
        <f t="shared" si="65"/>
        <v>22404</v>
      </c>
    </row>
    <row r="469" spans="1:8" ht="30" customHeight="1" x14ac:dyDescent="0.45">
      <c r="A469" s="188"/>
      <c r="B469" s="157"/>
      <c r="C469" s="145"/>
      <c r="D469" s="142" t="s">
        <v>0</v>
      </c>
      <c r="E469" s="143">
        <v>0</v>
      </c>
      <c r="F469" s="143">
        <v>2454</v>
      </c>
      <c r="G469" s="143">
        <v>0</v>
      </c>
      <c r="H469" s="144">
        <f t="shared" si="65"/>
        <v>2454</v>
      </c>
    </row>
    <row r="470" spans="1:8" ht="30" customHeight="1" x14ac:dyDescent="0.45">
      <c r="A470" s="188"/>
      <c r="B470" s="157"/>
      <c r="C470" s="145"/>
      <c r="D470" s="142" t="s">
        <v>25</v>
      </c>
      <c r="E470" s="143">
        <v>0</v>
      </c>
      <c r="F470" s="143">
        <v>6759</v>
      </c>
      <c r="G470" s="143">
        <v>0</v>
      </c>
      <c r="H470" s="144">
        <f t="shared" si="65"/>
        <v>6759</v>
      </c>
    </row>
    <row r="471" spans="1:8" ht="30" customHeight="1" x14ac:dyDescent="0.45">
      <c r="A471" s="188"/>
      <c r="B471" s="157"/>
      <c r="C471" s="146"/>
      <c r="D471" s="142" t="s">
        <v>26</v>
      </c>
      <c r="E471" s="143">
        <v>0</v>
      </c>
      <c r="F471" s="143">
        <v>326</v>
      </c>
      <c r="G471" s="143">
        <v>0</v>
      </c>
      <c r="H471" s="144">
        <f t="shared" si="65"/>
        <v>326</v>
      </c>
    </row>
    <row r="472" spans="1:8" ht="30" customHeight="1" x14ac:dyDescent="0.45">
      <c r="A472" s="188"/>
      <c r="B472" s="157"/>
      <c r="C472" s="141" t="s">
        <v>3</v>
      </c>
      <c r="D472" s="142" t="s">
        <v>35</v>
      </c>
      <c r="E472" s="143">
        <v>28</v>
      </c>
      <c r="F472" s="143">
        <v>720</v>
      </c>
      <c r="G472" s="143">
        <v>53</v>
      </c>
      <c r="H472" s="144">
        <f t="shared" si="65"/>
        <v>801</v>
      </c>
    </row>
    <row r="473" spans="1:8" ht="30" customHeight="1" x14ac:dyDescent="0.45">
      <c r="A473" s="188"/>
      <c r="B473" s="157"/>
      <c r="C473" s="145"/>
      <c r="D473" s="142" t="s">
        <v>36</v>
      </c>
      <c r="E473" s="143">
        <v>0</v>
      </c>
      <c r="F473" s="143">
        <v>39</v>
      </c>
      <c r="G473" s="143">
        <v>0</v>
      </c>
      <c r="H473" s="144">
        <f t="shared" si="65"/>
        <v>39</v>
      </c>
    </row>
    <row r="474" spans="1:8" ht="30" customHeight="1" x14ac:dyDescent="0.45">
      <c r="A474" s="188"/>
      <c r="B474" s="157"/>
      <c r="C474" s="145"/>
      <c r="D474" s="142" t="s">
        <v>27</v>
      </c>
      <c r="E474" s="143">
        <v>26</v>
      </c>
      <c r="F474" s="143">
        <v>3035</v>
      </c>
      <c r="G474" s="143">
        <v>114</v>
      </c>
      <c r="H474" s="144">
        <f t="shared" si="65"/>
        <v>3175</v>
      </c>
    </row>
    <row r="475" spans="1:8" ht="30" customHeight="1" x14ac:dyDescent="0.45">
      <c r="A475" s="188"/>
      <c r="B475" s="157"/>
      <c r="C475" s="145"/>
      <c r="D475" s="142" t="s">
        <v>22</v>
      </c>
      <c r="E475" s="143">
        <v>10</v>
      </c>
      <c r="F475" s="143">
        <v>0</v>
      </c>
      <c r="G475" s="143">
        <v>0</v>
      </c>
      <c r="H475" s="144">
        <f t="shared" si="65"/>
        <v>10</v>
      </c>
    </row>
    <row r="476" spans="1:8" ht="30" customHeight="1" x14ac:dyDescent="0.45">
      <c r="A476" s="188"/>
      <c r="B476" s="157"/>
      <c r="C476" s="145"/>
      <c r="D476" s="142" t="s">
        <v>28</v>
      </c>
      <c r="E476" s="143">
        <v>510</v>
      </c>
      <c r="F476" s="143">
        <v>15140</v>
      </c>
      <c r="G476" s="143">
        <v>0</v>
      </c>
      <c r="H476" s="144">
        <f t="shared" si="65"/>
        <v>15650</v>
      </c>
    </row>
    <row r="477" spans="1:8" ht="30" customHeight="1" x14ac:dyDescent="0.45">
      <c r="A477" s="188"/>
      <c r="B477" s="157"/>
      <c r="C477" s="145"/>
      <c r="D477" s="142" t="s">
        <v>29</v>
      </c>
      <c r="E477" s="143">
        <v>555</v>
      </c>
      <c r="F477" s="143">
        <v>25192</v>
      </c>
      <c r="G477" s="143">
        <v>430</v>
      </c>
      <c r="H477" s="144">
        <f t="shared" si="65"/>
        <v>26177</v>
      </c>
    </row>
    <row r="478" spans="1:8" ht="30" customHeight="1" x14ac:dyDescent="0.45">
      <c r="A478" s="188"/>
      <c r="B478" s="157"/>
      <c r="C478" s="145"/>
      <c r="D478" s="142" t="s">
        <v>30</v>
      </c>
      <c r="E478" s="143">
        <v>0</v>
      </c>
      <c r="F478" s="143">
        <v>1169</v>
      </c>
      <c r="G478" s="143">
        <v>0</v>
      </c>
      <c r="H478" s="144">
        <f t="shared" si="65"/>
        <v>1169</v>
      </c>
    </row>
    <row r="479" spans="1:8" ht="30" customHeight="1" x14ac:dyDescent="0.45">
      <c r="A479" s="188"/>
      <c r="B479" s="157"/>
      <c r="C479" s="146"/>
      <c r="D479" s="142" t="s">
        <v>31</v>
      </c>
      <c r="E479" s="143">
        <v>0</v>
      </c>
      <c r="F479" s="143">
        <v>1122</v>
      </c>
      <c r="G479" s="143">
        <v>0</v>
      </c>
      <c r="H479" s="144">
        <f t="shared" si="65"/>
        <v>1122</v>
      </c>
    </row>
    <row r="480" spans="1:8" ht="30" customHeight="1" x14ac:dyDescent="0.4">
      <c r="A480" s="188"/>
      <c r="B480" s="158" t="s">
        <v>47</v>
      </c>
      <c r="C480" s="158"/>
      <c r="D480" s="158"/>
      <c r="E480" s="150">
        <f>SUM(E467:E479)</f>
        <v>1129</v>
      </c>
      <c r="F480" s="150">
        <f>SUM(F467:F479)</f>
        <v>97790</v>
      </c>
      <c r="G480" s="150">
        <f>SUM(G467:G479)</f>
        <v>597</v>
      </c>
      <c r="H480" s="151">
        <f>SUM(H467:H479)</f>
        <v>99516</v>
      </c>
    </row>
    <row r="481" spans="1:8" ht="30" customHeight="1" x14ac:dyDescent="0.45">
      <c r="A481" s="188"/>
      <c r="B481" s="157">
        <v>2020</v>
      </c>
      <c r="C481" s="141" t="s">
        <v>2</v>
      </c>
      <c r="D481" s="142" t="s">
        <v>23</v>
      </c>
      <c r="E481" s="143">
        <v>0</v>
      </c>
      <c r="F481" s="143">
        <v>30606</v>
      </c>
      <c r="G481" s="143">
        <v>0</v>
      </c>
      <c r="H481" s="144">
        <f t="shared" ref="H481:H493" si="66">SUM(E481:G481)</f>
        <v>30606</v>
      </c>
    </row>
    <row r="482" spans="1:8" ht="30" customHeight="1" x14ac:dyDescent="0.45">
      <c r="A482" s="188"/>
      <c r="B482" s="157"/>
      <c r="C482" s="145"/>
      <c r="D482" s="142" t="s">
        <v>24</v>
      </c>
      <c r="E482" s="143">
        <v>0</v>
      </c>
      <c r="F482" s="143">
        <v>30415</v>
      </c>
      <c r="G482" s="143">
        <v>0</v>
      </c>
      <c r="H482" s="144">
        <f t="shared" si="66"/>
        <v>30415</v>
      </c>
    </row>
    <row r="483" spans="1:8" ht="30" customHeight="1" x14ac:dyDescent="0.45">
      <c r="A483" s="188"/>
      <c r="B483" s="157"/>
      <c r="C483" s="145"/>
      <c r="D483" s="142" t="s">
        <v>0</v>
      </c>
      <c r="E483" s="143">
        <v>0</v>
      </c>
      <c r="F483" s="143">
        <v>468</v>
      </c>
      <c r="G483" s="143">
        <v>0</v>
      </c>
      <c r="H483" s="144">
        <f t="shared" si="66"/>
        <v>468</v>
      </c>
    </row>
    <row r="484" spans="1:8" ht="30" customHeight="1" x14ac:dyDescent="0.45">
      <c r="A484" s="188"/>
      <c r="B484" s="157"/>
      <c r="C484" s="145"/>
      <c r="D484" s="142" t="s">
        <v>25</v>
      </c>
      <c r="E484" s="143">
        <v>0</v>
      </c>
      <c r="F484" s="143">
        <v>10309</v>
      </c>
      <c r="G484" s="143">
        <v>0</v>
      </c>
      <c r="H484" s="144">
        <f t="shared" si="66"/>
        <v>10309</v>
      </c>
    </row>
    <row r="485" spans="1:8" ht="30" customHeight="1" x14ac:dyDescent="0.45">
      <c r="A485" s="188"/>
      <c r="B485" s="157"/>
      <c r="C485" s="146"/>
      <c r="D485" s="142" t="s">
        <v>26</v>
      </c>
      <c r="E485" s="143">
        <v>0</v>
      </c>
      <c r="F485" s="143">
        <v>566</v>
      </c>
      <c r="G485" s="143">
        <v>0</v>
      </c>
      <c r="H485" s="144">
        <f t="shared" si="66"/>
        <v>566</v>
      </c>
    </row>
    <row r="486" spans="1:8" ht="30" customHeight="1" x14ac:dyDescent="0.45">
      <c r="A486" s="188"/>
      <c r="B486" s="157"/>
      <c r="C486" s="141" t="s">
        <v>3</v>
      </c>
      <c r="D486" s="142" t="s">
        <v>35</v>
      </c>
      <c r="E486" s="143">
        <v>9</v>
      </c>
      <c r="F486" s="143">
        <v>334</v>
      </c>
      <c r="G486" s="143">
        <v>44</v>
      </c>
      <c r="H486" s="144">
        <f t="shared" si="66"/>
        <v>387</v>
      </c>
    </row>
    <row r="487" spans="1:8" ht="30" customHeight="1" x14ac:dyDescent="0.45">
      <c r="A487" s="188"/>
      <c r="B487" s="157"/>
      <c r="C487" s="145"/>
      <c r="D487" s="142" t="s">
        <v>36</v>
      </c>
      <c r="E487" s="143">
        <v>0</v>
      </c>
      <c r="F487" s="143">
        <v>101</v>
      </c>
      <c r="G487" s="143">
        <v>0</v>
      </c>
      <c r="H487" s="144">
        <f t="shared" si="66"/>
        <v>101</v>
      </c>
    </row>
    <row r="488" spans="1:8" ht="30" customHeight="1" x14ac:dyDescent="0.45">
      <c r="A488" s="188"/>
      <c r="B488" s="157"/>
      <c r="C488" s="145"/>
      <c r="D488" s="142" t="s">
        <v>27</v>
      </c>
      <c r="E488" s="143">
        <v>26</v>
      </c>
      <c r="F488" s="143">
        <v>5253</v>
      </c>
      <c r="G488" s="143">
        <v>114</v>
      </c>
      <c r="H488" s="144">
        <f t="shared" si="66"/>
        <v>5393</v>
      </c>
    </row>
    <row r="489" spans="1:8" ht="30" customHeight="1" x14ac:dyDescent="0.45">
      <c r="A489" s="188"/>
      <c r="B489" s="157"/>
      <c r="C489" s="145"/>
      <c r="D489" s="142" t="s">
        <v>28</v>
      </c>
      <c r="E489" s="143">
        <v>1705</v>
      </c>
      <c r="F489" s="143">
        <v>21442</v>
      </c>
      <c r="G489" s="143">
        <v>0</v>
      </c>
      <c r="H489" s="144">
        <f t="shared" si="66"/>
        <v>23147</v>
      </c>
    </row>
    <row r="490" spans="1:8" ht="30" customHeight="1" x14ac:dyDescent="0.45">
      <c r="A490" s="188"/>
      <c r="B490" s="157"/>
      <c r="C490" s="145"/>
      <c r="D490" s="142" t="s">
        <v>29</v>
      </c>
      <c r="E490" s="143">
        <v>1135</v>
      </c>
      <c r="F490" s="143">
        <v>2852</v>
      </c>
      <c r="G490" s="143">
        <v>99</v>
      </c>
      <c r="H490" s="144">
        <f t="shared" si="66"/>
        <v>4086</v>
      </c>
    </row>
    <row r="491" spans="1:8" ht="30" customHeight="1" x14ac:dyDescent="0.45">
      <c r="A491" s="188"/>
      <c r="B491" s="157"/>
      <c r="C491" s="145"/>
      <c r="D491" s="142" t="s">
        <v>37</v>
      </c>
      <c r="E491" s="143">
        <v>0</v>
      </c>
      <c r="F491" s="143">
        <v>1</v>
      </c>
      <c r="G491" s="143">
        <v>0</v>
      </c>
      <c r="H491" s="144">
        <f t="shared" si="66"/>
        <v>1</v>
      </c>
    </row>
    <row r="492" spans="1:8" ht="30" customHeight="1" x14ac:dyDescent="0.45">
      <c r="A492" s="188"/>
      <c r="B492" s="157"/>
      <c r="C492" s="145"/>
      <c r="D492" s="142" t="s">
        <v>30</v>
      </c>
      <c r="E492" s="143">
        <v>0</v>
      </c>
      <c r="F492" s="143">
        <v>2840</v>
      </c>
      <c r="G492" s="143">
        <v>0</v>
      </c>
      <c r="H492" s="144">
        <f t="shared" si="66"/>
        <v>2840</v>
      </c>
    </row>
    <row r="493" spans="1:8" ht="30" customHeight="1" x14ac:dyDescent="0.45">
      <c r="A493" s="188"/>
      <c r="B493" s="157"/>
      <c r="C493" s="146"/>
      <c r="D493" s="142" t="s">
        <v>31</v>
      </c>
      <c r="E493" s="143">
        <v>0</v>
      </c>
      <c r="F493" s="143">
        <v>1554</v>
      </c>
      <c r="G493" s="143">
        <v>0</v>
      </c>
      <c r="H493" s="144">
        <f t="shared" si="66"/>
        <v>1554</v>
      </c>
    </row>
    <row r="494" spans="1:8" ht="30" customHeight="1" x14ac:dyDescent="0.4">
      <c r="A494" s="188"/>
      <c r="B494" s="158" t="s">
        <v>47</v>
      </c>
      <c r="C494" s="158"/>
      <c r="D494" s="158"/>
      <c r="E494" s="150">
        <f>SUM(E481:E493)</f>
        <v>2875</v>
      </c>
      <c r="F494" s="150">
        <f>SUM(F481:F493)</f>
        <v>106741</v>
      </c>
      <c r="G494" s="150">
        <f>SUM(G481:G493)</f>
        <v>257</v>
      </c>
      <c r="H494" s="151">
        <f>SUM(H481:H493)</f>
        <v>109873</v>
      </c>
    </row>
    <row r="495" spans="1:8" ht="30" customHeight="1" x14ac:dyDescent="0.4">
      <c r="A495" s="188"/>
      <c r="B495" s="157" t="s">
        <v>49</v>
      </c>
      <c r="C495" s="141" t="s">
        <v>2</v>
      </c>
      <c r="D495" s="142" t="s">
        <v>23</v>
      </c>
      <c r="E495" s="143">
        <v>0</v>
      </c>
      <c r="F495" s="143">
        <v>25017.5</v>
      </c>
      <c r="G495" s="143">
        <v>0</v>
      </c>
      <c r="H495" s="150">
        <f>SUM(E495:G495)</f>
        <v>25017.5</v>
      </c>
    </row>
    <row r="496" spans="1:8" ht="30" customHeight="1" x14ac:dyDescent="0.4">
      <c r="A496" s="188"/>
      <c r="B496" s="157"/>
      <c r="C496" s="145"/>
      <c r="D496" s="142" t="s">
        <v>24</v>
      </c>
      <c r="E496" s="143">
        <v>0</v>
      </c>
      <c r="F496" s="143">
        <v>26409.5</v>
      </c>
      <c r="G496" s="143">
        <v>0</v>
      </c>
      <c r="H496" s="150">
        <f t="shared" ref="H496:H508" si="67">SUM(E496:G496)</f>
        <v>26409.5</v>
      </c>
    </row>
    <row r="497" spans="1:8" ht="30" customHeight="1" x14ac:dyDescent="0.4">
      <c r="A497" s="188"/>
      <c r="B497" s="157"/>
      <c r="C497" s="145"/>
      <c r="D497" s="142" t="s">
        <v>0</v>
      </c>
      <c r="E497" s="143">
        <v>0</v>
      </c>
      <c r="F497" s="143">
        <v>1460.5</v>
      </c>
      <c r="G497" s="143">
        <v>0</v>
      </c>
      <c r="H497" s="150">
        <f t="shared" si="67"/>
        <v>1460.5</v>
      </c>
    </row>
    <row r="498" spans="1:8" ht="30" customHeight="1" x14ac:dyDescent="0.4">
      <c r="A498" s="188"/>
      <c r="B498" s="157"/>
      <c r="C498" s="145"/>
      <c r="D498" s="142" t="s">
        <v>25</v>
      </c>
      <c r="E498" s="143">
        <v>0</v>
      </c>
      <c r="F498" s="143">
        <v>8534</v>
      </c>
      <c r="G498" s="143">
        <v>0</v>
      </c>
      <c r="H498" s="150">
        <f t="shared" si="67"/>
        <v>8534</v>
      </c>
    </row>
    <row r="499" spans="1:8" ht="30" customHeight="1" x14ac:dyDescent="0.4">
      <c r="A499" s="188"/>
      <c r="B499" s="157"/>
      <c r="C499" s="146"/>
      <c r="D499" s="142" t="s">
        <v>26</v>
      </c>
      <c r="E499" s="143">
        <v>0</v>
      </c>
      <c r="F499" s="143">
        <v>446</v>
      </c>
      <c r="G499" s="143">
        <v>0</v>
      </c>
      <c r="H499" s="150">
        <f t="shared" si="67"/>
        <v>446</v>
      </c>
    </row>
    <row r="500" spans="1:8" ht="30" customHeight="1" x14ac:dyDescent="0.4">
      <c r="A500" s="188"/>
      <c r="B500" s="157"/>
      <c r="C500" s="141" t="s">
        <v>3</v>
      </c>
      <c r="D500" s="142" t="s">
        <v>35</v>
      </c>
      <c r="E500" s="143">
        <v>18.5</v>
      </c>
      <c r="F500" s="143">
        <v>527.5</v>
      </c>
      <c r="G500" s="143">
        <v>48.5</v>
      </c>
      <c r="H500" s="150">
        <f t="shared" si="67"/>
        <v>594.5</v>
      </c>
    </row>
    <row r="501" spans="1:8" ht="30" customHeight="1" x14ac:dyDescent="0.4">
      <c r="A501" s="188"/>
      <c r="B501" s="157"/>
      <c r="C501" s="145"/>
      <c r="D501" s="142" t="s">
        <v>36</v>
      </c>
      <c r="E501" s="143">
        <v>0</v>
      </c>
      <c r="F501" s="143">
        <v>70</v>
      </c>
      <c r="G501" s="143">
        <v>0</v>
      </c>
      <c r="H501" s="150">
        <f t="shared" si="67"/>
        <v>70</v>
      </c>
    </row>
    <row r="502" spans="1:8" ht="30" customHeight="1" x14ac:dyDescent="0.4">
      <c r="A502" s="188"/>
      <c r="B502" s="157"/>
      <c r="C502" s="145"/>
      <c r="D502" s="142" t="s">
        <v>27</v>
      </c>
      <c r="E502" s="143">
        <v>25.5</v>
      </c>
      <c r="F502" s="143">
        <v>4144</v>
      </c>
      <c r="G502" s="143">
        <v>113.5</v>
      </c>
      <c r="H502" s="150">
        <f t="shared" si="67"/>
        <v>4283</v>
      </c>
    </row>
    <row r="503" spans="1:8" ht="30" customHeight="1" x14ac:dyDescent="0.4">
      <c r="A503" s="188"/>
      <c r="B503" s="157"/>
      <c r="C503" s="145"/>
      <c r="D503" s="142" t="s">
        <v>22</v>
      </c>
      <c r="E503" s="143">
        <v>5</v>
      </c>
      <c r="F503" s="143">
        <v>0</v>
      </c>
      <c r="G503" s="143">
        <v>0</v>
      </c>
      <c r="H503" s="150">
        <f t="shared" si="67"/>
        <v>5</v>
      </c>
    </row>
    <row r="504" spans="1:8" ht="30" customHeight="1" x14ac:dyDescent="0.4">
      <c r="A504" s="188"/>
      <c r="B504" s="157"/>
      <c r="C504" s="145"/>
      <c r="D504" s="142" t="s">
        <v>28</v>
      </c>
      <c r="E504" s="143">
        <v>1107</v>
      </c>
      <c r="F504" s="143">
        <v>18291</v>
      </c>
      <c r="G504" s="143">
        <v>0</v>
      </c>
      <c r="H504" s="150">
        <f t="shared" si="67"/>
        <v>19398</v>
      </c>
    </row>
    <row r="505" spans="1:8" ht="30" customHeight="1" x14ac:dyDescent="0.4">
      <c r="A505" s="188"/>
      <c r="B505" s="157"/>
      <c r="C505" s="145"/>
      <c r="D505" s="142" t="s">
        <v>29</v>
      </c>
      <c r="E505" s="143">
        <v>845</v>
      </c>
      <c r="F505" s="143">
        <v>14022</v>
      </c>
      <c r="G505" s="143">
        <v>264.5</v>
      </c>
      <c r="H505" s="150">
        <f t="shared" si="67"/>
        <v>15131.5</v>
      </c>
    </row>
    <row r="506" spans="1:8" ht="30" customHeight="1" x14ac:dyDescent="0.4">
      <c r="A506" s="188"/>
      <c r="B506" s="157"/>
      <c r="C506" s="145"/>
      <c r="D506" s="142" t="s">
        <v>37</v>
      </c>
      <c r="E506" s="143">
        <v>0</v>
      </c>
      <c r="F506" s="143">
        <v>0.5</v>
      </c>
      <c r="G506" s="143">
        <v>0</v>
      </c>
      <c r="H506" s="150">
        <f t="shared" si="67"/>
        <v>0.5</v>
      </c>
    </row>
    <row r="507" spans="1:8" ht="30" customHeight="1" x14ac:dyDescent="0.4">
      <c r="A507" s="188"/>
      <c r="B507" s="157"/>
      <c r="C507" s="145"/>
      <c r="D507" s="142" t="s">
        <v>30</v>
      </c>
      <c r="E507" s="143">
        <v>0</v>
      </c>
      <c r="F507" s="143">
        <v>2004.5</v>
      </c>
      <c r="G507" s="143">
        <v>0</v>
      </c>
      <c r="H507" s="150">
        <f t="shared" si="67"/>
        <v>2004.5</v>
      </c>
    </row>
    <row r="508" spans="1:8" ht="30" customHeight="1" x14ac:dyDescent="0.4">
      <c r="A508" s="188"/>
      <c r="B508" s="157"/>
      <c r="C508" s="146"/>
      <c r="D508" s="142" t="s">
        <v>31</v>
      </c>
      <c r="E508" s="143">
        <v>0</v>
      </c>
      <c r="F508" s="143">
        <v>1338.5</v>
      </c>
      <c r="G508" s="143">
        <v>0</v>
      </c>
      <c r="H508" s="150">
        <f t="shared" si="67"/>
        <v>1338.5</v>
      </c>
    </row>
    <row r="509" spans="1:8" ht="30" customHeight="1" x14ac:dyDescent="0.4">
      <c r="A509" s="189"/>
      <c r="B509" s="158" t="s">
        <v>47</v>
      </c>
      <c r="C509" s="158"/>
      <c r="D509" s="158"/>
      <c r="E509" s="150">
        <f>SUM(E495:E508)</f>
        <v>2001</v>
      </c>
      <c r="F509" s="150">
        <f t="shared" ref="F509" si="68">SUM(F495:F508)</f>
        <v>102265.5</v>
      </c>
      <c r="G509" s="150">
        <f>SUM(G495:G508)</f>
        <v>426.5</v>
      </c>
      <c r="H509" s="151">
        <f t="shared" ref="H509" si="69">SUM(H495:H508)</f>
        <v>104693</v>
      </c>
    </row>
    <row r="510" spans="1:8" ht="30" customHeight="1" x14ac:dyDescent="0.4">
      <c r="A510" s="159" t="s">
        <v>50</v>
      </c>
      <c r="B510" s="160"/>
      <c r="C510" s="160"/>
      <c r="D510" s="161"/>
      <c r="E510" s="181">
        <f>SUM(E494,E480)</f>
        <v>4004</v>
      </c>
      <c r="F510" s="181">
        <f>SUM(F494,F480)</f>
        <v>204531</v>
      </c>
      <c r="G510" s="181">
        <f>SUM(G494,G480)</f>
        <v>854</v>
      </c>
      <c r="H510" s="181">
        <f>SUM(H494,H480)</f>
        <v>209389</v>
      </c>
    </row>
    <row r="511" spans="1:8" ht="30" customHeight="1" x14ac:dyDescent="0.4">
      <c r="A511" s="163"/>
      <c r="B511" s="164"/>
      <c r="C511" s="164"/>
      <c r="D511" s="165"/>
      <c r="E511" s="182"/>
      <c r="F511" s="182"/>
      <c r="G511" s="182"/>
      <c r="H511" s="182"/>
    </row>
    <row r="512" spans="1:8" ht="30" customHeight="1" x14ac:dyDescent="0.4"/>
    <row r="513" spans="8:8" ht="30" customHeight="1" x14ac:dyDescent="0.4">
      <c r="H513" s="98"/>
    </row>
    <row r="514" spans="8:8" ht="30" customHeight="1" x14ac:dyDescent="0.4">
      <c r="H514" s="99"/>
    </row>
  </sheetData>
  <mergeCells count="198">
    <mergeCell ref="A510:D511"/>
    <mergeCell ref="A2:G2"/>
    <mergeCell ref="B57:B69"/>
    <mergeCell ref="C57:C61"/>
    <mergeCell ref="C62:C69"/>
    <mergeCell ref="B71:B83"/>
    <mergeCell ref="C71:C75"/>
    <mergeCell ref="C76:C83"/>
    <mergeCell ref="D3:D4"/>
    <mergeCell ref="E3:G3"/>
    <mergeCell ref="A57:A98"/>
    <mergeCell ref="A3:A4"/>
    <mergeCell ref="B368:D368"/>
    <mergeCell ref="B399:D399"/>
    <mergeCell ref="B411:D411"/>
    <mergeCell ref="B388:B398"/>
    <mergeCell ref="B400:B410"/>
    <mergeCell ref="B253:B262"/>
    <mergeCell ref="C253:C257"/>
    <mergeCell ref="C258:C262"/>
    <mergeCell ref="B264:B271"/>
    <mergeCell ref="C264:C268"/>
    <mergeCell ref="B185:D185"/>
    <mergeCell ref="B219:D219"/>
    <mergeCell ref="H3:H4"/>
    <mergeCell ref="B70:D70"/>
    <mergeCell ref="B84:D84"/>
    <mergeCell ref="B118:D118"/>
    <mergeCell ref="B134:D134"/>
    <mergeCell ref="B103:B117"/>
    <mergeCell ref="C103:C108"/>
    <mergeCell ref="C109:C117"/>
    <mergeCell ref="B119:B133"/>
    <mergeCell ref="C119:C124"/>
    <mergeCell ref="C125:C133"/>
    <mergeCell ref="B85:B97"/>
    <mergeCell ref="B3:B4"/>
    <mergeCell ref="C3:C4"/>
    <mergeCell ref="A99:D100"/>
    <mergeCell ref="E99:E100"/>
    <mergeCell ref="F99:F100"/>
    <mergeCell ref="G99:G100"/>
    <mergeCell ref="H99:H100"/>
    <mergeCell ref="C85:C89"/>
    <mergeCell ref="B98:D98"/>
    <mergeCell ref="H53:H54"/>
    <mergeCell ref="E53:E54"/>
    <mergeCell ref="F53:F54"/>
    <mergeCell ref="H202:H203"/>
    <mergeCell ref="B135:B149"/>
    <mergeCell ref="C135:C140"/>
    <mergeCell ref="C141:C149"/>
    <mergeCell ref="B150:D150"/>
    <mergeCell ref="A103:A150"/>
    <mergeCell ref="B155:B169"/>
    <mergeCell ref="B171:B184"/>
    <mergeCell ref="B170:D170"/>
    <mergeCell ref="B186:B200"/>
    <mergeCell ref="B201:D201"/>
    <mergeCell ref="A155:A201"/>
    <mergeCell ref="H151:H152"/>
    <mergeCell ref="G151:G152"/>
    <mergeCell ref="F151:F152"/>
    <mergeCell ref="E151:E152"/>
    <mergeCell ref="A151:D152"/>
    <mergeCell ref="C161:C169"/>
    <mergeCell ref="C171:C175"/>
    <mergeCell ref="C176:C184"/>
    <mergeCell ref="C186:C191"/>
    <mergeCell ref="C192:C200"/>
    <mergeCell ref="A202:D203"/>
    <mergeCell ref="E202:E203"/>
    <mergeCell ref="H249:H250"/>
    <mergeCell ref="A206:A248"/>
    <mergeCell ref="B234:B247"/>
    <mergeCell ref="B248:D248"/>
    <mergeCell ref="A249:D250"/>
    <mergeCell ref="B220:B232"/>
    <mergeCell ref="C210:C218"/>
    <mergeCell ref="C206:C209"/>
    <mergeCell ref="C220:C224"/>
    <mergeCell ref="C225:C232"/>
    <mergeCell ref="C239:C247"/>
    <mergeCell ref="C234:C238"/>
    <mergeCell ref="B233:D233"/>
    <mergeCell ref="B206:B218"/>
    <mergeCell ref="E249:E250"/>
    <mergeCell ref="F249:F250"/>
    <mergeCell ref="H284:H285"/>
    <mergeCell ref="B319:B333"/>
    <mergeCell ref="B283:D283"/>
    <mergeCell ref="A284:D285"/>
    <mergeCell ref="E284:E285"/>
    <mergeCell ref="F284:F285"/>
    <mergeCell ref="G284:G285"/>
    <mergeCell ref="A253:A283"/>
    <mergeCell ref="C273:C277"/>
    <mergeCell ref="B273:B282"/>
    <mergeCell ref="C278:C282"/>
    <mergeCell ref="B288:B302"/>
    <mergeCell ref="B304:B317"/>
    <mergeCell ref="C309:C317"/>
    <mergeCell ref="B303:D303"/>
    <mergeCell ref="B318:D318"/>
    <mergeCell ref="A288:A334"/>
    <mergeCell ref="C288:C293"/>
    <mergeCell ref="C294:C302"/>
    <mergeCell ref="C304:C308"/>
    <mergeCell ref="C319:C324"/>
    <mergeCell ref="C325:C333"/>
    <mergeCell ref="B263:D263"/>
    <mergeCell ref="B272:D272"/>
    <mergeCell ref="H424:H425"/>
    <mergeCell ref="E424:E425"/>
    <mergeCell ref="C90:C97"/>
    <mergeCell ref="C155:C160"/>
    <mergeCell ref="F424:F425"/>
    <mergeCell ref="G424:G425"/>
    <mergeCell ref="B450:D450"/>
    <mergeCell ref="B428:B438"/>
    <mergeCell ref="B440:B449"/>
    <mergeCell ref="C440:C444"/>
    <mergeCell ref="C445:C449"/>
    <mergeCell ref="B439:D439"/>
    <mergeCell ref="C428:C432"/>
    <mergeCell ref="C433:C438"/>
    <mergeCell ref="A384:D385"/>
    <mergeCell ref="H335:H336"/>
    <mergeCell ref="B369:B382"/>
    <mergeCell ref="B334:D334"/>
    <mergeCell ref="A335:D336"/>
    <mergeCell ref="E335:E336"/>
    <mergeCell ref="F335:F336"/>
    <mergeCell ref="G335:G336"/>
    <mergeCell ref="B339:B352"/>
    <mergeCell ref="C339:C343"/>
    <mergeCell ref="H463:H464"/>
    <mergeCell ref="B495:B508"/>
    <mergeCell ref="C495:C499"/>
    <mergeCell ref="C500:C508"/>
    <mergeCell ref="B509:D509"/>
    <mergeCell ref="B462:D462"/>
    <mergeCell ref="A463:D464"/>
    <mergeCell ref="E463:E464"/>
    <mergeCell ref="F463:F464"/>
    <mergeCell ref="G463:G464"/>
    <mergeCell ref="C481:C485"/>
    <mergeCell ref="C486:C493"/>
    <mergeCell ref="B480:D480"/>
    <mergeCell ref="B494:D494"/>
    <mergeCell ref="B467:B479"/>
    <mergeCell ref="C467:C471"/>
    <mergeCell ref="C472:C479"/>
    <mergeCell ref="B481:B493"/>
    <mergeCell ref="B423:D423"/>
    <mergeCell ref="A424:D425"/>
    <mergeCell ref="A339:A383"/>
    <mergeCell ref="B412:B422"/>
    <mergeCell ref="B383:D383"/>
    <mergeCell ref="C451:C455"/>
    <mergeCell ref="C456:C461"/>
    <mergeCell ref="G53:G54"/>
    <mergeCell ref="A467:A509"/>
    <mergeCell ref="B354:B367"/>
    <mergeCell ref="C354:C358"/>
    <mergeCell ref="B353:D353"/>
    <mergeCell ref="C344:C352"/>
    <mergeCell ref="C359:C367"/>
    <mergeCell ref="C369:C373"/>
    <mergeCell ref="C374:C382"/>
    <mergeCell ref="G249:G250"/>
    <mergeCell ref="G202:G203"/>
    <mergeCell ref="F202:F203"/>
    <mergeCell ref="C269:C271"/>
    <mergeCell ref="C400:C403"/>
    <mergeCell ref="C404:C410"/>
    <mergeCell ref="C388:C391"/>
    <mergeCell ref="C392:C398"/>
    <mergeCell ref="C416:C422"/>
    <mergeCell ref="C412:C415"/>
    <mergeCell ref="A1:G1"/>
    <mergeCell ref="A428:A462"/>
    <mergeCell ref="A388:A423"/>
    <mergeCell ref="A5:A52"/>
    <mergeCell ref="B5:B19"/>
    <mergeCell ref="C5:C10"/>
    <mergeCell ref="C11:C19"/>
    <mergeCell ref="B20:D20"/>
    <mergeCell ref="B21:B35"/>
    <mergeCell ref="C21:C26"/>
    <mergeCell ref="C27:C35"/>
    <mergeCell ref="B36:D36"/>
    <mergeCell ref="B37:B51"/>
    <mergeCell ref="C37:C42"/>
    <mergeCell ref="C43:C51"/>
    <mergeCell ref="B52:D52"/>
    <mergeCell ref="A53:D54"/>
    <mergeCell ref="B451:B46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B3ED-910A-4A24-97A6-800248231E0A}">
  <sheetPr>
    <tabColor theme="8" tint="-0.249977111117893"/>
  </sheetPr>
  <dimension ref="A1:BN511"/>
  <sheetViews>
    <sheetView zoomScale="70" zoomScaleNormal="70" workbookViewId="0">
      <selection activeCell="H14" sqref="H14"/>
    </sheetView>
  </sheetViews>
  <sheetFormatPr defaultRowHeight="14.6" x14ac:dyDescent="0.4"/>
  <cols>
    <col min="1" max="1" width="25.61328125" style="3" customWidth="1"/>
    <col min="2" max="2" width="14.84375" style="3" customWidth="1"/>
    <col min="3" max="3" width="16.84375" style="3" customWidth="1"/>
    <col min="4" max="4" width="30.3828125" style="3" customWidth="1"/>
    <col min="5" max="5" width="30.15234375" customWidth="1"/>
    <col min="6" max="6" width="30.53515625" customWidth="1"/>
    <col min="7" max="12" width="25.61328125" customWidth="1"/>
    <col min="19" max="19" width="8.84375" bestFit="1" customWidth="1"/>
    <col min="20" max="20" width="20.3828125" customWidth="1"/>
    <col min="21" max="21" width="35.61328125" customWidth="1"/>
    <col min="22" max="22" width="37" customWidth="1"/>
    <col min="23" max="23" width="33.69140625" customWidth="1"/>
    <col min="24" max="24" width="9.84375" bestFit="1" customWidth="1"/>
    <col min="25" max="25" width="16.69140625" customWidth="1"/>
    <col min="26" max="26" width="38.3828125" customWidth="1"/>
    <col min="27" max="27" width="11.4609375" bestFit="1" customWidth="1"/>
    <col min="28" max="28" width="9.84375" bestFit="1" customWidth="1"/>
    <col min="29" max="29" width="9.921875" bestFit="1" customWidth="1"/>
    <col min="30" max="30" width="8.921875" bestFit="1" customWidth="1"/>
    <col min="31" max="31" width="8.84375" bestFit="1" customWidth="1"/>
    <col min="32" max="32" width="9.921875" bestFit="1" customWidth="1"/>
    <col min="33" max="33" width="8.84375" bestFit="1" customWidth="1"/>
    <col min="37" max="37" width="28.07421875" customWidth="1"/>
    <col min="38" max="38" width="29.4609375" customWidth="1"/>
  </cols>
  <sheetData>
    <row r="1" spans="1:66" ht="29.05" customHeight="1" x14ac:dyDescent="0.4">
      <c r="A1" s="132" t="s">
        <v>359</v>
      </c>
      <c r="B1" s="132"/>
      <c r="C1" s="132"/>
      <c r="D1" s="132"/>
      <c r="E1" s="132"/>
      <c r="F1" s="132"/>
      <c r="G1" s="132"/>
      <c r="H1" s="132"/>
      <c r="I1" s="132"/>
      <c r="J1" s="132"/>
      <c r="K1" s="132"/>
      <c r="L1" s="132"/>
    </row>
    <row r="2" spans="1:66" s="1" customFormat="1" ht="29.05" customHeight="1" x14ac:dyDescent="0.4">
      <c r="A2" s="133" t="s">
        <v>360</v>
      </c>
      <c r="B2" s="133"/>
      <c r="C2" s="133"/>
      <c r="D2" s="133"/>
      <c r="E2" s="133"/>
      <c r="F2" s="133"/>
      <c r="G2" s="133"/>
      <c r="H2" s="133"/>
      <c r="I2" s="133"/>
      <c r="J2" s="133"/>
      <c r="K2" s="133"/>
      <c r="L2" s="133"/>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row>
    <row r="3" spans="1:66" ht="30" customHeight="1" x14ac:dyDescent="0.4">
      <c r="A3" s="193" t="s">
        <v>46</v>
      </c>
      <c r="B3" s="193" t="s">
        <v>32</v>
      </c>
      <c r="C3" s="193" t="s">
        <v>14</v>
      </c>
      <c r="D3" s="193" t="s">
        <v>15</v>
      </c>
      <c r="E3" s="193" t="s">
        <v>17</v>
      </c>
      <c r="F3" s="193"/>
      <c r="G3" s="193"/>
      <c r="H3" s="193"/>
      <c r="I3" s="193"/>
      <c r="J3" s="193"/>
      <c r="K3" s="193"/>
      <c r="L3" s="193" t="s">
        <v>16</v>
      </c>
      <c r="P3" s="97"/>
      <c r="Q3" s="97"/>
      <c r="R3" s="97"/>
      <c r="S3" s="97"/>
      <c r="T3" s="97"/>
      <c r="U3" s="97"/>
      <c r="V3" s="97"/>
      <c r="W3" s="97"/>
      <c r="X3" s="97"/>
      <c r="Y3" s="97"/>
      <c r="Z3" s="97"/>
      <c r="AA3" s="97"/>
      <c r="AB3" s="97"/>
      <c r="AC3" s="97"/>
      <c r="AD3" s="97"/>
      <c r="AE3" s="97"/>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row>
    <row r="4" spans="1:66" ht="30" customHeight="1" x14ac:dyDescent="0.4">
      <c r="A4" s="193"/>
      <c r="B4" s="193"/>
      <c r="C4" s="193"/>
      <c r="D4" s="193"/>
      <c r="E4" s="194" t="s">
        <v>7</v>
      </c>
      <c r="F4" s="195" t="s">
        <v>8</v>
      </c>
      <c r="G4" s="196" t="s">
        <v>9</v>
      </c>
      <c r="H4" s="194" t="s">
        <v>10</v>
      </c>
      <c r="I4" s="195" t="s">
        <v>11</v>
      </c>
      <c r="J4" s="194" t="s">
        <v>12</v>
      </c>
      <c r="K4" s="197" t="s">
        <v>1</v>
      </c>
      <c r="L4" s="193"/>
      <c r="P4" s="97"/>
      <c r="Q4" s="97"/>
      <c r="R4" s="97"/>
      <c r="S4" s="97"/>
      <c r="T4" s="97"/>
      <c r="U4" s="97"/>
      <c r="V4" s="97"/>
      <c r="W4" s="97"/>
      <c r="X4" s="97"/>
      <c r="Y4" s="97"/>
      <c r="Z4" s="97"/>
      <c r="AA4" s="97"/>
      <c r="AB4" s="97"/>
      <c r="AC4" s="97"/>
      <c r="AD4" s="97"/>
      <c r="AE4" s="97"/>
      <c r="AF4" s="96"/>
      <c r="AG4" s="96"/>
      <c r="AH4" s="96"/>
      <c r="AI4" s="96"/>
      <c r="AJ4" s="96"/>
      <c r="AK4" s="96"/>
      <c r="AL4" s="96"/>
      <c r="AM4" s="96"/>
      <c r="AN4" s="96"/>
      <c r="AO4" s="96"/>
      <c r="AP4" s="96"/>
      <c r="AQ4" s="96"/>
      <c r="AR4" s="96"/>
      <c r="AS4" s="96"/>
      <c r="AT4" s="96"/>
      <c r="AU4" s="96"/>
      <c r="AV4" s="96"/>
      <c r="AW4" s="96"/>
      <c r="AX4" s="96"/>
      <c r="AY4" s="96"/>
      <c r="AZ4" s="96"/>
      <c r="BA4" s="96"/>
      <c r="BB4" s="96"/>
      <c r="BC4" s="96"/>
      <c r="BD4" s="96"/>
      <c r="BE4" s="96"/>
      <c r="BF4" s="96"/>
      <c r="BG4" s="96"/>
      <c r="BH4" s="96"/>
      <c r="BI4" s="96"/>
      <c r="BJ4" s="96"/>
      <c r="BK4" s="96"/>
      <c r="BL4" s="96"/>
      <c r="BM4" s="96"/>
      <c r="BN4" s="96"/>
    </row>
    <row r="5" spans="1:66" s="1" customFormat="1" ht="30" customHeight="1" x14ac:dyDescent="0.45">
      <c r="A5" s="212" t="s">
        <v>355</v>
      </c>
      <c r="B5" s="157">
        <v>2019</v>
      </c>
      <c r="C5" s="157" t="s">
        <v>2</v>
      </c>
      <c r="D5" s="198" t="s">
        <v>23</v>
      </c>
      <c r="E5" s="143">
        <v>66536</v>
      </c>
      <c r="F5" s="143">
        <v>299</v>
      </c>
      <c r="G5" s="143">
        <v>0</v>
      </c>
      <c r="H5" s="143">
        <v>34</v>
      </c>
      <c r="I5" s="143">
        <v>1141</v>
      </c>
      <c r="J5" s="143">
        <v>43105</v>
      </c>
      <c r="K5" s="143">
        <v>0</v>
      </c>
      <c r="L5" s="199">
        <f>SUM(E5:K5)</f>
        <v>111115</v>
      </c>
      <c r="P5" s="97"/>
      <c r="Q5" s="97"/>
      <c r="R5" s="97"/>
      <c r="S5" s="97"/>
      <c r="T5" s="97"/>
      <c r="U5" s="97"/>
      <c r="V5" s="97"/>
      <c r="W5" s="97"/>
      <c r="X5" s="97"/>
      <c r="Y5" s="97"/>
      <c r="Z5" s="97"/>
      <c r="AA5" s="97"/>
      <c r="AB5" s="97"/>
      <c r="AC5" s="97"/>
      <c r="AD5" s="97"/>
      <c r="AE5" s="97"/>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row>
    <row r="6" spans="1:66" ht="30" customHeight="1" x14ac:dyDescent="0.45">
      <c r="A6" s="213"/>
      <c r="B6" s="157"/>
      <c r="C6" s="157"/>
      <c r="D6" s="198" t="s">
        <v>24</v>
      </c>
      <c r="E6" s="143">
        <v>2185</v>
      </c>
      <c r="F6" s="143">
        <v>69932</v>
      </c>
      <c r="G6" s="143">
        <v>112</v>
      </c>
      <c r="H6" s="143">
        <v>0</v>
      </c>
      <c r="I6" s="143">
        <v>34413</v>
      </c>
      <c r="J6" s="143">
        <v>4667</v>
      </c>
      <c r="K6" s="143">
        <v>0</v>
      </c>
      <c r="L6" s="199">
        <f t="shared" ref="L6:L19" si="0">SUM(E6:K6)</f>
        <v>111309</v>
      </c>
      <c r="P6" s="97"/>
      <c r="Q6" s="97"/>
      <c r="R6" s="97"/>
      <c r="S6" s="97"/>
      <c r="T6" s="97"/>
      <c r="U6" s="97"/>
      <c r="V6" s="97"/>
      <c r="W6" s="97"/>
      <c r="X6" s="97"/>
      <c r="Y6" s="97"/>
      <c r="Z6" s="97"/>
      <c r="AA6" s="97"/>
      <c r="AB6" s="97"/>
      <c r="AC6" s="97"/>
      <c r="AD6" s="97"/>
      <c r="AE6" s="97"/>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row>
    <row r="7" spans="1:66" ht="30" customHeight="1" x14ac:dyDescent="0.45">
      <c r="A7" s="213"/>
      <c r="B7" s="157"/>
      <c r="C7" s="157"/>
      <c r="D7" s="198" t="s">
        <v>0</v>
      </c>
      <c r="E7" s="143">
        <v>0</v>
      </c>
      <c r="F7" s="143">
        <v>835</v>
      </c>
      <c r="G7" s="143">
        <v>8</v>
      </c>
      <c r="H7" s="143">
        <v>0</v>
      </c>
      <c r="I7" s="143">
        <v>5302</v>
      </c>
      <c r="J7" s="143">
        <v>1856</v>
      </c>
      <c r="K7" s="143">
        <v>0</v>
      </c>
      <c r="L7" s="199">
        <f t="shared" si="0"/>
        <v>8001</v>
      </c>
      <c r="P7" s="97"/>
      <c r="Q7" s="97"/>
      <c r="R7" s="97"/>
      <c r="S7" s="97"/>
      <c r="T7" s="97"/>
      <c r="U7" s="97"/>
      <c r="V7" s="97"/>
      <c r="W7" s="97"/>
      <c r="X7" s="97"/>
      <c r="Y7" s="97"/>
      <c r="Z7" s="97"/>
      <c r="AA7" s="97"/>
      <c r="AB7" s="97"/>
      <c r="AC7" s="97"/>
      <c r="AD7" s="97"/>
      <c r="AE7" s="97"/>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row>
    <row r="8" spans="1:66" ht="30" customHeight="1" x14ac:dyDescent="0.45">
      <c r="A8" s="213"/>
      <c r="B8" s="157"/>
      <c r="C8" s="157"/>
      <c r="D8" s="198" t="s">
        <v>25</v>
      </c>
      <c r="E8" s="143">
        <v>0</v>
      </c>
      <c r="F8" s="143">
        <v>47273</v>
      </c>
      <c r="G8" s="143">
        <v>0</v>
      </c>
      <c r="H8" s="143">
        <v>0</v>
      </c>
      <c r="I8" s="143">
        <v>0</v>
      </c>
      <c r="J8" s="143">
        <v>0</v>
      </c>
      <c r="K8" s="143">
        <v>0</v>
      </c>
      <c r="L8" s="199">
        <f t="shared" si="0"/>
        <v>47273</v>
      </c>
      <c r="P8" s="97"/>
      <c r="Q8" s="97"/>
      <c r="R8" s="97"/>
      <c r="S8" s="97"/>
      <c r="T8" s="97"/>
      <c r="U8" s="97"/>
      <c r="V8" s="97"/>
      <c r="W8" s="97"/>
      <c r="X8" s="97"/>
      <c r="Y8" s="97"/>
      <c r="Z8" s="97"/>
      <c r="AA8" s="97"/>
      <c r="AB8" s="97"/>
      <c r="AC8" s="97"/>
      <c r="AD8" s="97"/>
      <c r="AE8" s="97"/>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row>
    <row r="9" spans="1:66" ht="30" customHeight="1" x14ac:dyDescent="0.45">
      <c r="A9" s="213"/>
      <c r="B9" s="157"/>
      <c r="C9" s="157"/>
      <c r="D9" s="198" t="s">
        <v>26</v>
      </c>
      <c r="E9" s="143">
        <v>0</v>
      </c>
      <c r="F9" s="143">
        <v>324</v>
      </c>
      <c r="G9" s="143">
        <v>710</v>
      </c>
      <c r="H9" s="143">
        <v>55</v>
      </c>
      <c r="I9" s="143">
        <v>319</v>
      </c>
      <c r="J9" s="143">
        <v>1260</v>
      </c>
      <c r="K9" s="143">
        <v>0</v>
      </c>
      <c r="L9" s="199">
        <f t="shared" si="0"/>
        <v>2668</v>
      </c>
      <c r="P9" s="97"/>
      <c r="Q9" s="97"/>
      <c r="R9" s="97"/>
      <c r="S9" s="97"/>
      <c r="T9" s="97"/>
      <c r="U9" s="97"/>
      <c r="V9" s="97"/>
      <c r="W9" s="97"/>
      <c r="X9" s="97"/>
      <c r="Y9" s="97"/>
      <c r="Z9" s="97"/>
      <c r="AA9" s="97"/>
      <c r="AB9" s="97"/>
      <c r="AC9" s="97"/>
      <c r="AD9" s="97"/>
      <c r="AE9" s="97"/>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row>
    <row r="10" spans="1:66" ht="30" customHeight="1" x14ac:dyDescent="0.45">
      <c r="A10" s="213"/>
      <c r="B10" s="157"/>
      <c r="C10" s="157"/>
      <c r="D10" s="198" t="s">
        <v>1</v>
      </c>
      <c r="E10" s="143">
        <v>0</v>
      </c>
      <c r="F10" s="143">
        <v>55</v>
      </c>
      <c r="G10" s="143">
        <v>0</v>
      </c>
      <c r="H10" s="143">
        <v>0</v>
      </c>
      <c r="I10" s="143">
        <v>23</v>
      </c>
      <c r="J10" s="143">
        <v>0</v>
      </c>
      <c r="K10" s="143">
        <v>0</v>
      </c>
      <c r="L10" s="199">
        <f t="shared" si="0"/>
        <v>78</v>
      </c>
      <c r="P10" s="97"/>
      <c r="Q10" s="97"/>
      <c r="R10" s="97"/>
      <c r="S10" s="97"/>
      <c r="T10" s="97"/>
      <c r="U10" s="97"/>
      <c r="V10" s="97"/>
      <c r="W10" s="97"/>
      <c r="X10" s="97"/>
      <c r="Y10" s="97"/>
      <c r="Z10" s="97"/>
      <c r="AA10" s="97"/>
      <c r="AB10" s="97"/>
      <c r="AC10" s="97"/>
      <c r="AD10" s="97"/>
      <c r="AE10" s="97"/>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row>
    <row r="11" spans="1:66" ht="30" customHeight="1" x14ac:dyDescent="0.45">
      <c r="A11" s="213"/>
      <c r="B11" s="157"/>
      <c r="C11" s="157" t="s">
        <v>3</v>
      </c>
      <c r="D11" s="198" t="s">
        <v>35</v>
      </c>
      <c r="E11" s="143">
        <v>0</v>
      </c>
      <c r="F11" s="143">
        <v>0</v>
      </c>
      <c r="G11" s="143">
        <v>3627</v>
      </c>
      <c r="H11" s="143">
        <v>29505</v>
      </c>
      <c r="I11" s="143">
        <v>526</v>
      </c>
      <c r="J11" s="143">
        <v>12459</v>
      </c>
      <c r="K11" s="143">
        <v>693</v>
      </c>
      <c r="L11" s="199">
        <f t="shared" si="0"/>
        <v>46810</v>
      </c>
      <c r="P11" s="97"/>
      <c r="Q11" s="97"/>
      <c r="R11" s="97"/>
      <c r="S11" s="97"/>
      <c r="T11" s="97"/>
      <c r="U11" s="97"/>
      <c r="V11" s="97"/>
      <c r="W11" s="97"/>
      <c r="X11" s="97"/>
      <c r="Y11" s="97"/>
      <c r="Z11" s="97"/>
      <c r="AA11" s="97"/>
      <c r="AB11" s="97"/>
      <c r="AC11" s="97"/>
      <c r="AD11" s="97"/>
      <c r="AE11" s="97"/>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row>
    <row r="12" spans="1:66" ht="30" customHeight="1" x14ac:dyDescent="0.45">
      <c r="A12" s="213"/>
      <c r="B12" s="157"/>
      <c r="C12" s="157"/>
      <c r="D12" s="198" t="s">
        <v>36</v>
      </c>
      <c r="E12" s="143">
        <v>0</v>
      </c>
      <c r="F12" s="143">
        <v>0</v>
      </c>
      <c r="G12" s="143">
        <v>0</v>
      </c>
      <c r="H12" s="143">
        <v>1015</v>
      </c>
      <c r="I12" s="143">
        <v>0</v>
      </c>
      <c r="J12" s="143">
        <v>449</v>
      </c>
      <c r="K12" s="143">
        <v>0</v>
      </c>
      <c r="L12" s="199">
        <f>SUM(E12:K12)</f>
        <v>1464</v>
      </c>
      <c r="P12" s="97"/>
      <c r="Q12" s="97"/>
      <c r="R12" s="97"/>
      <c r="S12" s="97"/>
      <c r="T12" s="97"/>
      <c r="U12" s="97"/>
      <c r="V12" s="97"/>
      <c r="W12" s="97"/>
      <c r="X12" s="97"/>
      <c r="Y12" s="97"/>
      <c r="Z12" s="97"/>
      <c r="AA12" s="97"/>
      <c r="AB12" s="97"/>
      <c r="AC12" s="97"/>
      <c r="AD12" s="97"/>
      <c r="AE12" s="97"/>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row>
    <row r="13" spans="1:66" ht="30" customHeight="1" x14ac:dyDescent="0.45">
      <c r="A13" s="213"/>
      <c r="B13" s="157"/>
      <c r="C13" s="157"/>
      <c r="D13" s="198" t="s">
        <v>27</v>
      </c>
      <c r="E13" s="143">
        <v>454</v>
      </c>
      <c r="F13" s="143">
        <v>5449</v>
      </c>
      <c r="G13" s="143">
        <v>27581</v>
      </c>
      <c r="H13" s="143">
        <v>377</v>
      </c>
      <c r="I13" s="143">
        <v>5782</v>
      </c>
      <c r="J13" s="143">
        <v>81</v>
      </c>
      <c r="K13" s="143">
        <v>1097</v>
      </c>
      <c r="L13" s="199">
        <f t="shared" si="0"/>
        <v>40821</v>
      </c>
      <c r="P13" s="97"/>
      <c r="Q13" s="97"/>
      <c r="R13" s="97"/>
      <c r="S13" s="97"/>
      <c r="T13" s="97"/>
      <c r="U13" s="97"/>
      <c r="V13" s="97"/>
      <c r="W13" s="97"/>
      <c r="X13" s="97"/>
      <c r="Y13" s="97"/>
      <c r="Z13" s="97"/>
      <c r="AA13" s="97"/>
      <c r="AB13" s="97"/>
      <c r="AC13" s="97"/>
      <c r="AD13" s="97"/>
      <c r="AE13" s="97"/>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row>
    <row r="14" spans="1:66" ht="30" customHeight="1" x14ac:dyDescent="0.45">
      <c r="A14" s="213"/>
      <c r="B14" s="157"/>
      <c r="C14" s="157"/>
      <c r="D14" s="198" t="s">
        <v>22</v>
      </c>
      <c r="E14" s="143">
        <v>0</v>
      </c>
      <c r="F14" s="143">
        <v>0</v>
      </c>
      <c r="G14" s="143">
        <v>2586</v>
      </c>
      <c r="H14" s="143">
        <v>965</v>
      </c>
      <c r="I14" s="143">
        <v>80</v>
      </c>
      <c r="J14" s="143">
        <v>0</v>
      </c>
      <c r="K14" s="143">
        <v>0</v>
      </c>
      <c r="L14" s="199">
        <f t="shared" si="0"/>
        <v>3631</v>
      </c>
      <c r="P14" s="97"/>
      <c r="Q14" s="97"/>
      <c r="R14" s="97"/>
      <c r="S14" s="97"/>
      <c r="T14" s="97"/>
      <c r="U14" s="97"/>
      <c r="V14" s="97"/>
      <c r="W14" s="97"/>
      <c r="X14" s="97"/>
      <c r="Y14" s="97"/>
      <c r="Z14" s="97"/>
      <c r="AA14" s="97"/>
      <c r="AB14" s="97"/>
      <c r="AC14" s="97"/>
      <c r="AD14" s="97"/>
      <c r="AE14" s="97"/>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row>
    <row r="15" spans="1:66" ht="30" customHeight="1" x14ac:dyDescent="0.45">
      <c r="A15" s="213"/>
      <c r="B15" s="157"/>
      <c r="C15" s="157"/>
      <c r="D15" s="198" t="s">
        <v>28</v>
      </c>
      <c r="E15" s="143">
        <v>0</v>
      </c>
      <c r="F15" s="143">
        <v>0</v>
      </c>
      <c r="G15" s="143">
        <v>2260</v>
      </c>
      <c r="H15" s="143">
        <v>16045</v>
      </c>
      <c r="I15" s="143">
        <v>3284</v>
      </c>
      <c r="J15" s="143">
        <v>36874</v>
      </c>
      <c r="K15" s="143">
        <v>3384</v>
      </c>
      <c r="L15" s="199">
        <f t="shared" si="0"/>
        <v>61847</v>
      </c>
      <c r="P15" s="97"/>
      <c r="Q15" s="97"/>
      <c r="R15" s="97"/>
      <c r="S15" s="97"/>
      <c r="T15" s="97"/>
      <c r="U15" s="97"/>
      <c r="V15" s="97"/>
      <c r="W15" s="97"/>
      <c r="X15" s="97"/>
      <c r="Y15" s="97"/>
      <c r="Z15" s="97"/>
      <c r="AA15" s="97"/>
      <c r="AB15" s="97"/>
      <c r="AC15" s="97"/>
      <c r="AD15" s="97"/>
      <c r="AE15" s="97"/>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row>
    <row r="16" spans="1:66" ht="30" customHeight="1" x14ac:dyDescent="0.45">
      <c r="A16" s="213"/>
      <c r="B16" s="157"/>
      <c r="C16" s="157"/>
      <c r="D16" s="198" t="s">
        <v>29</v>
      </c>
      <c r="E16" s="143">
        <v>0</v>
      </c>
      <c r="F16" s="143">
        <v>3</v>
      </c>
      <c r="G16" s="143">
        <v>48</v>
      </c>
      <c r="H16" s="143">
        <v>9471</v>
      </c>
      <c r="I16" s="143">
        <v>122</v>
      </c>
      <c r="J16" s="143">
        <v>126819</v>
      </c>
      <c r="K16" s="143">
        <v>90</v>
      </c>
      <c r="L16" s="199">
        <f t="shared" si="0"/>
        <v>136553</v>
      </c>
      <c r="P16" s="97"/>
      <c r="Q16" s="97"/>
      <c r="R16" s="97"/>
      <c r="S16" s="97"/>
      <c r="T16" s="97"/>
      <c r="U16" s="97"/>
      <c r="V16" s="97"/>
      <c r="W16" s="97"/>
      <c r="X16" s="97"/>
      <c r="Y16" s="97"/>
      <c r="Z16" s="97"/>
      <c r="AA16" s="97"/>
      <c r="AB16" s="97"/>
      <c r="AC16" s="97"/>
      <c r="AD16" s="97"/>
      <c r="AE16" s="97"/>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row>
    <row r="17" spans="1:66" ht="30" customHeight="1" x14ac:dyDescent="0.45">
      <c r="A17" s="213"/>
      <c r="B17" s="157"/>
      <c r="C17" s="157"/>
      <c r="D17" s="198" t="s">
        <v>37</v>
      </c>
      <c r="E17" s="143">
        <v>0</v>
      </c>
      <c r="F17" s="143">
        <v>64</v>
      </c>
      <c r="G17" s="143">
        <v>956</v>
      </c>
      <c r="H17" s="143">
        <v>0</v>
      </c>
      <c r="I17" s="143">
        <v>604</v>
      </c>
      <c r="J17" s="143">
        <v>73</v>
      </c>
      <c r="K17" s="143">
        <v>0</v>
      </c>
      <c r="L17" s="199">
        <f>SUM(E17:K17)</f>
        <v>1697</v>
      </c>
      <c r="P17" s="97"/>
      <c r="Q17" s="97"/>
      <c r="R17" s="97"/>
      <c r="S17" s="97"/>
      <c r="T17" s="97"/>
      <c r="U17" s="97"/>
      <c r="V17" s="97"/>
      <c r="W17" s="97"/>
      <c r="X17" s="97"/>
      <c r="Y17" s="97"/>
      <c r="Z17" s="97"/>
      <c r="AA17" s="97"/>
      <c r="AB17" s="97"/>
      <c r="AC17" s="97"/>
      <c r="AD17" s="97"/>
      <c r="AE17" s="97"/>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row>
    <row r="18" spans="1:66" ht="30" customHeight="1" x14ac:dyDescent="0.45">
      <c r="A18" s="213"/>
      <c r="B18" s="157"/>
      <c r="C18" s="157"/>
      <c r="D18" s="198" t="s">
        <v>30</v>
      </c>
      <c r="E18" s="143">
        <v>68</v>
      </c>
      <c r="F18" s="143">
        <v>6819</v>
      </c>
      <c r="G18" s="143">
        <v>13</v>
      </c>
      <c r="H18" s="143">
        <v>0</v>
      </c>
      <c r="I18" s="143">
        <v>4308</v>
      </c>
      <c r="J18" s="143">
        <v>572</v>
      </c>
      <c r="K18" s="143">
        <v>0</v>
      </c>
      <c r="L18" s="199">
        <f>SUM(E18:K18)</f>
        <v>11780</v>
      </c>
      <c r="P18" s="97"/>
      <c r="Q18" s="97"/>
      <c r="R18" s="97"/>
      <c r="S18" s="97"/>
      <c r="T18" s="97"/>
      <c r="U18" s="97"/>
      <c r="V18" s="97"/>
      <c r="W18" s="97"/>
      <c r="X18" s="97"/>
      <c r="Y18" s="97"/>
      <c r="Z18" s="97"/>
      <c r="AA18" s="97"/>
      <c r="AB18" s="97"/>
      <c r="AC18" s="97"/>
      <c r="AD18" s="97"/>
      <c r="AE18" s="97"/>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row>
    <row r="19" spans="1:66" ht="30" customHeight="1" x14ac:dyDescent="0.45">
      <c r="A19" s="213"/>
      <c r="B19" s="157"/>
      <c r="C19" s="157"/>
      <c r="D19" s="198" t="s">
        <v>31</v>
      </c>
      <c r="E19" s="143">
        <v>27416</v>
      </c>
      <c r="F19" s="143">
        <v>187</v>
      </c>
      <c r="G19" s="143">
        <v>0</v>
      </c>
      <c r="H19" s="143">
        <v>78</v>
      </c>
      <c r="I19" s="143">
        <v>29</v>
      </c>
      <c r="J19" s="143">
        <v>10547</v>
      </c>
      <c r="K19" s="143">
        <v>24</v>
      </c>
      <c r="L19" s="199">
        <f t="shared" si="0"/>
        <v>38281</v>
      </c>
      <c r="P19" s="97"/>
      <c r="Q19" s="97"/>
      <c r="R19" s="97"/>
      <c r="S19" s="97"/>
      <c r="T19" s="97"/>
      <c r="U19" s="97"/>
      <c r="V19" s="97"/>
      <c r="W19" s="97"/>
      <c r="X19" s="97"/>
      <c r="Y19" s="97"/>
      <c r="Z19" s="97"/>
      <c r="AA19" s="97"/>
      <c r="AB19" s="97"/>
      <c r="AC19" s="97"/>
      <c r="AD19" s="97"/>
      <c r="AE19" s="97"/>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row>
    <row r="20" spans="1:66" ht="30" customHeight="1" x14ac:dyDescent="0.4">
      <c r="A20" s="213"/>
      <c r="B20" s="147" t="s">
        <v>47</v>
      </c>
      <c r="C20" s="148"/>
      <c r="D20" s="149"/>
      <c r="E20" s="150">
        <f t="shared" ref="E20:L20" si="1">SUM(E5:E19)</f>
        <v>96659</v>
      </c>
      <c r="F20" s="150">
        <f t="shared" si="1"/>
        <v>131240</v>
      </c>
      <c r="G20" s="150">
        <f t="shared" si="1"/>
        <v>37901</v>
      </c>
      <c r="H20" s="150">
        <f t="shared" si="1"/>
        <v>57545</v>
      </c>
      <c r="I20" s="150">
        <f t="shared" si="1"/>
        <v>55933</v>
      </c>
      <c r="J20" s="150">
        <f t="shared" si="1"/>
        <v>238762</v>
      </c>
      <c r="K20" s="150">
        <f t="shared" si="1"/>
        <v>5288</v>
      </c>
      <c r="L20" s="151">
        <f t="shared" si="1"/>
        <v>623328</v>
      </c>
      <c r="P20" s="97"/>
      <c r="Q20" s="97"/>
      <c r="R20" s="97"/>
      <c r="S20" s="97"/>
      <c r="T20" s="97"/>
      <c r="U20" s="97"/>
      <c r="V20" s="97"/>
      <c r="W20" s="97"/>
      <c r="X20" s="97"/>
      <c r="Y20" s="97"/>
      <c r="Z20" s="97"/>
      <c r="AA20" s="97"/>
      <c r="AB20" s="97"/>
      <c r="AC20" s="97"/>
      <c r="AD20" s="97"/>
      <c r="AE20" s="97"/>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row>
    <row r="21" spans="1:66" ht="30" customHeight="1" x14ac:dyDescent="0.45">
      <c r="A21" s="213"/>
      <c r="B21" s="157">
        <v>2020</v>
      </c>
      <c r="C21" s="157" t="s">
        <v>2</v>
      </c>
      <c r="D21" s="198" t="s">
        <v>23</v>
      </c>
      <c r="E21" s="143">
        <v>70878</v>
      </c>
      <c r="F21" s="143">
        <v>428</v>
      </c>
      <c r="G21" s="143">
        <v>0</v>
      </c>
      <c r="H21" s="143">
        <v>34</v>
      </c>
      <c r="I21" s="143">
        <v>1560</v>
      </c>
      <c r="J21" s="143">
        <v>60761</v>
      </c>
      <c r="K21" s="143">
        <v>0</v>
      </c>
      <c r="L21" s="199">
        <f t="shared" ref="L21:L35" si="2">SUM(E21:K21)</f>
        <v>133661</v>
      </c>
      <c r="P21" s="97"/>
      <c r="Q21" s="97"/>
      <c r="R21" s="97"/>
      <c r="S21" s="97"/>
      <c r="T21" s="97"/>
      <c r="U21" s="97"/>
      <c r="V21" s="97"/>
      <c r="W21" s="97"/>
      <c r="X21" s="97"/>
      <c r="Y21" s="97"/>
      <c r="Z21" s="97"/>
      <c r="AA21" s="97"/>
      <c r="AB21" s="97"/>
      <c r="AC21" s="97"/>
      <c r="AD21" s="97"/>
      <c r="AE21" s="97"/>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row>
    <row r="22" spans="1:66" ht="30" customHeight="1" x14ac:dyDescent="0.45">
      <c r="A22" s="213"/>
      <c r="B22" s="157"/>
      <c r="C22" s="157"/>
      <c r="D22" s="198" t="s">
        <v>24</v>
      </c>
      <c r="E22" s="143">
        <v>0</v>
      </c>
      <c r="F22" s="143">
        <v>101077</v>
      </c>
      <c r="G22" s="143">
        <v>112</v>
      </c>
      <c r="H22" s="143">
        <v>0</v>
      </c>
      <c r="I22" s="143">
        <v>31696</v>
      </c>
      <c r="J22" s="143">
        <v>3444</v>
      </c>
      <c r="K22" s="143">
        <v>0</v>
      </c>
      <c r="L22" s="199">
        <f>SUM(E22:K22)</f>
        <v>136329</v>
      </c>
      <c r="P22" s="97"/>
      <c r="Q22" s="97"/>
      <c r="R22" s="97"/>
      <c r="S22" s="97"/>
      <c r="T22" s="97"/>
      <c r="U22" s="97"/>
      <c r="V22" s="97"/>
      <c r="W22" s="97"/>
      <c r="X22" s="97"/>
      <c r="Y22" s="97"/>
      <c r="Z22" s="97"/>
      <c r="AA22" s="97"/>
      <c r="AB22" s="97"/>
      <c r="AC22" s="97"/>
      <c r="AD22" s="97"/>
      <c r="AE22" s="97"/>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row>
    <row r="23" spans="1:66" ht="30" customHeight="1" x14ac:dyDescent="0.45">
      <c r="A23" s="213"/>
      <c r="B23" s="157"/>
      <c r="C23" s="157"/>
      <c r="D23" s="198" t="s">
        <v>0</v>
      </c>
      <c r="E23" s="143">
        <v>0</v>
      </c>
      <c r="F23" s="143">
        <v>663</v>
      </c>
      <c r="G23" s="143">
        <v>8</v>
      </c>
      <c r="H23" s="143">
        <v>0</v>
      </c>
      <c r="I23" s="143">
        <v>1315</v>
      </c>
      <c r="J23" s="143">
        <v>570</v>
      </c>
      <c r="K23" s="143">
        <v>0</v>
      </c>
      <c r="L23" s="199">
        <f t="shared" si="2"/>
        <v>2556</v>
      </c>
      <c r="P23" s="97"/>
      <c r="Q23" s="97"/>
      <c r="R23" s="97"/>
      <c r="S23" s="97"/>
      <c r="T23" s="97"/>
      <c r="U23" s="97"/>
      <c r="V23" s="97"/>
      <c r="W23" s="97"/>
      <c r="X23" s="97"/>
      <c r="Y23" s="97"/>
      <c r="Z23" s="97"/>
      <c r="AA23" s="97"/>
      <c r="AB23" s="97"/>
      <c r="AC23" s="97"/>
      <c r="AD23" s="97"/>
      <c r="AE23" s="97"/>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row>
    <row r="24" spans="1:66" ht="30" customHeight="1" x14ac:dyDescent="0.45">
      <c r="A24" s="213"/>
      <c r="B24" s="157"/>
      <c r="C24" s="157"/>
      <c r="D24" s="198" t="s">
        <v>25</v>
      </c>
      <c r="E24" s="143">
        <v>0</v>
      </c>
      <c r="F24" s="143">
        <v>63699</v>
      </c>
      <c r="G24" s="143">
        <v>0</v>
      </c>
      <c r="H24" s="143">
        <v>0</v>
      </c>
      <c r="I24" s="143">
        <v>0</v>
      </c>
      <c r="J24" s="143">
        <v>0</v>
      </c>
      <c r="K24" s="143">
        <v>0</v>
      </c>
      <c r="L24" s="199">
        <f t="shared" si="2"/>
        <v>63699</v>
      </c>
      <c r="P24" s="97"/>
      <c r="Q24" s="97"/>
      <c r="R24" s="97"/>
      <c r="S24" s="97"/>
      <c r="T24" s="97"/>
      <c r="U24" s="97"/>
      <c r="V24" s="97"/>
      <c r="W24" s="97"/>
      <c r="X24" s="97"/>
      <c r="Y24" s="97"/>
      <c r="Z24" s="97"/>
      <c r="AA24" s="97"/>
      <c r="AB24" s="97"/>
      <c r="AC24" s="97"/>
      <c r="AD24" s="97"/>
      <c r="AE24" s="97"/>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row>
    <row r="25" spans="1:66" ht="30" customHeight="1" x14ac:dyDescent="0.45">
      <c r="A25" s="213"/>
      <c r="B25" s="157"/>
      <c r="C25" s="157"/>
      <c r="D25" s="198" t="s">
        <v>26</v>
      </c>
      <c r="E25" s="143">
        <v>0</v>
      </c>
      <c r="F25" s="143">
        <v>689</v>
      </c>
      <c r="G25" s="143">
        <v>710</v>
      </c>
      <c r="H25" s="143">
        <v>55</v>
      </c>
      <c r="I25" s="143">
        <v>1175</v>
      </c>
      <c r="J25" s="143">
        <v>1135</v>
      </c>
      <c r="K25" s="143">
        <v>0</v>
      </c>
      <c r="L25" s="199">
        <f>SUM(E25:K25)</f>
        <v>3764</v>
      </c>
      <c r="P25" s="97"/>
      <c r="Q25" s="97"/>
      <c r="R25" s="97"/>
      <c r="S25" s="97"/>
      <c r="T25" s="97"/>
      <c r="U25" s="97"/>
      <c r="V25" s="97"/>
      <c r="W25" s="97"/>
      <c r="X25" s="97"/>
      <c r="Y25" s="97"/>
      <c r="Z25" s="97"/>
      <c r="AA25" s="97"/>
      <c r="AB25" s="97"/>
      <c r="AC25" s="97"/>
      <c r="AD25" s="97"/>
      <c r="AE25" s="97"/>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row>
    <row r="26" spans="1:66" ht="30" customHeight="1" x14ac:dyDescent="0.45">
      <c r="A26" s="213"/>
      <c r="B26" s="157"/>
      <c r="C26" s="157"/>
      <c r="D26" s="198" t="s">
        <v>1</v>
      </c>
      <c r="E26" s="143">
        <v>0</v>
      </c>
      <c r="F26" s="143">
        <v>45</v>
      </c>
      <c r="G26" s="143">
        <v>0</v>
      </c>
      <c r="H26" s="143">
        <v>0</v>
      </c>
      <c r="I26" s="143">
        <v>3</v>
      </c>
      <c r="J26" s="143">
        <v>0</v>
      </c>
      <c r="K26" s="143">
        <v>0</v>
      </c>
      <c r="L26" s="199">
        <f t="shared" si="2"/>
        <v>48</v>
      </c>
      <c r="P26" s="97"/>
      <c r="Q26" s="97"/>
      <c r="R26" s="97"/>
      <c r="S26" s="97"/>
      <c r="T26" s="97"/>
      <c r="U26" s="97"/>
      <c r="V26" s="97"/>
      <c r="W26" s="97"/>
      <c r="X26" s="97"/>
      <c r="Y26" s="97"/>
      <c r="Z26" s="97"/>
      <c r="AA26" s="97"/>
      <c r="AB26" s="97"/>
      <c r="AC26" s="97"/>
      <c r="AD26" s="97"/>
      <c r="AE26" s="97"/>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row>
    <row r="27" spans="1:66" ht="30" customHeight="1" x14ac:dyDescent="0.45">
      <c r="A27" s="213"/>
      <c r="B27" s="157"/>
      <c r="C27" s="157" t="s">
        <v>3</v>
      </c>
      <c r="D27" s="198" t="s">
        <v>35</v>
      </c>
      <c r="E27" s="143">
        <v>0</v>
      </c>
      <c r="F27" s="143">
        <v>0</v>
      </c>
      <c r="G27" s="143">
        <v>2254</v>
      </c>
      <c r="H27" s="143">
        <v>13849</v>
      </c>
      <c r="I27" s="143">
        <v>199</v>
      </c>
      <c r="J27" s="143">
        <v>6612</v>
      </c>
      <c r="K27" s="143">
        <v>46</v>
      </c>
      <c r="L27" s="199">
        <f t="shared" si="2"/>
        <v>22960</v>
      </c>
      <c r="P27" s="97"/>
      <c r="Q27" s="97"/>
      <c r="R27" s="97"/>
      <c r="S27" s="97"/>
      <c r="T27" s="97"/>
      <c r="U27" s="97"/>
      <c r="V27" s="97"/>
      <c r="W27" s="97"/>
      <c r="X27" s="97"/>
      <c r="Y27" s="97"/>
      <c r="Z27" s="97"/>
      <c r="AA27" s="97"/>
      <c r="AB27" s="97"/>
      <c r="AC27" s="97"/>
      <c r="AD27" s="97"/>
      <c r="AE27" s="97"/>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row>
    <row r="28" spans="1:66" ht="30" customHeight="1" x14ac:dyDescent="0.45">
      <c r="A28" s="213"/>
      <c r="B28" s="157"/>
      <c r="C28" s="157"/>
      <c r="D28" s="198" t="s">
        <v>36</v>
      </c>
      <c r="E28" s="143">
        <v>0</v>
      </c>
      <c r="F28" s="143">
        <v>0</v>
      </c>
      <c r="G28" s="143">
        <v>0</v>
      </c>
      <c r="H28" s="143">
        <v>924</v>
      </c>
      <c r="I28" s="143">
        <v>27</v>
      </c>
      <c r="J28" s="143">
        <v>518</v>
      </c>
      <c r="K28" s="143">
        <v>0</v>
      </c>
      <c r="L28" s="199">
        <f t="shared" si="2"/>
        <v>1469</v>
      </c>
      <c r="P28" s="97"/>
      <c r="Q28" s="97"/>
      <c r="R28" s="97"/>
      <c r="S28" s="97"/>
      <c r="T28" s="97"/>
      <c r="U28" s="97"/>
      <c r="V28" s="97"/>
      <c r="W28" s="97"/>
      <c r="X28" s="97"/>
      <c r="Y28" s="97"/>
      <c r="Z28" s="97"/>
      <c r="AA28" s="97"/>
      <c r="AB28" s="97"/>
      <c r="AC28" s="97"/>
      <c r="AD28" s="97"/>
      <c r="AE28" s="97"/>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row>
    <row r="29" spans="1:66" ht="30" customHeight="1" x14ac:dyDescent="0.45">
      <c r="A29" s="213"/>
      <c r="B29" s="157"/>
      <c r="C29" s="157"/>
      <c r="D29" s="198" t="s">
        <v>27</v>
      </c>
      <c r="E29" s="143">
        <v>1726</v>
      </c>
      <c r="F29" s="143">
        <v>4812</v>
      </c>
      <c r="G29" s="143">
        <v>25427</v>
      </c>
      <c r="H29" s="143">
        <v>377</v>
      </c>
      <c r="I29" s="143">
        <v>1710</v>
      </c>
      <c r="J29" s="143">
        <v>16</v>
      </c>
      <c r="K29" s="143">
        <v>1097</v>
      </c>
      <c r="L29" s="199">
        <f>SUM(E29:K29)</f>
        <v>35165</v>
      </c>
      <c r="P29" s="97"/>
      <c r="Q29" s="97"/>
      <c r="R29" s="97"/>
      <c r="S29" s="97"/>
      <c r="T29" s="97"/>
      <c r="U29" s="97"/>
      <c r="V29" s="97"/>
      <c r="W29" s="97"/>
      <c r="X29" s="97"/>
      <c r="Y29" s="97"/>
      <c r="Z29" s="97"/>
      <c r="AA29" s="97"/>
      <c r="AB29" s="97"/>
      <c r="AC29" s="97"/>
      <c r="AD29" s="97"/>
      <c r="AE29" s="97"/>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row>
    <row r="30" spans="1:66" ht="30" customHeight="1" x14ac:dyDescent="0.45">
      <c r="A30" s="213"/>
      <c r="B30" s="157"/>
      <c r="C30" s="157"/>
      <c r="D30" s="198" t="s">
        <v>22</v>
      </c>
      <c r="E30" s="143">
        <v>0</v>
      </c>
      <c r="F30" s="143">
        <v>0</v>
      </c>
      <c r="G30" s="143">
        <v>1799</v>
      </c>
      <c r="H30" s="143">
        <v>1397</v>
      </c>
      <c r="I30" s="143">
        <v>210</v>
      </c>
      <c r="J30" s="143">
        <v>13</v>
      </c>
      <c r="K30" s="143">
        <v>0</v>
      </c>
      <c r="L30" s="199">
        <f>SUM(E30:K30)</f>
        <v>3419</v>
      </c>
      <c r="P30" s="97"/>
      <c r="Q30" s="97"/>
      <c r="R30" s="97"/>
      <c r="S30" s="97"/>
      <c r="T30" s="97"/>
      <c r="U30" s="97"/>
      <c r="V30" s="97"/>
      <c r="W30" s="97"/>
      <c r="X30" s="97"/>
      <c r="Y30" s="97"/>
      <c r="Z30" s="97"/>
      <c r="AA30" s="97"/>
      <c r="AB30" s="97"/>
      <c r="AC30" s="97"/>
      <c r="AD30" s="97"/>
      <c r="AE30" s="97"/>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row>
    <row r="31" spans="1:66" s="1" customFormat="1" ht="30" customHeight="1" x14ac:dyDescent="0.45">
      <c r="A31" s="213"/>
      <c r="B31" s="157"/>
      <c r="C31" s="157"/>
      <c r="D31" s="198" t="s">
        <v>28</v>
      </c>
      <c r="E31" s="143">
        <v>0</v>
      </c>
      <c r="F31" s="143">
        <v>0</v>
      </c>
      <c r="G31" s="143">
        <v>3063</v>
      </c>
      <c r="H31" s="143">
        <v>16812</v>
      </c>
      <c r="I31" s="143">
        <v>1359</v>
      </c>
      <c r="J31" s="143">
        <v>42393</v>
      </c>
      <c r="K31" s="143">
        <v>3762</v>
      </c>
      <c r="L31" s="199">
        <f t="shared" si="2"/>
        <v>67389</v>
      </c>
      <c r="P31" s="97"/>
      <c r="Q31" s="97"/>
      <c r="R31" s="97"/>
      <c r="S31" s="97"/>
      <c r="T31" s="97"/>
      <c r="U31" s="97"/>
      <c r="V31" s="97"/>
      <c r="W31" s="97"/>
      <c r="X31" s="97"/>
      <c r="Y31" s="97"/>
      <c r="Z31" s="97"/>
      <c r="AA31" s="97"/>
      <c r="AB31" s="97"/>
      <c r="AC31" s="97"/>
      <c r="AD31" s="97"/>
      <c r="AE31" s="97"/>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row>
    <row r="32" spans="1:66" ht="30" customHeight="1" x14ac:dyDescent="0.45">
      <c r="A32" s="213"/>
      <c r="B32" s="157"/>
      <c r="C32" s="157"/>
      <c r="D32" s="198" t="s">
        <v>29</v>
      </c>
      <c r="E32" s="143">
        <v>0</v>
      </c>
      <c r="F32" s="143">
        <v>0</v>
      </c>
      <c r="G32" s="143">
        <v>46</v>
      </c>
      <c r="H32" s="143">
        <v>3595</v>
      </c>
      <c r="I32" s="143">
        <v>552</v>
      </c>
      <c r="J32" s="143">
        <v>98634</v>
      </c>
      <c r="K32" s="143">
        <v>52</v>
      </c>
      <c r="L32" s="199">
        <f t="shared" si="2"/>
        <v>102879</v>
      </c>
      <c r="P32" s="97"/>
      <c r="Q32" s="97"/>
      <c r="R32" s="97"/>
      <c r="S32" s="97"/>
      <c r="T32" s="97"/>
      <c r="U32" s="97"/>
      <c r="V32" s="97"/>
      <c r="W32" s="97"/>
      <c r="X32" s="97"/>
      <c r="Y32" s="97"/>
      <c r="Z32" s="97"/>
      <c r="AA32" s="97"/>
      <c r="AB32" s="97"/>
      <c r="AC32" s="97"/>
      <c r="AD32" s="97"/>
      <c r="AE32" s="97"/>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row>
    <row r="33" spans="1:66" ht="30" customHeight="1" x14ac:dyDescent="0.45">
      <c r="A33" s="213"/>
      <c r="B33" s="157"/>
      <c r="C33" s="157"/>
      <c r="D33" s="198" t="s">
        <v>37</v>
      </c>
      <c r="E33" s="143">
        <v>0</v>
      </c>
      <c r="F33" s="143">
        <v>70</v>
      </c>
      <c r="G33" s="143">
        <v>956</v>
      </c>
      <c r="H33" s="143">
        <v>0</v>
      </c>
      <c r="I33" s="143">
        <v>503</v>
      </c>
      <c r="J33" s="143">
        <v>108</v>
      </c>
      <c r="K33" s="143">
        <v>0</v>
      </c>
      <c r="L33" s="199">
        <f t="shared" si="2"/>
        <v>1637</v>
      </c>
      <c r="P33" s="97"/>
      <c r="Q33" s="97"/>
      <c r="R33" s="97"/>
      <c r="S33" s="97"/>
      <c r="T33" s="97"/>
      <c r="U33" s="97"/>
      <c r="V33" s="97"/>
      <c r="W33" s="97"/>
      <c r="X33" s="97"/>
      <c r="Y33" s="97"/>
      <c r="Z33" s="97"/>
      <c r="AA33" s="97"/>
      <c r="AB33" s="97"/>
      <c r="AC33" s="97"/>
      <c r="AD33" s="97"/>
      <c r="AE33" s="97"/>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row>
    <row r="34" spans="1:66" ht="30" customHeight="1" x14ac:dyDescent="0.45">
      <c r="A34" s="213"/>
      <c r="B34" s="157"/>
      <c r="C34" s="157"/>
      <c r="D34" s="198" t="s">
        <v>30</v>
      </c>
      <c r="E34" s="143">
        <v>0</v>
      </c>
      <c r="F34" s="143">
        <v>7853</v>
      </c>
      <c r="G34" s="143">
        <v>13</v>
      </c>
      <c r="H34" s="143">
        <v>0</v>
      </c>
      <c r="I34" s="143">
        <v>5501</v>
      </c>
      <c r="J34" s="143">
        <v>4</v>
      </c>
      <c r="K34" s="143">
        <v>0</v>
      </c>
      <c r="L34" s="199">
        <f>SUM(E34:K34)</f>
        <v>13371</v>
      </c>
      <c r="P34" s="97"/>
      <c r="Q34" s="97"/>
      <c r="R34" s="97"/>
      <c r="S34" s="97"/>
      <c r="T34" s="97"/>
      <c r="U34" s="97"/>
      <c r="V34" s="97"/>
      <c r="W34" s="97"/>
      <c r="X34" s="97"/>
      <c r="Y34" s="97"/>
      <c r="Z34" s="97"/>
      <c r="AA34" s="97"/>
      <c r="AB34" s="97"/>
      <c r="AC34" s="97"/>
      <c r="AD34" s="97"/>
      <c r="AE34" s="97"/>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row>
    <row r="35" spans="1:66" ht="30" customHeight="1" x14ac:dyDescent="0.45">
      <c r="A35" s="213"/>
      <c r="B35" s="157"/>
      <c r="C35" s="157"/>
      <c r="D35" s="198" t="s">
        <v>31</v>
      </c>
      <c r="E35" s="143">
        <v>40028</v>
      </c>
      <c r="F35" s="143">
        <v>156</v>
      </c>
      <c r="G35" s="143">
        <v>0</v>
      </c>
      <c r="H35" s="143">
        <v>0</v>
      </c>
      <c r="I35" s="143">
        <v>89</v>
      </c>
      <c r="J35" s="143">
        <v>11392</v>
      </c>
      <c r="K35" s="143">
        <v>0</v>
      </c>
      <c r="L35" s="199">
        <f t="shared" si="2"/>
        <v>51665</v>
      </c>
      <c r="P35" s="97"/>
      <c r="Q35" s="97"/>
      <c r="R35" s="97"/>
      <c r="S35" s="97"/>
      <c r="T35" s="97"/>
      <c r="U35" s="97"/>
      <c r="V35" s="97"/>
      <c r="W35" s="97"/>
      <c r="X35" s="97"/>
      <c r="Y35" s="97"/>
      <c r="Z35" s="97"/>
      <c r="AA35" s="97"/>
      <c r="AB35" s="97"/>
      <c r="AC35" s="97"/>
      <c r="AD35" s="97"/>
      <c r="AE35" s="97"/>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ht="30" customHeight="1" x14ac:dyDescent="0.4">
      <c r="A36" s="213"/>
      <c r="B36" s="147" t="s">
        <v>47</v>
      </c>
      <c r="C36" s="148"/>
      <c r="D36" s="149"/>
      <c r="E36" s="150">
        <f>SUM(E21:E35)</f>
        <v>112632</v>
      </c>
      <c r="F36" s="150">
        <f>SUM(F21:F35)</f>
        <v>179492</v>
      </c>
      <c r="G36" s="150">
        <f t="shared" ref="G36:K36" si="3">SUM(G21:G35)</f>
        <v>34388</v>
      </c>
      <c r="H36" s="150">
        <f t="shared" si="3"/>
        <v>37043</v>
      </c>
      <c r="I36" s="150">
        <f t="shared" si="3"/>
        <v>45899</v>
      </c>
      <c r="J36" s="150">
        <f t="shared" si="3"/>
        <v>225600</v>
      </c>
      <c r="K36" s="150">
        <f t="shared" si="3"/>
        <v>4957</v>
      </c>
      <c r="L36" s="151">
        <f>SUM(L21:L35)</f>
        <v>640011</v>
      </c>
      <c r="P36" s="97"/>
      <c r="Q36" s="97"/>
      <c r="R36" s="97"/>
      <c r="S36" s="97"/>
      <c r="T36" s="97"/>
      <c r="U36" s="97"/>
      <c r="V36" s="97"/>
      <c r="W36" s="97"/>
      <c r="X36" s="97"/>
      <c r="Y36" s="97"/>
      <c r="Z36" s="97"/>
      <c r="AA36" s="97"/>
      <c r="AB36" s="97"/>
      <c r="AC36" s="97"/>
      <c r="AD36" s="97"/>
      <c r="AE36" s="97"/>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row>
    <row r="37" spans="1:66" ht="30" customHeight="1" x14ac:dyDescent="0.4">
      <c r="A37" s="213"/>
      <c r="B37" s="157" t="s">
        <v>49</v>
      </c>
      <c r="C37" s="157" t="s">
        <v>2</v>
      </c>
      <c r="D37" s="198" t="s">
        <v>23</v>
      </c>
      <c r="E37" s="143">
        <f>AVERAGE(E21,E5)</f>
        <v>68707</v>
      </c>
      <c r="F37" s="143">
        <f t="shared" ref="F37:K37" si="4">AVERAGE(F21,F5)</f>
        <v>363.5</v>
      </c>
      <c r="G37" s="143">
        <f t="shared" si="4"/>
        <v>0</v>
      </c>
      <c r="H37" s="143">
        <f t="shared" si="4"/>
        <v>34</v>
      </c>
      <c r="I37" s="143">
        <f t="shared" si="4"/>
        <v>1350.5</v>
      </c>
      <c r="J37" s="143">
        <f t="shared" si="4"/>
        <v>51933</v>
      </c>
      <c r="K37" s="143">
        <f t="shared" si="4"/>
        <v>0</v>
      </c>
      <c r="L37" s="150">
        <f>AVERAGE(L21,L5)</f>
        <v>122388</v>
      </c>
      <c r="P37" s="97"/>
      <c r="Q37" s="97"/>
      <c r="R37" s="97"/>
      <c r="S37" s="97"/>
      <c r="T37" s="97"/>
      <c r="U37" s="97"/>
      <c r="V37" s="97"/>
      <c r="W37" s="97"/>
      <c r="X37" s="97"/>
      <c r="Y37" s="97"/>
      <c r="Z37" s="97"/>
      <c r="AA37" s="97"/>
      <c r="AB37" s="97"/>
      <c r="AC37" s="97"/>
      <c r="AD37" s="97"/>
      <c r="AE37" s="97"/>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row>
    <row r="38" spans="1:66" ht="30" customHeight="1" x14ac:dyDescent="0.4">
      <c r="A38" s="213"/>
      <c r="B38" s="157"/>
      <c r="C38" s="157"/>
      <c r="D38" s="198" t="s">
        <v>24</v>
      </c>
      <c r="E38" s="143">
        <f t="shared" ref="E38:L38" si="5">AVERAGE(E22,E6)</f>
        <v>1092.5</v>
      </c>
      <c r="F38" s="143">
        <f t="shared" si="5"/>
        <v>85504.5</v>
      </c>
      <c r="G38" s="143">
        <f t="shared" si="5"/>
        <v>112</v>
      </c>
      <c r="H38" s="143">
        <f t="shared" si="5"/>
        <v>0</v>
      </c>
      <c r="I38" s="143">
        <f t="shared" si="5"/>
        <v>33054.5</v>
      </c>
      <c r="J38" s="143">
        <f t="shared" si="5"/>
        <v>4055.5</v>
      </c>
      <c r="K38" s="143">
        <f t="shared" si="5"/>
        <v>0</v>
      </c>
      <c r="L38" s="150">
        <f t="shared" si="5"/>
        <v>123819</v>
      </c>
      <c r="P38" s="97"/>
      <c r="Q38" s="97"/>
      <c r="R38" s="97"/>
      <c r="S38" s="97"/>
      <c r="T38" s="97"/>
      <c r="U38" s="97"/>
      <c r="V38" s="97"/>
      <c r="W38" s="97"/>
      <c r="X38" s="97"/>
      <c r="Y38" s="97"/>
      <c r="Z38" s="97"/>
      <c r="AA38" s="97"/>
      <c r="AB38" s="97"/>
      <c r="AC38" s="97"/>
      <c r="AD38" s="97"/>
      <c r="AE38" s="97"/>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row>
    <row r="39" spans="1:66" ht="30" customHeight="1" x14ac:dyDescent="0.4">
      <c r="A39" s="213"/>
      <c r="B39" s="157"/>
      <c r="C39" s="157"/>
      <c r="D39" s="198" t="s">
        <v>0</v>
      </c>
      <c r="E39" s="143">
        <f t="shared" ref="E39:L39" si="6">AVERAGE(E23,E7)</f>
        <v>0</v>
      </c>
      <c r="F39" s="143">
        <f t="shared" si="6"/>
        <v>749</v>
      </c>
      <c r="G39" s="143">
        <f t="shared" si="6"/>
        <v>8</v>
      </c>
      <c r="H39" s="143">
        <f t="shared" si="6"/>
        <v>0</v>
      </c>
      <c r="I39" s="143">
        <f t="shared" si="6"/>
        <v>3308.5</v>
      </c>
      <c r="J39" s="143">
        <f t="shared" si="6"/>
        <v>1213</v>
      </c>
      <c r="K39" s="143">
        <f t="shared" si="6"/>
        <v>0</v>
      </c>
      <c r="L39" s="150">
        <f t="shared" si="6"/>
        <v>5278.5</v>
      </c>
      <c r="P39" s="97"/>
      <c r="Q39" s="97"/>
      <c r="R39" s="97"/>
      <c r="S39" s="97"/>
      <c r="T39" s="97"/>
      <c r="U39" s="97"/>
      <c r="V39" s="97"/>
      <c r="W39" s="97"/>
      <c r="X39" s="97"/>
      <c r="Y39" s="97"/>
      <c r="Z39" s="97"/>
      <c r="AA39" s="97"/>
      <c r="AB39" s="97"/>
      <c r="AC39" s="97"/>
      <c r="AD39" s="97"/>
      <c r="AE39" s="97"/>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row>
    <row r="40" spans="1:66" ht="30" customHeight="1" x14ac:dyDescent="0.4">
      <c r="A40" s="213"/>
      <c r="B40" s="157"/>
      <c r="C40" s="157"/>
      <c r="D40" s="198" t="s">
        <v>25</v>
      </c>
      <c r="E40" s="143">
        <f t="shared" ref="E40:L40" si="7">AVERAGE(E24,E8)</f>
        <v>0</v>
      </c>
      <c r="F40" s="143">
        <f t="shared" si="7"/>
        <v>55486</v>
      </c>
      <c r="G40" s="143">
        <f t="shared" si="7"/>
        <v>0</v>
      </c>
      <c r="H40" s="143">
        <f t="shared" si="7"/>
        <v>0</v>
      </c>
      <c r="I40" s="143">
        <f t="shared" si="7"/>
        <v>0</v>
      </c>
      <c r="J40" s="143">
        <f t="shared" si="7"/>
        <v>0</v>
      </c>
      <c r="K40" s="143">
        <f t="shared" si="7"/>
        <v>0</v>
      </c>
      <c r="L40" s="150">
        <f t="shared" si="7"/>
        <v>55486</v>
      </c>
      <c r="P40" s="97"/>
      <c r="Q40" s="97"/>
      <c r="R40" s="97"/>
      <c r="S40" s="97"/>
      <c r="T40" s="97"/>
      <c r="U40" s="97"/>
      <c r="V40" s="97"/>
      <c r="W40" s="97"/>
      <c r="X40" s="97"/>
      <c r="Y40" s="97"/>
      <c r="Z40" s="97"/>
      <c r="AA40" s="97"/>
      <c r="AB40" s="97"/>
      <c r="AC40" s="97"/>
      <c r="AD40" s="97"/>
      <c r="AE40" s="97"/>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row>
    <row r="41" spans="1:66" ht="30" customHeight="1" x14ac:dyDescent="0.4">
      <c r="A41" s="213"/>
      <c r="B41" s="157"/>
      <c r="C41" s="157"/>
      <c r="D41" s="198" t="s">
        <v>26</v>
      </c>
      <c r="E41" s="143">
        <f t="shared" ref="E41:L41" si="8">AVERAGE(E25,E9)</f>
        <v>0</v>
      </c>
      <c r="F41" s="143">
        <f t="shared" si="8"/>
        <v>506.5</v>
      </c>
      <c r="G41" s="143">
        <f t="shared" si="8"/>
        <v>710</v>
      </c>
      <c r="H41" s="143">
        <f t="shared" si="8"/>
        <v>55</v>
      </c>
      <c r="I41" s="143">
        <f t="shared" si="8"/>
        <v>747</v>
      </c>
      <c r="J41" s="143">
        <f t="shared" si="8"/>
        <v>1197.5</v>
      </c>
      <c r="K41" s="143">
        <f t="shared" si="8"/>
        <v>0</v>
      </c>
      <c r="L41" s="150">
        <f t="shared" si="8"/>
        <v>3216</v>
      </c>
      <c r="P41" s="97"/>
      <c r="Q41" s="97"/>
      <c r="R41" s="97"/>
      <c r="S41" s="97"/>
      <c r="T41" s="97"/>
      <c r="U41" s="97"/>
      <c r="V41" s="97"/>
      <c r="W41" s="97"/>
      <c r="X41" s="97"/>
      <c r="Y41" s="97"/>
      <c r="Z41" s="97"/>
      <c r="AA41" s="97"/>
      <c r="AB41" s="97"/>
      <c r="AC41" s="97"/>
      <c r="AD41" s="97"/>
      <c r="AE41" s="97"/>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row>
    <row r="42" spans="1:66" ht="30" customHeight="1" x14ac:dyDescent="0.4">
      <c r="A42" s="213"/>
      <c r="B42" s="157"/>
      <c r="C42" s="157"/>
      <c r="D42" s="198" t="s">
        <v>1</v>
      </c>
      <c r="E42" s="143">
        <f t="shared" ref="E42:L42" si="9">AVERAGE(E26,E10)</f>
        <v>0</v>
      </c>
      <c r="F42" s="143">
        <f t="shared" si="9"/>
        <v>50</v>
      </c>
      <c r="G42" s="143">
        <f t="shared" si="9"/>
        <v>0</v>
      </c>
      <c r="H42" s="143">
        <f t="shared" si="9"/>
        <v>0</v>
      </c>
      <c r="I42" s="143">
        <f t="shared" si="9"/>
        <v>13</v>
      </c>
      <c r="J42" s="143">
        <f t="shared" si="9"/>
        <v>0</v>
      </c>
      <c r="K42" s="143">
        <f t="shared" si="9"/>
        <v>0</v>
      </c>
      <c r="L42" s="150">
        <f t="shared" si="9"/>
        <v>63</v>
      </c>
      <c r="P42" s="97"/>
      <c r="Q42" s="97"/>
      <c r="R42" s="97"/>
      <c r="S42" s="97"/>
      <c r="T42" s="97"/>
      <c r="U42" s="97"/>
      <c r="V42" s="97"/>
      <c r="W42" s="97"/>
      <c r="X42" s="97"/>
      <c r="Y42" s="97"/>
      <c r="Z42" s="97"/>
      <c r="AA42" s="97"/>
      <c r="AB42" s="97"/>
      <c r="AC42" s="97"/>
      <c r="AD42" s="97"/>
      <c r="AE42" s="97"/>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row>
    <row r="43" spans="1:66" ht="30" customHeight="1" x14ac:dyDescent="0.4">
      <c r="A43" s="213"/>
      <c r="B43" s="157"/>
      <c r="C43" s="157" t="s">
        <v>3</v>
      </c>
      <c r="D43" s="198" t="s">
        <v>35</v>
      </c>
      <c r="E43" s="143">
        <f t="shared" ref="E43:L43" si="10">AVERAGE(E27,E11)</f>
        <v>0</v>
      </c>
      <c r="F43" s="143">
        <f t="shared" si="10"/>
        <v>0</v>
      </c>
      <c r="G43" s="143">
        <f t="shared" si="10"/>
        <v>2940.5</v>
      </c>
      <c r="H43" s="143">
        <f t="shared" si="10"/>
        <v>21677</v>
      </c>
      <c r="I43" s="143">
        <f t="shared" si="10"/>
        <v>362.5</v>
      </c>
      <c r="J43" s="143">
        <f t="shared" si="10"/>
        <v>9535.5</v>
      </c>
      <c r="K43" s="143">
        <f t="shared" si="10"/>
        <v>369.5</v>
      </c>
      <c r="L43" s="150">
        <f t="shared" si="10"/>
        <v>34885</v>
      </c>
      <c r="P43" s="97"/>
      <c r="Q43" s="97"/>
      <c r="R43" s="97"/>
      <c r="S43" s="97"/>
      <c r="T43" s="97"/>
      <c r="U43" s="97"/>
      <c r="V43" s="97"/>
      <c r="W43" s="97"/>
      <c r="X43" s="97"/>
      <c r="Y43" s="97"/>
      <c r="Z43" s="97"/>
      <c r="AA43" s="97"/>
      <c r="AB43" s="97"/>
      <c r="AC43" s="97"/>
      <c r="AD43" s="97"/>
      <c r="AE43" s="97"/>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row>
    <row r="44" spans="1:66" ht="30" customHeight="1" x14ac:dyDescent="0.4">
      <c r="A44" s="213"/>
      <c r="B44" s="157"/>
      <c r="C44" s="157"/>
      <c r="D44" s="198" t="s">
        <v>36</v>
      </c>
      <c r="E44" s="143">
        <f t="shared" ref="E44:L44" si="11">AVERAGE(E28,E12)</f>
        <v>0</v>
      </c>
      <c r="F44" s="143">
        <f t="shared" si="11"/>
        <v>0</v>
      </c>
      <c r="G44" s="143">
        <f t="shared" si="11"/>
        <v>0</v>
      </c>
      <c r="H44" s="143">
        <f t="shared" si="11"/>
        <v>969.5</v>
      </c>
      <c r="I44" s="143">
        <f t="shared" si="11"/>
        <v>13.5</v>
      </c>
      <c r="J44" s="143">
        <f t="shared" si="11"/>
        <v>483.5</v>
      </c>
      <c r="K44" s="143">
        <f t="shared" si="11"/>
        <v>0</v>
      </c>
      <c r="L44" s="150">
        <f t="shared" si="11"/>
        <v>1466.5</v>
      </c>
      <c r="P44" s="97"/>
      <c r="Q44" s="97"/>
      <c r="R44" s="97"/>
      <c r="S44" s="97"/>
      <c r="T44" s="97"/>
      <c r="U44" s="97"/>
      <c r="V44" s="97"/>
      <c r="W44" s="97"/>
      <c r="X44" s="97"/>
      <c r="Y44" s="97"/>
      <c r="Z44" s="97"/>
      <c r="AA44" s="97"/>
      <c r="AB44" s="97"/>
      <c r="AC44" s="97"/>
      <c r="AD44" s="97"/>
      <c r="AE44" s="97"/>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row>
    <row r="45" spans="1:66" ht="30" customHeight="1" x14ac:dyDescent="0.4">
      <c r="A45" s="213"/>
      <c r="B45" s="157"/>
      <c r="C45" s="157"/>
      <c r="D45" s="198" t="s">
        <v>27</v>
      </c>
      <c r="E45" s="143">
        <f t="shared" ref="E45:L45" si="12">AVERAGE(E29,E13)</f>
        <v>1090</v>
      </c>
      <c r="F45" s="143">
        <f t="shared" si="12"/>
        <v>5130.5</v>
      </c>
      <c r="G45" s="143">
        <f t="shared" si="12"/>
        <v>26504</v>
      </c>
      <c r="H45" s="143">
        <f t="shared" si="12"/>
        <v>377</v>
      </c>
      <c r="I45" s="143">
        <f t="shared" si="12"/>
        <v>3746</v>
      </c>
      <c r="J45" s="143">
        <f t="shared" si="12"/>
        <v>48.5</v>
      </c>
      <c r="K45" s="143">
        <f t="shared" si="12"/>
        <v>1097</v>
      </c>
      <c r="L45" s="150">
        <f t="shared" si="12"/>
        <v>37993</v>
      </c>
      <c r="P45" s="97"/>
      <c r="Q45" s="97"/>
      <c r="R45" s="97"/>
      <c r="S45" s="97"/>
      <c r="T45" s="97"/>
      <c r="U45" s="97"/>
      <c r="V45" s="97"/>
      <c r="W45" s="97"/>
      <c r="X45" s="97"/>
      <c r="Y45" s="97"/>
      <c r="Z45" s="97"/>
      <c r="AA45" s="97"/>
      <c r="AB45" s="97"/>
      <c r="AC45" s="97"/>
      <c r="AD45" s="97"/>
      <c r="AE45" s="97"/>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row>
    <row r="46" spans="1:66" ht="30" customHeight="1" x14ac:dyDescent="0.4">
      <c r="A46" s="213"/>
      <c r="B46" s="157"/>
      <c r="C46" s="157"/>
      <c r="D46" s="198" t="s">
        <v>22</v>
      </c>
      <c r="E46" s="143">
        <f t="shared" ref="E46:K46" si="13">AVERAGE(E30,E14)</f>
        <v>0</v>
      </c>
      <c r="F46" s="143">
        <f t="shared" si="13"/>
        <v>0</v>
      </c>
      <c r="G46" s="143">
        <f t="shared" si="13"/>
        <v>2192.5</v>
      </c>
      <c r="H46" s="143">
        <f t="shared" si="13"/>
        <v>1181</v>
      </c>
      <c r="I46" s="143">
        <f t="shared" si="13"/>
        <v>145</v>
      </c>
      <c r="J46" s="143">
        <f t="shared" si="13"/>
        <v>6.5</v>
      </c>
      <c r="K46" s="143">
        <f t="shared" si="13"/>
        <v>0</v>
      </c>
      <c r="L46" s="150">
        <f>AVERAGE(L30,L14)</f>
        <v>3525</v>
      </c>
      <c r="P46" s="97"/>
      <c r="Q46" s="97"/>
      <c r="R46" s="97"/>
      <c r="S46" s="97"/>
      <c r="T46" s="97"/>
      <c r="U46" s="97"/>
      <c r="V46" s="97"/>
      <c r="W46" s="97"/>
      <c r="X46" s="97"/>
      <c r="Y46" s="97"/>
      <c r="Z46" s="97"/>
      <c r="AA46" s="97"/>
      <c r="AB46" s="97"/>
      <c r="AC46" s="97"/>
      <c r="AD46" s="97"/>
      <c r="AE46" s="97"/>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row>
    <row r="47" spans="1:66" ht="30" customHeight="1" x14ac:dyDescent="0.4">
      <c r="A47" s="213"/>
      <c r="B47" s="157"/>
      <c r="C47" s="157"/>
      <c r="D47" s="198" t="s">
        <v>28</v>
      </c>
      <c r="E47" s="143">
        <f t="shared" ref="E47:L47" si="14">AVERAGE(E31,E15)</f>
        <v>0</v>
      </c>
      <c r="F47" s="143">
        <f t="shared" si="14"/>
        <v>0</v>
      </c>
      <c r="G47" s="143">
        <f t="shared" si="14"/>
        <v>2661.5</v>
      </c>
      <c r="H47" s="143">
        <f t="shared" si="14"/>
        <v>16428.5</v>
      </c>
      <c r="I47" s="143">
        <f t="shared" si="14"/>
        <v>2321.5</v>
      </c>
      <c r="J47" s="143">
        <f t="shared" si="14"/>
        <v>39633.5</v>
      </c>
      <c r="K47" s="143">
        <f t="shared" si="14"/>
        <v>3573</v>
      </c>
      <c r="L47" s="150">
        <f t="shared" si="14"/>
        <v>64618</v>
      </c>
      <c r="P47" s="97"/>
      <c r="Q47" s="97"/>
      <c r="R47" s="97"/>
      <c r="S47" s="97"/>
      <c r="T47" s="97"/>
      <c r="U47" s="97"/>
      <c r="V47" s="97"/>
      <c r="W47" s="97"/>
      <c r="X47" s="97"/>
      <c r="Y47" s="97"/>
      <c r="Z47" s="97"/>
      <c r="AA47" s="97"/>
      <c r="AB47" s="97"/>
      <c r="AC47" s="97"/>
      <c r="AD47" s="97"/>
      <c r="AE47" s="97"/>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row>
    <row r="48" spans="1:66" ht="30" customHeight="1" x14ac:dyDescent="0.4">
      <c r="A48" s="213"/>
      <c r="B48" s="157"/>
      <c r="C48" s="157"/>
      <c r="D48" s="198" t="s">
        <v>29</v>
      </c>
      <c r="E48" s="143">
        <f t="shared" ref="E48:L48" si="15">AVERAGE(E32,E16)</f>
        <v>0</v>
      </c>
      <c r="F48" s="143">
        <f t="shared" si="15"/>
        <v>1.5</v>
      </c>
      <c r="G48" s="143">
        <f t="shared" si="15"/>
        <v>47</v>
      </c>
      <c r="H48" s="143">
        <f t="shared" si="15"/>
        <v>6533</v>
      </c>
      <c r="I48" s="143">
        <f t="shared" si="15"/>
        <v>337</v>
      </c>
      <c r="J48" s="143">
        <f t="shared" si="15"/>
        <v>112726.5</v>
      </c>
      <c r="K48" s="143">
        <f t="shared" si="15"/>
        <v>71</v>
      </c>
      <c r="L48" s="150">
        <f t="shared" si="15"/>
        <v>119716</v>
      </c>
      <c r="P48" s="97"/>
      <c r="Q48" s="97"/>
      <c r="R48" s="97"/>
      <c r="S48" s="97"/>
      <c r="T48" s="97"/>
      <c r="U48" s="97"/>
      <c r="V48" s="97"/>
      <c r="W48" s="97"/>
      <c r="X48" s="97"/>
      <c r="Y48" s="97"/>
      <c r="Z48" s="97"/>
      <c r="AA48" s="97"/>
      <c r="AB48" s="97"/>
      <c r="AC48" s="97"/>
      <c r="AD48" s="97"/>
      <c r="AE48" s="97"/>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row>
    <row r="49" spans="1:66" ht="30" customHeight="1" x14ac:dyDescent="0.4">
      <c r="A49" s="213"/>
      <c r="B49" s="157"/>
      <c r="C49" s="157"/>
      <c r="D49" s="198" t="s">
        <v>37</v>
      </c>
      <c r="E49" s="143">
        <f t="shared" ref="E49:L49" si="16">AVERAGE(E33,E17)</f>
        <v>0</v>
      </c>
      <c r="F49" s="143">
        <f t="shared" si="16"/>
        <v>67</v>
      </c>
      <c r="G49" s="143">
        <f t="shared" si="16"/>
        <v>956</v>
      </c>
      <c r="H49" s="143">
        <f t="shared" si="16"/>
        <v>0</v>
      </c>
      <c r="I49" s="143">
        <f t="shared" si="16"/>
        <v>553.5</v>
      </c>
      <c r="J49" s="143">
        <f t="shared" si="16"/>
        <v>90.5</v>
      </c>
      <c r="K49" s="143">
        <f t="shared" si="16"/>
        <v>0</v>
      </c>
      <c r="L49" s="150">
        <f t="shared" si="16"/>
        <v>1667</v>
      </c>
      <c r="P49" s="97"/>
      <c r="Q49" s="97"/>
      <c r="R49" s="97"/>
      <c r="S49" s="97"/>
      <c r="T49" s="97"/>
      <c r="U49" s="97"/>
      <c r="V49" s="97"/>
      <c r="W49" s="97"/>
      <c r="X49" s="97"/>
      <c r="Y49" s="97"/>
      <c r="Z49" s="97"/>
      <c r="AA49" s="97"/>
      <c r="AB49" s="97"/>
      <c r="AC49" s="97"/>
      <c r="AD49" s="97"/>
      <c r="AE49" s="97"/>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row>
    <row r="50" spans="1:66" ht="30" customHeight="1" x14ac:dyDescent="0.4">
      <c r="A50" s="213"/>
      <c r="B50" s="157"/>
      <c r="C50" s="157"/>
      <c r="D50" s="198" t="s">
        <v>30</v>
      </c>
      <c r="E50" s="143">
        <f t="shared" ref="E50:L50" si="17">AVERAGE(E34,E18)</f>
        <v>34</v>
      </c>
      <c r="F50" s="143">
        <f t="shared" si="17"/>
        <v>7336</v>
      </c>
      <c r="G50" s="143">
        <f t="shared" si="17"/>
        <v>13</v>
      </c>
      <c r="H50" s="143">
        <f t="shared" si="17"/>
        <v>0</v>
      </c>
      <c r="I50" s="143">
        <f t="shared" si="17"/>
        <v>4904.5</v>
      </c>
      <c r="J50" s="143">
        <f t="shared" si="17"/>
        <v>288</v>
      </c>
      <c r="K50" s="143">
        <f t="shared" si="17"/>
        <v>0</v>
      </c>
      <c r="L50" s="150">
        <f t="shared" si="17"/>
        <v>12575.5</v>
      </c>
      <c r="P50" s="97"/>
      <c r="Q50" s="97"/>
      <c r="R50" s="97"/>
      <c r="S50" s="97"/>
      <c r="T50" s="97"/>
      <c r="U50" s="97"/>
      <c r="V50" s="97"/>
      <c r="W50" s="97"/>
      <c r="X50" s="97"/>
      <c r="Y50" s="97"/>
      <c r="Z50" s="97"/>
      <c r="AA50" s="97"/>
      <c r="AB50" s="97"/>
      <c r="AC50" s="97"/>
      <c r="AD50" s="97"/>
      <c r="AE50" s="97"/>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row>
    <row r="51" spans="1:66" ht="30" customHeight="1" x14ac:dyDescent="0.4">
      <c r="A51" s="213"/>
      <c r="B51" s="157"/>
      <c r="C51" s="157"/>
      <c r="D51" s="198" t="s">
        <v>31</v>
      </c>
      <c r="E51" s="143">
        <f t="shared" ref="E51:L51" si="18">AVERAGE(E35,E19)</f>
        <v>33722</v>
      </c>
      <c r="F51" s="143">
        <f t="shared" si="18"/>
        <v>171.5</v>
      </c>
      <c r="G51" s="143">
        <f t="shared" si="18"/>
        <v>0</v>
      </c>
      <c r="H51" s="143">
        <f t="shared" si="18"/>
        <v>39</v>
      </c>
      <c r="I51" s="143">
        <f t="shared" si="18"/>
        <v>59</v>
      </c>
      <c r="J51" s="143">
        <f t="shared" si="18"/>
        <v>10969.5</v>
      </c>
      <c r="K51" s="143">
        <f t="shared" si="18"/>
        <v>12</v>
      </c>
      <c r="L51" s="150">
        <f t="shared" si="18"/>
        <v>44973</v>
      </c>
      <c r="P51" s="97"/>
      <c r="Q51" s="97"/>
      <c r="R51" s="97"/>
      <c r="S51" s="97"/>
      <c r="T51" s="97"/>
      <c r="U51" s="97"/>
      <c r="V51" s="97"/>
      <c r="W51" s="97"/>
      <c r="X51" s="97"/>
      <c r="Y51" s="97"/>
      <c r="Z51" s="97"/>
      <c r="AA51" s="97"/>
      <c r="AB51" s="97"/>
      <c r="AC51" s="97"/>
      <c r="AD51" s="97"/>
      <c r="AE51" s="97"/>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row>
    <row r="52" spans="1:66" ht="30" customHeight="1" x14ac:dyDescent="0.4">
      <c r="A52" s="214"/>
      <c r="B52" s="147" t="s">
        <v>47</v>
      </c>
      <c r="C52" s="148"/>
      <c r="D52" s="149"/>
      <c r="E52" s="150">
        <f>SUM(E37:E51)</f>
        <v>104645.5</v>
      </c>
      <c r="F52" s="150">
        <f>SUM(F37:F51)</f>
        <v>155366</v>
      </c>
      <c r="G52" s="150">
        <f t="shared" ref="G52:H52" si="19">SUM(G37:G51)</f>
        <v>36144.5</v>
      </c>
      <c r="H52" s="150">
        <f t="shared" si="19"/>
        <v>47294</v>
      </c>
      <c r="I52" s="150">
        <f>SUM(I37:I51)</f>
        <v>50916</v>
      </c>
      <c r="J52" s="150">
        <f>SUM(J37:J51)</f>
        <v>232181</v>
      </c>
      <c r="K52" s="150">
        <f>SUM(K37:K51)</f>
        <v>5122.5</v>
      </c>
      <c r="L52" s="151">
        <f>AVERAGE(L36,L20)</f>
        <v>631669.5</v>
      </c>
      <c r="P52" s="97"/>
      <c r="Q52" s="97"/>
      <c r="R52" s="97"/>
      <c r="S52" s="97"/>
      <c r="T52" s="97"/>
      <c r="U52" s="97"/>
      <c r="V52" s="97"/>
      <c r="W52" s="97"/>
      <c r="X52" s="97"/>
      <c r="Y52" s="97"/>
      <c r="Z52" s="97"/>
      <c r="AA52" s="97"/>
      <c r="AB52" s="97"/>
      <c r="AC52" s="97"/>
      <c r="AD52" s="97"/>
      <c r="AE52" s="97"/>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row>
    <row r="53" spans="1:66" ht="30" customHeight="1" x14ac:dyDescent="0.4">
      <c r="A53" s="152" t="s">
        <v>50</v>
      </c>
      <c r="B53" s="152"/>
      <c r="C53" s="152"/>
      <c r="D53" s="152"/>
      <c r="E53" s="200">
        <f>SUM(E36,E20)</f>
        <v>209291</v>
      </c>
      <c r="F53" s="200">
        <f>SUM(F36,F20)</f>
        <v>310732</v>
      </c>
      <c r="G53" s="200">
        <f>SUM(G36,G20)</f>
        <v>72289</v>
      </c>
      <c r="H53" s="200">
        <f>SUM(H36,H20)</f>
        <v>94588</v>
      </c>
      <c r="I53" s="200">
        <f t="shared" ref="I53:K53" si="20">SUM(I36,I20)</f>
        <v>101832</v>
      </c>
      <c r="J53" s="200">
        <f t="shared" si="20"/>
        <v>464362</v>
      </c>
      <c r="K53" s="200">
        <f t="shared" si="20"/>
        <v>10245</v>
      </c>
      <c r="L53" s="200">
        <f>SUM(L36,L20)</f>
        <v>1263339</v>
      </c>
      <c r="P53" s="97"/>
      <c r="Q53" s="97"/>
      <c r="R53" s="97"/>
      <c r="S53" s="97"/>
      <c r="T53" s="97"/>
      <c r="U53" s="97"/>
      <c r="V53" s="97"/>
      <c r="W53" s="97"/>
      <c r="X53" s="97"/>
      <c r="Y53" s="97"/>
      <c r="Z53" s="97"/>
      <c r="AA53" s="97"/>
      <c r="AB53" s="97"/>
      <c r="AC53" s="97"/>
      <c r="AD53" s="97"/>
      <c r="AE53" s="97"/>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row>
    <row r="54" spans="1:66" ht="30" customHeight="1" x14ac:dyDescent="0.4">
      <c r="A54" s="152"/>
      <c r="B54" s="152"/>
      <c r="C54" s="152"/>
      <c r="D54" s="152"/>
      <c r="E54" s="200"/>
      <c r="F54" s="200"/>
      <c r="G54" s="200"/>
      <c r="H54" s="200"/>
      <c r="I54" s="200"/>
      <c r="J54" s="200"/>
      <c r="K54" s="200"/>
      <c r="L54" s="200"/>
      <c r="P54" s="97"/>
      <c r="Q54" s="97"/>
      <c r="R54" s="97"/>
      <c r="S54" s="97"/>
      <c r="T54" s="97"/>
      <c r="U54" s="97"/>
      <c r="V54" s="97"/>
      <c r="W54" s="97"/>
      <c r="X54" s="97"/>
      <c r="Y54" s="97"/>
      <c r="Z54" s="97"/>
      <c r="AA54" s="97"/>
      <c r="AB54" s="97"/>
      <c r="AC54" s="97"/>
      <c r="AD54" s="97"/>
      <c r="AE54" s="97"/>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row>
    <row r="55" spans="1:66" ht="30" customHeight="1" x14ac:dyDescent="0.4">
      <c r="A55" s="168"/>
      <c r="B55" s="168"/>
      <c r="C55" s="168"/>
      <c r="D55" s="168"/>
      <c r="E55" s="201"/>
      <c r="F55" s="201"/>
      <c r="G55" s="201"/>
      <c r="H55" s="201"/>
      <c r="I55" s="201"/>
      <c r="J55" s="201"/>
      <c r="K55" s="201"/>
      <c r="L55" s="201"/>
      <c r="P55" s="97"/>
      <c r="Q55" s="97"/>
      <c r="R55" s="97"/>
      <c r="S55" s="97"/>
      <c r="T55" s="97"/>
      <c r="U55" s="97"/>
      <c r="V55" s="97"/>
      <c r="W55" s="97"/>
      <c r="X55" s="97"/>
      <c r="Y55" s="97"/>
      <c r="Z55" s="97"/>
      <c r="AA55" s="97"/>
      <c r="AB55" s="97"/>
      <c r="AC55" s="97"/>
      <c r="AD55" s="97"/>
      <c r="AE55" s="97"/>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row>
    <row r="56" spans="1:66" ht="30" customHeight="1" x14ac:dyDescent="0.4">
      <c r="A56" s="168"/>
      <c r="B56" s="168"/>
      <c r="C56" s="168"/>
      <c r="D56" s="168"/>
      <c r="E56" s="201"/>
      <c r="F56" s="201"/>
      <c r="G56" s="201"/>
      <c r="H56" s="201"/>
      <c r="I56" s="201"/>
      <c r="J56" s="201"/>
      <c r="K56" s="201"/>
      <c r="L56" s="201"/>
      <c r="P56" s="97"/>
      <c r="Q56" s="97"/>
      <c r="R56" s="97"/>
      <c r="S56" s="97"/>
      <c r="T56" s="97"/>
      <c r="U56" s="97"/>
      <c r="V56" s="97"/>
      <c r="W56" s="97"/>
      <c r="X56" s="97"/>
      <c r="Y56" s="97"/>
      <c r="Z56" s="97"/>
      <c r="AA56" s="97"/>
      <c r="AB56" s="97"/>
      <c r="AC56" s="97"/>
      <c r="AD56" s="97"/>
      <c r="AE56" s="97"/>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row>
    <row r="57" spans="1:66" s="6" customFormat="1" ht="30" customHeight="1" x14ac:dyDescent="0.45">
      <c r="A57" s="215" t="s">
        <v>4</v>
      </c>
      <c r="B57" s="141">
        <v>2019</v>
      </c>
      <c r="C57" s="157" t="s">
        <v>2</v>
      </c>
      <c r="D57" s="198" t="s">
        <v>23</v>
      </c>
      <c r="E57" s="143">
        <v>3580</v>
      </c>
      <c r="F57" s="143">
        <v>0</v>
      </c>
      <c r="G57" s="143">
        <v>0</v>
      </c>
      <c r="H57" s="143">
        <v>0</v>
      </c>
      <c r="I57" s="143">
        <v>29</v>
      </c>
      <c r="J57" s="143">
        <v>1207</v>
      </c>
      <c r="K57" s="143">
        <v>0</v>
      </c>
      <c r="L57" s="199">
        <f>SUM(E57:K57)</f>
        <v>4816</v>
      </c>
      <c r="P57" s="97"/>
      <c r="Q57" s="97"/>
      <c r="R57" s="97"/>
      <c r="S57" s="97"/>
      <c r="T57" s="97"/>
      <c r="U57" s="97"/>
      <c r="V57" s="97"/>
      <c r="W57" s="97"/>
      <c r="X57" s="97"/>
      <c r="Y57" s="97"/>
      <c r="Z57" s="97"/>
      <c r="AA57" s="97"/>
      <c r="AB57" s="97"/>
      <c r="AC57" s="97"/>
      <c r="AD57" s="97"/>
      <c r="AE57" s="97"/>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row>
    <row r="58" spans="1:66" s="6" customFormat="1" ht="30" customHeight="1" x14ac:dyDescent="0.45">
      <c r="A58" s="215"/>
      <c r="B58" s="145"/>
      <c r="C58" s="157"/>
      <c r="D58" s="198" t="s">
        <v>24</v>
      </c>
      <c r="E58" s="143">
        <v>0</v>
      </c>
      <c r="F58" s="143">
        <v>2884</v>
      </c>
      <c r="G58" s="143">
        <v>0</v>
      </c>
      <c r="H58" s="143">
        <v>0</v>
      </c>
      <c r="I58" s="143">
        <v>1669</v>
      </c>
      <c r="J58" s="143">
        <v>363</v>
      </c>
      <c r="K58" s="143">
        <v>0</v>
      </c>
      <c r="L58" s="199">
        <f t="shared" ref="L58:L172" si="21">SUM(E58:K58)</f>
        <v>4916</v>
      </c>
      <c r="P58" s="97"/>
      <c r="Q58" s="97"/>
      <c r="R58" s="97"/>
      <c r="S58" s="97"/>
      <c r="T58" s="97"/>
      <c r="U58" s="97"/>
      <c r="V58" s="97"/>
      <c r="W58" s="97"/>
      <c r="X58" s="97"/>
      <c r="Y58" s="97"/>
      <c r="Z58" s="97"/>
      <c r="AA58" s="97"/>
      <c r="AB58" s="97"/>
      <c r="AC58" s="97"/>
      <c r="AD58" s="97"/>
      <c r="AE58" s="97"/>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row>
    <row r="59" spans="1:66" ht="30" customHeight="1" x14ac:dyDescent="0.45">
      <c r="A59" s="215"/>
      <c r="B59" s="145"/>
      <c r="C59" s="157"/>
      <c r="D59" s="198" t="s">
        <v>0</v>
      </c>
      <c r="E59" s="143">
        <v>0</v>
      </c>
      <c r="F59" s="143">
        <v>0</v>
      </c>
      <c r="G59" s="143">
        <v>0</v>
      </c>
      <c r="H59" s="143">
        <v>0</v>
      </c>
      <c r="I59" s="143">
        <v>18</v>
      </c>
      <c r="J59" s="143">
        <v>50</v>
      </c>
      <c r="K59" s="143">
        <v>0</v>
      </c>
      <c r="L59" s="199">
        <f t="shared" si="21"/>
        <v>68</v>
      </c>
      <c r="P59" s="97"/>
      <c r="Q59" s="97"/>
      <c r="R59" s="97"/>
      <c r="S59" s="97"/>
      <c r="T59" s="97"/>
      <c r="U59" s="97"/>
      <c r="V59" s="97"/>
      <c r="W59" s="97"/>
      <c r="X59" s="97"/>
      <c r="Y59" s="97"/>
      <c r="Z59" s="97"/>
      <c r="AA59" s="97"/>
      <c r="AB59" s="97"/>
      <c r="AC59" s="97"/>
      <c r="AD59" s="97"/>
      <c r="AE59" s="97"/>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row>
    <row r="60" spans="1:66" ht="30" customHeight="1" x14ac:dyDescent="0.45">
      <c r="A60" s="215"/>
      <c r="B60" s="145"/>
      <c r="C60" s="157"/>
      <c r="D60" s="198" t="s">
        <v>25</v>
      </c>
      <c r="E60" s="143">
        <v>0</v>
      </c>
      <c r="F60" s="143">
        <v>2210</v>
      </c>
      <c r="G60" s="143">
        <v>0</v>
      </c>
      <c r="H60" s="143">
        <v>0</v>
      </c>
      <c r="I60" s="143">
        <v>0</v>
      </c>
      <c r="J60" s="143">
        <v>0</v>
      </c>
      <c r="K60" s="143">
        <v>0</v>
      </c>
      <c r="L60" s="199">
        <f t="shared" si="21"/>
        <v>2210</v>
      </c>
      <c r="P60" s="97"/>
      <c r="Q60" s="97"/>
      <c r="R60" s="97"/>
      <c r="S60" s="97"/>
      <c r="T60" s="97"/>
      <c r="U60" s="97"/>
      <c r="V60" s="97"/>
      <c r="W60" s="97"/>
      <c r="X60" s="97"/>
      <c r="Y60" s="97"/>
      <c r="Z60" s="97"/>
      <c r="AA60" s="97"/>
      <c r="AB60" s="97"/>
      <c r="AC60" s="97"/>
      <c r="AD60" s="97"/>
      <c r="AE60" s="97"/>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row>
    <row r="61" spans="1:66" ht="30" customHeight="1" x14ac:dyDescent="0.45">
      <c r="A61" s="215"/>
      <c r="B61" s="145"/>
      <c r="C61" s="157"/>
      <c r="D61" s="198" t="s">
        <v>26</v>
      </c>
      <c r="E61" s="143">
        <v>0</v>
      </c>
      <c r="F61" s="143">
        <v>51</v>
      </c>
      <c r="G61" s="143">
        <v>0</v>
      </c>
      <c r="H61" s="143">
        <v>14</v>
      </c>
      <c r="I61" s="143">
        <v>98</v>
      </c>
      <c r="J61" s="143">
        <v>30</v>
      </c>
      <c r="K61" s="143">
        <v>0</v>
      </c>
      <c r="L61" s="199">
        <f t="shared" si="21"/>
        <v>193</v>
      </c>
      <c r="P61" s="97"/>
      <c r="Q61" s="97"/>
      <c r="R61" s="97"/>
      <c r="S61" s="97"/>
      <c r="T61" s="97"/>
      <c r="U61" s="97"/>
      <c r="V61" s="97"/>
      <c r="W61" s="97"/>
      <c r="X61" s="97"/>
      <c r="Y61" s="97"/>
      <c r="Z61" s="97"/>
      <c r="AA61" s="97"/>
      <c r="AB61" s="97"/>
      <c r="AC61" s="97"/>
      <c r="AD61" s="97"/>
      <c r="AE61" s="97"/>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row>
    <row r="62" spans="1:66" ht="30" customHeight="1" x14ac:dyDescent="0.45">
      <c r="A62" s="215"/>
      <c r="B62" s="145"/>
      <c r="C62" s="141" t="s">
        <v>3</v>
      </c>
      <c r="D62" s="198" t="s">
        <v>35</v>
      </c>
      <c r="E62" s="143">
        <v>0</v>
      </c>
      <c r="F62" s="143">
        <v>0</v>
      </c>
      <c r="G62" s="143">
        <v>0</v>
      </c>
      <c r="H62" s="143">
        <v>0</v>
      </c>
      <c r="I62" s="143">
        <v>0</v>
      </c>
      <c r="J62" s="143">
        <v>251</v>
      </c>
      <c r="K62" s="143">
        <v>2656</v>
      </c>
      <c r="L62" s="199">
        <f>SUM(E62:K62)</f>
        <v>2907</v>
      </c>
      <c r="P62" s="97"/>
      <c r="Q62" s="97"/>
      <c r="R62" s="97"/>
      <c r="S62" s="97"/>
      <c r="T62" s="97"/>
      <c r="U62" s="97"/>
      <c r="V62" s="97"/>
      <c r="W62" s="97"/>
      <c r="X62" s="97"/>
      <c r="Y62" s="97"/>
      <c r="Z62" s="97"/>
      <c r="AA62" s="97"/>
      <c r="AB62" s="97"/>
      <c r="AC62" s="97"/>
      <c r="AD62" s="97"/>
      <c r="AE62" s="97"/>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row>
    <row r="63" spans="1:66" ht="30" customHeight="1" x14ac:dyDescent="0.45">
      <c r="A63" s="215"/>
      <c r="B63" s="145"/>
      <c r="C63" s="145"/>
      <c r="D63" s="202" t="s">
        <v>36</v>
      </c>
      <c r="E63" s="143">
        <v>0</v>
      </c>
      <c r="F63" s="143">
        <v>0</v>
      </c>
      <c r="G63" s="143">
        <v>0</v>
      </c>
      <c r="H63" s="143">
        <v>0</v>
      </c>
      <c r="I63" s="143">
        <v>0</v>
      </c>
      <c r="J63" s="143">
        <v>61</v>
      </c>
      <c r="K63" s="143">
        <v>0</v>
      </c>
      <c r="L63" s="199">
        <f t="shared" si="21"/>
        <v>61</v>
      </c>
      <c r="P63" s="97"/>
      <c r="Q63" s="97"/>
      <c r="R63" s="97"/>
      <c r="S63" s="97"/>
      <c r="T63" s="97"/>
      <c r="U63" s="97"/>
      <c r="V63" s="97"/>
      <c r="W63" s="97"/>
      <c r="X63" s="97"/>
      <c r="Y63" s="97"/>
      <c r="Z63" s="97"/>
      <c r="AA63" s="97"/>
      <c r="AB63" s="97"/>
      <c r="AC63" s="97"/>
      <c r="AD63" s="97"/>
      <c r="AE63" s="97"/>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row>
    <row r="64" spans="1:66" ht="30" customHeight="1" x14ac:dyDescent="0.45">
      <c r="A64" s="215"/>
      <c r="B64" s="145"/>
      <c r="C64" s="145"/>
      <c r="D64" s="198" t="s">
        <v>27</v>
      </c>
      <c r="E64" s="143">
        <v>0</v>
      </c>
      <c r="F64" s="143">
        <v>463</v>
      </c>
      <c r="G64" s="143">
        <v>1764</v>
      </c>
      <c r="H64" s="143">
        <v>0</v>
      </c>
      <c r="I64" s="143">
        <v>0</v>
      </c>
      <c r="J64" s="143">
        <v>3</v>
      </c>
      <c r="K64" s="143">
        <v>0</v>
      </c>
      <c r="L64" s="199">
        <f>SUM(E64:K64)</f>
        <v>2230</v>
      </c>
      <c r="P64" s="97"/>
      <c r="Q64" s="97"/>
      <c r="R64" s="97"/>
      <c r="S64" s="97"/>
      <c r="T64" s="97"/>
      <c r="U64" s="97"/>
      <c r="V64" s="97"/>
      <c r="W64" s="97"/>
      <c r="X64" s="97"/>
      <c r="Y64" s="97"/>
      <c r="Z64" s="97"/>
      <c r="AA64" s="97"/>
      <c r="AB64" s="97"/>
      <c r="AC64" s="97"/>
      <c r="AD64" s="97"/>
      <c r="AE64" s="97"/>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row>
    <row r="65" spans="1:66" ht="30" customHeight="1" x14ac:dyDescent="0.45">
      <c r="A65" s="215"/>
      <c r="B65" s="145"/>
      <c r="C65" s="145"/>
      <c r="D65" s="198" t="s">
        <v>22</v>
      </c>
      <c r="E65" s="143">
        <v>0</v>
      </c>
      <c r="F65" s="143">
        <v>0</v>
      </c>
      <c r="G65" s="143">
        <v>145</v>
      </c>
      <c r="H65" s="143">
        <v>80</v>
      </c>
      <c r="I65" s="143">
        <v>0</v>
      </c>
      <c r="J65" s="143">
        <v>0</v>
      </c>
      <c r="K65" s="143">
        <v>0</v>
      </c>
      <c r="L65" s="199">
        <f t="shared" si="21"/>
        <v>225</v>
      </c>
      <c r="P65" s="97"/>
      <c r="Q65" s="97"/>
      <c r="R65" s="97"/>
      <c r="S65" s="97"/>
      <c r="T65" s="97"/>
      <c r="U65" s="97"/>
      <c r="V65" s="97"/>
      <c r="W65" s="97"/>
      <c r="X65" s="97"/>
      <c r="Y65" s="97"/>
      <c r="Z65" s="97"/>
      <c r="AA65" s="97"/>
      <c r="AB65" s="97"/>
      <c r="AC65" s="97"/>
      <c r="AD65" s="97"/>
      <c r="AE65" s="97"/>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row>
    <row r="66" spans="1:66" ht="30" customHeight="1" x14ac:dyDescent="0.45">
      <c r="A66" s="215"/>
      <c r="B66" s="145"/>
      <c r="C66" s="145"/>
      <c r="D66" s="198" t="s">
        <v>28</v>
      </c>
      <c r="E66" s="143">
        <v>0</v>
      </c>
      <c r="F66" s="143">
        <v>0</v>
      </c>
      <c r="G66" s="143">
        <v>179</v>
      </c>
      <c r="H66" s="143">
        <v>1467</v>
      </c>
      <c r="I66" s="143">
        <v>493</v>
      </c>
      <c r="J66" s="143">
        <v>6960</v>
      </c>
      <c r="K66" s="143">
        <v>149</v>
      </c>
      <c r="L66" s="199">
        <f t="shared" si="21"/>
        <v>9248</v>
      </c>
      <c r="P66" s="97"/>
      <c r="Q66" s="97"/>
      <c r="R66" s="97"/>
      <c r="S66" s="97"/>
      <c r="T66" s="97"/>
      <c r="U66" s="97"/>
      <c r="V66" s="97"/>
      <c r="W66" s="97"/>
      <c r="X66" s="97"/>
      <c r="Y66" s="97"/>
      <c r="Z66" s="97"/>
      <c r="AA66" s="97"/>
      <c r="AB66" s="97"/>
      <c r="AC66" s="97"/>
      <c r="AD66" s="97"/>
      <c r="AE66" s="97"/>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c r="BM66" s="96"/>
      <c r="BN66" s="96"/>
    </row>
    <row r="67" spans="1:66" ht="30" customHeight="1" x14ac:dyDescent="0.45">
      <c r="A67" s="215"/>
      <c r="B67" s="145"/>
      <c r="C67" s="145"/>
      <c r="D67" s="198" t="s">
        <v>29</v>
      </c>
      <c r="E67" s="143">
        <v>0</v>
      </c>
      <c r="F67" s="143">
        <v>0</v>
      </c>
      <c r="G67" s="143">
        <v>0</v>
      </c>
      <c r="H67" s="143">
        <v>6192</v>
      </c>
      <c r="I67" s="143">
        <v>5</v>
      </c>
      <c r="J67" s="143">
        <v>666</v>
      </c>
      <c r="K67" s="143">
        <v>115</v>
      </c>
      <c r="L67" s="199">
        <f t="shared" si="21"/>
        <v>6978</v>
      </c>
      <c r="P67" s="97"/>
      <c r="Q67" s="97"/>
      <c r="R67" s="97"/>
      <c r="S67" s="97"/>
      <c r="T67" s="97"/>
      <c r="U67" s="97"/>
      <c r="V67" s="97"/>
      <c r="W67" s="97"/>
      <c r="X67" s="97"/>
      <c r="Y67" s="97"/>
      <c r="Z67" s="97"/>
      <c r="AA67" s="97"/>
      <c r="AB67" s="97"/>
      <c r="AC67" s="97"/>
      <c r="AD67" s="97"/>
      <c r="AE67" s="97"/>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row>
    <row r="68" spans="1:66" ht="30" customHeight="1" x14ac:dyDescent="0.45">
      <c r="A68" s="215"/>
      <c r="B68" s="145"/>
      <c r="C68" s="145"/>
      <c r="D68" s="198" t="s">
        <v>30</v>
      </c>
      <c r="E68" s="143">
        <v>0</v>
      </c>
      <c r="F68" s="143">
        <v>145</v>
      </c>
      <c r="G68" s="143">
        <v>0</v>
      </c>
      <c r="H68" s="143">
        <v>0</v>
      </c>
      <c r="I68" s="143">
        <v>49</v>
      </c>
      <c r="J68" s="143">
        <v>0</v>
      </c>
      <c r="K68" s="143">
        <v>0</v>
      </c>
      <c r="L68" s="199">
        <f t="shared" si="21"/>
        <v>194</v>
      </c>
      <c r="P68" s="97"/>
      <c r="Q68" s="97"/>
      <c r="R68" s="97"/>
      <c r="S68" s="97"/>
      <c r="T68" s="97"/>
      <c r="U68" s="97"/>
      <c r="V68" s="97"/>
      <c r="W68" s="97"/>
      <c r="X68" s="97"/>
      <c r="Y68" s="97"/>
      <c r="Z68" s="97"/>
      <c r="AA68" s="97"/>
      <c r="AB68" s="97"/>
      <c r="AC68" s="97"/>
      <c r="AD68" s="97"/>
      <c r="AE68" s="97"/>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row>
    <row r="69" spans="1:66" ht="30" customHeight="1" x14ac:dyDescent="0.45">
      <c r="A69" s="215"/>
      <c r="B69" s="145"/>
      <c r="C69" s="145"/>
      <c r="D69" s="198" t="s">
        <v>31</v>
      </c>
      <c r="E69" s="143">
        <v>386</v>
      </c>
      <c r="F69" s="143">
        <v>3</v>
      </c>
      <c r="G69" s="143">
        <v>0</v>
      </c>
      <c r="H69" s="143">
        <v>0</v>
      </c>
      <c r="I69" s="143">
        <v>0</v>
      </c>
      <c r="J69" s="143">
        <v>751</v>
      </c>
      <c r="K69" s="143">
        <v>0</v>
      </c>
      <c r="L69" s="199">
        <f t="shared" si="21"/>
        <v>1140</v>
      </c>
      <c r="P69" s="97"/>
      <c r="Q69" s="97"/>
      <c r="R69" s="97"/>
      <c r="S69" s="97"/>
      <c r="T69" s="97"/>
      <c r="U69" s="97"/>
      <c r="V69" s="97"/>
      <c r="W69" s="97"/>
      <c r="X69" s="97"/>
      <c r="Y69" s="97"/>
      <c r="Z69" s="97"/>
      <c r="AA69" s="97"/>
      <c r="AB69" s="97"/>
      <c r="AC69" s="97"/>
      <c r="AD69" s="97"/>
      <c r="AE69" s="97"/>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row>
    <row r="70" spans="1:66" ht="30" customHeight="1" x14ac:dyDescent="0.4">
      <c r="A70" s="215"/>
      <c r="B70" s="158" t="s">
        <v>47</v>
      </c>
      <c r="C70" s="158"/>
      <c r="D70" s="158"/>
      <c r="E70" s="150">
        <f t="shared" ref="E70:L70" si="22">SUM(E57:E69)</f>
        <v>3966</v>
      </c>
      <c r="F70" s="150">
        <f t="shared" si="22"/>
        <v>5756</v>
      </c>
      <c r="G70" s="150">
        <f t="shared" si="22"/>
        <v>2088</v>
      </c>
      <c r="H70" s="150">
        <f t="shared" si="22"/>
        <v>7753</v>
      </c>
      <c r="I70" s="150">
        <f t="shared" si="22"/>
        <v>2361</v>
      </c>
      <c r="J70" s="150">
        <f t="shared" si="22"/>
        <v>10342</v>
      </c>
      <c r="K70" s="150">
        <f t="shared" si="22"/>
        <v>2920</v>
      </c>
      <c r="L70" s="151">
        <f t="shared" si="22"/>
        <v>35186</v>
      </c>
      <c r="P70" s="97"/>
      <c r="Q70" s="97"/>
      <c r="R70" s="97"/>
      <c r="S70" s="97"/>
      <c r="T70" s="97"/>
      <c r="U70" s="97"/>
      <c r="V70" s="97"/>
      <c r="W70" s="97"/>
      <c r="X70" s="97"/>
      <c r="Y70" s="97"/>
      <c r="Z70" s="97"/>
      <c r="AA70" s="97"/>
      <c r="AB70" s="97"/>
      <c r="AC70" s="97"/>
      <c r="AD70" s="97"/>
      <c r="AE70" s="97"/>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row>
    <row r="71" spans="1:66" ht="30" customHeight="1" x14ac:dyDescent="0.45">
      <c r="A71" s="215"/>
      <c r="B71" s="157">
        <v>2020</v>
      </c>
      <c r="C71" s="157" t="s">
        <v>2</v>
      </c>
      <c r="D71" s="198" t="s">
        <v>23</v>
      </c>
      <c r="E71" s="143">
        <v>2734</v>
      </c>
      <c r="F71" s="143">
        <v>0</v>
      </c>
      <c r="G71" s="143">
        <v>0</v>
      </c>
      <c r="H71" s="143">
        <v>0</v>
      </c>
      <c r="I71" s="143">
        <v>0</v>
      </c>
      <c r="J71" s="143">
        <v>1131</v>
      </c>
      <c r="K71" s="143">
        <v>0</v>
      </c>
      <c r="L71" s="199">
        <f t="shared" si="21"/>
        <v>3865</v>
      </c>
      <c r="P71" s="97"/>
      <c r="Q71" s="97"/>
      <c r="R71" s="97"/>
      <c r="S71" s="97"/>
      <c r="T71" s="97"/>
      <c r="U71" s="97"/>
      <c r="V71" s="97"/>
      <c r="W71" s="97"/>
      <c r="X71" s="97"/>
      <c r="Y71" s="97"/>
      <c r="Z71" s="97"/>
      <c r="AA71" s="97"/>
      <c r="AB71" s="97"/>
      <c r="AC71" s="97"/>
      <c r="AD71" s="97"/>
      <c r="AE71" s="97"/>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row>
    <row r="72" spans="1:66" ht="30" customHeight="1" x14ac:dyDescent="0.45">
      <c r="A72" s="215"/>
      <c r="B72" s="157"/>
      <c r="C72" s="157"/>
      <c r="D72" s="198" t="s">
        <v>24</v>
      </c>
      <c r="E72" s="143">
        <v>0</v>
      </c>
      <c r="F72" s="143">
        <v>3740</v>
      </c>
      <c r="G72" s="143">
        <v>0</v>
      </c>
      <c r="H72" s="143">
        <v>0</v>
      </c>
      <c r="I72" s="143">
        <v>1947</v>
      </c>
      <c r="J72" s="143">
        <v>96</v>
      </c>
      <c r="K72" s="143">
        <v>0</v>
      </c>
      <c r="L72" s="199">
        <f t="shared" si="21"/>
        <v>5783</v>
      </c>
      <c r="P72" s="97"/>
      <c r="Q72" s="97"/>
      <c r="R72" s="97"/>
      <c r="S72" s="97"/>
      <c r="T72" s="97"/>
      <c r="U72" s="97"/>
      <c r="V72" s="97"/>
      <c r="W72" s="97"/>
      <c r="X72" s="97"/>
      <c r="Y72" s="97"/>
      <c r="Z72" s="97"/>
      <c r="AA72" s="97"/>
      <c r="AB72" s="97"/>
      <c r="AC72" s="97"/>
      <c r="AD72" s="97"/>
      <c r="AE72" s="97"/>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row>
    <row r="73" spans="1:66" ht="30" customHeight="1" x14ac:dyDescent="0.45">
      <c r="A73" s="215"/>
      <c r="B73" s="157"/>
      <c r="C73" s="157"/>
      <c r="D73" s="198" t="s">
        <v>0</v>
      </c>
      <c r="E73" s="143">
        <v>0</v>
      </c>
      <c r="F73" s="143">
        <v>0</v>
      </c>
      <c r="G73" s="143">
        <v>0</v>
      </c>
      <c r="H73" s="143">
        <v>0</v>
      </c>
      <c r="I73" s="143">
        <v>113</v>
      </c>
      <c r="J73" s="143">
        <v>23</v>
      </c>
      <c r="K73" s="143">
        <v>0</v>
      </c>
      <c r="L73" s="199">
        <f t="shared" si="21"/>
        <v>136</v>
      </c>
      <c r="P73" s="97"/>
      <c r="Q73" s="97"/>
      <c r="R73" s="97"/>
      <c r="S73" s="97"/>
      <c r="T73" s="97"/>
      <c r="U73" s="97"/>
      <c r="V73" s="97"/>
      <c r="W73" s="97"/>
      <c r="X73" s="97"/>
      <c r="Y73" s="97"/>
      <c r="Z73" s="97"/>
      <c r="AA73" s="97"/>
      <c r="AB73" s="97"/>
      <c r="AC73" s="97"/>
      <c r="AD73" s="97"/>
      <c r="AE73" s="97"/>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row>
    <row r="74" spans="1:66" ht="30" customHeight="1" x14ac:dyDescent="0.45">
      <c r="A74" s="215"/>
      <c r="B74" s="157"/>
      <c r="C74" s="157"/>
      <c r="D74" s="198" t="s">
        <v>25</v>
      </c>
      <c r="E74" s="143">
        <v>0</v>
      </c>
      <c r="F74" s="143">
        <v>2994</v>
      </c>
      <c r="G74" s="143">
        <v>0</v>
      </c>
      <c r="H74" s="143">
        <v>0</v>
      </c>
      <c r="I74" s="143">
        <v>0</v>
      </c>
      <c r="J74" s="143">
        <v>0</v>
      </c>
      <c r="K74" s="143">
        <v>0</v>
      </c>
      <c r="L74" s="199">
        <f t="shared" si="21"/>
        <v>2994</v>
      </c>
      <c r="P74" s="97"/>
      <c r="Q74" s="97"/>
      <c r="R74" s="97"/>
      <c r="S74" s="97"/>
      <c r="T74" s="97"/>
      <c r="U74" s="97"/>
      <c r="V74" s="97"/>
      <c r="W74" s="97"/>
      <c r="X74" s="97"/>
      <c r="Y74" s="97"/>
      <c r="Z74" s="97"/>
      <c r="AA74" s="97"/>
      <c r="AB74" s="97"/>
      <c r="AC74" s="97"/>
      <c r="AD74" s="97"/>
      <c r="AE74" s="97"/>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row>
    <row r="75" spans="1:66" ht="30" customHeight="1" x14ac:dyDescent="0.45">
      <c r="A75" s="215"/>
      <c r="B75" s="157"/>
      <c r="C75" s="157"/>
      <c r="D75" s="198" t="s">
        <v>26</v>
      </c>
      <c r="E75" s="143">
        <v>0</v>
      </c>
      <c r="F75" s="143">
        <v>134</v>
      </c>
      <c r="G75" s="143">
        <v>0</v>
      </c>
      <c r="H75" s="143">
        <v>14</v>
      </c>
      <c r="I75" s="143">
        <v>65</v>
      </c>
      <c r="J75" s="143">
        <v>2</v>
      </c>
      <c r="K75" s="143">
        <v>0</v>
      </c>
      <c r="L75" s="199">
        <f t="shared" si="21"/>
        <v>215</v>
      </c>
      <c r="P75" s="97"/>
      <c r="Q75" s="97"/>
      <c r="R75" s="97"/>
      <c r="S75" s="97"/>
      <c r="T75" s="97"/>
      <c r="U75" s="97"/>
      <c r="V75" s="97"/>
      <c r="W75" s="97"/>
      <c r="X75" s="97"/>
      <c r="Y75" s="97"/>
      <c r="Z75" s="97"/>
      <c r="AA75" s="97"/>
      <c r="AB75" s="97"/>
      <c r="AC75" s="97"/>
      <c r="AD75" s="97"/>
      <c r="AE75" s="97"/>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row>
    <row r="76" spans="1:66" ht="30" customHeight="1" x14ac:dyDescent="0.45">
      <c r="A76" s="215"/>
      <c r="B76" s="157"/>
      <c r="C76" s="141" t="s">
        <v>3</v>
      </c>
      <c r="D76" s="198" t="s">
        <v>35</v>
      </c>
      <c r="E76" s="143">
        <v>0</v>
      </c>
      <c r="F76" s="143">
        <v>0</v>
      </c>
      <c r="G76" s="143">
        <v>0</v>
      </c>
      <c r="H76" s="143">
        <v>0</v>
      </c>
      <c r="I76" s="143">
        <v>0</v>
      </c>
      <c r="J76" s="143">
        <v>265</v>
      </c>
      <c r="K76" s="143">
        <v>1639</v>
      </c>
      <c r="L76" s="199">
        <f t="shared" si="21"/>
        <v>1904</v>
      </c>
      <c r="P76" s="97"/>
      <c r="Q76" s="97"/>
      <c r="R76" s="97"/>
      <c r="S76" s="97"/>
      <c r="T76" s="97"/>
      <c r="U76" s="97"/>
      <c r="V76" s="97"/>
      <c r="W76" s="97"/>
      <c r="X76" s="97"/>
      <c r="Y76" s="97"/>
      <c r="Z76" s="97"/>
      <c r="AA76" s="97"/>
      <c r="AB76" s="97"/>
      <c r="AC76" s="97"/>
      <c r="AD76" s="97"/>
      <c r="AE76" s="97"/>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row>
    <row r="77" spans="1:66" ht="30" customHeight="1" x14ac:dyDescent="0.45">
      <c r="A77" s="215"/>
      <c r="B77" s="157"/>
      <c r="C77" s="145"/>
      <c r="D77" s="198" t="s">
        <v>36</v>
      </c>
      <c r="E77" s="143">
        <v>0</v>
      </c>
      <c r="F77" s="143">
        <v>0</v>
      </c>
      <c r="G77" s="143">
        <v>0</v>
      </c>
      <c r="H77" s="143">
        <v>0</v>
      </c>
      <c r="I77" s="143">
        <v>0</v>
      </c>
      <c r="J77" s="143">
        <v>309</v>
      </c>
      <c r="K77" s="143">
        <v>0</v>
      </c>
      <c r="L77" s="199">
        <f t="shared" si="21"/>
        <v>309</v>
      </c>
      <c r="P77" s="97"/>
      <c r="Q77" s="97"/>
      <c r="R77" s="97"/>
      <c r="S77" s="97"/>
      <c r="T77" s="97"/>
      <c r="U77" s="97"/>
      <c r="V77" s="97"/>
      <c r="W77" s="97"/>
      <c r="X77" s="97"/>
      <c r="Y77" s="97"/>
      <c r="Z77" s="97"/>
      <c r="AA77" s="97"/>
      <c r="AB77" s="97"/>
      <c r="AC77" s="97"/>
      <c r="AD77" s="97"/>
      <c r="AE77" s="97"/>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row>
    <row r="78" spans="1:66" ht="30" customHeight="1" x14ac:dyDescent="0.45">
      <c r="A78" s="215"/>
      <c r="B78" s="157"/>
      <c r="C78" s="145"/>
      <c r="D78" s="198" t="s">
        <v>27</v>
      </c>
      <c r="E78" s="143">
        <v>0</v>
      </c>
      <c r="F78" s="143">
        <v>431</v>
      </c>
      <c r="G78" s="143">
        <v>1660</v>
      </c>
      <c r="H78" s="143">
        <v>0</v>
      </c>
      <c r="I78" s="143">
        <v>2</v>
      </c>
      <c r="J78" s="143">
        <v>0</v>
      </c>
      <c r="K78" s="143">
        <v>0</v>
      </c>
      <c r="L78" s="199">
        <f t="shared" si="21"/>
        <v>2093</v>
      </c>
      <c r="P78" s="97"/>
      <c r="Q78" s="97"/>
      <c r="R78" s="97"/>
      <c r="S78" s="97"/>
      <c r="T78" s="97"/>
      <c r="U78" s="97"/>
      <c r="V78" s="97"/>
      <c r="W78" s="97"/>
      <c r="X78" s="97"/>
      <c r="Y78" s="97"/>
      <c r="Z78" s="97"/>
      <c r="AA78" s="97"/>
      <c r="AB78" s="97"/>
      <c r="AC78" s="97"/>
      <c r="AD78" s="97"/>
      <c r="AE78" s="97"/>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row>
    <row r="79" spans="1:66" ht="30" customHeight="1" x14ac:dyDescent="0.45">
      <c r="A79" s="215"/>
      <c r="B79" s="157"/>
      <c r="C79" s="145"/>
      <c r="D79" s="198" t="s">
        <v>22</v>
      </c>
      <c r="E79" s="143">
        <v>0</v>
      </c>
      <c r="F79" s="143">
        <v>0</v>
      </c>
      <c r="G79" s="143">
        <v>89</v>
      </c>
      <c r="H79" s="143">
        <v>25</v>
      </c>
      <c r="I79" s="143">
        <v>0</v>
      </c>
      <c r="J79" s="143">
        <v>0</v>
      </c>
      <c r="K79" s="143">
        <v>0</v>
      </c>
      <c r="L79" s="199">
        <f t="shared" si="21"/>
        <v>114</v>
      </c>
      <c r="P79" s="97"/>
      <c r="Q79" s="97"/>
      <c r="R79" s="97"/>
      <c r="S79" s="97"/>
      <c r="T79" s="97"/>
      <c r="U79" s="97"/>
      <c r="V79" s="97"/>
      <c r="W79" s="97"/>
      <c r="X79" s="97"/>
      <c r="Y79" s="97"/>
      <c r="Z79" s="97"/>
      <c r="AA79" s="97"/>
      <c r="AB79" s="97"/>
      <c r="AC79" s="97"/>
      <c r="AD79" s="97"/>
      <c r="AE79" s="97"/>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row>
    <row r="80" spans="1:66" ht="30" customHeight="1" x14ac:dyDescent="0.45">
      <c r="A80" s="215"/>
      <c r="B80" s="157"/>
      <c r="C80" s="145"/>
      <c r="D80" s="198" t="s">
        <v>28</v>
      </c>
      <c r="E80" s="143">
        <v>0</v>
      </c>
      <c r="F80" s="143">
        <v>0</v>
      </c>
      <c r="G80" s="143">
        <v>348</v>
      </c>
      <c r="H80" s="143">
        <v>1575</v>
      </c>
      <c r="I80" s="143">
        <v>287</v>
      </c>
      <c r="J80" s="143">
        <v>6988</v>
      </c>
      <c r="K80" s="143">
        <v>617</v>
      </c>
      <c r="L80" s="199">
        <f t="shared" si="21"/>
        <v>9815</v>
      </c>
      <c r="P80" s="97"/>
      <c r="Q80" s="97"/>
      <c r="R80" s="97"/>
      <c r="S80" s="97"/>
      <c r="T80" s="97"/>
      <c r="U80" s="97"/>
      <c r="V80" s="97"/>
      <c r="W80" s="97"/>
      <c r="X80" s="97"/>
      <c r="Y80" s="97"/>
      <c r="Z80" s="97"/>
      <c r="AA80" s="97"/>
      <c r="AB80" s="97"/>
      <c r="AC80" s="97"/>
      <c r="AD80" s="97"/>
      <c r="AE80" s="97"/>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row>
    <row r="81" spans="1:66" ht="30" customHeight="1" x14ac:dyDescent="0.45">
      <c r="A81" s="215"/>
      <c r="B81" s="157"/>
      <c r="C81" s="145"/>
      <c r="D81" s="198" t="s">
        <v>29</v>
      </c>
      <c r="E81" s="143">
        <v>0</v>
      </c>
      <c r="F81" s="143">
        <v>0</v>
      </c>
      <c r="G81" s="143">
        <v>0</v>
      </c>
      <c r="H81" s="143">
        <v>473</v>
      </c>
      <c r="I81" s="143">
        <v>0</v>
      </c>
      <c r="J81" s="143">
        <v>626</v>
      </c>
      <c r="K81" s="143">
        <v>0</v>
      </c>
      <c r="L81" s="199">
        <f t="shared" si="21"/>
        <v>1099</v>
      </c>
      <c r="P81" s="97"/>
      <c r="Q81" s="97"/>
      <c r="R81" s="97"/>
      <c r="S81" s="97"/>
      <c r="T81" s="97"/>
      <c r="U81" s="97"/>
      <c r="V81" s="97"/>
      <c r="W81" s="97"/>
      <c r="X81" s="97"/>
      <c r="Y81" s="97"/>
      <c r="Z81" s="97"/>
      <c r="AA81" s="97"/>
      <c r="AB81" s="97"/>
      <c r="AC81" s="97"/>
      <c r="AD81" s="97"/>
      <c r="AE81" s="97"/>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row>
    <row r="82" spans="1:66" ht="30" customHeight="1" x14ac:dyDescent="0.45">
      <c r="A82" s="215"/>
      <c r="B82" s="157"/>
      <c r="C82" s="145"/>
      <c r="D82" s="198" t="s">
        <v>30</v>
      </c>
      <c r="E82" s="143">
        <v>0</v>
      </c>
      <c r="F82" s="143">
        <v>126</v>
      </c>
      <c r="G82" s="143">
        <v>0</v>
      </c>
      <c r="H82" s="143">
        <v>0</v>
      </c>
      <c r="I82" s="143">
        <v>10</v>
      </c>
      <c r="J82" s="143">
        <v>0</v>
      </c>
      <c r="K82" s="143">
        <v>0</v>
      </c>
      <c r="L82" s="199">
        <f t="shared" si="21"/>
        <v>136</v>
      </c>
      <c r="P82" s="97"/>
      <c r="Q82" s="97"/>
      <c r="R82" s="97"/>
      <c r="S82" s="97"/>
      <c r="T82" s="97"/>
      <c r="U82" s="97"/>
      <c r="V82" s="97"/>
      <c r="W82" s="97"/>
      <c r="X82" s="97"/>
      <c r="Y82" s="97"/>
      <c r="Z82" s="97"/>
      <c r="AA82" s="97"/>
      <c r="AB82" s="97"/>
      <c r="AC82" s="97"/>
      <c r="AD82" s="97"/>
      <c r="AE82" s="97"/>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row>
    <row r="83" spans="1:66" ht="30" customHeight="1" x14ac:dyDescent="0.45">
      <c r="A83" s="215"/>
      <c r="B83" s="157"/>
      <c r="C83" s="146"/>
      <c r="D83" s="198" t="s">
        <v>31</v>
      </c>
      <c r="E83" s="143">
        <v>524</v>
      </c>
      <c r="F83" s="143">
        <v>0</v>
      </c>
      <c r="G83" s="143">
        <v>0</v>
      </c>
      <c r="H83" s="143">
        <v>0</v>
      </c>
      <c r="I83" s="143">
        <v>0</v>
      </c>
      <c r="J83" s="143">
        <v>305</v>
      </c>
      <c r="K83" s="143">
        <v>0</v>
      </c>
      <c r="L83" s="199">
        <f t="shared" si="21"/>
        <v>829</v>
      </c>
      <c r="P83" s="97"/>
      <c r="Q83" s="97"/>
      <c r="R83" s="97"/>
      <c r="S83" s="97"/>
      <c r="T83" s="97"/>
      <c r="U83" s="97"/>
      <c r="V83" s="97"/>
      <c r="W83" s="97"/>
      <c r="X83" s="97"/>
      <c r="Y83" s="97"/>
      <c r="Z83" s="97"/>
      <c r="AA83" s="97"/>
      <c r="AB83" s="97"/>
      <c r="AC83" s="97"/>
      <c r="AD83" s="97"/>
      <c r="AE83" s="97"/>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row>
    <row r="84" spans="1:66" ht="30" customHeight="1" x14ac:dyDescent="0.4">
      <c r="A84" s="215"/>
      <c r="B84" s="158" t="s">
        <v>47</v>
      </c>
      <c r="C84" s="158"/>
      <c r="D84" s="158"/>
      <c r="E84" s="150">
        <f>SUM(E71:E83)</f>
        <v>3258</v>
      </c>
      <c r="F84" s="150">
        <f>SUM(F71:F83)</f>
        <v>7425</v>
      </c>
      <c r="G84" s="150">
        <f t="shared" ref="G84" si="23">SUM(G71:G83)</f>
        <v>2097</v>
      </c>
      <c r="H84" s="150">
        <f t="shared" ref="H84" si="24">SUM(H71:H83)</f>
        <v>2087</v>
      </c>
      <c r="I84" s="150">
        <f t="shared" ref="I84" si="25">SUM(I71:I83)</f>
        <v>2424</v>
      </c>
      <c r="J84" s="150">
        <f t="shared" ref="J84" si="26">SUM(J71:J83)</f>
        <v>9745</v>
      </c>
      <c r="K84" s="150">
        <f t="shared" ref="K84" si="27">SUM(K71:K83)</f>
        <v>2256</v>
      </c>
      <c r="L84" s="151">
        <f>SUM(L71:L83)</f>
        <v>29292</v>
      </c>
      <c r="P84" s="97"/>
      <c r="Q84" s="97"/>
      <c r="R84" s="97"/>
      <c r="S84" s="97"/>
      <c r="T84" s="97"/>
      <c r="U84" s="97"/>
      <c r="V84" s="97"/>
      <c r="W84" s="97"/>
      <c r="X84" s="97"/>
      <c r="Y84" s="97"/>
      <c r="Z84" s="97"/>
      <c r="AA84" s="97"/>
      <c r="AB84" s="97"/>
      <c r="AC84" s="97"/>
      <c r="AD84" s="97"/>
      <c r="AE84" s="97"/>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row>
    <row r="85" spans="1:66" ht="30" customHeight="1" x14ac:dyDescent="0.4">
      <c r="A85" s="215"/>
      <c r="B85" s="157" t="s">
        <v>49</v>
      </c>
      <c r="C85" s="157" t="s">
        <v>2</v>
      </c>
      <c r="D85" s="198" t="s">
        <v>23</v>
      </c>
      <c r="E85" s="143">
        <f>AVERAGE(E71,E57)</f>
        <v>3157</v>
      </c>
      <c r="F85" s="143">
        <f t="shared" ref="F85:K85" si="28">AVERAGE(F71,F57)</f>
        <v>0</v>
      </c>
      <c r="G85" s="143">
        <f t="shared" si="28"/>
        <v>0</v>
      </c>
      <c r="H85" s="143">
        <f t="shared" si="28"/>
        <v>0</v>
      </c>
      <c r="I85" s="143">
        <f t="shared" si="28"/>
        <v>14.5</v>
      </c>
      <c r="J85" s="143">
        <f t="shared" si="28"/>
        <v>1169</v>
      </c>
      <c r="K85" s="143">
        <f t="shared" si="28"/>
        <v>0</v>
      </c>
      <c r="L85" s="150">
        <f>AVERAGE(L71,L57)</f>
        <v>4340.5</v>
      </c>
      <c r="P85" s="97"/>
      <c r="Q85" s="97"/>
      <c r="R85" s="97"/>
      <c r="S85" s="97"/>
      <c r="T85" s="97"/>
      <c r="U85" s="97"/>
      <c r="V85" s="97"/>
      <c r="W85" s="97"/>
      <c r="X85" s="97"/>
      <c r="Y85" s="97"/>
      <c r="Z85" s="97"/>
      <c r="AA85" s="97"/>
      <c r="AB85" s="97"/>
      <c r="AC85" s="97"/>
      <c r="AD85" s="97"/>
      <c r="AE85" s="97"/>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row>
    <row r="86" spans="1:66" ht="30" customHeight="1" x14ac:dyDescent="0.4">
      <c r="A86" s="215"/>
      <c r="B86" s="157"/>
      <c r="C86" s="157"/>
      <c r="D86" s="198" t="s">
        <v>24</v>
      </c>
      <c r="E86" s="143">
        <f t="shared" ref="E86:K86" si="29">AVERAGE(E72,E58)</f>
        <v>0</v>
      </c>
      <c r="F86" s="143">
        <f t="shared" si="29"/>
        <v>3312</v>
      </c>
      <c r="G86" s="143">
        <f t="shared" si="29"/>
        <v>0</v>
      </c>
      <c r="H86" s="143">
        <f t="shared" si="29"/>
        <v>0</v>
      </c>
      <c r="I86" s="143">
        <f t="shared" si="29"/>
        <v>1808</v>
      </c>
      <c r="J86" s="143">
        <f t="shared" si="29"/>
        <v>229.5</v>
      </c>
      <c r="K86" s="143">
        <f t="shared" si="29"/>
        <v>0</v>
      </c>
      <c r="L86" s="150">
        <f>AVERAGE(L72,L58)</f>
        <v>5349.5</v>
      </c>
      <c r="P86" s="97"/>
      <c r="Q86" s="97"/>
      <c r="R86" s="97"/>
      <c r="S86" s="97"/>
      <c r="T86" s="97"/>
      <c r="U86" s="97"/>
      <c r="V86" s="97"/>
      <c r="W86" s="97"/>
      <c r="X86" s="97"/>
      <c r="Y86" s="97"/>
      <c r="Z86" s="97"/>
      <c r="AA86" s="97"/>
      <c r="AB86" s="97"/>
      <c r="AC86" s="97"/>
      <c r="AD86" s="97"/>
      <c r="AE86" s="97"/>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row>
    <row r="87" spans="1:66" ht="30" customHeight="1" x14ac:dyDescent="0.4">
      <c r="A87" s="215"/>
      <c r="B87" s="157"/>
      <c r="C87" s="157"/>
      <c r="D87" s="198" t="s">
        <v>0</v>
      </c>
      <c r="E87" s="143">
        <f t="shared" ref="E87:L87" si="30">AVERAGE(E73,E59)</f>
        <v>0</v>
      </c>
      <c r="F87" s="143">
        <f t="shared" si="30"/>
        <v>0</v>
      </c>
      <c r="G87" s="143">
        <f t="shared" si="30"/>
        <v>0</v>
      </c>
      <c r="H87" s="143">
        <f t="shared" si="30"/>
        <v>0</v>
      </c>
      <c r="I87" s="143">
        <f t="shared" si="30"/>
        <v>65.5</v>
      </c>
      <c r="J87" s="143">
        <f t="shared" si="30"/>
        <v>36.5</v>
      </c>
      <c r="K87" s="143">
        <f t="shared" si="30"/>
        <v>0</v>
      </c>
      <c r="L87" s="150">
        <f t="shared" si="30"/>
        <v>102</v>
      </c>
      <c r="P87" s="97"/>
      <c r="Q87" s="97"/>
      <c r="R87" s="97"/>
      <c r="S87" s="97"/>
      <c r="T87" s="97"/>
      <c r="U87" s="97"/>
      <c r="V87" s="97"/>
      <c r="W87" s="97"/>
      <c r="X87" s="97"/>
      <c r="Y87" s="97"/>
      <c r="Z87" s="97"/>
      <c r="AA87" s="97"/>
      <c r="AB87" s="97"/>
      <c r="AC87" s="97"/>
      <c r="AD87" s="97"/>
      <c r="AE87" s="97"/>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row>
    <row r="88" spans="1:66" ht="30" customHeight="1" x14ac:dyDescent="0.4">
      <c r="A88" s="215"/>
      <c r="B88" s="157"/>
      <c r="C88" s="157"/>
      <c r="D88" s="198" t="s">
        <v>25</v>
      </c>
      <c r="E88" s="143">
        <f t="shared" ref="E88:L88" si="31">AVERAGE(E74,E60)</f>
        <v>0</v>
      </c>
      <c r="F88" s="143">
        <f t="shared" si="31"/>
        <v>2602</v>
      </c>
      <c r="G88" s="143">
        <f t="shared" si="31"/>
        <v>0</v>
      </c>
      <c r="H88" s="143">
        <f t="shared" si="31"/>
        <v>0</v>
      </c>
      <c r="I88" s="143">
        <f t="shared" si="31"/>
        <v>0</v>
      </c>
      <c r="J88" s="143">
        <f t="shared" si="31"/>
        <v>0</v>
      </c>
      <c r="K88" s="143">
        <f t="shared" si="31"/>
        <v>0</v>
      </c>
      <c r="L88" s="150">
        <f t="shared" si="31"/>
        <v>2602</v>
      </c>
      <c r="P88" s="97"/>
      <c r="Q88" s="97"/>
      <c r="R88" s="97"/>
      <c r="S88" s="97"/>
      <c r="T88" s="97"/>
      <c r="U88" s="97"/>
      <c r="V88" s="97"/>
      <c r="W88" s="97"/>
      <c r="X88" s="97"/>
      <c r="Y88" s="97"/>
      <c r="Z88" s="97"/>
      <c r="AA88" s="97"/>
      <c r="AB88" s="97"/>
      <c r="AC88" s="97"/>
      <c r="AD88" s="97"/>
      <c r="AE88" s="97"/>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row>
    <row r="89" spans="1:66" ht="30" customHeight="1" x14ac:dyDescent="0.4">
      <c r="A89" s="215"/>
      <c r="B89" s="157"/>
      <c r="C89" s="157"/>
      <c r="D89" s="198" t="s">
        <v>26</v>
      </c>
      <c r="E89" s="143">
        <f t="shared" ref="E89:L89" si="32">AVERAGE(E75,E61)</f>
        <v>0</v>
      </c>
      <c r="F89" s="143">
        <f t="shared" si="32"/>
        <v>92.5</v>
      </c>
      <c r="G89" s="143">
        <f t="shared" si="32"/>
        <v>0</v>
      </c>
      <c r="H89" s="143">
        <f t="shared" si="32"/>
        <v>14</v>
      </c>
      <c r="I89" s="143">
        <f t="shared" si="32"/>
        <v>81.5</v>
      </c>
      <c r="J89" s="143">
        <f t="shared" si="32"/>
        <v>16</v>
      </c>
      <c r="K89" s="143">
        <f t="shared" si="32"/>
        <v>0</v>
      </c>
      <c r="L89" s="150">
        <f t="shared" si="32"/>
        <v>204</v>
      </c>
      <c r="P89" s="97"/>
      <c r="Q89" s="97"/>
      <c r="R89" s="97"/>
      <c r="S89" s="97"/>
      <c r="T89" s="97"/>
      <c r="U89" s="97"/>
      <c r="V89" s="97"/>
      <c r="W89" s="97"/>
      <c r="X89" s="97"/>
      <c r="Y89" s="97"/>
      <c r="Z89" s="97"/>
      <c r="AA89" s="97"/>
      <c r="AB89" s="97"/>
      <c r="AC89" s="97"/>
      <c r="AD89" s="97"/>
      <c r="AE89" s="97"/>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row>
    <row r="90" spans="1:66" ht="30" customHeight="1" x14ac:dyDescent="0.4">
      <c r="A90" s="215"/>
      <c r="B90" s="157"/>
      <c r="C90" s="141" t="s">
        <v>3</v>
      </c>
      <c r="D90" s="198" t="s">
        <v>35</v>
      </c>
      <c r="E90" s="143">
        <f t="shared" ref="E90:J90" si="33">AVERAGE(E76,E62)</f>
        <v>0</v>
      </c>
      <c r="F90" s="143">
        <f t="shared" si="33"/>
        <v>0</v>
      </c>
      <c r="G90" s="143">
        <f t="shared" si="33"/>
        <v>0</v>
      </c>
      <c r="H90" s="143">
        <f t="shared" si="33"/>
        <v>0</v>
      </c>
      <c r="I90" s="143">
        <f t="shared" si="33"/>
        <v>0</v>
      </c>
      <c r="J90" s="143">
        <f t="shared" si="33"/>
        <v>258</v>
      </c>
      <c r="K90" s="143">
        <f>AVERAGE(K76,K62)</f>
        <v>2147.5</v>
      </c>
      <c r="L90" s="150">
        <f t="shared" ref="L90:L97" si="34">AVERAGE(L76,L62)</f>
        <v>2405.5</v>
      </c>
      <c r="P90" s="97"/>
      <c r="Q90" s="97"/>
      <c r="R90" s="97"/>
      <c r="S90" s="97"/>
      <c r="T90" s="97"/>
      <c r="U90" s="97"/>
      <c r="V90" s="97"/>
      <c r="W90" s="97"/>
      <c r="X90" s="97"/>
      <c r="Y90" s="97"/>
      <c r="Z90" s="97"/>
      <c r="AA90" s="97"/>
      <c r="AB90" s="97"/>
      <c r="AC90" s="97"/>
      <c r="AD90" s="97"/>
      <c r="AE90" s="97"/>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row>
    <row r="91" spans="1:66" ht="30" customHeight="1" x14ac:dyDescent="0.4">
      <c r="A91" s="215"/>
      <c r="B91" s="157"/>
      <c r="C91" s="145"/>
      <c r="D91" s="198" t="s">
        <v>36</v>
      </c>
      <c r="E91" s="143">
        <f t="shared" ref="E91:K91" si="35">AVERAGE(E77,E63)</f>
        <v>0</v>
      </c>
      <c r="F91" s="143">
        <f t="shared" si="35"/>
        <v>0</v>
      </c>
      <c r="G91" s="143">
        <f t="shared" si="35"/>
        <v>0</v>
      </c>
      <c r="H91" s="143">
        <f t="shared" si="35"/>
        <v>0</v>
      </c>
      <c r="I91" s="143">
        <f t="shared" si="35"/>
        <v>0</v>
      </c>
      <c r="J91" s="143">
        <f t="shared" si="35"/>
        <v>185</v>
      </c>
      <c r="K91" s="143">
        <f t="shared" si="35"/>
        <v>0</v>
      </c>
      <c r="L91" s="150">
        <f t="shared" si="34"/>
        <v>185</v>
      </c>
      <c r="P91" s="97"/>
      <c r="Q91" s="97"/>
      <c r="R91" s="97"/>
      <c r="S91" s="97"/>
      <c r="T91" s="97"/>
      <c r="U91" s="97"/>
      <c r="V91" s="97"/>
      <c r="W91" s="97"/>
      <c r="X91" s="97"/>
      <c r="Y91" s="97"/>
      <c r="Z91" s="97"/>
      <c r="AA91" s="97"/>
      <c r="AB91" s="97"/>
      <c r="AC91" s="97"/>
      <c r="AD91" s="97"/>
      <c r="AE91" s="97"/>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row>
    <row r="92" spans="1:66" ht="30" customHeight="1" x14ac:dyDescent="0.4">
      <c r="A92" s="215"/>
      <c r="B92" s="157"/>
      <c r="C92" s="145"/>
      <c r="D92" s="198" t="s">
        <v>27</v>
      </c>
      <c r="E92" s="143">
        <f t="shared" ref="E92:K92" si="36">AVERAGE(E78,E64)</f>
        <v>0</v>
      </c>
      <c r="F92" s="143">
        <f t="shared" si="36"/>
        <v>447</v>
      </c>
      <c r="G92" s="143">
        <f t="shared" si="36"/>
        <v>1712</v>
      </c>
      <c r="H92" s="143">
        <f t="shared" si="36"/>
        <v>0</v>
      </c>
      <c r="I92" s="143">
        <f t="shared" si="36"/>
        <v>1</v>
      </c>
      <c r="J92" s="143">
        <f t="shared" si="36"/>
        <v>1.5</v>
      </c>
      <c r="K92" s="143">
        <f t="shared" si="36"/>
        <v>0</v>
      </c>
      <c r="L92" s="150">
        <f t="shared" si="34"/>
        <v>2161.5</v>
      </c>
      <c r="P92" s="97"/>
      <c r="Q92" s="97"/>
      <c r="R92" s="97"/>
      <c r="S92" s="97"/>
      <c r="T92" s="97"/>
      <c r="U92" s="97"/>
      <c r="V92" s="97"/>
      <c r="W92" s="97"/>
      <c r="X92" s="97"/>
      <c r="Y92" s="97"/>
      <c r="Z92" s="97"/>
      <c r="AA92" s="97"/>
      <c r="AB92" s="97"/>
      <c r="AC92" s="97"/>
      <c r="AD92" s="97"/>
      <c r="AE92" s="97"/>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row>
    <row r="93" spans="1:66" ht="30" customHeight="1" x14ac:dyDescent="0.4">
      <c r="A93" s="215"/>
      <c r="B93" s="157"/>
      <c r="C93" s="145"/>
      <c r="D93" s="198" t="s">
        <v>22</v>
      </c>
      <c r="E93" s="143">
        <f t="shared" ref="E93:K93" si="37">AVERAGE(E79,E65)</f>
        <v>0</v>
      </c>
      <c r="F93" s="143">
        <f t="shared" si="37"/>
        <v>0</v>
      </c>
      <c r="G93" s="143">
        <f t="shared" si="37"/>
        <v>117</v>
      </c>
      <c r="H93" s="143">
        <f t="shared" si="37"/>
        <v>52.5</v>
      </c>
      <c r="I93" s="143">
        <f t="shared" si="37"/>
        <v>0</v>
      </c>
      <c r="J93" s="143">
        <f t="shared" si="37"/>
        <v>0</v>
      </c>
      <c r="K93" s="143">
        <f t="shared" si="37"/>
        <v>0</v>
      </c>
      <c r="L93" s="150">
        <f t="shared" si="34"/>
        <v>169.5</v>
      </c>
      <c r="P93" s="97"/>
      <c r="Q93" s="97"/>
      <c r="R93" s="97"/>
      <c r="S93" s="97"/>
      <c r="T93" s="97"/>
      <c r="U93" s="97"/>
      <c r="V93" s="97"/>
      <c r="W93" s="97"/>
      <c r="X93" s="97"/>
      <c r="Y93" s="97"/>
      <c r="Z93" s="97"/>
      <c r="AA93" s="97"/>
      <c r="AB93" s="97"/>
      <c r="AC93" s="97"/>
      <c r="AD93" s="97"/>
      <c r="AE93" s="97"/>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c r="BM93" s="96"/>
      <c r="BN93" s="96"/>
    </row>
    <row r="94" spans="1:66" ht="30" customHeight="1" x14ac:dyDescent="0.4">
      <c r="A94" s="215"/>
      <c r="B94" s="157"/>
      <c r="C94" s="145"/>
      <c r="D94" s="198" t="s">
        <v>28</v>
      </c>
      <c r="E94" s="143">
        <f t="shared" ref="E94:K94" si="38">AVERAGE(E80,E66)</f>
        <v>0</v>
      </c>
      <c r="F94" s="143">
        <f t="shared" si="38"/>
        <v>0</v>
      </c>
      <c r="G94" s="143">
        <f t="shared" si="38"/>
        <v>263.5</v>
      </c>
      <c r="H94" s="143">
        <f t="shared" si="38"/>
        <v>1521</v>
      </c>
      <c r="I94" s="143">
        <f t="shared" si="38"/>
        <v>390</v>
      </c>
      <c r="J94" s="143">
        <f t="shared" si="38"/>
        <v>6974</v>
      </c>
      <c r="K94" s="143">
        <f t="shared" si="38"/>
        <v>383</v>
      </c>
      <c r="L94" s="150">
        <f t="shared" si="34"/>
        <v>9531.5</v>
      </c>
      <c r="P94" s="97"/>
      <c r="Q94" s="97"/>
      <c r="R94" s="97"/>
      <c r="S94" s="97"/>
      <c r="T94" s="97"/>
      <c r="U94" s="97"/>
      <c r="V94" s="97"/>
      <c r="W94" s="97"/>
      <c r="X94" s="97"/>
      <c r="Y94" s="97"/>
      <c r="Z94" s="97"/>
      <c r="AA94" s="97"/>
      <c r="AB94" s="97"/>
      <c r="AC94" s="97"/>
      <c r="AD94" s="97"/>
      <c r="AE94" s="97"/>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row>
    <row r="95" spans="1:66" ht="30" customHeight="1" x14ac:dyDescent="0.4">
      <c r="A95" s="215"/>
      <c r="B95" s="157"/>
      <c r="C95" s="145"/>
      <c r="D95" s="198" t="s">
        <v>29</v>
      </c>
      <c r="E95" s="143">
        <f t="shared" ref="E95:J95" si="39">AVERAGE(E81,E67)</f>
        <v>0</v>
      </c>
      <c r="F95" s="143">
        <f t="shared" si="39"/>
        <v>0</v>
      </c>
      <c r="G95" s="143">
        <f t="shared" si="39"/>
        <v>0</v>
      </c>
      <c r="H95" s="143">
        <f t="shared" si="39"/>
        <v>3332.5</v>
      </c>
      <c r="I95" s="143">
        <f t="shared" si="39"/>
        <v>2.5</v>
      </c>
      <c r="J95" s="143">
        <f t="shared" si="39"/>
        <v>646</v>
      </c>
      <c r="K95" s="143">
        <f>AVERAGE(K81,K67)</f>
        <v>57.5</v>
      </c>
      <c r="L95" s="150">
        <f t="shared" si="34"/>
        <v>4038.5</v>
      </c>
      <c r="P95" s="97"/>
      <c r="Q95" s="97"/>
      <c r="R95" s="97"/>
      <c r="S95" s="97"/>
      <c r="T95" s="97"/>
      <c r="U95" s="97"/>
      <c r="V95" s="97"/>
      <c r="W95" s="97"/>
      <c r="X95" s="97"/>
      <c r="Y95" s="97"/>
      <c r="Z95" s="97"/>
      <c r="AA95" s="97"/>
      <c r="AB95" s="97"/>
      <c r="AC95" s="97"/>
      <c r="AD95" s="97"/>
      <c r="AE95" s="97"/>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c r="BM95" s="96"/>
      <c r="BN95" s="96"/>
    </row>
    <row r="96" spans="1:66" ht="30" customHeight="1" x14ac:dyDescent="0.4">
      <c r="A96" s="215"/>
      <c r="B96" s="157"/>
      <c r="C96" s="145"/>
      <c r="D96" s="198" t="s">
        <v>30</v>
      </c>
      <c r="E96" s="143">
        <f t="shared" ref="E96:K96" si="40">AVERAGE(E82,E68)</f>
        <v>0</v>
      </c>
      <c r="F96" s="143">
        <f t="shared" si="40"/>
        <v>135.5</v>
      </c>
      <c r="G96" s="143">
        <f t="shared" si="40"/>
        <v>0</v>
      </c>
      <c r="H96" s="143">
        <f t="shared" si="40"/>
        <v>0</v>
      </c>
      <c r="I96" s="143">
        <f t="shared" si="40"/>
        <v>29.5</v>
      </c>
      <c r="J96" s="143">
        <f t="shared" si="40"/>
        <v>0</v>
      </c>
      <c r="K96" s="143">
        <f t="shared" si="40"/>
        <v>0</v>
      </c>
      <c r="L96" s="150">
        <f t="shared" si="34"/>
        <v>165</v>
      </c>
      <c r="P96" s="97"/>
      <c r="Q96" s="97"/>
      <c r="R96" s="97"/>
      <c r="S96" s="97"/>
      <c r="T96" s="97"/>
      <c r="U96" s="97"/>
      <c r="V96" s="97"/>
      <c r="W96" s="97"/>
      <c r="X96" s="97"/>
      <c r="Y96" s="97"/>
      <c r="Z96" s="97"/>
      <c r="AA96" s="97"/>
      <c r="AB96" s="97"/>
      <c r="AC96" s="97"/>
      <c r="AD96" s="97"/>
      <c r="AE96" s="97"/>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row>
    <row r="97" spans="1:66" ht="30" customHeight="1" x14ac:dyDescent="0.4">
      <c r="A97" s="215"/>
      <c r="B97" s="157"/>
      <c r="C97" s="146"/>
      <c r="D97" s="198" t="s">
        <v>31</v>
      </c>
      <c r="E97" s="143">
        <f t="shared" ref="E97:K97" si="41">AVERAGE(E83,E69)</f>
        <v>455</v>
      </c>
      <c r="F97" s="143">
        <f t="shared" si="41"/>
        <v>1.5</v>
      </c>
      <c r="G97" s="143">
        <f t="shared" si="41"/>
        <v>0</v>
      </c>
      <c r="H97" s="143">
        <f t="shared" si="41"/>
        <v>0</v>
      </c>
      <c r="I97" s="143">
        <f t="shared" si="41"/>
        <v>0</v>
      </c>
      <c r="J97" s="143">
        <f t="shared" si="41"/>
        <v>528</v>
      </c>
      <c r="K97" s="143">
        <f t="shared" si="41"/>
        <v>0</v>
      </c>
      <c r="L97" s="150">
        <f t="shared" si="34"/>
        <v>984.5</v>
      </c>
      <c r="P97" s="97"/>
      <c r="Q97" s="97"/>
      <c r="R97" s="97"/>
      <c r="S97" s="97"/>
      <c r="T97" s="97"/>
      <c r="U97" s="97"/>
      <c r="V97" s="97"/>
      <c r="W97" s="97"/>
      <c r="X97" s="97"/>
      <c r="Y97" s="97"/>
      <c r="Z97" s="97"/>
      <c r="AA97" s="97"/>
      <c r="AB97" s="97"/>
      <c r="AC97" s="97"/>
      <c r="AD97" s="97"/>
      <c r="AE97" s="97"/>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row>
    <row r="98" spans="1:66" ht="30" customHeight="1" x14ac:dyDescent="0.4">
      <c r="A98" s="215"/>
      <c r="B98" s="158" t="s">
        <v>47</v>
      </c>
      <c r="C98" s="158"/>
      <c r="D98" s="158"/>
      <c r="E98" s="150">
        <f>SUM(E85:E97)</f>
        <v>3612</v>
      </c>
      <c r="F98" s="150">
        <f>SUM(F85:F97)</f>
        <v>6590.5</v>
      </c>
      <c r="G98" s="150">
        <f t="shared" ref="G98:K98" si="42">SUM(G85:G97)</f>
        <v>2092.5</v>
      </c>
      <c r="H98" s="150">
        <f t="shared" si="42"/>
        <v>4920</v>
      </c>
      <c r="I98" s="150">
        <f t="shared" si="42"/>
        <v>2392.5</v>
      </c>
      <c r="J98" s="150">
        <f t="shared" si="42"/>
        <v>10043.5</v>
      </c>
      <c r="K98" s="150">
        <f t="shared" si="42"/>
        <v>2588</v>
      </c>
      <c r="L98" s="151">
        <f>SUM(L85:L97)</f>
        <v>32239</v>
      </c>
      <c r="P98" s="97"/>
      <c r="Q98" s="97"/>
      <c r="R98" s="97"/>
      <c r="S98" s="97"/>
      <c r="T98" s="97"/>
      <c r="U98" s="97"/>
      <c r="V98" s="97"/>
      <c r="W98" s="97"/>
      <c r="X98" s="97"/>
      <c r="Y98" s="97"/>
      <c r="Z98" s="97"/>
      <c r="AA98" s="97"/>
      <c r="AB98" s="97"/>
      <c r="AC98" s="97"/>
      <c r="AD98" s="97"/>
      <c r="AE98" s="97"/>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c r="BM98" s="96"/>
      <c r="BN98" s="96"/>
    </row>
    <row r="99" spans="1:66" ht="30" customHeight="1" x14ac:dyDescent="0.4">
      <c r="A99" s="152" t="s">
        <v>50</v>
      </c>
      <c r="B99" s="152"/>
      <c r="C99" s="152"/>
      <c r="D99" s="152"/>
      <c r="E99" s="200">
        <f>SUM(E84,E70)</f>
        <v>7224</v>
      </c>
      <c r="F99" s="200">
        <f>SUM(F84,F70)</f>
        <v>13181</v>
      </c>
      <c r="G99" s="200">
        <f>SUM(G84,G70)</f>
        <v>4185</v>
      </c>
      <c r="H99" s="200">
        <f>SUM(H84,H70)</f>
        <v>9840</v>
      </c>
      <c r="I99" s="200">
        <f t="shared" ref="I99:K99" si="43">SUM(I84,I70)</f>
        <v>4785</v>
      </c>
      <c r="J99" s="200">
        <f t="shared" si="43"/>
        <v>20087</v>
      </c>
      <c r="K99" s="200">
        <f t="shared" si="43"/>
        <v>5176</v>
      </c>
      <c r="L99" s="200">
        <f>SUM(L84,L70)</f>
        <v>64478</v>
      </c>
      <c r="P99" s="97"/>
      <c r="Q99" s="97"/>
      <c r="R99" s="97"/>
      <c r="S99" s="97"/>
      <c r="T99" s="97"/>
      <c r="U99" s="97"/>
      <c r="V99" s="97"/>
      <c r="W99" s="97"/>
      <c r="X99" s="97"/>
      <c r="Y99" s="97"/>
      <c r="Z99" s="97"/>
      <c r="AA99" s="97"/>
      <c r="AB99" s="97"/>
      <c r="AC99" s="97"/>
      <c r="AD99" s="97"/>
      <c r="AE99" s="97"/>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row>
    <row r="100" spans="1:66" ht="30" customHeight="1" x14ac:dyDescent="0.4">
      <c r="A100" s="152"/>
      <c r="B100" s="152"/>
      <c r="C100" s="152"/>
      <c r="D100" s="152"/>
      <c r="E100" s="200"/>
      <c r="F100" s="200"/>
      <c r="G100" s="200"/>
      <c r="H100" s="200"/>
      <c r="I100" s="200"/>
      <c r="J100" s="200"/>
      <c r="K100" s="200"/>
      <c r="L100" s="200"/>
      <c r="P100" s="97"/>
      <c r="Q100" s="97"/>
      <c r="R100" s="97"/>
      <c r="S100" s="97"/>
      <c r="T100" s="97"/>
      <c r="U100" s="97"/>
      <c r="V100" s="97"/>
      <c r="W100" s="97"/>
      <c r="X100" s="97"/>
      <c r="Y100" s="97"/>
      <c r="Z100" s="97"/>
      <c r="AA100" s="97"/>
      <c r="AB100" s="97"/>
      <c r="AC100" s="97"/>
      <c r="AD100" s="97"/>
      <c r="AE100" s="97"/>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row>
    <row r="101" spans="1:66" ht="30" customHeight="1" x14ac:dyDescent="0.4">
      <c r="A101" s="167"/>
      <c r="B101" s="167"/>
      <c r="C101" s="167"/>
      <c r="D101" s="167"/>
      <c r="E101" s="170"/>
      <c r="F101" s="170"/>
      <c r="G101" s="170"/>
      <c r="H101" s="170"/>
      <c r="I101" s="170"/>
      <c r="J101" s="170"/>
      <c r="K101" s="170"/>
      <c r="L101" s="171"/>
      <c r="P101" s="97"/>
      <c r="Q101" s="97"/>
      <c r="R101" s="97"/>
      <c r="S101" s="97"/>
      <c r="T101" s="97"/>
      <c r="U101" s="97"/>
      <c r="V101" s="97"/>
      <c r="W101" s="97"/>
      <c r="X101" s="97"/>
      <c r="Y101" s="97"/>
      <c r="Z101" s="97"/>
      <c r="AA101" s="97"/>
      <c r="AB101" s="97"/>
      <c r="AC101" s="97"/>
      <c r="AD101" s="97"/>
      <c r="AE101" s="97"/>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row>
    <row r="102" spans="1:66" ht="30" customHeight="1" x14ac:dyDescent="0.4">
      <c r="A102" s="167"/>
      <c r="B102" s="167"/>
      <c r="C102" s="167"/>
      <c r="D102" s="167"/>
      <c r="E102" s="170"/>
      <c r="F102" s="170"/>
      <c r="G102" s="170"/>
      <c r="H102" s="170"/>
      <c r="I102" s="170"/>
      <c r="J102" s="170"/>
      <c r="K102" s="170"/>
      <c r="L102" s="171"/>
      <c r="P102" s="97"/>
      <c r="Q102" s="97"/>
      <c r="R102" s="97"/>
      <c r="S102" s="97"/>
      <c r="T102" s="97"/>
      <c r="U102" s="97"/>
      <c r="V102" s="97"/>
      <c r="W102" s="97"/>
      <c r="X102" s="97"/>
      <c r="Y102" s="97"/>
      <c r="Z102" s="97"/>
      <c r="AA102" s="97"/>
      <c r="AB102" s="97"/>
      <c r="AC102" s="97"/>
      <c r="AD102" s="97"/>
      <c r="AE102" s="97"/>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row>
    <row r="103" spans="1:66" ht="30" customHeight="1" x14ac:dyDescent="0.45">
      <c r="A103" s="216" t="s">
        <v>34</v>
      </c>
      <c r="B103" s="157">
        <v>2019</v>
      </c>
      <c r="C103" s="157" t="s">
        <v>2</v>
      </c>
      <c r="D103" s="198" t="s">
        <v>23</v>
      </c>
      <c r="E103" s="143">
        <v>20923</v>
      </c>
      <c r="F103" s="143">
        <v>217</v>
      </c>
      <c r="G103" s="143">
        <v>0</v>
      </c>
      <c r="H103" s="143">
        <v>34</v>
      </c>
      <c r="I103" s="143">
        <v>141</v>
      </c>
      <c r="J103" s="143">
        <v>14432</v>
      </c>
      <c r="K103" s="143">
        <v>0</v>
      </c>
      <c r="L103" s="199">
        <f t="shared" si="21"/>
        <v>35747</v>
      </c>
      <c r="P103" s="97"/>
      <c r="Q103" s="97"/>
      <c r="R103" s="97"/>
      <c r="S103" s="97"/>
      <c r="T103" s="97"/>
      <c r="U103" s="97"/>
      <c r="V103" s="97"/>
      <c r="W103" s="97"/>
      <c r="X103" s="97"/>
      <c r="Y103" s="97"/>
      <c r="Z103" s="97"/>
      <c r="AA103" s="97"/>
      <c r="AB103" s="97"/>
      <c r="AC103" s="97"/>
      <c r="AD103" s="97"/>
      <c r="AE103" s="97"/>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row>
    <row r="104" spans="1:66" ht="30" customHeight="1" x14ac:dyDescent="0.45">
      <c r="A104" s="217"/>
      <c r="B104" s="157"/>
      <c r="C104" s="157"/>
      <c r="D104" s="198" t="s">
        <v>24</v>
      </c>
      <c r="E104" s="143">
        <v>0</v>
      </c>
      <c r="F104" s="143">
        <v>21879</v>
      </c>
      <c r="G104" s="143">
        <v>0</v>
      </c>
      <c r="H104" s="143">
        <v>0</v>
      </c>
      <c r="I104" s="143">
        <v>5304</v>
      </c>
      <c r="J104" s="143">
        <v>335</v>
      </c>
      <c r="K104" s="143">
        <v>0</v>
      </c>
      <c r="L104" s="199">
        <f t="shared" si="21"/>
        <v>27518</v>
      </c>
      <c r="P104" s="97"/>
      <c r="Q104" s="97"/>
      <c r="R104" s="97"/>
      <c r="S104" s="97"/>
      <c r="T104" s="97"/>
      <c r="U104" s="97"/>
      <c r="V104" s="97"/>
      <c r="W104" s="97"/>
      <c r="X104" s="97"/>
      <c r="Y104" s="97"/>
      <c r="Z104" s="97"/>
      <c r="AA104" s="97"/>
      <c r="AB104" s="97"/>
      <c r="AC104" s="97"/>
      <c r="AD104" s="97"/>
      <c r="AE104" s="97"/>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row>
    <row r="105" spans="1:66" ht="30" customHeight="1" x14ac:dyDescent="0.45">
      <c r="A105" s="217"/>
      <c r="B105" s="157"/>
      <c r="C105" s="157"/>
      <c r="D105" s="198" t="s">
        <v>0</v>
      </c>
      <c r="E105" s="143">
        <v>0</v>
      </c>
      <c r="F105" s="143">
        <v>86</v>
      </c>
      <c r="G105" s="143">
        <v>0</v>
      </c>
      <c r="H105" s="143">
        <v>0</v>
      </c>
      <c r="I105" s="143">
        <v>31</v>
      </c>
      <c r="J105" s="143">
        <v>0</v>
      </c>
      <c r="K105" s="143">
        <v>0</v>
      </c>
      <c r="L105" s="199">
        <f t="shared" si="21"/>
        <v>117</v>
      </c>
      <c r="P105" s="97"/>
      <c r="Q105" s="97"/>
      <c r="R105" s="97"/>
      <c r="S105" s="97"/>
      <c r="T105" s="97"/>
      <c r="U105" s="97"/>
      <c r="V105" s="97"/>
      <c r="W105" s="97"/>
      <c r="X105" s="97"/>
      <c r="Y105" s="97"/>
      <c r="Z105" s="97"/>
      <c r="AA105" s="97"/>
      <c r="AB105" s="97"/>
      <c r="AC105" s="97"/>
      <c r="AD105" s="97"/>
      <c r="AE105" s="97"/>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c r="BM105" s="96"/>
      <c r="BN105" s="96"/>
    </row>
    <row r="106" spans="1:66" ht="30" customHeight="1" x14ac:dyDescent="0.45">
      <c r="A106" s="217"/>
      <c r="B106" s="157"/>
      <c r="C106" s="157"/>
      <c r="D106" s="198" t="s">
        <v>25</v>
      </c>
      <c r="E106" s="143">
        <v>0</v>
      </c>
      <c r="F106" s="143">
        <v>23308</v>
      </c>
      <c r="G106" s="143">
        <v>0</v>
      </c>
      <c r="H106" s="143">
        <v>0</v>
      </c>
      <c r="I106" s="143">
        <v>0</v>
      </c>
      <c r="J106" s="143">
        <v>0</v>
      </c>
      <c r="K106" s="143">
        <v>0</v>
      </c>
      <c r="L106" s="199">
        <f t="shared" si="21"/>
        <v>23308</v>
      </c>
      <c r="P106" s="97"/>
      <c r="Q106" s="97"/>
      <c r="R106" s="97"/>
      <c r="S106" s="97"/>
      <c r="T106" s="97"/>
      <c r="U106" s="97"/>
      <c r="V106" s="97"/>
      <c r="W106" s="97"/>
      <c r="X106" s="97"/>
      <c r="Y106" s="97"/>
      <c r="Z106" s="97"/>
      <c r="AA106" s="97"/>
      <c r="AB106" s="97"/>
      <c r="AC106" s="97"/>
      <c r="AD106" s="97"/>
      <c r="AE106" s="97"/>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c r="BM106" s="96"/>
      <c r="BN106" s="96"/>
    </row>
    <row r="107" spans="1:66" ht="30" customHeight="1" x14ac:dyDescent="0.45">
      <c r="A107" s="217"/>
      <c r="B107" s="157"/>
      <c r="C107" s="157"/>
      <c r="D107" s="198" t="s">
        <v>26</v>
      </c>
      <c r="E107" s="143">
        <v>0</v>
      </c>
      <c r="F107" s="143">
        <v>105</v>
      </c>
      <c r="G107" s="143">
        <v>95</v>
      </c>
      <c r="H107" s="143">
        <v>6</v>
      </c>
      <c r="I107" s="143">
        <v>3</v>
      </c>
      <c r="J107" s="143">
        <v>278</v>
      </c>
      <c r="K107" s="143">
        <v>0</v>
      </c>
      <c r="L107" s="199">
        <f t="shared" si="21"/>
        <v>487</v>
      </c>
      <c r="P107" s="97"/>
      <c r="Q107" s="97"/>
      <c r="R107" s="97"/>
      <c r="S107" s="97"/>
      <c r="T107" s="97"/>
      <c r="U107" s="97"/>
      <c r="V107" s="97"/>
      <c r="W107" s="97"/>
      <c r="X107" s="97"/>
      <c r="Y107" s="97"/>
      <c r="Z107" s="97"/>
      <c r="AA107" s="97"/>
      <c r="AB107" s="97"/>
      <c r="AC107" s="97"/>
      <c r="AD107" s="97"/>
      <c r="AE107" s="97"/>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c r="BM107" s="96"/>
      <c r="BN107" s="96"/>
    </row>
    <row r="108" spans="1:66" ht="30" customHeight="1" x14ac:dyDescent="0.45">
      <c r="A108" s="217"/>
      <c r="B108" s="157"/>
      <c r="C108" s="157"/>
      <c r="D108" s="198" t="s">
        <v>1</v>
      </c>
      <c r="E108" s="143">
        <v>0</v>
      </c>
      <c r="F108" s="143">
        <v>55</v>
      </c>
      <c r="G108" s="143">
        <v>0</v>
      </c>
      <c r="H108" s="143">
        <v>0</v>
      </c>
      <c r="I108" s="143">
        <v>1</v>
      </c>
      <c r="J108" s="143">
        <v>0</v>
      </c>
      <c r="K108" s="143">
        <v>0</v>
      </c>
      <c r="L108" s="199">
        <f t="shared" si="21"/>
        <v>56</v>
      </c>
      <c r="P108" s="97"/>
      <c r="Q108" s="97"/>
      <c r="R108" s="97"/>
      <c r="S108" s="97"/>
      <c r="T108" s="97"/>
      <c r="U108" s="97"/>
      <c r="V108" s="97"/>
      <c r="W108" s="97"/>
      <c r="X108" s="97"/>
      <c r="Y108" s="97"/>
      <c r="Z108" s="97"/>
      <c r="AA108" s="97"/>
      <c r="AB108" s="97"/>
      <c r="AC108" s="97"/>
      <c r="AD108" s="97"/>
      <c r="AE108" s="97"/>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row>
    <row r="109" spans="1:66" ht="30" customHeight="1" x14ac:dyDescent="0.45">
      <c r="A109" s="217"/>
      <c r="B109" s="157"/>
      <c r="C109" s="157" t="s">
        <v>3</v>
      </c>
      <c r="D109" s="198" t="s">
        <v>35</v>
      </c>
      <c r="E109" s="143">
        <v>0</v>
      </c>
      <c r="F109" s="143">
        <v>0</v>
      </c>
      <c r="G109" s="143">
        <v>0</v>
      </c>
      <c r="H109" s="143">
        <v>0</v>
      </c>
      <c r="I109" s="143">
        <v>0</v>
      </c>
      <c r="J109" s="143">
        <v>43</v>
      </c>
      <c r="K109" s="143">
        <v>3584</v>
      </c>
      <c r="L109" s="199">
        <f t="shared" si="21"/>
        <v>3627</v>
      </c>
      <c r="P109" s="97"/>
      <c r="Q109" s="97"/>
      <c r="R109" s="97"/>
      <c r="S109" s="97"/>
      <c r="T109" s="97"/>
      <c r="U109" s="97"/>
      <c r="V109" s="97"/>
      <c r="W109" s="97"/>
      <c r="X109" s="97"/>
      <c r="Y109" s="97"/>
      <c r="Z109" s="97"/>
      <c r="AA109" s="97"/>
      <c r="AB109" s="97"/>
      <c r="AC109" s="97"/>
      <c r="AD109" s="97"/>
      <c r="AE109" s="97"/>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c r="BM109" s="96"/>
      <c r="BN109" s="96"/>
    </row>
    <row r="110" spans="1:66" ht="30" customHeight="1" x14ac:dyDescent="0.45">
      <c r="A110" s="217"/>
      <c r="B110" s="157"/>
      <c r="C110" s="157"/>
      <c r="D110" s="198" t="s">
        <v>36</v>
      </c>
      <c r="E110" s="143">
        <v>0</v>
      </c>
      <c r="F110" s="143">
        <v>0</v>
      </c>
      <c r="G110" s="143">
        <v>0</v>
      </c>
      <c r="H110" s="143">
        <v>440</v>
      </c>
      <c r="I110" s="143">
        <v>0</v>
      </c>
      <c r="J110" s="143">
        <v>77</v>
      </c>
      <c r="K110" s="143">
        <v>0</v>
      </c>
      <c r="L110" s="199">
        <f t="shared" si="21"/>
        <v>517</v>
      </c>
      <c r="P110" s="97"/>
      <c r="Q110" s="97"/>
      <c r="R110" s="97"/>
      <c r="S110" s="97"/>
      <c r="T110" s="97"/>
      <c r="U110" s="97"/>
      <c r="V110" s="97"/>
      <c r="W110" s="97"/>
      <c r="X110" s="97"/>
      <c r="Y110" s="97"/>
      <c r="Z110" s="97"/>
      <c r="AA110" s="97"/>
      <c r="AB110" s="97"/>
      <c r="AC110" s="97"/>
      <c r="AD110" s="97"/>
      <c r="AE110" s="97"/>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row>
    <row r="111" spans="1:66" ht="30" customHeight="1" x14ac:dyDescent="0.45">
      <c r="A111" s="217"/>
      <c r="B111" s="157"/>
      <c r="C111" s="157"/>
      <c r="D111" s="198" t="s">
        <v>27</v>
      </c>
      <c r="E111" s="143">
        <v>0</v>
      </c>
      <c r="F111" s="143">
        <v>4021</v>
      </c>
      <c r="G111" s="143">
        <v>9550</v>
      </c>
      <c r="H111" s="143">
        <v>19</v>
      </c>
      <c r="I111" s="143">
        <v>1534</v>
      </c>
      <c r="J111" s="143">
        <v>40</v>
      </c>
      <c r="K111" s="143">
        <v>0</v>
      </c>
      <c r="L111" s="199">
        <f t="shared" si="21"/>
        <v>15164</v>
      </c>
      <c r="P111" s="97"/>
      <c r="Q111" s="97"/>
      <c r="R111" s="97"/>
      <c r="S111" s="97"/>
      <c r="T111" s="97"/>
      <c r="U111" s="97"/>
      <c r="V111" s="97"/>
      <c r="W111" s="97"/>
      <c r="X111" s="97"/>
      <c r="Y111" s="97"/>
      <c r="Z111" s="97"/>
      <c r="AA111" s="97"/>
      <c r="AB111" s="97"/>
      <c r="AC111" s="97"/>
      <c r="AD111" s="97"/>
      <c r="AE111" s="97"/>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c r="BM111" s="96"/>
      <c r="BN111" s="96"/>
    </row>
    <row r="112" spans="1:66" ht="30" customHeight="1" x14ac:dyDescent="0.45">
      <c r="A112" s="217"/>
      <c r="B112" s="157"/>
      <c r="C112" s="157"/>
      <c r="D112" s="198" t="s">
        <v>22</v>
      </c>
      <c r="E112" s="143">
        <v>0</v>
      </c>
      <c r="F112" s="143">
        <v>0</v>
      </c>
      <c r="G112" s="143">
        <v>349</v>
      </c>
      <c r="H112" s="143">
        <v>207</v>
      </c>
      <c r="I112" s="143">
        <v>0</v>
      </c>
      <c r="J112" s="143">
        <v>0</v>
      </c>
      <c r="K112" s="143">
        <v>0</v>
      </c>
      <c r="L112" s="199">
        <f t="shared" si="21"/>
        <v>556</v>
      </c>
      <c r="P112" s="97"/>
      <c r="Q112" s="97"/>
      <c r="R112" s="97"/>
      <c r="S112" s="97"/>
      <c r="T112" s="97"/>
      <c r="U112" s="97"/>
      <c r="V112" s="97"/>
      <c r="W112" s="97"/>
      <c r="X112" s="97"/>
      <c r="Y112" s="97"/>
      <c r="Z112" s="97"/>
      <c r="AA112" s="97"/>
      <c r="AB112" s="97"/>
      <c r="AC112" s="97"/>
      <c r="AD112" s="97"/>
      <c r="AE112" s="97"/>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c r="BM112" s="96"/>
      <c r="BN112" s="96"/>
    </row>
    <row r="113" spans="1:66" ht="30" customHeight="1" x14ac:dyDescent="0.45">
      <c r="A113" s="217"/>
      <c r="B113" s="157"/>
      <c r="C113" s="157"/>
      <c r="D113" s="198" t="s">
        <v>28</v>
      </c>
      <c r="E113" s="143">
        <v>0</v>
      </c>
      <c r="F113" s="143">
        <v>0</v>
      </c>
      <c r="G113" s="143">
        <v>350</v>
      </c>
      <c r="H113" s="143">
        <v>2027</v>
      </c>
      <c r="I113" s="143">
        <v>101</v>
      </c>
      <c r="J113" s="143">
        <v>4226</v>
      </c>
      <c r="K113" s="143">
        <v>209</v>
      </c>
      <c r="L113" s="199">
        <f t="shared" si="21"/>
        <v>6913</v>
      </c>
      <c r="P113" s="97"/>
      <c r="Q113" s="97"/>
      <c r="R113" s="97"/>
      <c r="S113" s="97"/>
      <c r="T113" s="97"/>
      <c r="U113" s="97"/>
      <c r="V113" s="97"/>
      <c r="W113" s="97"/>
      <c r="X113" s="97"/>
      <c r="Y113" s="97"/>
      <c r="Z113" s="97"/>
      <c r="AA113" s="97"/>
      <c r="AB113" s="97"/>
      <c r="AC113" s="97"/>
      <c r="AD113" s="97"/>
      <c r="AE113" s="97"/>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c r="BM113" s="96"/>
      <c r="BN113" s="96"/>
    </row>
    <row r="114" spans="1:66" ht="30" customHeight="1" x14ac:dyDescent="0.45">
      <c r="A114" s="217"/>
      <c r="B114" s="157"/>
      <c r="C114" s="157"/>
      <c r="D114" s="198" t="s">
        <v>29</v>
      </c>
      <c r="E114" s="143">
        <v>0</v>
      </c>
      <c r="F114" s="143">
        <v>0</v>
      </c>
      <c r="G114" s="143">
        <v>0</v>
      </c>
      <c r="H114" s="143">
        <v>0</v>
      </c>
      <c r="I114" s="143">
        <v>1</v>
      </c>
      <c r="J114" s="143">
        <v>124295</v>
      </c>
      <c r="K114" s="143">
        <v>25</v>
      </c>
      <c r="L114" s="199">
        <f t="shared" si="21"/>
        <v>124321</v>
      </c>
      <c r="P114" s="97"/>
      <c r="Q114" s="97"/>
      <c r="R114" s="97"/>
      <c r="S114" s="97"/>
      <c r="T114" s="97"/>
      <c r="U114" s="97"/>
      <c r="V114" s="97"/>
      <c r="W114" s="97"/>
      <c r="X114" s="97"/>
      <c r="Y114" s="97"/>
      <c r="Z114" s="97"/>
      <c r="AA114" s="97"/>
      <c r="AB114" s="97"/>
      <c r="AC114" s="97"/>
      <c r="AD114" s="97"/>
      <c r="AE114" s="97"/>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c r="BM114" s="96"/>
      <c r="BN114" s="96"/>
    </row>
    <row r="115" spans="1:66" ht="30" customHeight="1" x14ac:dyDescent="0.45">
      <c r="A115" s="217"/>
      <c r="B115" s="157"/>
      <c r="C115" s="157"/>
      <c r="D115" s="198" t="s">
        <v>37</v>
      </c>
      <c r="E115" s="143">
        <v>0</v>
      </c>
      <c r="F115" s="143">
        <v>64</v>
      </c>
      <c r="G115" s="143">
        <v>103</v>
      </c>
      <c r="H115" s="143">
        <v>0</v>
      </c>
      <c r="I115" s="143">
        <v>7</v>
      </c>
      <c r="J115" s="143">
        <v>0</v>
      </c>
      <c r="K115" s="143">
        <v>0</v>
      </c>
      <c r="L115" s="199">
        <f t="shared" si="21"/>
        <v>174</v>
      </c>
      <c r="P115" s="97"/>
      <c r="Q115" s="97"/>
      <c r="R115" s="97"/>
      <c r="S115" s="97"/>
      <c r="T115" s="97"/>
      <c r="U115" s="97"/>
      <c r="V115" s="97"/>
      <c r="W115" s="97"/>
      <c r="X115" s="97"/>
      <c r="Y115" s="97"/>
      <c r="Z115" s="97"/>
      <c r="AA115" s="97"/>
      <c r="AB115" s="97"/>
      <c r="AC115" s="97"/>
      <c r="AD115" s="97"/>
      <c r="AE115" s="97"/>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row>
    <row r="116" spans="1:66" ht="30" customHeight="1" x14ac:dyDescent="0.45">
      <c r="A116" s="217"/>
      <c r="B116" s="157"/>
      <c r="C116" s="157"/>
      <c r="D116" s="198" t="s">
        <v>30</v>
      </c>
      <c r="E116" s="143">
        <v>0</v>
      </c>
      <c r="F116" s="143">
        <v>5858</v>
      </c>
      <c r="G116" s="143">
        <v>1</v>
      </c>
      <c r="H116" s="143">
        <v>0</v>
      </c>
      <c r="I116" s="143">
        <v>1544</v>
      </c>
      <c r="J116" s="143">
        <v>527</v>
      </c>
      <c r="K116" s="143">
        <v>0</v>
      </c>
      <c r="L116" s="199">
        <f t="shared" si="21"/>
        <v>7930</v>
      </c>
      <c r="P116" s="97"/>
      <c r="Q116" s="97"/>
      <c r="R116" s="97"/>
      <c r="S116" s="97"/>
      <c r="T116" s="97"/>
      <c r="U116" s="97"/>
      <c r="V116" s="97"/>
      <c r="W116" s="97"/>
      <c r="X116" s="97"/>
      <c r="Y116" s="97"/>
      <c r="Z116" s="97"/>
      <c r="AA116" s="97"/>
      <c r="AB116" s="97"/>
      <c r="AC116" s="97"/>
      <c r="AD116" s="97"/>
      <c r="AE116" s="97"/>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row>
    <row r="117" spans="1:66" ht="30" customHeight="1" x14ac:dyDescent="0.45">
      <c r="A117" s="217"/>
      <c r="B117" s="157"/>
      <c r="C117" s="157"/>
      <c r="D117" s="198" t="s">
        <v>31</v>
      </c>
      <c r="E117" s="143">
        <v>24676</v>
      </c>
      <c r="F117" s="143">
        <v>183</v>
      </c>
      <c r="G117" s="143">
        <v>0</v>
      </c>
      <c r="H117" s="143">
        <v>0</v>
      </c>
      <c r="I117" s="143">
        <v>7</v>
      </c>
      <c r="J117" s="143">
        <v>6998</v>
      </c>
      <c r="K117" s="143">
        <v>0</v>
      </c>
      <c r="L117" s="199">
        <f t="shared" si="21"/>
        <v>31864</v>
      </c>
      <c r="P117" s="97"/>
      <c r="Q117" s="97"/>
      <c r="R117" s="97"/>
      <c r="S117" s="97"/>
      <c r="T117" s="97"/>
      <c r="U117" s="97"/>
      <c r="V117" s="97"/>
      <c r="W117" s="97"/>
      <c r="X117" s="97"/>
      <c r="Y117" s="97"/>
      <c r="Z117" s="97"/>
      <c r="AA117" s="97"/>
      <c r="AB117" s="97"/>
      <c r="AC117" s="97"/>
      <c r="AD117" s="97"/>
      <c r="AE117" s="97"/>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c r="BM117" s="96"/>
      <c r="BN117" s="96"/>
    </row>
    <row r="118" spans="1:66" ht="30" customHeight="1" x14ac:dyDescent="0.4">
      <c r="A118" s="217"/>
      <c r="B118" s="147" t="s">
        <v>47</v>
      </c>
      <c r="C118" s="148"/>
      <c r="D118" s="149"/>
      <c r="E118" s="150">
        <f>SUM(E103:E117)</f>
        <v>45599</v>
      </c>
      <c r="F118" s="150">
        <f t="shared" ref="F118:L118" si="44">SUM(F103:F117)</f>
        <v>55776</v>
      </c>
      <c r="G118" s="150">
        <f t="shared" si="44"/>
        <v>10448</v>
      </c>
      <c r="H118" s="150">
        <f t="shared" si="44"/>
        <v>2733</v>
      </c>
      <c r="I118" s="150">
        <f t="shared" si="44"/>
        <v>8674</v>
      </c>
      <c r="J118" s="150">
        <f t="shared" si="44"/>
        <v>151251</v>
      </c>
      <c r="K118" s="150">
        <f t="shared" si="44"/>
        <v>3818</v>
      </c>
      <c r="L118" s="151">
        <f t="shared" si="44"/>
        <v>278299</v>
      </c>
      <c r="P118" s="97"/>
      <c r="Q118" s="97"/>
      <c r="R118" s="97"/>
      <c r="S118" s="97"/>
      <c r="T118" s="97"/>
      <c r="U118" s="97"/>
      <c r="V118" s="97"/>
      <c r="W118" s="97"/>
      <c r="X118" s="97"/>
      <c r="Y118" s="97"/>
      <c r="Z118" s="97"/>
      <c r="AA118" s="97"/>
      <c r="AB118" s="97"/>
      <c r="AC118" s="97"/>
      <c r="AD118" s="97"/>
      <c r="AE118" s="97"/>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row>
    <row r="119" spans="1:66" ht="30" customHeight="1" x14ac:dyDescent="0.45">
      <c r="A119" s="217"/>
      <c r="B119" s="157">
        <v>2020</v>
      </c>
      <c r="C119" s="157" t="s">
        <v>2</v>
      </c>
      <c r="D119" s="198" t="s">
        <v>23</v>
      </c>
      <c r="E119" s="143">
        <v>28742</v>
      </c>
      <c r="F119" s="143">
        <v>139</v>
      </c>
      <c r="G119" s="143">
        <v>0</v>
      </c>
      <c r="H119" s="143">
        <v>34</v>
      </c>
      <c r="I119" s="143">
        <v>23</v>
      </c>
      <c r="J119" s="143">
        <v>22744</v>
      </c>
      <c r="K119" s="143">
        <v>0</v>
      </c>
      <c r="L119" s="199">
        <f t="shared" si="21"/>
        <v>51682</v>
      </c>
      <c r="P119" s="97"/>
      <c r="Q119" s="97"/>
      <c r="R119" s="97"/>
      <c r="S119" s="97"/>
      <c r="T119" s="97"/>
      <c r="U119" s="97"/>
      <c r="V119" s="97"/>
      <c r="W119" s="97"/>
      <c r="X119" s="97"/>
      <c r="Y119" s="97"/>
      <c r="Z119" s="97"/>
      <c r="AA119" s="97"/>
      <c r="AB119" s="97"/>
      <c r="AC119" s="97"/>
      <c r="AD119" s="97"/>
      <c r="AE119" s="97"/>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row>
    <row r="120" spans="1:66" ht="30" customHeight="1" x14ac:dyDescent="0.45">
      <c r="A120" s="217"/>
      <c r="B120" s="157"/>
      <c r="C120" s="157"/>
      <c r="D120" s="198" t="s">
        <v>24</v>
      </c>
      <c r="E120" s="143">
        <v>0</v>
      </c>
      <c r="F120" s="143">
        <v>42321</v>
      </c>
      <c r="G120" s="143">
        <v>0</v>
      </c>
      <c r="H120" s="143">
        <v>0</v>
      </c>
      <c r="I120" s="143">
        <v>8788</v>
      </c>
      <c r="J120" s="143">
        <v>143</v>
      </c>
      <c r="K120" s="143">
        <v>0</v>
      </c>
      <c r="L120" s="199">
        <f t="shared" si="21"/>
        <v>51252</v>
      </c>
      <c r="P120" s="97"/>
      <c r="Q120" s="97"/>
      <c r="R120" s="97"/>
      <c r="S120" s="97"/>
      <c r="T120" s="97"/>
      <c r="U120" s="97"/>
      <c r="V120" s="97"/>
      <c r="W120" s="97"/>
      <c r="X120" s="97"/>
      <c r="Y120" s="97"/>
      <c r="Z120" s="97"/>
      <c r="AA120" s="97"/>
      <c r="AB120" s="97"/>
      <c r="AC120" s="97"/>
      <c r="AD120" s="97"/>
      <c r="AE120" s="97"/>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row>
    <row r="121" spans="1:66" ht="30" customHeight="1" x14ac:dyDescent="0.45">
      <c r="A121" s="217"/>
      <c r="B121" s="157"/>
      <c r="C121" s="157"/>
      <c r="D121" s="198" t="s">
        <v>0</v>
      </c>
      <c r="E121" s="143">
        <v>0</v>
      </c>
      <c r="F121" s="143">
        <v>181</v>
      </c>
      <c r="G121" s="143">
        <v>0</v>
      </c>
      <c r="H121" s="143">
        <v>0</v>
      </c>
      <c r="I121" s="143">
        <v>0</v>
      </c>
      <c r="J121" s="143">
        <v>58</v>
      </c>
      <c r="K121" s="143">
        <v>0</v>
      </c>
      <c r="L121" s="199">
        <f t="shared" si="21"/>
        <v>239</v>
      </c>
      <c r="P121" s="97"/>
      <c r="Q121" s="97"/>
      <c r="R121" s="97"/>
      <c r="S121" s="97"/>
      <c r="T121" s="97"/>
      <c r="U121" s="97"/>
      <c r="V121" s="97"/>
      <c r="W121" s="97"/>
      <c r="X121" s="97"/>
      <c r="Y121" s="97"/>
      <c r="Z121" s="97"/>
      <c r="AA121" s="97"/>
      <c r="AB121" s="97"/>
      <c r="AC121" s="97"/>
      <c r="AD121" s="97"/>
      <c r="AE121" s="97"/>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row>
    <row r="122" spans="1:66" ht="30" customHeight="1" x14ac:dyDescent="0.45">
      <c r="A122" s="217"/>
      <c r="B122" s="157"/>
      <c r="C122" s="157"/>
      <c r="D122" s="198" t="s">
        <v>25</v>
      </c>
      <c r="E122" s="143">
        <v>0</v>
      </c>
      <c r="F122" s="143">
        <v>31248</v>
      </c>
      <c r="G122" s="143">
        <v>0</v>
      </c>
      <c r="H122" s="143">
        <v>0</v>
      </c>
      <c r="I122" s="143">
        <v>0</v>
      </c>
      <c r="J122" s="143">
        <v>0</v>
      </c>
      <c r="K122" s="143">
        <v>0</v>
      </c>
      <c r="L122" s="199">
        <f t="shared" si="21"/>
        <v>31248</v>
      </c>
      <c r="P122" s="97"/>
      <c r="Q122" s="97"/>
      <c r="R122" s="97"/>
      <c r="S122" s="97"/>
      <c r="T122" s="97"/>
      <c r="U122" s="97"/>
      <c r="V122" s="97"/>
      <c r="W122" s="97"/>
      <c r="X122" s="97"/>
      <c r="Y122" s="97"/>
      <c r="Z122" s="97"/>
      <c r="AA122" s="97"/>
      <c r="AB122" s="97"/>
      <c r="AC122" s="97"/>
      <c r="AD122" s="97"/>
      <c r="AE122" s="97"/>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row>
    <row r="123" spans="1:66" ht="30" customHeight="1" x14ac:dyDescent="0.45">
      <c r="A123" s="217"/>
      <c r="B123" s="157"/>
      <c r="C123" s="157"/>
      <c r="D123" s="198" t="s">
        <v>26</v>
      </c>
      <c r="E123" s="143">
        <v>0</v>
      </c>
      <c r="F123" s="143">
        <v>146</v>
      </c>
      <c r="G123" s="143">
        <v>95</v>
      </c>
      <c r="H123" s="143">
        <v>6</v>
      </c>
      <c r="I123" s="143">
        <v>17</v>
      </c>
      <c r="J123" s="143">
        <v>197</v>
      </c>
      <c r="K123" s="143">
        <v>0</v>
      </c>
      <c r="L123" s="199">
        <f t="shared" si="21"/>
        <v>461</v>
      </c>
      <c r="P123" s="97"/>
      <c r="Q123" s="97"/>
      <c r="R123" s="97"/>
      <c r="S123" s="97"/>
      <c r="T123" s="97"/>
      <c r="U123" s="97"/>
      <c r="V123" s="97"/>
      <c r="W123" s="97"/>
      <c r="X123" s="97"/>
      <c r="Y123" s="97"/>
      <c r="Z123" s="97"/>
      <c r="AA123" s="97"/>
      <c r="AB123" s="97"/>
      <c r="AC123" s="97"/>
      <c r="AD123" s="97"/>
      <c r="AE123" s="97"/>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row>
    <row r="124" spans="1:66" ht="30" customHeight="1" x14ac:dyDescent="0.45">
      <c r="A124" s="217"/>
      <c r="B124" s="157"/>
      <c r="C124" s="157"/>
      <c r="D124" s="198" t="s">
        <v>1</v>
      </c>
      <c r="E124" s="143">
        <v>0</v>
      </c>
      <c r="F124" s="143">
        <v>45</v>
      </c>
      <c r="G124" s="143">
        <v>0</v>
      </c>
      <c r="H124" s="143">
        <v>0</v>
      </c>
      <c r="I124" s="143">
        <v>3</v>
      </c>
      <c r="J124" s="143">
        <v>0</v>
      </c>
      <c r="K124" s="143">
        <v>0</v>
      </c>
      <c r="L124" s="199">
        <f t="shared" si="21"/>
        <v>48</v>
      </c>
      <c r="P124" s="97"/>
      <c r="Q124" s="97"/>
      <c r="R124" s="97"/>
      <c r="S124" s="97"/>
      <c r="T124" s="97"/>
      <c r="U124" s="97"/>
      <c r="V124" s="97"/>
      <c r="W124" s="97"/>
      <c r="X124" s="97"/>
      <c r="Y124" s="97"/>
      <c r="Z124" s="97"/>
      <c r="AA124" s="97"/>
      <c r="AB124" s="97"/>
      <c r="AC124" s="97"/>
      <c r="AD124" s="97"/>
      <c r="AE124" s="97"/>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c r="BM124" s="96"/>
      <c r="BN124" s="96"/>
    </row>
    <row r="125" spans="1:66" ht="30" customHeight="1" x14ac:dyDescent="0.45">
      <c r="A125" s="217"/>
      <c r="B125" s="157"/>
      <c r="C125" s="157" t="s">
        <v>3</v>
      </c>
      <c r="D125" s="198" t="s">
        <v>35</v>
      </c>
      <c r="E125" s="143">
        <v>0</v>
      </c>
      <c r="F125" s="143">
        <v>0</v>
      </c>
      <c r="G125" s="143">
        <v>0</v>
      </c>
      <c r="H125" s="143">
        <v>0</v>
      </c>
      <c r="I125" s="143">
        <v>0</v>
      </c>
      <c r="J125" s="143">
        <v>238</v>
      </c>
      <c r="K125" s="143">
        <v>4770</v>
      </c>
      <c r="L125" s="199">
        <f t="shared" si="21"/>
        <v>5008</v>
      </c>
      <c r="P125" s="97"/>
      <c r="Q125" s="97"/>
      <c r="R125" s="97"/>
      <c r="S125" s="97"/>
      <c r="T125" s="97"/>
      <c r="U125" s="97"/>
      <c r="V125" s="97"/>
      <c r="W125" s="97"/>
      <c r="X125" s="97"/>
      <c r="Y125" s="97"/>
      <c r="Z125" s="97"/>
      <c r="AA125" s="97"/>
      <c r="AB125" s="97"/>
      <c r="AC125" s="97"/>
      <c r="AD125" s="97"/>
      <c r="AE125" s="97"/>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c r="BM125" s="96"/>
      <c r="BN125" s="96"/>
    </row>
    <row r="126" spans="1:66" ht="30" customHeight="1" x14ac:dyDescent="0.45">
      <c r="A126" s="217"/>
      <c r="B126" s="157"/>
      <c r="C126" s="157"/>
      <c r="D126" s="198" t="s">
        <v>36</v>
      </c>
      <c r="E126" s="143">
        <v>0</v>
      </c>
      <c r="F126" s="143">
        <v>0</v>
      </c>
      <c r="G126" s="143">
        <v>0</v>
      </c>
      <c r="H126" s="143">
        <v>440</v>
      </c>
      <c r="I126" s="143">
        <v>0</v>
      </c>
      <c r="J126" s="143">
        <v>0</v>
      </c>
      <c r="K126" s="143">
        <v>0</v>
      </c>
      <c r="L126" s="199">
        <f t="shared" si="21"/>
        <v>440</v>
      </c>
      <c r="P126" s="97"/>
      <c r="Q126" s="97"/>
      <c r="R126" s="97"/>
      <c r="S126" s="97"/>
      <c r="T126" s="97"/>
      <c r="U126" s="97"/>
      <c r="V126" s="97"/>
      <c r="W126" s="97"/>
      <c r="X126" s="97"/>
      <c r="Y126" s="97"/>
      <c r="Z126" s="97"/>
      <c r="AA126" s="97"/>
      <c r="AB126" s="97"/>
      <c r="AC126" s="97"/>
      <c r="AD126" s="97"/>
      <c r="AE126" s="97"/>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c r="BM126" s="96"/>
      <c r="BN126" s="96"/>
    </row>
    <row r="127" spans="1:66" ht="30" customHeight="1" x14ac:dyDescent="0.45">
      <c r="A127" s="217"/>
      <c r="B127" s="157"/>
      <c r="C127" s="157"/>
      <c r="D127" s="198" t="s">
        <v>27</v>
      </c>
      <c r="E127" s="143">
        <v>0</v>
      </c>
      <c r="F127" s="143">
        <v>3553</v>
      </c>
      <c r="G127" s="143">
        <v>9241</v>
      </c>
      <c r="H127" s="143">
        <v>19</v>
      </c>
      <c r="I127" s="143">
        <v>7</v>
      </c>
      <c r="J127" s="143">
        <v>0</v>
      </c>
      <c r="K127" s="143">
        <v>0</v>
      </c>
      <c r="L127" s="199">
        <f t="shared" si="21"/>
        <v>12820</v>
      </c>
      <c r="P127" s="97"/>
      <c r="Q127" s="97"/>
      <c r="R127" s="97"/>
      <c r="S127" s="97"/>
      <c r="T127" s="97"/>
      <c r="U127" s="97"/>
      <c r="V127" s="97"/>
      <c r="W127" s="97"/>
      <c r="X127" s="97"/>
      <c r="Y127" s="97"/>
      <c r="Z127" s="97"/>
      <c r="AA127" s="97"/>
      <c r="AB127" s="97"/>
      <c r="AC127" s="97"/>
      <c r="AD127" s="97"/>
      <c r="AE127" s="97"/>
      <c r="AF127" s="96"/>
      <c r="AG127" s="96"/>
      <c r="AH127" s="96"/>
      <c r="AI127" s="96"/>
      <c r="AJ127" s="96"/>
      <c r="AK127" s="96"/>
      <c r="AL127" s="96"/>
      <c r="AM127" s="96"/>
      <c r="AN127" s="96"/>
      <c r="AO127" s="96"/>
      <c r="AP127" s="96"/>
      <c r="AQ127" s="96"/>
      <c r="AR127" s="96"/>
      <c r="AS127" s="96"/>
      <c r="AT127" s="96"/>
      <c r="AU127" s="96"/>
      <c r="AV127" s="96"/>
      <c r="AW127" s="96"/>
      <c r="AX127" s="96"/>
      <c r="AY127" s="96"/>
      <c r="AZ127" s="96"/>
      <c r="BA127" s="96"/>
      <c r="BB127" s="96"/>
      <c r="BC127" s="96"/>
      <c r="BD127" s="96"/>
      <c r="BE127" s="96"/>
      <c r="BF127" s="96"/>
      <c r="BG127" s="96"/>
      <c r="BH127" s="96"/>
      <c r="BI127" s="96"/>
      <c r="BJ127" s="96"/>
      <c r="BK127" s="96"/>
      <c r="BL127" s="96"/>
      <c r="BM127" s="96"/>
      <c r="BN127" s="96"/>
    </row>
    <row r="128" spans="1:66" ht="30" customHeight="1" x14ac:dyDescent="0.45">
      <c r="A128" s="217"/>
      <c r="B128" s="157"/>
      <c r="C128" s="157"/>
      <c r="D128" s="198" t="s">
        <v>22</v>
      </c>
      <c r="E128" s="143">
        <v>0</v>
      </c>
      <c r="F128" s="143">
        <v>0</v>
      </c>
      <c r="G128" s="143">
        <v>290</v>
      </c>
      <c r="H128" s="143">
        <v>24</v>
      </c>
      <c r="I128" s="143">
        <v>5</v>
      </c>
      <c r="J128" s="143">
        <v>0</v>
      </c>
      <c r="K128" s="143">
        <v>0</v>
      </c>
      <c r="L128" s="199">
        <f t="shared" si="21"/>
        <v>319</v>
      </c>
      <c r="P128" s="97"/>
      <c r="Q128" s="97"/>
      <c r="R128" s="97"/>
      <c r="S128" s="97"/>
      <c r="T128" s="97"/>
      <c r="U128" s="97"/>
      <c r="V128" s="97"/>
      <c r="W128" s="97"/>
      <c r="X128" s="97"/>
      <c r="Y128" s="97"/>
      <c r="Z128" s="97"/>
      <c r="AA128" s="97"/>
      <c r="AB128" s="97"/>
      <c r="AC128" s="97"/>
      <c r="AD128" s="97"/>
      <c r="AE128" s="97"/>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row>
    <row r="129" spans="1:66" ht="30" customHeight="1" x14ac:dyDescent="0.45">
      <c r="A129" s="217"/>
      <c r="B129" s="157"/>
      <c r="C129" s="157"/>
      <c r="D129" s="198" t="s">
        <v>28</v>
      </c>
      <c r="E129" s="143">
        <v>0</v>
      </c>
      <c r="F129" s="143">
        <v>0</v>
      </c>
      <c r="G129" s="143">
        <v>426</v>
      </c>
      <c r="H129" s="143">
        <v>2126</v>
      </c>
      <c r="I129" s="143">
        <v>30</v>
      </c>
      <c r="J129" s="143">
        <v>2862</v>
      </c>
      <c r="K129" s="143">
        <v>146</v>
      </c>
      <c r="L129" s="199">
        <f t="shared" si="21"/>
        <v>5590</v>
      </c>
      <c r="P129" s="97"/>
      <c r="Q129" s="97"/>
      <c r="R129" s="97"/>
      <c r="S129" s="97"/>
      <c r="T129" s="97"/>
      <c r="U129" s="97"/>
      <c r="V129" s="97"/>
      <c r="W129" s="97"/>
      <c r="X129" s="97"/>
      <c r="Y129" s="97"/>
      <c r="Z129" s="97"/>
      <c r="AA129" s="97"/>
      <c r="AB129" s="97"/>
      <c r="AC129" s="97"/>
      <c r="AD129" s="97"/>
      <c r="AE129" s="97"/>
      <c r="AF129" s="96"/>
      <c r="AG129" s="96"/>
      <c r="AH129" s="96"/>
      <c r="AI129" s="96"/>
      <c r="AJ129" s="96"/>
      <c r="AK129" s="96"/>
      <c r="AL129" s="96"/>
      <c r="AM129" s="96"/>
      <c r="AN129" s="96"/>
      <c r="AO129" s="96"/>
      <c r="AP129" s="96"/>
      <c r="AQ129" s="96"/>
      <c r="AR129" s="96"/>
      <c r="AS129" s="96"/>
      <c r="AT129" s="96"/>
      <c r="AU129" s="96"/>
      <c r="AV129" s="96"/>
      <c r="AW129" s="96"/>
      <c r="AX129" s="96"/>
      <c r="AY129" s="96"/>
      <c r="AZ129" s="96"/>
      <c r="BA129" s="96"/>
      <c r="BB129" s="96"/>
      <c r="BC129" s="96"/>
      <c r="BD129" s="96"/>
      <c r="BE129" s="96"/>
      <c r="BF129" s="96"/>
      <c r="BG129" s="96"/>
      <c r="BH129" s="96"/>
      <c r="BI129" s="96"/>
      <c r="BJ129" s="96"/>
      <c r="BK129" s="96"/>
      <c r="BL129" s="96"/>
      <c r="BM129" s="96"/>
      <c r="BN129" s="96"/>
    </row>
    <row r="130" spans="1:66" ht="30" customHeight="1" x14ac:dyDescent="0.45">
      <c r="A130" s="217"/>
      <c r="B130" s="157"/>
      <c r="C130" s="157"/>
      <c r="D130" s="198" t="s">
        <v>29</v>
      </c>
      <c r="E130" s="143">
        <v>0</v>
      </c>
      <c r="F130" s="143">
        <v>0</v>
      </c>
      <c r="G130" s="143">
        <v>0</v>
      </c>
      <c r="H130" s="143">
        <v>0</v>
      </c>
      <c r="I130" s="143">
        <v>8</v>
      </c>
      <c r="J130" s="143">
        <v>94069</v>
      </c>
      <c r="K130" s="143">
        <v>0</v>
      </c>
      <c r="L130" s="199">
        <f t="shared" si="21"/>
        <v>94077</v>
      </c>
      <c r="P130" s="97"/>
      <c r="Q130" s="97"/>
      <c r="R130" s="97"/>
      <c r="S130" s="97"/>
      <c r="T130" s="97"/>
      <c r="U130" s="97"/>
      <c r="V130" s="97"/>
      <c r="W130" s="97"/>
      <c r="X130" s="97"/>
      <c r="Y130" s="97"/>
      <c r="Z130" s="97"/>
      <c r="AA130" s="97"/>
      <c r="AB130" s="97"/>
      <c r="AC130" s="97"/>
      <c r="AD130" s="97"/>
      <c r="AE130" s="97"/>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row>
    <row r="131" spans="1:66" ht="30" customHeight="1" x14ac:dyDescent="0.45">
      <c r="A131" s="217"/>
      <c r="B131" s="157"/>
      <c r="C131" s="157"/>
      <c r="D131" s="198" t="s">
        <v>37</v>
      </c>
      <c r="E131" s="143">
        <v>0</v>
      </c>
      <c r="F131" s="143">
        <v>68</v>
      </c>
      <c r="G131" s="143">
        <v>103</v>
      </c>
      <c r="H131" s="143">
        <v>0</v>
      </c>
      <c r="I131" s="143">
        <v>70</v>
      </c>
      <c r="J131" s="143">
        <v>0</v>
      </c>
      <c r="K131" s="143">
        <v>0</v>
      </c>
      <c r="L131" s="199">
        <f t="shared" si="21"/>
        <v>241</v>
      </c>
      <c r="P131" s="97"/>
      <c r="Q131" s="97"/>
      <c r="R131" s="97"/>
      <c r="S131" s="97"/>
      <c r="T131" s="97"/>
      <c r="U131" s="97"/>
      <c r="V131" s="97"/>
      <c r="W131" s="97"/>
      <c r="X131" s="97"/>
      <c r="Y131" s="97"/>
      <c r="Z131" s="97"/>
      <c r="AA131" s="97"/>
      <c r="AB131" s="97"/>
      <c r="AC131" s="97"/>
      <c r="AD131" s="97"/>
      <c r="AE131" s="97"/>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row>
    <row r="132" spans="1:66" ht="30" customHeight="1" x14ac:dyDescent="0.45">
      <c r="A132" s="217"/>
      <c r="B132" s="157"/>
      <c r="C132" s="157"/>
      <c r="D132" s="198" t="s">
        <v>30</v>
      </c>
      <c r="E132" s="143">
        <v>0</v>
      </c>
      <c r="F132" s="143">
        <v>5281</v>
      </c>
      <c r="G132" s="143">
        <v>1</v>
      </c>
      <c r="H132" s="143">
        <v>0</v>
      </c>
      <c r="I132" s="143">
        <v>1478</v>
      </c>
      <c r="J132" s="143">
        <v>4</v>
      </c>
      <c r="K132" s="143">
        <v>0</v>
      </c>
      <c r="L132" s="199">
        <f t="shared" si="21"/>
        <v>6764</v>
      </c>
      <c r="P132" s="97"/>
      <c r="Q132" s="97"/>
      <c r="R132" s="97"/>
      <c r="S132" s="97"/>
      <c r="T132" s="97"/>
      <c r="U132" s="97"/>
      <c r="V132" s="97"/>
      <c r="W132" s="97"/>
      <c r="X132" s="97"/>
      <c r="Y132" s="97"/>
      <c r="Z132" s="97"/>
      <c r="AA132" s="97"/>
      <c r="AB132" s="97"/>
      <c r="AC132" s="97"/>
      <c r="AD132" s="97"/>
      <c r="AE132" s="97"/>
      <c r="AF132" s="96"/>
      <c r="AG132" s="96"/>
      <c r="AH132" s="96"/>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c r="BE132" s="96"/>
      <c r="BF132" s="96"/>
      <c r="BG132" s="96"/>
      <c r="BH132" s="96"/>
      <c r="BI132" s="96"/>
      <c r="BJ132" s="96"/>
      <c r="BK132" s="96"/>
      <c r="BL132" s="96"/>
      <c r="BM132" s="96"/>
      <c r="BN132" s="96"/>
    </row>
    <row r="133" spans="1:66" ht="30" customHeight="1" x14ac:dyDescent="0.45">
      <c r="A133" s="217"/>
      <c r="B133" s="157"/>
      <c r="C133" s="157"/>
      <c r="D133" s="198" t="s">
        <v>31</v>
      </c>
      <c r="E133" s="143">
        <v>36056</v>
      </c>
      <c r="F133" s="143">
        <v>148</v>
      </c>
      <c r="G133" s="143">
        <v>0</v>
      </c>
      <c r="H133" s="143">
        <v>0</v>
      </c>
      <c r="I133" s="143">
        <v>22</v>
      </c>
      <c r="J133" s="143">
        <v>8906</v>
      </c>
      <c r="K133" s="143">
        <v>0</v>
      </c>
      <c r="L133" s="199">
        <f t="shared" si="21"/>
        <v>45132</v>
      </c>
      <c r="P133" s="97"/>
      <c r="Q133" s="97"/>
      <c r="R133" s="97"/>
      <c r="S133" s="97"/>
      <c r="T133" s="97"/>
      <c r="U133" s="97"/>
      <c r="V133" s="97"/>
      <c r="W133" s="97"/>
      <c r="X133" s="97"/>
      <c r="Y133" s="97"/>
      <c r="Z133" s="97"/>
      <c r="AA133" s="97"/>
      <c r="AB133" s="97"/>
      <c r="AC133" s="97"/>
      <c r="AD133" s="97"/>
      <c r="AE133" s="97"/>
      <c r="AF133" s="96"/>
      <c r="AG133" s="96"/>
      <c r="AH133" s="96"/>
      <c r="AI133" s="96"/>
      <c r="AJ133" s="96"/>
      <c r="AK133" s="96"/>
      <c r="AL133" s="96"/>
      <c r="AM133" s="96"/>
      <c r="AN133" s="96"/>
      <c r="AO133" s="96"/>
      <c r="AP133" s="96"/>
      <c r="AQ133" s="96"/>
      <c r="AR133" s="96"/>
      <c r="AS133" s="96"/>
      <c r="AT133" s="96"/>
      <c r="AU133" s="96"/>
      <c r="AV133" s="96"/>
      <c r="AW133" s="96"/>
      <c r="AX133" s="96"/>
      <c r="AY133" s="96"/>
      <c r="AZ133" s="96"/>
      <c r="BA133" s="96"/>
      <c r="BB133" s="96"/>
      <c r="BC133" s="96"/>
      <c r="BD133" s="96"/>
      <c r="BE133" s="96"/>
      <c r="BF133" s="96"/>
      <c r="BG133" s="96"/>
      <c r="BH133" s="96"/>
      <c r="BI133" s="96"/>
      <c r="BJ133" s="96"/>
      <c r="BK133" s="96"/>
      <c r="BL133" s="96"/>
      <c r="BM133" s="96"/>
      <c r="BN133" s="96"/>
    </row>
    <row r="134" spans="1:66" ht="30" customHeight="1" x14ac:dyDescent="0.4">
      <c r="A134" s="217"/>
      <c r="B134" s="172" t="s">
        <v>47</v>
      </c>
      <c r="C134" s="173"/>
      <c r="D134" s="174"/>
      <c r="E134" s="175">
        <f>SUM(E119:E133)</f>
        <v>64798</v>
      </c>
      <c r="F134" s="175">
        <f t="shared" ref="F134" si="45">SUM(F119:F133)</f>
        <v>83130</v>
      </c>
      <c r="G134" s="175">
        <f t="shared" ref="G134" si="46">SUM(G119:G133)</f>
        <v>10156</v>
      </c>
      <c r="H134" s="175">
        <f t="shared" ref="H134" si="47">SUM(H119:H133)</f>
        <v>2649</v>
      </c>
      <c r="I134" s="175">
        <f t="shared" ref="I134" si="48">SUM(I119:I133)</f>
        <v>10451</v>
      </c>
      <c r="J134" s="175">
        <f t="shared" ref="J134" si="49">SUM(J119:J133)</f>
        <v>129221</v>
      </c>
      <c r="K134" s="175">
        <f t="shared" ref="K134" si="50">SUM(K119:K133)</f>
        <v>4916</v>
      </c>
      <c r="L134" s="176">
        <f t="shared" ref="L134" si="51">SUM(L119:L133)</f>
        <v>305321</v>
      </c>
      <c r="P134" s="97"/>
      <c r="Q134" s="97"/>
      <c r="R134" s="97"/>
      <c r="S134" s="97"/>
      <c r="T134" s="97"/>
      <c r="U134" s="97"/>
      <c r="V134" s="97"/>
      <c r="W134" s="97"/>
      <c r="X134" s="97"/>
      <c r="Y134" s="97"/>
      <c r="Z134" s="97"/>
      <c r="AA134" s="97"/>
      <c r="AB134" s="97"/>
      <c r="AC134" s="97"/>
      <c r="AD134" s="97"/>
      <c r="AE134" s="97"/>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row>
    <row r="135" spans="1:66" ht="30" customHeight="1" x14ac:dyDescent="0.4">
      <c r="A135" s="217"/>
      <c r="B135" s="157" t="s">
        <v>49</v>
      </c>
      <c r="C135" s="157" t="s">
        <v>2</v>
      </c>
      <c r="D135" s="198" t="s">
        <v>23</v>
      </c>
      <c r="E135" s="143">
        <f>AVERAGE(E119,E103)</f>
        <v>24832.5</v>
      </c>
      <c r="F135" s="143">
        <f t="shared" ref="F135:L135" si="52">AVERAGE(F119,F103)</f>
        <v>178</v>
      </c>
      <c r="G135" s="143">
        <f t="shared" si="52"/>
        <v>0</v>
      </c>
      <c r="H135" s="143">
        <f t="shared" si="52"/>
        <v>34</v>
      </c>
      <c r="I135" s="143">
        <f t="shared" si="52"/>
        <v>82</v>
      </c>
      <c r="J135" s="143">
        <f t="shared" si="52"/>
        <v>18588</v>
      </c>
      <c r="K135" s="143">
        <f t="shared" si="52"/>
        <v>0</v>
      </c>
      <c r="L135" s="150">
        <f t="shared" si="52"/>
        <v>43714.5</v>
      </c>
      <c r="P135" s="97"/>
      <c r="Q135" s="97"/>
      <c r="R135" s="97"/>
      <c r="S135" s="97"/>
      <c r="T135" s="97"/>
      <c r="U135" s="97"/>
      <c r="V135" s="97"/>
      <c r="W135" s="97"/>
      <c r="X135" s="97"/>
      <c r="Y135" s="97"/>
      <c r="Z135" s="97"/>
      <c r="AA135" s="97"/>
      <c r="AB135" s="97"/>
      <c r="AC135" s="97"/>
      <c r="AD135" s="97"/>
      <c r="AE135" s="97"/>
      <c r="AF135" s="96"/>
      <c r="AG135" s="96"/>
      <c r="AH135" s="96"/>
      <c r="AI135" s="96"/>
      <c r="AJ135" s="96"/>
      <c r="AK135" s="96"/>
      <c r="AL135" s="96"/>
      <c r="AM135" s="96"/>
      <c r="AN135" s="96"/>
      <c r="AO135" s="96"/>
      <c r="AP135" s="96"/>
      <c r="AQ135" s="96"/>
      <c r="AR135" s="96"/>
      <c r="AS135" s="96"/>
      <c r="AT135" s="96"/>
      <c r="AU135" s="96"/>
      <c r="AV135" s="96"/>
      <c r="AW135" s="96"/>
      <c r="AX135" s="96"/>
      <c r="AY135" s="96"/>
      <c r="AZ135" s="96"/>
      <c r="BA135" s="96"/>
      <c r="BB135" s="96"/>
      <c r="BC135" s="96"/>
      <c r="BD135" s="96"/>
      <c r="BE135" s="96"/>
      <c r="BF135" s="96"/>
      <c r="BG135" s="96"/>
      <c r="BH135" s="96"/>
      <c r="BI135" s="96"/>
      <c r="BJ135" s="96"/>
      <c r="BK135" s="96"/>
      <c r="BL135" s="96"/>
      <c r="BM135" s="96"/>
      <c r="BN135" s="96"/>
    </row>
    <row r="136" spans="1:66" ht="30" customHeight="1" x14ac:dyDescent="0.4">
      <c r="A136" s="217"/>
      <c r="B136" s="157"/>
      <c r="C136" s="157"/>
      <c r="D136" s="198" t="s">
        <v>24</v>
      </c>
      <c r="E136" s="143">
        <f t="shared" ref="E136:L136" si="53">AVERAGE(E120,E104)</f>
        <v>0</v>
      </c>
      <c r="F136" s="143">
        <f t="shared" si="53"/>
        <v>32100</v>
      </c>
      <c r="G136" s="143">
        <f t="shared" si="53"/>
        <v>0</v>
      </c>
      <c r="H136" s="143">
        <f t="shared" si="53"/>
        <v>0</v>
      </c>
      <c r="I136" s="143">
        <f t="shared" si="53"/>
        <v>7046</v>
      </c>
      <c r="J136" s="143">
        <f t="shared" si="53"/>
        <v>239</v>
      </c>
      <c r="K136" s="143">
        <f t="shared" si="53"/>
        <v>0</v>
      </c>
      <c r="L136" s="150">
        <f t="shared" si="53"/>
        <v>39385</v>
      </c>
      <c r="P136" s="97"/>
      <c r="Q136" s="97"/>
      <c r="R136" s="97"/>
      <c r="S136" s="97"/>
      <c r="T136" s="97"/>
      <c r="U136" s="97"/>
      <c r="V136" s="97"/>
      <c r="W136" s="97"/>
      <c r="X136" s="97"/>
      <c r="Y136" s="97"/>
      <c r="Z136" s="97"/>
      <c r="AA136" s="97"/>
      <c r="AB136" s="97"/>
      <c r="AC136" s="97"/>
      <c r="AD136" s="97"/>
      <c r="AE136" s="97"/>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c r="BE136" s="96"/>
      <c r="BF136" s="96"/>
      <c r="BG136" s="96"/>
      <c r="BH136" s="96"/>
      <c r="BI136" s="96"/>
      <c r="BJ136" s="96"/>
      <c r="BK136" s="96"/>
      <c r="BL136" s="96"/>
      <c r="BM136" s="96"/>
      <c r="BN136" s="96"/>
    </row>
    <row r="137" spans="1:66" ht="30" customHeight="1" x14ac:dyDescent="0.4">
      <c r="A137" s="217"/>
      <c r="B137" s="157"/>
      <c r="C137" s="157"/>
      <c r="D137" s="198" t="s">
        <v>0</v>
      </c>
      <c r="E137" s="143">
        <f t="shared" ref="E137:L137" si="54">AVERAGE(E121,E105)</f>
        <v>0</v>
      </c>
      <c r="F137" s="143">
        <f t="shared" si="54"/>
        <v>133.5</v>
      </c>
      <c r="G137" s="143">
        <f t="shared" si="54"/>
        <v>0</v>
      </c>
      <c r="H137" s="143">
        <f t="shared" si="54"/>
        <v>0</v>
      </c>
      <c r="I137" s="143">
        <f t="shared" si="54"/>
        <v>15.5</v>
      </c>
      <c r="J137" s="143">
        <f t="shared" si="54"/>
        <v>29</v>
      </c>
      <c r="K137" s="143">
        <f t="shared" si="54"/>
        <v>0</v>
      </c>
      <c r="L137" s="150">
        <f t="shared" si="54"/>
        <v>178</v>
      </c>
      <c r="P137" s="97"/>
      <c r="Q137" s="97"/>
      <c r="R137" s="97"/>
      <c r="S137" s="97"/>
      <c r="T137" s="97"/>
      <c r="U137" s="97"/>
      <c r="V137" s="97"/>
      <c r="W137" s="97"/>
      <c r="X137" s="97"/>
      <c r="Y137" s="97"/>
      <c r="Z137" s="97"/>
      <c r="AA137" s="97"/>
      <c r="AB137" s="97"/>
      <c r="AC137" s="97"/>
      <c r="AD137" s="97"/>
      <c r="AE137" s="97"/>
      <c r="AF137" s="96"/>
      <c r="AG137" s="96"/>
      <c r="AH137" s="96"/>
      <c r="AI137" s="96"/>
      <c r="AJ137" s="96"/>
      <c r="AK137" s="96"/>
      <c r="AL137" s="96"/>
      <c r="AM137" s="96"/>
      <c r="AN137" s="96"/>
      <c r="AO137" s="96"/>
      <c r="AP137" s="96"/>
      <c r="AQ137" s="96"/>
      <c r="AR137" s="96"/>
      <c r="AS137" s="96"/>
      <c r="AT137" s="96"/>
      <c r="AU137" s="96"/>
      <c r="AV137" s="96"/>
      <c r="AW137" s="96"/>
      <c r="AX137" s="96"/>
      <c r="AY137" s="96"/>
      <c r="AZ137" s="96"/>
      <c r="BA137" s="96"/>
      <c r="BB137" s="96"/>
      <c r="BC137" s="96"/>
      <c r="BD137" s="96"/>
      <c r="BE137" s="96"/>
      <c r="BF137" s="96"/>
      <c r="BG137" s="96"/>
      <c r="BH137" s="96"/>
      <c r="BI137" s="96"/>
      <c r="BJ137" s="96"/>
      <c r="BK137" s="96"/>
      <c r="BL137" s="96"/>
      <c r="BM137" s="96"/>
      <c r="BN137" s="96"/>
    </row>
    <row r="138" spans="1:66" ht="30" customHeight="1" x14ac:dyDescent="0.4">
      <c r="A138" s="217"/>
      <c r="B138" s="157"/>
      <c r="C138" s="157"/>
      <c r="D138" s="198" t="s">
        <v>25</v>
      </c>
      <c r="E138" s="143">
        <f t="shared" ref="E138:L138" si="55">AVERAGE(E122,E106)</f>
        <v>0</v>
      </c>
      <c r="F138" s="143">
        <f t="shared" si="55"/>
        <v>27278</v>
      </c>
      <c r="G138" s="143">
        <f t="shared" si="55"/>
        <v>0</v>
      </c>
      <c r="H138" s="143">
        <f t="shared" si="55"/>
        <v>0</v>
      </c>
      <c r="I138" s="143">
        <f t="shared" si="55"/>
        <v>0</v>
      </c>
      <c r="J138" s="143">
        <f t="shared" si="55"/>
        <v>0</v>
      </c>
      <c r="K138" s="143">
        <f t="shared" si="55"/>
        <v>0</v>
      </c>
      <c r="L138" s="150">
        <f t="shared" si="55"/>
        <v>27278</v>
      </c>
      <c r="P138" s="97"/>
      <c r="Q138" s="97"/>
      <c r="R138" s="97"/>
      <c r="S138" s="97"/>
      <c r="T138" s="97"/>
      <c r="U138" s="97"/>
      <c r="V138" s="97"/>
      <c r="W138" s="97"/>
      <c r="X138" s="97"/>
      <c r="Y138" s="97"/>
      <c r="Z138" s="97"/>
      <c r="AA138" s="97"/>
      <c r="AB138" s="97"/>
      <c r="AC138" s="97"/>
      <c r="AD138" s="97"/>
      <c r="AE138" s="97"/>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row>
    <row r="139" spans="1:66" ht="30" customHeight="1" x14ac:dyDescent="0.4">
      <c r="A139" s="217"/>
      <c r="B139" s="157"/>
      <c r="C139" s="157"/>
      <c r="D139" s="198" t="s">
        <v>26</v>
      </c>
      <c r="E139" s="143">
        <f t="shared" ref="E139:L139" si="56">AVERAGE(E123,E107)</f>
        <v>0</v>
      </c>
      <c r="F139" s="143">
        <f t="shared" si="56"/>
        <v>125.5</v>
      </c>
      <c r="G139" s="143">
        <f t="shared" si="56"/>
        <v>95</v>
      </c>
      <c r="H139" s="143">
        <f t="shared" si="56"/>
        <v>6</v>
      </c>
      <c r="I139" s="143">
        <f t="shared" si="56"/>
        <v>10</v>
      </c>
      <c r="J139" s="143">
        <f t="shared" si="56"/>
        <v>237.5</v>
      </c>
      <c r="K139" s="143">
        <f t="shared" si="56"/>
        <v>0</v>
      </c>
      <c r="L139" s="150">
        <f t="shared" si="56"/>
        <v>474</v>
      </c>
      <c r="P139" s="97"/>
      <c r="Q139" s="97"/>
      <c r="R139" s="97"/>
      <c r="S139" s="97"/>
      <c r="T139" s="97"/>
      <c r="U139" s="97"/>
      <c r="V139" s="97"/>
      <c r="W139" s="97"/>
      <c r="X139" s="97"/>
      <c r="Y139" s="97"/>
      <c r="Z139" s="97"/>
      <c r="AA139" s="97"/>
      <c r="AB139" s="97"/>
      <c r="AC139" s="97"/>
      <c r="AD139" s="97"/>
      <c r="AE139" s="97"/>
      <c r="AF139" s="96"/>
      <c r="AG139" s="96"/>
      <c r="AH139" s="96"/>
      <c r="AI139" s="96"/>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96"/>
      <c r="BH139" s="96"/>
      <c r="BI139" s="96"/>
      <c r="BJ139" s="96"/>
      <c r="BK139" s="96"/>
      <c r="BL139" s="96"/>
      <c r="BM139" s="96"/>
      <c r="BN139" s="96"/>
    </row>
    <row r="140" spans="1:66" ht="30" customHeight="1" x14ac:dyDescent="0.4">
      <c r="A140" s="217"/>
      <c r="B140" s="157"/>
      <c r="C140" s="157"/>
      <c r="D140" s="198" t="s">
        <v>1</v>
      </c>
      <c r="E140" s="143">
        <f t="shared" ref="E140:L140" si="57">AVERAGE(E124,E108)</f>
        <v>0</v>
      </c>
      <c r="F140" s="143">
        <f t="shared" si="57"/>
        <v>50</v>
      </c>
      <c r="G140" s="143">
        <f t="shared" si="57"/>
        <v>0</v>
      </c>
      <c r="H140" s="143">
        <f t="shared" si="57"/>
        <v>0</v>
      </c>
      <c r="I140" s="143">
        <f t="shared" si="57"/>
        <v>2</v>
      </c>
      <c r="J140" s="143">
        <f t="shared" si="57"/>
        <v>0</v>
      </c>
      <c r="K140" s="143">
        <f>AVERAGE(K124,K108)</f>
        <v>0</v>
      </c>
      <c r="L140" s="150">
        <f t="shared" si="57"/>
        <v>52</v>
      </c>
      <c r="P140" s="97"/>
      <c r="Q140" s="97"/>
      <c r="R140" s="97"/>
      <c r="S140" s="97"/>
      <c r="T140" s="97"/>
      <c r="U140" s="97"/>
      <c r="V140" s="97"/>
      <c r="W140" s="97"/>
      <c r="X140" s="97"/>
      <c r="Y140" s="97"/>
      <c r="Z140" s="97"/>
      <c r="AA140" s="97"/>
      <c r="AB140" s="97"/>
      <c r="AC140" s="97"/>
      <c r="AD140" s="97"/>
      <c r="AE140" s="97"/>
      <c r="AF140" s="96"/>
      <c r="AG140" s="96"/>
      <c r="AH140" s="96"/>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c r="BG140" s="96"/>
      <c r="BH140" s="96"/>
      <c r="BI140" s="96"/>
      <c r="BJ140" s="96"/>
      <c r="BK140" s="96"/>
      <c r="BL140" s="96"/>
      <c r="BM140" s="96"/>
      <c r="BN140" s="96"/>
    </row>
    <row r="141" spans="1:66" ht="30" customHeight="1" x14ac:dyDescent="0.4">
      <c r="A141" s="217"/>
      <c r="B141" s="157"/>
      <c r="C141" s="157" t="s">
        <v>3</v>
      </c>
      <c r="D141" s="198" t="s">
        <v>35</v>
      </c>
      <c r="E141" s="143">
        <f t="shared" ref="E141:L141" si="58">AVERAGE(E125,E109)</f>
        <v>0</v>
      </c>
      <c r="F141" s="143">
        <f t="shared" si="58"/>
        <v>0</v>
      </c>
      <c r="G141" s="143">
        <f t="shared" si="58"/>
        <v>0</v>
      </c>
      <c r="H141" s="143">
        <f t="shared" si="58"/>
        <v>0</v>
      </c>
      <c r="I141" s="143">
        <f t="shared" si="58"/>
        <v>0</v>
      </c>
      <c r="J141" s="143">
        <f t="shared" si="58"/>
        <v>140.5</v>
      </c>
      <c r="K141" s="143">
        <f t="shared" si="58"/>
        <v>4177</v>
      </c>
      <c r="L141" s="150">
        <f t="shared" si="58"/>
        <v>4317.5</v>
      </c>
      <c r="P141" s="97"/>
      <c r="Q141" s="97"/>
      <c r="R141" s="97"/>
      <c r="S141" s="97"/>
      <c r="T141" s="97"/>
      <c r="U141" s="97"/>
      <c r="V141" s="97"/>
      <c r="W141" s="97"/>
      <c r="X141" s="97"/>
      <c r="Y141" s="97"/>
      <c r="Z141" s="97"/>
      <c r="AA141" s="97"/>
      <c r="AB141" s="97"/>
      <c r="AC141" s="97"/>
      <c r="AD141" s="97"/>
      <c r="AE141" s="97"/>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row>
    <row r="142" spans="1:66" ht="30" customHeight="1" x14ac:dyDescent="0.4">
      <c r="A142" s="217"/>
      <c r="B142" s="157"/>
      <c r="C142" s="157"/>
      <c r="D142" s="198" t="s">
        <v>36</v>
      </c>
      <c r="E142" s="143">
        <f t="shared" ref="E142:L142" si="59">AVERAGE(E126,E110)</f>
        <v>0</v>
      </c>
      <c r="F142" s="143">
        <f t="shared" si="59"/>
        <v>0</v>
      </c>
      <c r="G142" s="143">
        <f t="shared" si="59"/>
        <v>0</v>
      </c>
      <c r="H142" s="143">
        <f t="shared" si="59"/>
        <v>440</v>
      </c>
      <c r="I142" s="143">
        <f t="shared" si="59"/>
        <v>0</v>
      </c>
      <c r="J142" s="143">
        <f t="shared" si="59"/>
        <v>38.5</v>
      </c>
      <c r="K142" s="143">
        <f t="shared" si="59"/>
        <v>0</v>
      </c>
      <c r="L142" s="150">
        <f t="shared" si="59"/>
        <v>478.5</v>
      </c>
      <c r="P142" s="97"/>
      <c r="Q142" s="97"/>
      <c r="R142" s="97"/>
      <c r="S142" s="97"/>
      <c r="T142" s="97"/>
      <c r="U142" s="97"/>
      <c r="V142" s="97"/>
      <c r="W142" s="97"/>
      <c r="X142" s="97"/>
      <c r="Y142" s="97"/>
      <c r="Z142" s="97"/>
      <c r="AA142" s="97"/>
      <c r="AB142" s="97"/>
      <c r="AC142" s="97"/>
      <c r="AD142" s="97"/>
      <c r="AE142" s="97"/>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row>
    <row r="143" spans="1:66" ht="30" customHeight="1" x14ac:dyDescent="0.4">
      <c r="A143" s="217"/>
      <c r="B143" s="157"/>
      <c r="C143" s="157"/>
      <c r="D143" s="198" t="s">
        <v>27</v>
      </c>
      <c r="E143" s="143">
        <f t="shared" ref="E143:L143" si="60">AVERAGE(E127,E111)</f>
        <v>0</v>
      </c>
      <c r="F143" s="143">
        <f t="shared" si="60"/>
        <v>3787</v>
      </c>
      <c r="G143" s="143">
        <f t="shared" si="60"/>
        <v>9395.5</v>
      </c>
      <c r="H143" s="143">
        <f t="shared" si="60"/>
        <v>19</v>
      </c>
      <c r="I143" s="143">
        <f t="shared" si="60"/>
        <v>770.5</v>
      </c>
      <c r="J143" s="143">
        <f t="shared" si="60"/>
        <v>20</v>
      </c>
      <c r="K143" s="143">
        <f t="shared" si="60"/>
        <v>0</v>
      </c>
      <c r="L143" s="150">
        <f t="shared" si="60"/>
        <v>13992</v>
      </c>
      <c r="P143" s="97"/>
      <c r="Q143" s="97"/>
      <c r="R143" s="97"/>
      <c r="S143" s="97"/>
      <c r="T143" s="97"/>
      <c r="U143" s="97"/>
      <c r="V143" s="97"/>
      <c r="W143" s="97"/>
      <c r="X143" s="97"/>
      <c r="Y143" s="97"/>
      <c r="Z143" s="97"/>
      <c r="AA143" s="97"/>
      <c r="AB143" s="97"/>
      <c r="AC143" s="97"/>
      <c r="AD143" s="97"/>
      <c r="AE143" s="97"/>
      <c r="AF143" s="96"/>
      <c r="AG143" s="96"/>
      <c r="AH143" s="96"/>
      <c r="AI143" s="96"/>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c r="BG143" s="96"/>
      <c r="BH143" s="96"/>
      <c r="BI143" s="96"/>
      <c r="BJ143" s="96"/>
      <c r="BK143" s="96"/>
      <c r="BL143" s="96"/>
      <c r="BM143" s="96"/>
      <c r="BN143" s="96"/>
    </row>
    <row r="144" spans="1:66" ht="30" customHeight="1" x14ac:dyDescent="0.4">
      <c r="A144" s="217"/>
      <c r="B144" s="157"/>
      <c r="C144" s="157"/>
      <c r="D144" s="198" t="s">
        <v>22</v>
      </c>
      <c r="E144" s="143">
        <f t="shared" ref="E144:L144" si="61">AVERAGE(E128,E112)</f>
        <v>0</v>
      </c>
      <c r="F144" s="143">
        <f t="shared" si="61"/>
        <v>0</v>
      </c>
      <c r="G144" s="143">
        <f t="shared" si="61"/>
        <v>319.5</v>
      </c>
      <c r="H144" s="143">
        <f t="shared" si="61"/>
        <v>115.5</v>
      </c>
      <c r="I144" s="143">
        <f t="shared" si="61"/>
        <v>2.5</v>
      </c>
      <c r="J144" s="143">
        <f t="shared" si="61"/>
        <v>0</v>
      </c>
      <c r="K144" s="143">
        <f t="shared" si="61"/>
        <v>0</v>
      </c>
      <c r="L144" s="150">
        <f t="shared" si="61"/>
        <v>437.5</v>
      </c>
      <c r="P144" s="97"/>
      <c r="Q144" s="97"/>
      <c r="R144" s="97"/>
      <c r="S144" s="97"/>
      <c r="T144" s="97"/>
      <c r="U144" s="97"/>
      <c r="V144" s="97"/>
      <c r="W144" s="97"/>
      <c r="X144" s="97"/>
      <c r="Y144" s="97"/>
      <c r="Z144" s="97"/>
      <c r="AA144" s="97"/>
      <c r="AB144" s="97"/>
      <c r="AC144" s="97"/>
      <c r="AD144" s="97"/>
      <c r="AE144" s="97"/>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c r="BM144" s="96"/>
      <c r="BN144" s="96"/>
    </row>
    <row r="145" spans="1:66" ht="30" customHeight="1" x14ac:dyDescent="0.4">
      <c r="A145" s="217"/>
      <c r="B145" s="157"/>
      <c r="C145" s="157"/>
      <c r="D145" s="198" t="s">
        <v>28</v>
      </c>
      <c r="E145" s="143">
        <f t="shared" ref="E145:L145" si="62">AVERAGE(E129,E113)</f>
        <v>0</v>
      </c>
      <c r="F145" s="143">
        <f t="shared" si="62"/>
        <v>0</v>
      </c>
      <c r="G145" s="143">
        <f t="shared" si="62"/>
        <v>388</v>
      </c>
      <c r="H145" s="143">
        <f t="shared" si="62"/>
        <v>2076.5</v>
      </c>
      <c r="I145" s="143">
        <f t="shared" si="62"/>
        <v>65.5</v>
      </c>
      <c r="J145" s="143">
        <f t="shared" si="62"/>
        <v>3544</v>
      </c>
      <c r="K145" s="143">
        <f t="shared" si="62"/>
        <v>177.5</v>
      </c>
      <c r="L145" s="150">
        <f t="shared" si="62"/>
        <v>6251.5</v>
      </c>
      <c r="P145" s="97"/>
      <c r="Q145" s="97"/>
      <c r="R145" s="97"/>
      <c r="S145" s="97"/>
      <c r="T145" s="97"/>
      <c r="U145" s="97"/>
      <c r="V145" s="97"/>
      <c r="W145" s="97"/>
      <c r="X145" s="97"/>
      <c r="Y145" s="97"/>
      <c r="Z145" s="97"/>
      <c r="AA145" s="97"/>
      <c r="AB145" s="97"/>
      <c r="AC145" s="97"/>
      <c r="AD145" s="97"/>
      <c r="AE145" s="97"/>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row>
    <row r="146" spans="1:66" ht="30" customHeight="1" x14ac:dyDescent="0.4">
      <c r="A146" s="217"/>
      <c r="B146" s="157"/>
      <c r="C146" s="157"/>
      <c r="D146" s="198" t="s">
        <v>29</v>
      </c>
      <c r="E146" s="143">
        <f t="shared" ref="E146:L146" si="63">AVERAGE(E130,E114)</f>
        <v>0</v>
      </c>
      <c r="F146" s="143">
        <f t="shared" si="63"/>
        <v>0</v>
      </c>
      <c r="G146" s="143">
        <f t="shared" si="63"/>
        <v>0</v>
      </c>
      <c r="H146" s="143">
        <f t="shared" si="63"/>
        <v>0</v>
      </c>
      <c r="I146" s="143">
        <f t="shared" si="63"/>
        <v>4.5</v>
      </c>
      <c r="J146" s="143">
        <f t="shared" si="63"/>
        <v>109182</v>
      </c>
      <c r="K146" s="143">
        <f t="shared" si="63"/>
        <v>12.5</v>
      </c>
      <c r="L146" s="150">
        <f t="shared" si="63"/>
        <v>109199</v>
      </c>
      <c r="P146" s="97"/>
      <c r="Q146" s="97"/>
      <c r="R146" s="97"/>
      <c r="S146" s="97"/>
      <c r="T146" s="97"/>
      <c r="U146" s="97"/>
      <c r="V146" s="97"/>
      <c r="W146" s="97"/>
      <c r="X146" s="97"/>
      <c r="Y146" s="97"/>
      <c r="Z146" s="97"/>
      <c r="AA146" s="97"/>
      <c r="AB146" s="97"/>
      <c r="AC146" s="97"/>
      <c r="AD146" s="97"/>
      <c r="AE146" s="97"/>
      <c r="AF146" s="96"/>
      <c r="AG146" s="96"/>
      <c r="AH146" s="96"/>
      <c r="AI146" s="96"/>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row>
    <row r="147" spans="1:66" ht="30" customHeight="1" x14ac:dyDescent="0.4">
      <c r="A147" s="217"/>
      <c r="B147" s="157"/>
      <c r="C147" s="157"/>
      <c r="D147" s="198" t="s">
        <v>37</v>
      </c>
      <c r="E147" s="143">
        <f t="shared" ref="E147:L147" si="64">AVERAGE(E131,E115)</f>
        <v>0</v>
      </c>
      <c r="F147" s="143">
        <f t="shared" si="64"/>
        <v>66</v>
      </c>
      <c r="G147" s="143">
        <f t="shared" si="64"/>
        <v>103</v>
      </c>
      <c r="H147" s="143">
        <f t="shared" si="64"/>
        <v>0</v>
      </c>
      <c r="I147" s="143">
        <f t="shared" si="64"/>
        <v>38.5</v>
      </c>
      <c r="J147" s="143">
        <f t="shared" si="64"/>
        <v>0</v>
      </c>
      <c r="K147" s="143">
        <f t="shared" si="64"/>
        <v>0</v>
      </c>
      <c r="L147" s="150">
        <f t="shared" si="64"/>
        <v>207.5</v>
      </c>
      <c r="P147" s="97"/>
      <c r="Q147" s="97"/>
      <c r="R147" s="97"/>
      <c r="S147" s="97"/>
      <c r="T147" s="97"/>
      <c r="U147" s="97"/>
      <c r="V147" s="97"/>
      <c r="W147" s="97"/>
      <c r="X147" s="97"/>
      <c r="Y147" s="97"/>
      <c r="Z147" s="97"/>
      <c r="AA147" s="97"/>
      <c r="AB147" s="97"/>
      <c r="AC147" s="97"/>
      <c r="AD147" s="97"/>
      <c r="AE147" s="97"/>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row>
    <row r="148" spans="1:66" ht="30" customHeight="1" x14ac:dyDescent="0.4">
      <c r="A148" s="217"/>
      <c r="B148" s="157"/>
      <c r="C148" s="157"/>
      <c r="D148" s="198" t="s">
        <v>30</v>
      </c>
      <c r="E148" s="143">
        <f t="shared" ref="E148:L148" si="65">AVERAGE(E132,E116)</f>
        <v>0</v>
      </c>
      <c r="F148" s="143">
        <f t="shared" si="65"/>
        <v>5569.5</v>
      </c>
      <c r="G148" s="143">
        <f t="shared" si="65"/>
        <v>1</v>
      </c>
      <c r="H148" s="143">
        <f t="shared" si="65"/>
        <v>0</v>
      </c>
      <c r="I148" s="143">
        <f t="shared" si="65"/>
        <v>1511</v>
      </c>
      <c r="J148" s="143">
        <f t="shared" si="65"/>
        <v>265.5</v>
      </c>
      <c r="K148" s="143">
        <f t="shared" si="65"/>
        <v>0</v>
      </c>
      <c r="L148" s="150">
        <f t="shared" si="65"/>
        <v>7347</v>
      </c>
      <c r="P148" s="97"/>
      <c r="Q148" s="97"/>
      <c r="R148" s="97"/>
      <c r="S148" s="97"/>
      <c r="T148" s="97"/>
      <c r="U148" s="97"/>
      <c r="V148" s="97"/>
      <c r="W148" s="97"/>
      <c r="X148" s="97"/>
      <c r="Y148" s="97"/>
      <c r="Z148" s="97"/>
      <c r="AA148" s="97"/>
      <c r="AB148" s="97"/>
      <c r="AC148" s="97"/>
      <c r="AD148" s="97"/>
      <c r="AE148" s="97"/>
      <c r="AF148" s="96"/>
      <c r="AG148" s="96"/>
      <c r="AH148" s="96"/>
      <c r="AI148" s="96"/>
      <c r="AJ148" s="96"/>
      <c r="AK148" s="96"/>
      <c r="AL148" s="96"/>
      <c r="AM148" s="96"/>
      <c r="AN148" s="96"/>
      <c r="AO148" s="96"/>
      <c r="AP148" s="96"/>
      <c r="AQ148" s="96"/>
      <c r="AR148" s="96"/>
      <c r="AS148" s="96"/>
      <c r="AT148" s="96"/>
      <c r="AU148" s="96"/>
      <c r="AV148" s="96"/>
      <c r="AW148" s="96"/>
      <c r="AX148" s="96"/>
      <c r="AY148" s="96"/>
      <c r="AZ148" s="96"/>
      <c r="BA148" s="96"/>
      <c r="BB148" s="96"/>
      <c r="BC148" s="96"/>
      <c r="BD148" s="96"/>
      <c r="BE148" s="96"/>
      <c r="BF148" s="96"/>
      <c r="BG148" s="96"/>
      <c r="BH148" s="96"/>
      <c r="BI148" s="96"/>
      <c r="BJ148" s="96"/>
      <c r="BK148" s="96"/>
      <c r="BL148" s="96"/>
      <c r="BM148" s="96"/>
      <c r="BN148" s="96"/>
    </row>
    <row r="149" spans="1:66" ht="30" customHeight="1" x14ac:dyDescent="0.4">
      <c r="A149" s="217"/>
      <c r="B149" s="157"/>
      <c r="C149" s="157"/>
      <c r="D149" s="198" t="s">
        <v>31</v>
      </c>
      <c r="E149" s="143">
        <f t="shared" ref="E149:L149" si="66">AVERAGE(E133,E117)</f>
        <v>30366</v>
      </c>
      <c r="F149" s="143">
        <f t="shared" si="66"/>
        <v>165.5</v>
      </c>
      <c r="G149" s="143">
        <f t="shared" si="66"/>
        <v>0</v>
      </c>
      <c r="H149" s="143">
        <f t="shared" si="66"/>
        <v>0</v>
      </c>
      <c r="I149" s="143">
        <f t="shared" si="66"/>
        <v>14.5</v>
      </c>
      <c r="J149" s="143">
        <f t="shared" si="66"/>
        <v>7952</v>
      </c>
      <c r="K149" s="143">
        <f t="shared" si="66"/>
        <v>0</v>
      </c>
      <c r="L149" s="150">
        <f t="shared" si="66"/>
        <v>38498</v>
      </c>
      <c r="P149" s="97"/>
      <c r="Q149" s="97"/>
      <c r="R149" s="97"/>
      <c r="S149" s="97"/>
      <c r="T149" s="97"/>
      <c r="U149" s="97"/>
      <c r="V149" s="97"/>
      <c r="W149" s="97"/>
      <c r="X149" s="97"/>
      <c r="Y149" s="97"/>
      <c r="Z149" s="97"/>
      <c r="AA149" s="97"/>
      <c r="AB149" s="97"/>
      <c r="AC149" s="97"/>
      <c r="AD149" s="97"/>
      <c r="AE149" s="97"/>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row>
    <row r="150" spans="1:66" ht="30" customHeight="1" x14ac:dyDescent="0.4">
      <c r="A150" s="218"/>
      <c r="B150" s="172" t="s">
        <v>47</v>
      </c>
      <c r="C150" s="173"/>
      <c r="D150" s="174"/>
      <c r="E150" s="175">
        <f>SUM(E135:E149)</f>
        <v>55198.5</v>
      </c>
      <c r="F150" s="175">
        <f t="shared" ref="F150:K150" si="67">SUM(F135:F149)</f>
        <v>69453</v>
      </c>
      <c r="G150" s="175">
        <f t="shared" si="67"/>
        <v>10302</v>
      </c>
      <c r="H150" s="175">
        <f t="shared" si="67"/>
        <v>2691</v>
      </c>
      <c r="I150" s="175">
        <f t="shared" si="67"/>
        <v>9562.5</v>
      </c>
      <c r="J150" s="175">
        <f t="shared" si="67"/>
        <v>140236</v>
      </c>
      <c r="K150" s="175">
        <f t="shared" si="67"/>
        <v>4367</v>
      </c>
      <c r="L150" s="176">
        <f>SUM(L135:L149)</f>
        <v>291810</v>
      </c>
      <c r="P150" s="97"/>
      <c r="Q150" s="97"/>
      <c r="R150" s="97"/>
      <c r="S150" s="97"/>
      <c r="T150" s="97"/>
      <c r="U150" s="97"/>
      <c r="V150" s="97"/>
      <c r="W150" s="97"/>
      <c r="X150" s="97"/>
      <c r="Y150" s="97"/>
      <c r="Z150" s="97"/>
      <c r="AA150" s="97"/>
      <c r="AB150" s="97"/>
      <c r="AC150" s="97"/>
      <c r="AD150" s="97"/>
      <c r="AE150" s="97"/>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row>
    <row r="151" spans="1:66" ht="30" customHeight="1" x14ac:dyDescent="0.4">
      <c r="A151" s="152" t="s">
        <v>50</v>
      </c>
      <c r="B151" s="152"/>
      <c r="C151" s="152"/>
      <c r="D151" s="152"/>
      <c r="E151" s="162">
        <f>SUM(E134,E118)</f>
        <v>110397</v>
      </c>
      <c r="F151" s="162">
        <f t="shared" ref="F151:K151" si="68">SUM(F134,F118)</f>
        <v>138906</v>
      </c>
      <c r="G151" s="162">
        <f t="shared" si="68"/>
        <v>20604</v>
      </c>
      <c r="H151" s="162">
        <f t="shared" si="68"/>
        <v>5382</v>
      </c>
      <c r="I151" s="162">
        <f t="shared" si="68"/>
        <v>19125</v>
      </c>
      <c r="J151" s="162">
        <f t="shared" si="68"/>
        <v>280472</v>
      </c>
      <c r="K151" s="162">
        <f t="shared" si="68"/>
        <v>8734</v>
      </c>
      <c r="L151" s="153">
        <f>SUM(L134,L118)</f>
        <v>583620</v>
      </c>
      <c r="P151" s="97"/>
      <c r="Q151" s="97"/>
      <c r="R151" s="97"/>
      <c r="S151" s="97"/>
      <c r="T151" s="97"/>
      <c r="U151" s="97"/>
      <c r="V151" s="97"/>
      <c r="W151" s="97"/>
      <c r="X151" s="97"/>
      <c r="Y151" s="97"/>
      <c r="Z151" s="97"/>
      <c r="AA151" s="97"/>
      <c r="AB151" s="97"/>
      <c r="AC151" s="97"/>
      <c r="AD151" s="97"/>
      <c r="AE151" s="97"/>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row>
    <row r="152" spans="1:66" ht="30" customHeight="1" x14ac:dyDescent="0.4">
      <c r="A152" s="152"/>
      <c r="B152" s="152"/>
      <c r="C152" s="152"/>
      <c r="D152" s="152"/>
      <c r="E152" s="166"/>
      <c r="F152" s="166"/>
      <c r="G152" s="166"/>
      <c r="H152" s="166"/>
      <c r="I152" s="166"/>
      <c r="J152" s="166"/>
      <c r="K152" s="166"/>
      <c r="L152" s="153"/>
      <c r="P152" s="97"/>
      <c r="Q152" s="97"/>
      <c r="R152" s="97"/>
      <c r="S152" s="97"/>
      <c r="T152" s="97"/>
      <c r="U152" s="97"/>
      <c r="V152" s="97"/>
      <c r="W152" s="97"/>
      <c r="X152" s="97"/>
      <c r="Y152" s="97"/>
      <c r="Z152" s="97"/>
      <c r="AA152" s="97"/>
      <c r="AB152" s="97"/>
      <c r="AC152" s="97"/>
      <c r="AD152" s="97"/>
      <c r="AE152" s="97"/>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row>
    <row r="153" spans="1:66" ht="30" customHeight="1" x14ac:dyDescent="0.4">
      <c r="A153" s="167"/>
      <c r="B153" s="167"/>
      <c r="C153" s="167"/>
      <c r="D153" s="167"/>
      <c r="E153" s="170"/>
      <c r="F153" s="170"/>
      <c r="G153" s="170"/>
      <c r="H153" s="170"/>
      <c r="I153" s="170"/>
      <c r="J153" s="170"/>
      <c r="K153" s="170"/>
      <c r="L153" s="171"/>
      <c r="P153" s="97"/>
      <c r="Q153" s="97"/>
      <c r="R153" s="97"/>
      <c r="S153" s="97"/>
      <c r="T153" s="97"/>
      <c r="U153" s="97"/>
      <c r="V153" s="97"/>
      <c r="W153" s="97"/>
      <c r="X153" s="97"/>
      <c r="Y153" s="97"/>
      <c r="Z153" s="97"/>
      <c r="AA153" s="97"/>
      <c r="AB153" s="97"/>
      <c r="AC153" s="97"/>
      <c r="AD153" s="97"/>
      <c r="AE153" s="97"/>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row>
    <row r="154" spans="1:66" ht="30" customHeight="1" x14ac:dyDescent="0.4">
      <c r="A154" s="167"/>
      <c r="B154" s="167"/>
      <c r="C154" s="167"/>
      <c r="D154" s="167"/>
      <c r="E154" s="170"/>
      <c r="F154" s="170"/>
      <c r="G154" s="170"/>
      <c r="H154" s="170"/>
      <c r="I154" s="170"/>
      <c r="J154" s="170"/>
      <c r="K154" s="170"/>
      <c r="L154" s="171"/>
      <c r="P154" s="97"/>
      <c r="Q154" s="97"/>
      <c r="R154" s="97"/>
      <c r="S154" s="97"/>
      <c r="T154" s="97"/>
      <c r="U154" s="97"/>
      <c r="V154" s="97"/>
      <c r="W154" s="97"/>
      <c r="X154" s="97"/>
      <c r="Y154" s="97"/>
      <c r="Z154" s="97"/>
      <c r="AA154" s="97"/>
      <c r="AB154" s="97"/>
      <c r="AC154" s="97"/>
      <c r="AD154" s="97"/>
      <c r="AE154" s="97"/>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row>
    <row r="155" spans="1:66" ht="30" customHeight="1" x14ac:dyDescent="0.45">
      <c r="A155" s="219" t="s">
        <v>38</v>
      </c>
      <c r="B155" s="157">
        <v>2019</v>
      </c>
      <c r="C155" s="141" t="s">
        <v>2</v>
      </c>
      <c r="D155" s="198" t="s">
        <v>23</v>
      </c>
      <c r="E155" s="143">
        <v>4198</v>
      </c>
      <c r="F155" s="143">
        <v>0</v>
      </c>
      <c r="G155" s="143">
        <v>0</v>
      </c>
      <c r="H155" s="143">
        <v>1</v>
      </c>
      <c r="I155" s="143">
        <v>15</v>
      </c>
      <c r="J155" s="143">
        <v>2340</v>
      </c>
      <c r="K155" s="143">
        <v>0</v>
      </c>
      <c r="L155" s="199">
        <f t="shared" si="21"/>
        <v>6554</v>
      </c>
      <c r="P155" s="97"/>
      <c r="Q155" s="97"/>
      <c r="R155" s="97"/>
      <c r="S155" s="97"/>
      <c r="T155" s="97"/>
      <c r="U155" s="97"/>
      <c r="V155" s="97"/>
      <c r="W155" s="97"/>
      <c r="X155" s="97"/>
      <c r="Y155" s="97"/>
      <c r="Z155" s="97"/>
      <c r="AA155" s="97"/>
      <c r="AB155" s="97"/>
      <c r="AC155" s="97"/>
      <c r="AD155" s="97"/>
      <c r="AE155" s="97"/>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row>
    <row r="156" spans="1:66" ht="30" customHeight="1" x14ac:dyDescent="0.45">
      <c r="A156" s="220"/>
      <c r="B156" s="157"/>
      <c r="C156" s="145"/>
      <c r="D156" s="198" t="s">
        <v>24</v>
      </c>
      <c r="E156" s="143">
        <v>0</v>
      </c>
      <c r="F156" s="143">
        <v>4559</v>
      </c>
      <c r="G156" s="143">
        <v>0</v>
      </c>
      <c r="H156" s="143">
        <v>0</v>
      </c>
      <c r="I156" s="143">
        <v>4674</v>
      </c>
      <c r="J156" s="143">
        <v>62</v>
      </c>
      <c r="K156" s="143">
        <v>0</v>
      </c>
      <c r="L156" s="199">
        <f t="shared" si="21"/>
        <v>9295</v>
      </c>
      <c r="P156" s="97"/>
      <c r="Q156" s="97"/>
      <c r="R156" s="97"/>
      <c r="S156" s="97"/>
      <c r="T156" s="97"/>
      <c r="U156" s="97"/>
      <c r="V156" s="97"/>
      <c r="W156" s="97"/>
      <c r="X156" s="97"/>
      <c r="Y156" s="97"/>
      <c r="Z156" s="97"/>
      <c r="AA156" s="97"/>
      <c r="AB156" s="97"/>
      <c r="AC156" s="97"/>
      <c r="AD156" s="97"/>
      <c r="AE156" s="97"/>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row>
    <row r="157" spans="1:66" s="4" customFormat="1" ht="30" customHeight="1" x14ac:dyDescent="0.45">
      <c r="A157" s="220"/>
      <c r="B157" s="157"/>
      <c r="C157" s="145"/>
      <c r="D157" s="198" t="s">
        <v>0</v>
      </c>
      <c r="E157" s="143">
        <v>0</v>
      </c>
      <c r="F157" s="143">
        <v>73</v>
      </c>
      <c r="G157" s="143">
        <v>0</v>
      </c>
      <c r="H157" s="143">
        <v>0</v>
      </c>
      <c r="I157" s="143">
        <v>23</v>
      </c>
      <c r="J157" s="143">
        <v>0</v>
      </c>
      <c r="K157" s="143">
        <v>0</v>
      </c>
      <c r="L157" s="199">
        <f t="shared" si="21"/>
        <v>96</v>
      </c>
      <c r="P157" s="97"/>
      <c r="Q157" s="97"/>
      <c r="R157" s="97"/>
      <c r="S157" s="97"/>
      <c r="T157" s="97"/>
      <c r="U157" s="97"/>
      <c r="V157" s="97"/>
      <c r="W157" s="97"/>
      <c r="X157" s="97"/>
      <c r="Y157" s="97"/>
      <c r="Z157" s="97"/>
      <c r="AA157" s="97"/>
      <c r="AB157" s="97"/>
      <c r="AC157" s="97"/>
      <c r="AD157" s="97"/>
      <c r="AE157" s="97"/>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row>
    <row r="158" spans="1:66" s="4" customFormat="1" ht="30" customHeight="1" x14ac:dyDescent="0.45">
      <c r="A158" s="220"/>
      <c r="B158" s="157"/>
      <c r="C158" s="145"/>
      <c r="D158" s="198" t="s">
        <v>25</v>
      </c>
      <c r="E158" s="143">
        <v>0</v>
      </c>
      <c r="F158" s="143">
        <v>1612</v>
      </c>
      <c r="G158" s="143">
        <v>0</v>
      </c>
      <c r="H158" s="143">
        <v>0</v>
      </c>
      <c r="I158" s="143">
        <v>0</v>
      </c>
      <c r="J158" s="143">
        <v>0</v>
      </c>
      <c r="K158" s="143">
        <v>0</v>
      </c>
      <c r="L158" s="199">
        <f t="shared" si="21"/>
        <v>1612</v>
      </c>
      <c r="P158" s="97"/>
      <c r="Q158" s="97"/>
      <c r="R158" s="97"/>
      <c r="S158" s="97"/>
      <c r="T158" s="97"/>
      <c r="U158" s="97"/>
      <c r="V158" s="97"/>
      <c r="W158" s="97"/>
      <c r="X158" s="97"/>
      <c r="Y158" s="97"/>
      <c r="Z158" s="97"/>
      <c r="AA158" s="97"/>
      <c r="AB158" s="97"/>
      <c r="AC158" s="97"/>
      <c r="AD158" s="97"/>
      <c r="AE158" s="97"/>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row>
    <row r="159" spans="1:66" s="4" customFormat="1" ht="30" customHeight="1" x14ac:dyDescent="0.45">
      <c r="A159" s="220"/>
      <c r="B159" s="157"/>
      <c r="C159" s="145"/>
      <c r="D159" s="198" t="s">
        <v>26</v>
      </c>
      <c r="E159" s="143">
        <v>0</v>
      </c>
      <c r="F159" s="143">
        <v>9</v>
      </c>
      <c r="G159" s="143">
        <v>87</v>
      </c>
      <c r="H159" s="143">
        <v>0</v>
      </c>
      <c r="I159" s="143">
        <v>0</v>
      </c>
      <c r="J159" s="143">
        <v>139</v>
      </c>
      <c r="K159" s="143">
        <v>0</v>
      </c>
      <c r="L159" s="199">
        <f t="shared" si="21"/>
        <v>235</v>
      </c>
      <c r="P159" s="97"/>
      <c r="Q159" s="97"/>
      <c r="R159" s="97"/>
      <c r="S159" s="97"/>
      <c r="T159" s="97"/>
      <c r="U159" s="97"/>
      <c r="V159" s="97"/>
      <c r="W159" s="97"/>
      <c r="X159" s="97"/>
      <c r="Y159" s="97"/>
      <c r="Z159" s="97"/>
      <c r="AA159" s="97"/>
      <c r="AB159" s="97"/>
      <c r="AC159" s="97"/>
      <c r="AD159" s="97"/>
      <c r="AE159" s="97"/>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row>
    <row r="160" spans="1:66" s="4" customFormat="1" ht="30" customHeight="1" x14ac:dyDescent="0.45">
      <c r="A160" s="220"/>
      <c r="B160" s="157"/>
      <c r="C160" s="146"/>
      <c r="D160" s="198" t="s">
        <v>1</v>
      </c>
      <c r="E160" s="143">
        <v>0</v>
      </c>
      <c r="F160" s="143">
        <v>0</v>
      </c>
      <c r="G160" s="143">
        <v>0</v>
      </c>
      <c r="H160" s="143">
        <v>0</v>
      </c>
      <c r="I160" s="143">
        <v>15</v>
      </c>
      <c r="J160" s="143">
        <v>0</v>
      </c>
      <c r="K160" s="143">
        <v>0</v>
      </c>
      <c r="L160" s="199">
        <f t="shared" si="21"/>
        <v>15</v>
      </c>
      <c r="P160" s="97"/>
      <c r="Q160" s="97"/>
      <c r="R160" s="97"/>
      <c r="S160" s="97"/>
      <c r="T160" s="97"/>
      <c r="U160" s="97"/>
      <c r="V160" s="97"/>
      <c r="W160" s="97"/>
      <c r="X160" s="97"/>
      <c r="Y160" s="97"/>
      <c r="Z160" s="97"/>
      <c r="AA160" s="97"/>
      <c r="AB160" s="97"/>
      <c r="AC160" s="97"/>
      <c r="AD160" s="97"/>
      <c r="AE160" s="97"/>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row>
    <row r="161" spans="1:66" ht="30" customHeight="1" x14ac:dyDescent="0.45">
      <c r="A161" s="220"/>
      <c r="B161" s="157"/>
      <c r="C161" s="157" t="s">
        <v>3</v>
      </c>
      <c r="D161" s="198" t="s">
        <v>35</v>
      </c>
      <c r="E161" s="143">
        <v>0</v>
      </c>
      <c r="F161" s="143">
        <v>0</v>
      </c>
      <c r="G161" s="143">
        <v>1</v>
      </c>
      <c r="H161" s="143">
        <v>78</v>
      </c>
      <c r="I161" s="143">
        <v>15</v>
      </c>
      <c r="J161" s="143">
        <v>617</v>
      </c>
      <c r="K161" s="143">
        <v>3329</v>
      </c>
      <c r="L161" s="199">
        <f t="shared" si="21"/>
        <v>4040</v>
      </c>
      <c r="P161" s="97"/>
      <c r="Q161" s="97"/>
      <c r="R161" s="97"/>
      <c r="S161" s="97"/>
      <c r="T161" s="97"/>
      <c r="U161" s="97"/>
      <c r="V161" s="97"/>
      <c r="W161" s="97"/>
      <c r="X161" s="97"/>
      <c r="Y161" s="97"/>
      <c r="Z161" s="97"/>
      <c r="AA161" s="97"/>
      <c r="AB161" s="97"/>
      <c r="AC161" s="97"/>
      <c r="AD161" s="97"/>
      <c r="AE161" s="97"/>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row>
    <row r="162" spans="1:66" ht="30" customHeight="1" x14ac:dyDescent="0.45">
      <c r="A162" s="220"/>
      <c r="B162" s="157"/>
      <c r="C162" s="157"/>
      <c r="D162" s="198" t="s">
        <v>36</v>
      </c>
      <c r="E162" s="143">
        <v>0</v>
      </c>
      <c r="F162" s="143">
        <v>0</v>
      </c>
      <c r="G162" s="143">
        <v>0</v>
      </c>
      <c r="H162" s="143">
        <v>227</v>
      </c>
      <c r="I162" s="143">
        <v>0</v>
      </c>
      <c r="J162" s="143">
        <v>222</v>
      </c>
      <c r="K162" s="143">
        <v>0</v>
      </c>
      <c r="L162" s="199">
        <f t="shared" si="21"/>
        <v>449</v>
      </c>
      <c r="P162" s="97"/>
      <c r="Q162" s="97"/>
      <c r="R162" s="97"/>
      <c r="S162" s="97"/>
      <c r="T162" s="97"/>
      <c r="U162" s="97"/>
      <c r="V162" s="97"/>
      <c r="W162" s="97"/>
      <c r="X162" s="97"/>
      <c r="Y162" s="97"/>
      <c r="Z162" s="97"/>
      <c r="AA162" s="97"/>
      <c r="AB162" s="97"/>
      <c r="AC162" s="97"/>
      <c r="AD162" s="97"/>
      <c r="AE162" s="97"/>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row>
    <row r="163" spans="1:66" ht="30" customHeight="1" x14ac:dyDescent="0.45">
      <c r="A163" s="220"/>
      <c r="B163" s="157"/>
      <c r="C163" s="157"/>
      <c r="D163" s="198" t="s">
        <v>27</v>
      </c>
      <c r="E163" s="143">
        <v>0</v>
      </c>
      <c r="F163" s="143">
        <v>70</v>
      </c>
      <c r="G163" s="143">
        <v>846</v>
      </c>
      <c r="H163" s="143">
        <v>118</v>
      </c>
      <c r="I163" s="143">
        <v>253</v>
      </c>
      <c r="J163" s="143">
        <v>0</v>
      </c>
      <c r="K163" s="143">
        <v>0</v>
      </c>
      <c r="L163" s="199">
        <f t="shared" si="21"/>
        <v>1287</v>
      </c>
      <c r="P163" s="97"/>
      <c r="Q163" s="97"/>
      <c r="R163" s="97"/>
      <c r="S163" s="97"/>
      <c r="T163" s="97"/>
      <c r="U163" s="97"/>
      <c r="V163" s="97"/>
      <c r="W163" s="97"/>
      <c r="X163" s="97"/>
      <c r="Y163" s="97"/>
      <c r="Z163" s="97"/>
      <c r="AA163" s="97"/>
      <c r="AB163" s="97"/>
      <c r="AC163" s="97"/>
      <c r="AD163" s="97"/>
      <c r="AE163" s="97"/>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row>
    <row r="164" spans="1:66" ht="30" customHeight="1" x14ac:dyDescent="0.45">
      <c r="A164" s="220"/>
      <c r="B164" s="157"/>
      <c r="C164" s="157"/>
      <c r="D164" s="198" t="s">
        <v>22</v>
      </c>
      <c r="E164" s="143">
        <v>0</v>
      </c>
      <c r="F164" s="143">
        <v>0</v>
      </c>
      <c r="G164" s="143">
        <v>670</v>
      </c>
      <c r="H164" s="143">
        <v>48</v>
      </c>
      <c r="I164" s="143">
        <v>60</v>
      </c>
      <c r="J164" s="143">
        <v>0</v>
      </c>
      <c r="K164" s="143">
        <v>0</v>
      </c>
      <c r="L164" s="199">
        <f t="shared" si="21"/>
        <v>778</v>
      </c>
      <c r="P164" s="97"/>
      <c r="Q164" s="97"/>
      <c r="R164" s="97"/>
      <c r="S164" s="97"/>
      <c r="T164" s="97"/>
      <c r="U164" s="97"/>
      <c r="V164" s="97"/>
      <c r="W164" s="97"/>
      <c r="X164" s="97"/>
      <c r="Y164" s="97"/>
      <c r="Z164" s="97"/>
      <c r="AA164" s="97"/>
      <c r="AB164" s="97"/>
      <c r="AC164" s="97"/>
      <c r="AD164" s="97"/>
      <c r="AE164" s="97"/>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row>
    <row r="165" spans="1:66" ht="30" customHeight="1" x14ac:dyDescent="0.45">
      <c r="A165" s="220"/>
      <c r="B165" s="157"/>
      <c r="C165" s="157"/>
      <c r="D165" s="198" t="s">
        <v>28</v>
      </c>
      <c r="E165" s="143">
        <v>0</v>
      </c>
      <c r="F165" s="143">
        <v>0</v>
      </c>
      <c r="G165" s="143">
        <v>226</v>
      </c>
      <c r="H165" s="143">
        <v>5148</v>
      </c>
      <c r="I165" s="143">
        <v>119</v>
      </c>
      <c r="J165" s="143">
        <v>1947</v>
      </c>
      <c r="K165" s="143">
        <v>1657</v>
      </c>
      <c r="L165" s="199">
        <f t="shared" si="21"/>
        <v>9097</v>
      </c>
      <c r="P165" s="97"/>
      <c r="Q165" s="97"/>
      <c r="R165" s="97"/>
      <c r="S165" s="97"/>
      <c r="T165" s="97"/>
      <c r="U165" s="97"/>
      <c r="V165" s="97"/>
      <c r="W165" s="97"/>
      <c r="X165" s="97"/>
      <c r="Y165" s="97"/>
      <c r="Z165" s="97"/>
      <c r="AA165" s="97"/>
      <c r="AB165" s="97"/>
      <c r="AC165" s="97"/>
      <c r="AD165" s="97"/>
      <c r="AE165" s="97"/>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row>
    <row r="166" spans="1:66" ht="30" customHeight="1" x14ac:dyDescent="0.45">
      <c r="A166" s="220"/>
      <c r="B166" s="157"/>
      <c r="C166" s="157"/>
      <c r="D166" s="198" t="s">
        <v>29</v>
      </c>
      <c r="E166" s="143">
        <v>0</v>
      </c>
      <c r="F166" s="143">
        <v>0</v>
      </c>
      <c r="G166" s="143">
        <v>29</v>
      </c>
      <c r="H166" s="143">
        <v>1931</v>
      </c>
      <c r="I166" s="143">
        <v>23</v>
      </c>
      <c r="J166" s="143">
        <v>30</v>
      </c>
      <c r="K166" s="143">
        <v>3</v>
      </c>
      <c r="L166" s="199">
        <f t="shared" si="21"/>
        <v>2016</v>
      </c>
      <c r="P166" s="97"/>
      <c r="Q166" s="97"/>
      <c r="R166" s="97"/>
      <c r="S166" s="97"/>
      <c r="T166" s="97"/>
      <c r="U166" s="97"/>
      <c r="V166" s="97"/>
      <c r="W166" s="97"/>
      <c r="X166" s="97"/>
      <c r="Y166" s="97"/>
      <c r="Z166" s="97"/>
      <c r="AA166" s="97"/>
      <c r="AB166" s="97"/>
      <c r="AC166" s="97"/>
      <c r="AD166" s="97"/>
      <c r="AE166" s="97"/>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row>
    <row r="167" spans="1:66" ht="30" customHeight="1" x14ac:dyDescent="0.45">
      <c r="A167" s="220"/>
      <c r="B167" s="157"/>
      <c r="C167" s="157"/>
      <c r="D167" s="198" t="s">
        <v>37</v>
      </c>
      <c r="E167" s="143">
        <v>0</v>
      </c>
      <c r="F167" s="143">
        <v>0</v>
      </c>
      <c r="G167" s="143">
        <v>50</v>
      </c>
      <c r="H167" s="143">
        <v>0</v>
      </c>
      <c r="I167" s="143">
        <v>0</v>
      </c>
      <c r="J167" s="143">
        <v>0</v>
      </c>
      <c r="K167" s="143">
        <v>0</v>
      </c>
      <c r="L167" s="199">
        <f>SUM(E167:K167)</f>
        <v>50</v>
      </c>
      <c r="P167" s="97"/>
      <c r="Q167" s="97"/>
      <c r="R167" s="97"/>
      <c r="S167" s="97"/>
      <c r="T167" s="97"/>
      <c r="U167" s="97"/>
      <c r="V167" s="97"/>
      <c r="W167" s="97"/>
      <c r="X167" s="97"/>
      <c r="Y167" s="97"/>
      <c r="Z167" s="97"/>
      <c r="AA167" s="97"/>
      <c r="AB167" s="97"/>
      <c r="AC167" s="97"/>
      <c r="AD167" s="97"/>
      <c r="AE167" s="97"/>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row>
    <row r="168" spans="1:66" ht="30" customHeight="1" x14ac:dyDescent="0.45">
      <c r="A168" s="220"/>
      <c r="B168" s="157"/>
      <c r="C168" s="157"/>
      <c r="D168" s="198" t="s">
        <v>30</v>
      </c>
      <c r="E168" s="143">
        <v>0</v>
      </c>
      <c r="F168" s="143">
        <v>88</v>
      </c>
      <c r="G168" s="143">
        <v>1</v>
      </c>
      <c r="H168" s="143">
        <v>0</v>
      </c>
      <c r="I168" s="143">
        <v>255</v>
      </c>
      <c r="J168" s="143">
        <v>0</v>
      </c>
      <c r="K168" s="143">
        <v>0</v>
      </c>
      <c r="L168" s="199">
        <f t="shared" si="21"/>
        <v>344</v>
      </c>
      <c r="P168" s="97"/>
      <c r="Q168" s="97"/>
      <c r="R168" s="97"/>
      <c r="S168" s="97"/>
      <c r="T168" s="97"/>
      <c r="U168" s="97"/>
      <c r="V168" s="97"/>
      <c r="W168" s="97"/>
      <c r="X168" s="97"/>
      <c r="Y168" s="97"/>
      <c r="Z168" s="97"/>
      <c r="AA168" s="97"/>
      <c r="AB168" s="97"/>
      <c r="AC168" s="97"/>
      <c r="AD168" s="97"/>
      <c r="AE168" s="97"/>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row>
    <row r="169" spans="1:66" ht="30" customHeight="1" x14ac:dyDescent="0.45">
      <c r="A169" s="220"/>
      <c r="B169" s="157"/>
      <c r="C169" s="157"/>
      <c r="D169" s="198" t="s">
        <v>31</v>
      </c>
      <c r="E169" s="143">
        <v>718</v>
      </c>
      <c r="F169" s="143">
        <v>1</v>
      </c>
      <c r="G169" s="143">
        <v>0</v>
      </c>
      <c r="H169" s="143">
        <v>78</v>
      </c>
      <c r="I169" s="143">
        <v>0</v>
      </c>
      <c r="J169" s="143">
        <v>296</v>
      </c>
      <c r="K169" s="143">
        <v>24</v>
      </c>
      <c r="L169" s="199">
        <f t="shared" si="21"/>
        <v>1117</v>
      </c>
      <c r="P169" s="97"/>
      <c r="Q169" s="97"/>
      <c r="R169" s="97"/>
      <c r="S169" s="97"/>
      <c r="T169" s="97"/>
      <c r="U169" s="97"/>
      <c r="V169" s="97"/>
      <c r="W169" s="97"/>
      <c r="X169" s="97"/>
      <c r="Y169" s="97"/>
      <c r="Z169" s="97"/>
      <c r="AA169" s="97"/>
      <c r="AB169" s="97"/>
      <c r="AC169" s="97"/>
      <c r="AD169" s="97"/>
      <c r="AE169" s="97"/>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row>
    <row r="170" spans="1:66" ht="30" customHeight="1" x14ac:dyDescent="0.4">
      <c r="A170" s="220"/>
      <c r="B170" s="158" t="s">
        <v>47</v>
      </c>
      <c r="C170" s="158"/>
      <c r="D170" s="158"/>
      <c r="E170" s="150">
        <f>SUM(E155:E169)</f>
        <v>4916</v>
      </c>
      <c r="F170" s="150">
        <f t="shared" ref="F170:L170" si="69">SUM(F155:F169)</f>
        <v>6412</v>
      </c>
      <c r="G170" s="150">
        <f t="shared" si="69"/>
        <v>1910</v>
      </c>
      <c r="H170" s="150">
        <f t="shared" si="69"/>
        <v>7629</v>
      </c>
      <c r="I170" s="150">
        <f t="shared" si="69"/>
        <v>5452</v>
      </c>
      <c r="J170" s="150">
        <f t="shared" si="69"/>
        <v>5653</v>
      </c>
      <c r="K170" s="150">
        <f t="shared" si="69"/>
        <v>5013</v>
      </c>
      <c r="L170" s="151">
        <f t="shared" si="69"/>
        <v>36985</v>
      </c>
      <c r="P170" s="97"/>
      <c r="Q170" s="97"/>
      <c r="R170" s="97"/>
      <c r="S170" s="97"/>
      <c r="T170" s="97"/>
      <c r="U170" s="97"/>
      <c r="V170" s="97"/>
      <c r="W170" s="97"/>
      <c r="X170" s="97"/>
      <c r="Y170" s="97"/>
      <c r="Z170" s="97"/>
      <c r="AA170" s="97"/>
      <c r="AB170" s="97"/>
      <c r="AC170" s="97"/>
      <c r="AD170" s="97"/>
      <c r="AE170" s="97"/>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row>
    <row r="171" spans="1:66" ht="30" customHeight="1" x14ac:dyDescent="0.45">
      <c r="A171" s="220"/>
      <c r="B171" s="157">
        <v>2020</v>
      </c>
      <c r="C171" s="141" t="s">
        <v>2</v>
      </c>
      <c r="D171" s="198" t="s">
        <v>23</v>
      </c>
      <c r="E171" s="143">
        <v>3547</v>
      </c>
      <c r="F171" s="143">
        <v>28</v>
      </c>
      <c r="G171" s="143">
        <v>0</v>
      </c>
      <c r="H171" s="143">
        <v>1</v>
      </c>
      <c r="I171" s="143">
        <v>122</v>
      </c>
      <c r="J171" s="143">
        <v>861</v>
      </c>
      <c r="K171" s="143">
        <v>0</v>
      </c>
      <c r="L171" s="199">
        <f t="shared" si="21"/>
        <v>4559</v>
      </c>
      <c r="P171" s="97"/>
      <c r="Q171" s="97"/>
      <c r="R171" s="97"/>
      <c r="S171" s="97"/>
      <c r="T171" s="97"/>
      <c r="U171" s="97"/>
      <c r="V171" s="97"/>
      <c r="W171" s="97"/>
      <c r="X171" s="97"/>
      <c r="Y171" s="97"/>
      <c r="Z171" s="97"/>
      <c r="AA171" s="97"/>
      <c r="AB171" s="97"/>
      <c r="AC171" s="97"/>
      <c r="AD171" s="97"/>
      <c r="AE171" s="97"/>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row>
    <row r="172" spans="1:66" ht="30" customHeight="1" x14ac:dyDescent="0.45">
      <c r="A172" s="220"/>
      <c r="B172" s="157"/>
      <c r="C172" s="145"/>
      <c r="D172" s="198" t="s">
        <v>24</v>
      </c>
      <c r="E172" s="143">
        <v>0</v>
      </c>
      <c r="F172" s="143">
        <v>4087</v>
      </c>
      <c r="G172" s="143">
        <v>0</v>
      </c>
      <c r="H172" s="143">
        <v>0</v>
      </c>
      <c r="I172" s="143">
        <v>3668</v>
      </c>
      <c r="J172" s="143">
        <v>58</v>
      </c>
      <c r="K172" s="143">
        <v>0</v>
      </c>
      <c r="L172" s="199">
        <f t="shared" si="21"/>
        <v>7813</v>
      </c>
      <c r="P172" s="97"/>
      <c r="Q172" s="97"/>
      <c r="R172" s="97"/>
      <c r="S172" s="97"/>
      <c r="T172" s="97"/>
      <c r="U172" s="97"/>
      <c r="V172" s="97"/>
      <c r="W172" s="97"/>
      <c r="X172" s="97"/>
      <c r="Y172" s="97"/>
      <c r="Z172" s="97"/>
      <c r="AA172" s="97"/>
      <c r="AB172" s="97"/>
      <c r="AC172" s="97"/>
      <c r="AD172" s="97"/>
      <c r="AE172" s="97"/>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row>
    <row r="173" spans="1:66" ht="30" customHeight="1" x14ac:dyDescent="0.45">
      <c r="A173" s="220"/>
      <c r="B173" s="157"/>
      <c r="C173" s="145"/>
      <c r="D173" s="198" t="s">
        <v>0</v>
      </c>
      <c r="E173" s="143">
        <v>0</v>
      </c>
      <c r="F173" s="143">
        <v>10</v>
      </c>
      <c r="G173" s="143">
        <v>0</v>
      </c>
      <c r="H173" s="143">
        <v>0</v>
      </c>
      <c r="I173" s="143">
        <v>195</v>
      </c>
      <c r="J173" s="143">
        <v>0</v>
      </c>
      <c r="K173" s="143">
        <v>0</v>
      </c>
      <c r="L173" s="199">
        <f t="shared" ref="L173:L184" si="70">SUM(E173:K173)</f>
        <v>205</v>
      </c>
      <c r="P173" s="97"/>
      <c r="Q173" s="97"/>
      <c r="R173" s="97"/>
      <c r="S173" s="97"/>
      <c r="T173" s="97"/>
      <c r="U173" s="97"/>
      <c r="V173" s="97"/>
      <c r="W173" s="97"/>
      <c r="X173" s="97"/>
      <c r="Y173" s="97"/>
      <c r="Z173" s="97"/>
      <c r="AA173" s="97"/>
      <c r="AB173" s="97"/>
      <c r="AC173" s="97"/>
      <c r="AD173" s="97"/>
      <c r="AE173" s="97"/>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row>
    <row r="174" spans="1:66" ht="30" customHeight="1" x14ac:dyDescent="0.45">
      <c r="A174" s="220"/>
      <c r="B174" s="157"/>
      <c r="C174" s="145"/>
      <c r="D174" s="198" t="s">
        <v>25</v>
      </c>
      <c r="E174" s="143">
        <v>0</v>
      </c>
      <c r="F174" s="143">
        <v>2367</v>
      </c>
      <c r="G174" s="143">
        <v>0</v>
      </c>
      <c r="H174" s="143">
        <v>0</v>
      </c>
      <c r="I174" s="143">
        <v>0</v>
      </c>
      <c r="J174" s="143">
        <v>0</v>
      </c>
      <c r="K174" s="143">
        <v>0</v>
      </c>
      <c r="L174" s="199">
        <f t="shared" si="70"/>
        <v>2367</v>
      </c>
      <c r="P174" s="97"/>
      <c r="Q174" s="97"/>
      <c r="R174" s="97"/>
      <c r="S174" s="97"/>
      <c r="T174" s="97"/>
      <c r="U174" s="97"/>
      <c r="V174" s="97"/>
      <c r="W174" s="97"/>
      <c r="X174" s="97"/>
      <c r="Y174" s="97"/>
      <c r="Z174" s="97"/>
      <c r="AA174" s="97"/>
      <c r="AB174" s="97"/>
      <c r="AC174" s="97"/>
      <c r="AD174" s="97"/>
      <c r="AE174" s="97"/>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row>
    <row r="175" spans="1:66" ht="30" customHeight="1" x14ac:dyDescent="0.45">
      <c r="A175" s="220"/>
      <c r="B175" s="157"/>
      <c r="C175" s="146"/>
      <c r="D175" s="198" t="s">
        <v>26</v>
      </c>
      <c r="E175" s="143">
        <v>0</v>
      </c>
      <c r="F175" s="143">
        <v>6</v>
      </c>
      <c r="G175" s="143">
        <v>87</v>
      </c>
      <c r="H175" s="143">
        <v>0</v>
      </c>
      <c r="I175" s="143">
        <v>0</v>
      </c>
      <c r="J175" s="143">
        <v>505</v>
      </c>
      <c r="K175" s="143">
        <v>0</v>
      </c>
      <c r="L175" s="199">
        <f t="shared" si="70"/>
        <v>598</v>
      </c>
      <c r="P175" s="97"/>
      <c r="Q175" s="97"/>
      <c r="R175" s="97"/>
      <c r="S175" s="97"/>
      <c r="T175" s="97"/>
      <c r="U175" s="97"/>
      <c r="V175" s="97"/>
      <c r="W175" s="97"/>
      <c r="X175" s="97"/>
      <c r="Y175" s="97"/>
      <c r="Z175" s="97"/>
      <c r="AA175" s="97"/>
      <c r="AB175" s="97"/>
      <c r="AC175" s="97"/>
      <c r="AD175" s="97"/>
      <c r="AE175" s="97"/>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row>
    <row r="176" spans="1:66" ht="30" customHeight="1" x14ac:dyDescent="0.45">
      <c r="A176" s="220"/>
      <c r="B176" s="157"/>
      <c r="C176" s="157" t="s">
        <v>3</v>
      </c>
      <c r="D176" s="198" t="s">
        <v>35</v>
      </c>
      <c r="E176" s="143">
        <v>0</v>
      </c>
      <c r="F176" s="143">
        <v>0</v>
      </c>
      <c r="G176" s="143">
        <v>1</v>
      </c>
      <c r="H176" s="143">
        <v>1</v>
      </c>
      <c r="I176" s="143">
        <v>0</v>
      </c>
      <c r="J176" s="143">
        <v>297</v>
      </c>
      <c r="K176" s="143">
        <v>2593</v>
      </c>
      <c r="L176" s="199">
        <f t="shared" si="70"/>
        <v>2892</v>
      </c>
      <c r="P176" s="97"/>
      <c r="Q176" s="97"/>
      <c r="R176" s="97"/>
      <c r="S176" s="97"/>
      <c r="T176" s="97"/>
      <c r="U176" s="97"/>
      <c r="V176" s="97"/>
      <c r="W176" s="97"/>
      <c r="X176" s="97"/>
      <c r="Y176" s="97"/>
      <c r="Z176" s="97"/>
      <c r="AA176" s="97"/>
      <c r="AB176" s="97"/>
      <c r="AC176" s="97"/>
      <c r="AD176" s="97"/>
      <c r="AE176" s="97"/>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row>
    <row r="177" spans="1:66" ht="30" customHeight="1" x14ac:dyDescent="0.45">
      <c r="A177" s="220"/>
      <c r="B177" s="157"/>
      <c r="C177" s="157"/>
      <c r="D177" s="198" t="s">
        <v>36</v>
      </c>
      <c r="E177" s="143">
        <v>0</v>
      </c>
      <c r="F177" s="143">
        <v>0</v>
      </c>
      <c r="G177" s="143">
        <v>0</v>
      </c>
      <c r="H177" s="143">
        <v>135</v>
      </c>
      <c r="I177" s="143">
        <v>0</v>
      </c>
      <c r="J177" s="143">
        <v>0</v>
      </c>
      <c r="K177" s="143">
        <v>0</v>
      </c>
      <c r="L177" s="199">
        <f t="shared" si="70"/>
        <v>135</v>
      </c>
      <c r="P177" s="97"/>
      <c r="Q177" s="97"/>
      <c r="R177" s="97"/>
      <c r="S177" s="97"/>
      <c r="T177" s="97"/>
      <c r="U177" s="97"/>
      <c r="V177" s="97"/>
      <c r="W177" s="97"/>
      <c r="X177" s="97"/>
      <c r="Y177" s="97"/>
      <c r="Z177" s="97"/>
      <c r="AA177" s="97"/>
      <c r="AB177" s="97"/>
      <c r="AC177" s="97"/>
      <c r="AD177" s="97"/>
      <c r="AE177" s="97"/>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row>
    <row r="178" spans="1:66" ht="30" customHeight="1" x14ac:dyDescent="0.45">
      <c r="A178" s="220"/>
      <c r="B178" s="157"/>
      <c r="C178" s="157"/>
      <c r="D178" s="198" t="s">
        <v>27</v>
      </c>
      <c r="E178" s="143">
        <v>0</v>
      </c>
      <c r="F178" s="143">
        <v>61</v>
      </c>
      <c r="G178" s="143">
        <v>849</v>
      </c>
      <c r="H178" s="143">
        <v>118</v>
      </c>
      <c r="I178" s="143">
        <v>46</v>
      </c>
      <c r="J178" s="143">
        <v>0</v>
      </c>
      <c r="K178" s="143">
        <v>0</v>
      </c>
      <c r="L178" s="199">
        <f t="shared" si="70"/>
        <v>1074</v>
      </c>
      <c r="P178" s="97"/>
      <c r="Q178" s="97"/>
      <c r="R178" s="97"/>
      <c r="S178" s="97"/>
      <c r="T178" s="97"/>
      <c r="U178" s="97"/>
      <c r="V178" s="97"/>
      <c r="W178" s="97"/>
      <c r="X178" s="97"/>
      <c r="Y178" s="97"/>
      <c r="Z178" s="97"/>
      <c r="AA178" s="97"/>
      <c r="AB178" s="97"/>
      <c r="AC178" s="97"/>
      <c r="AD178" s="97"/>
      <c r="AE178" s="97"/>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row>
    <row r="179" spans="1:66" ht="30" customHeight="1" x14ac:dyDescent="0.45">
      <c r="A179" s="220"/>
      <c r="B179" s="157"/>
      <c r="C179" s="157"/>
      <c r="D179" s="198" t="s">
        <v>22</v>
      </c>
      <c r="E179" s="143">
        <v>0</v>
      </c>
      <c r="F179" s="143">
        <v>0</v>
      </c>
      <c r="G179" s="143">
        <v>376</v>
      </c>
      <c r="H179" s="143">
        <v>272</v>
      </c>
      <c r="I179" s="143">
        <v>0</v>
      </c>
      <c r="J179" s="143">
        <v>0</v>
      </c>
      <c r="K179" s="143">
        <v>0</v>
      </c>
      <c r="L179" s="199">
        <f t="shared" si="70"/>
        <v>648</v>
      </c>
      <c r="P179" s="97"/>
      <c r="Q179" s="97"/>
      <c r="R179" s="97"/>
      <c r="S179" s="97"/>
      <c r="T179" s="97"/>
      <c r="U179" s="97"/>
      <c r="V179" s="97"/>
      <c r="W179" s="97"/>
      <c r="X179" s="97"/>
      <c r="Y179" s="97"/>
      <c r="Z179" s="97"/>
      <c r="AA179" s="97"/>
      <c r="AB179" s="97"/>
      <c r="AC179" s="97"/>
      <c r="AD179" s="97"/>
      <c r="AE179" s="97"/>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row>
    <row r="180" spans="1:66" ht="30" customHeight="1" x14ac:dyDescent="0.45">
      <c r="A180" s="220"/>
      <c r="B180" s="157"/>
      <c r="C180" s="157"/>
      <c r="D180" s="198" t="s">
        <v>28</v>
      </c>
      <c r="E180" s="143">
        <v>0</v>
      </c>
      <c r="F180" s="143">
        <v>0</v>
      </c>
      <c r="G180" s="143">
        <v>439</v>
      </c>
      <c r="H180" s="143">
        <v>5258</v>
      </c>
      <c r="I180" s="143">
        <v>25</v>
      </c>
      <c r="J180" s="143">
        <v>2098</v>
      </c>
      <c r="K180" s="143">
        <v>2183</v>
      </c>
      <c r="L180" s="199">
        <f t="shared" si="70"/>
        <v>10003</v>
      </c>
      <c r="P180" s="97"/>
      <c r="Q180" s="97"/>
      <c r="R180" s="97"/>
      <c r="S180" s="97"/>
      <c r="T180" s="97"/>
      <c r="U180" s="97"/>
      <c r="V180" s="97"/>
      <c r="W180" s="97"/>
      <c r="X180" s="97"/>
      <c r="Y180" s="97"/>
      <c r="Z180" s="97"/>
      <c r="AA180" s="97"/>
      <c r="AB180" s="97"/>
      <c r="AC180" s="97"/>
      <c r="AD180" s="97"/>
      <c r="AE180" s="97"/>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row>
    <row r="181" spans="1:66" ht="30" customHeight="1" x14ac:dyDescent="0.45">
      <c r="A181" s="220"/>
      <c r="B181" s="157"/>
      <c r="C181" s="157"/>
      <c r="D181" s="198" t="s">
        <v>29</v>
      </c>
      <c r="E181" s="143">
        <v>0</v>
      </c>
      <c r="F181" s="143">
        <v>0</v>
      </c>
      <c r="G181" s="143">
        <v>28</v>
      </c>
      <c r="H181" s="143">
        <v>1359</v>
      </c>
      <c r="I181" s="143">
        <v>11</v>
      </c>
      <c r="J181" s="143">
        <v>221</v>
      </c>
      <c r="K181" s="143">
        <v>104</v>
      </c>
      <c r="L181" s="199">
        <f t="shared" si="70"/>
        <v>1723</v>
      </c>
      <c r="P181" s="97"/>
      <c r="Q181" s="97"/>
      <c r="R181" s="97"/>
      <c r="S181" s="97"/>
      <c r="T181" s="97"/>
      <c r="U181" s="97"/>
      <c r="V181" s="97"/>
      <c r="W181" s="97"/>
      <c r="X181" s="97"/>
      <c r="Y181" s="97"/>
      <c r="Z181" s="97"/>
      <c r="AA181" s="97"/>
      <c r="AB181" s="97"/>
      <c r="AC181" s="97"/>
      <c r="AD181" s="97"/>
      <c r="AE181" s="97"/>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row>
    <row r="182" spans="1:66" ht="30" customHeight="1" x14ac:dyDescent="0.45">
      <c r="A182" s="220"/>
      <c r="B182" s="157"/>
      <c r="C182" s="157"/>
      <c r="D182" s="198" t="s">
        <v>37</v>
      </c>
      <c r="E182" s="143">
        <v>0</v>
      </c>
      <c r="F182" s="143">
        <v>0</v>
      </c>
      <c r="G182" s="143">
        <v>50</v>
      </c>
      <c r="H182" s="143">
        <v>0</v>
      </c>
      <c r="I182" s="143">
        <v>0</v>
      </c>
      <c r="J182" s="143">
        <v>0</v>
      </c>
      <c r="K182" s="143">
        <v>0</v>
      </c>
      <c r="L182" s="199">
        <f t="shared" si="70"/>
        <v>50</v>
      </c>
      <c r="P182" s="97"/>
      <c r="Q182" s="97"/>
      <c r="R182" s="97"/>
      <c r="S182" s="97"/>
      <c r="T182" s="97"/>
      <c r="U182" s="97"/>
      <c r="V182" s="97"/>
      <c r="W182" s="97"/>
      <c r="X182" s="97"/>
      <c r="Y182" s="97"/>
      <c r="Z182" s="97"/>
      <c r="AA182" s="97"/>
      <c r="AB182" s="97"/>
      <c r="AC182" s="97"/>
      <c r="AD182" s="97"/>
      <c r="AE182" s="97"/>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row>
    <row r="183" spans="1:66" ht="30" customHeight="1" x14ac:dyDescent="0.45">
      <c r="A183" s="220"/>
      <c r="B183" s="157"/>
      <c r="C183" s="157"/>
      <c r="D183" s="198" t="s">
        <v>30</v>
      </c>
      <c r="E183" s="143">
        <v>0</v>
      </c>
      <c r="F183" s="143">
        <v>57</v>
      </c>
      <c r="G183" s="143">
        <v>1</v>
      </c>
      <c r="H183" s="143">
        <v>0</v>
      </c>
      <c r="I183" s="143">
        <v>142</v>
      </c>
      <c r="J183" s="143">
        <v>0</v>
      </c>
      <c r="K183" s="143">
        <v>0</v>
      </c>
      <c r="L183" s="199">
        <f t="shared" si="70"/>
        <v>200</v>
      </c>
      <c r="P183" s="97"/>
      <c r="Q183" s="97"/>
      <c r="R183" s="97"/>
      <c r="S183" s="97"/>
      <c r="T183" s="97"/>
      <c r="U183" s="97"/>
      <c r="V183" s="97"/>
      <c r="W183" s="97"/>
      <c r="X183" s="97"/>
      <c r="Y183" s="97"/>
      <c r="Z183" s="97"/>
      <c r="AA183" s="97"/>
      <c r="AB183" s="97"/>
      <c r="AC183" s="97"/>
      <c r="AD183" s="97"/>
      <c r="AE183" s="97"/>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row>
    <row r="184" spans="1:66" ht="30" customHeight="1" x14ac:dyDescent="0.45">
      <c r="A184" s="220"/>
      <c r="B184" s="157"/>
      <c r="C184" s="157"/>
      <c r="D184" s="198" t="s">
        <v>31</v>
      </c>
      <c r="E184" s="143">
        <v>668</v>
      </c>
      <c r="F184" s="143">
        <v>0</v>
      </c>
      <c r="G184" s="143">
        <v>0</v>
      </c>
      <c r="H184" s="143">
        <v>0</v>
      </c>
      <c r="I184" s="143">
        <v>0</v>
      </c>
      <c r="J184" s="143">
        <v>254</v>
      </c>
      <c r="K184" s="143">
        <v>0</v>
      </c>
      <c r="L184" s="199">
        <f t="shared" si="70"/>
        <v>922</v>
      </c>
      <c r="P184" s="97"/>
      <c r="Q184" s="97"/>
      <c r="R184" s="97"/>
      <c r="S184" s="97"/>
      <c r="T184" s="97"/>
      <c r="U184" s="97"/>
      <c r="V184" s="97"/>
      <c r="W184" s="97"/>
      <c r="X184" s="97"/>
      <c r="Y184" s="97"/>
      <c r="Z184" s="97"/>
      <c r="AA184" s="97"/>
      <c r="AB184" s="97"/>
      <c r="AC184" s="97"/>
      <c r="AD184" s="97"/>
      <c r="AE184" s="97"/>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row>
    <row r="185" spans="1:66" ht="30" customHeight="1" x14ac:dyDescent="0.4">
      <c r="A185" s="220"/>
      <c r="B185" s="158" t="s">
        <v>47</v>
      </c>
      <c r="C185" s="158"/>
      <c r="D185" s="158"/>
      <c r="E185" s="150">
        <f t="shared" ref="E185:L185" si="71">SUM(E171:E184)</f>
        <v>4215</v>
      </c>
      <c r="F185" s="150">
        <f t="shared" si="71"/>
        <v>6616</v>
      </c>
      <c r="G185" s="150">
        <f t="shared" si="71"/>
        <v>1831</v>
      </c>
      <c r="H185" s="150">
        <f t="shared" si="71"/>
        <v>7144</v>
      </c>
      <c r="I185" s="150">
        <f t="shared" si="71"/>
        <v>4209</v>
      </c>
      <c r="J185" s="150">
        <f t="shared" si="71"/>
        <v>4294</v>
      </c>
      <c r="K185" s="150">
        <f t="shared" si="71"/>
        <v>4880</v>
      </c>
      <c r="L185" s="151">
        <f t="shared" si="71"/>
        <v>33189</v>
      </c>
      <c r="P185" s="97"/>
      <c r="Q185" s="97"/>
      <c r="R185" s="97"/>
      <c r="S185" s="97"/>
      <c r="T185" s="97"/>
      <c r="U185" s="97"/>
      <c r="V185" s="97"/>
      <c r="W185" s="97"/>
      <c r="X185" s="97"/>
      <c r="Y185" s="97"/>
      <c r="Z185" s="97"/>
      <c r="AA185" s="97"/>
      <c r="AB185" s="97"/>
      <c r="AC185" s="97"/>
      <c r="AD185" s="97"/>
      <c r="AE185" s="97"/>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row>
    <row r="186" spans="1:66" ht="30" customHeight="1" x14ac:dyDescent="0.4">
      <c r="A186" s="220"/>
      <c r="B186" s="157" t="s">
        <v>49</v>
      </c>
      <c r="C186" s="141" t="s">
        <v>2</v>
      </c>
      <c r="D186" s="198" t="s">
        <v>23</v>
      </c>
      <c r="E186" s="143">
        <f>AVERAGE(E171,E155)</f>
        <v>3872.5</v>
      </c>
      <c r="F186" s="143">
        <f t="shared" ref="F186:K186" si="72">AVERAGE(F171,F155)</f>
        <v>14</v>
      </c>
      <c r="G186" s="143">
        <f t="shared" si="72"/>
        <v>0</v>
      </c>
      <c r="H186" s="143">
        <f t="shared" si="72"/>
        <v>1</v>
      </c>
      <c r="I186" s="143">
        <f t="shared" si="72"/>
        <v>68.5</v>
      </c>
      <c r="J186" s="143">
        <f t="shared" si="72"/>
        <v>1600.5</v>
      </c>
      <c r="K186" s="143">
        <f t="shared" si="72"/>
        <v>0</v>
      </c>
      <c r="L186" s="150">
        <f>AVERAGE(L171,L155)</f>
        <v>5556.5</v>
      </c>
      <c r="P186" s="97"/>
      <c r="Q186" s="97"/>
      <c r="R186" s="97"/>
      <c r="S186" s="97"/>
      <c r="T186" s="97"/>
      <c r="U186" s="97"/>
      <c r="V186" s="97"/>
      <c r="W186" s="97"/>
      <c r="X186" s="97"/>
      <c r="Y186" s="97"/>
      <c r="Z186" s="97"/>
      <c r="AA186" s="97"/>
      <c r="AB186" s="97"/>
      <c r="AC186" s="97"/>
      <c r="AD186" s="97"/>
      <c r="AE186" s="97"/>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row>
    <row r="187" spans="1:66" ht="30" customHeight="1" x14ac:dyDescent="0.4">
      <c r="A187" s="220"/>
      <c r="B187" s="157"/>
      <c r="C187" s="145"/>
      <c r="D187" s="198" t="s">
        <v>24</v>
      </c>
      <c r="E187" s="143">
        <f t="shared" ref="E187:K187" si="73">AVERAGE(E172,E156)</f>
        <v>0</v>
      </c>
      <c r="F187" s="143">
        <f>AVERAGE(F172,F156)</f>
        <v>4323</v>
      </c>
      <c r="G187" s="143">
        <f t="shared" si="73"/>
        <v>0</v>
      </c>
      <c r="H187" s="143">
        <f t="shared" si="73"/>
        <v>0</v>
      </c>
      <c r="I187" s="143">
        <f t="shared" si="73"/>
        <v>4171</v>
      </c>
      <c r="J187" s="143">
        <f t="shared" si="73"/>
        <v>60</v>
      </c>
      <c r="K187" s="143">
        <f t="shared" si="73"/>
        <v>0</v>
      </c>
      <c r="L187" s="150">
        <f>AVERAGE(L172,L156)</f>
        <v>8554</v>
      </c>
      <c r="P187" s="97"/>
      <c r="Q187" s="97"/>
      <c r="R187" s="97"/>
      <c r="S187" s="97"/>
      <c r="T187" s="97"/>
      <c r="U187" s="97"/>
      <c r="V187" s="97"/>
      <c r="W187" s="97"/>
      <c r="X187" s="97"/>
      <c r="Y187" s="97"/>
      <c r="Z187" s="97"/>
      <c r="AA187" s="97"/>
      <c r="AB187" s="97"/>
      <c r="AC187" s="97"/>
      <c r="AD187" s="97"/>
      <c r="AE187" s="97"/>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row>
    <row r="188" spans="1:66" ht="30" customHeight="1" x14ac:dyDescent="0.4">
      <c r="A188" s="220"/>
      <c r="B188" s="157"/>
      <c r="C188" s="145"/>
      <c r="D188" s="198" t="s">
        <v>0</v>
      </c>
      <c r="E188" s="143">
        <f t="shared" ref="E188:K188" si="74">AVERAGE(E173,E157)</f>
        <v>0</v>
      </c>
      <c r="F188" s="143">
        <f t="shared" si="74"/>
        <v>41.5</v>
      </c>
      <c r="G188" s="143">
        <f t="shared" si="74"/>
        <v>0</v>
      </c>
      <c r="H188" s="143">
        <f t="shared" si="74"/>
        <v>0</v>
      </c>
      <c r="I188" s="143">
        <f t="shared" si="74"/>
        <v>109</v>
      </c>
      <c r="J188" s="143">
        <f t="shared" si="74"/>
        <v>0</v>
      </c>
      <c r="K188" s="143">
        <f t="shared" si="74"/>
        <v>0</v>
      </c>
      <c r="L188" s="150">
        <f>AVERAGE(L173,L157)</f>
        <v>150.5</v>
      </c>
      <c r="P188" s="97"/>
      <c r="Q188" s="97"/>
      <c r="R188" s="97"/>
      <c r="S188" s="97"/>
      <c r="T188" s="97"/>
      <c r="U188" s="97"/>
      <c r="V188" s="97"/>
      <c r="W188" s="97"/>
      <c r="X188" s="97"/>
      <c r="Y188" s="97"/>
      <c r="Z188" s="97"/>
      <c r="AA188" s="97"/>
      <c r="AB188" s="97"/>
      <c r="AC188" s="97"/>
      <c r="AD188" s="97"/>
      <c r="AE188" s="97"/>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row>
    <row r="189" spans="1:66" ht="30" customHeight="1" x14ac:dyDescent="0.4">
      <c r="A189" s="220"/>
      <c r="B189" s="157"/>
      <c r="C189" s="145"/>
      <c r="D189" s="198" t="s">
        <v>25</v>
      </c>
      <c r="E189" s="143">
        <f t="shared" ref="E189:L189" si="75">AVERAGE(E174,E158)</f>
        <v>0</v>
      </c>
      <c r="F189" s="143">
        <f t="shared" si="75"/>
        <v>1989.5</v>
      </c>
      <c r="G189" s="143">
        <f t="shared" si="75"/>
        <v>0</v>
      </c>
      <c r="H189" s="143">
        <f t="shared" si="75"/>
        <v>0</v>
      </c>
      <c r="I189" s="143">
        <f t="shared" si="75"/>
        <v>0</v>
      </c>
      <c r="J189" s="143">
        <f t="shared" si="75"/>
        <v>0</v>
      </c>
      <c r="K189" s="143">
        <f t="shared" si="75"/>
        <v>0</v>
      </c>
      <c r="L189" s="150">
        <f t="shared" si="75"/>
        <v>1989.5</v>
      </c>
      <c r="P189" s="97"/>
      <c r="Q189" s="97"/>
      <c r="R189" s="97"/>
      <c r="S189" s="97"/>
      <c r="T189" s="97"/>
      <c r="U189" s="97"/>
      <c r="V189" s="97"/>
      <c r="W189" s="97"/>
      <c r="X189" s="97"/>
      <c r="Y189" s="97"/>
      <c r="Z189" s="97"/>
      <c r="AA189" s="97"/>
      <c r="AB189" s="97"/>
      <c r="AC189" s="97"/>
      <c r="AD189" s="97"/>
      <c r="AE189" s="97"/>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row>
    <row r="190" spans="1:66" ht="30" customHeight="1" x14ac:dyDescent="0.4">
      <c r="A190" s="220"/>
      <c r="B190" s="157"/>
      <c r="C190" s="145"/>
      <c r="D190" s="198" t="s">
        <v>26</v>
      </c>
      <c r="E190" s="143">
        <f>AVERAGE(E175,E159)</f>
        <v>0</v>
      </c>
      <c r="F190" s="143">
        <f t="shared" ref="F190:L190" si="76">AVERAGE(F175,F159)</f>
        <v>7.5</v>
      </c>
      <c r="G190" s="143">
        <f t="shared" si="76"/>
        <v>87</v>
      </c>
      <c r="H190" s="143">
        <f t="shared" si="76"/>
        <v>0</v>
      </c>
      <c r="I190" s="143">
        <f t="shared" si="76"/>
        <v>0</v>
      </c>
      <c r="J190" s="143">
        <f t="shared" si="76"/>
        <v>322</v>
      </c>
      <c r="K190" s="143">
        <f t="shared" si="76"/>
        <v>0</v>
      </c>
      <c r="L190" s="150">
        <f t="shared" si="76"/>
        <v>416.5</v>
      </c>
      <c r="P190" s="97"/>
      <c r="Q190" s="97"/>
      <c r="R190" s="97"/>
      <c r="S190" s="97"/>
      <c r="T190" s="97"/>
      <c r="U190" s="97"/>
      <c r="V190" s="97"/>
      <c r="W190" s="97"/>
      <c r="X190" s="97"/>
      <c r="Y190" s="97"/>
      <c r="Z190" s="97"/>
      <c r="AA190" s="97"/>
      <c r="AB190" s="97"/>
      <c r="AC190" s="97"/>
      <c r="AD190" s="97"/>
      <c r="AE190" s="97"/>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row>
    <row r="191" spans="1:66" ht="30" customHeight="1" x14ac:dyDescent="0.4">
      <c r="A191" s="220"/>
      <c r="B191" s="157"/>
      <c r="C191" s="146"/>
      <c r="D191" s="198" t="s">
        <v>1</v>
      </c>
      <c r="E191" s="143">
        <f>E160</f>
        <v>0</v>
      </c>
      <c r="F191" s="143">
        <f t="shared" ref="F191:K191" si="77">F160</f>
        <v>0</v>
      </c>
      <c r="G191" s="143">
        <f t="shared" si="77"/>
        <v>0</v>
      </c>
      <c r="H191" s="143">
        <f t="shared" si="77"/>
        <v>0</v>
      </c>
      <c r="I191" s="143">
        <f t="shared" si="77"/>
        <v>15</v>
      </c>
      <c r="J191" s="143">
        <f t="shared" si="77"/>
        <v>0</v>
      </c>
      <c r="K191" s="143">
        <f t="shared" si="77"/>
        <v>0</v>
      </c>
      <c r="L191" s="150">
        <f>L160</f>
        <v>15</v>
      </c>
      <c r="P191" s="97"/>
      <c r="Q191" s="97"/>
      <c r="R191" s="97"/>
      <c r="S191" s="97"/>
      <c r="T191" s="97"/>
      <c r="U191" s="97"/>
      <c r="V191" s="97"/>
      <c r="W191" s="97"/>
      <c r="X191" s="97"/>
      <c r="Y191" s="97"/>
      <c r="Z191" s="97"/>
      <c r="AA191" s="97"/>
      <c r="AB191" s="97"/>
      <c r="AC191" s="97"/>
      <c r="AD191" s="97"/>
      <c r="AE191" s="97"/>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row>
    <row r="192" spans="1:66" ht="30" customHeight="1" x14ac:dyDescent="0.4">
      <c r="A192" s="220"/>
      <c r="B192" s="157"/>
      <c r="C192" s="157" t="s">
        <v>3</v>
      </c>
      <c r="D192" s="198" t="s">
        <v>35</v>
      </c>
      <c r="E192" s="143">
        <f>AVERAGE(E176,E161)</f>
        <v>0</v>
      </c>
      <c r="F192" s="143">
        <f t="shared" ref="F192:K192" si="78">AVERAGE(F176,F161)</f>
        <v>0</v>
      </c>
      <c r="G192" s="143">
        <f t="shared" si="78"/>
        <v>1</v>
      </c>
      <c r="H192" s="143">
        <f t="shared" si="78"/>
        <v>39.5</v>
      </c>
      <c r="I192" s="143">
        <f t="shared" si="78"/>
        <v>7.5</v>
      </c>
      <c r="J192" s="143">
        <f t="shared" si="78"/>
        <v>457</v>
      </c>
      <c r="K192" s="143">
        <f t="shared" si="78"/>
        <v>2961</v>
      </c>
      <c r="L192" s="150">
        <f>AVERAGE(L176,L161)</f>
        <v>3466</v>
      </c>
      <c r="P192" s="97"/>
      <c r="Q192" s="97"/>
      <c r="R192" s="97"/>
      <c r="S192" s="97"/>
      <c r="T192" s="97"/>
      <c r="U192" s="97"/>
      <c r="V192" s="97"/>
      <c r="W192" s="97"/>
      <c r="X192" s="97"/>
      <c r="Y192" s="97"/>
      <c r="Z192" s="97"/>
      <c r="AA192" s="97"/>
      <c r="AB192" s="97"/>
      <c r="AC192" s="97"/>
      <c r="AD192" s="97"/>
      <c r="AE192" s="97"/>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row>
    <row r="193" spans="1:66" ht="30" customHeight="1" x14ac:dyDescent="0.4">
      <c r="A193" s="220"/>
      <c r="B193" s="157"/>
      <c r="C193" s="157"/>
      <c r="D193" s="198" t="s">
        <v>36</v>
      </c>
      <c r="E193" s="143">
        <f t="shared" ref="E193:K193" si="79">AVERAGE(E177,E162)</f>
        <v>0</v>
      </c>
      <c r="F193" s="143">
        <f t="shared" si="79"/>
        <v>0</v>
      </c>
      <c r="G193" s="143">
        <f t="shared" si="79"/>
        <v>0</v>
      </c>
      <c r="H193" s="143">
        <f t="shared" si="79"/>
        <v>181</v>
      </c>
      <c r="I193" s="143">
        <f t="shared" si="79"/>
        <v>0</v>
      </c>
      <c r="J193" s="143">
        <f t="shared" si="79"/>
        <v>111</v>
      </c>
      <c r="K193" s="143">
        <f t="shared" si="79"/>
        <v>0</v>
      </c>
      <c r="L193" s="150">
        <f>AVERAGE(L177,L162)</f>
        <v>292</v>
      </c>
      <c r="P193" s="97"/>
      <c r="Q193" s="97"/>
      <c r="R193" s="97"/>
      <c r="S193" s="97"/>
      <c r="T193" s="97"/>
      <c r="U193" s="97"/>
      <c r="V193" s="97"/>
      <c r="W193" s="97"/>
      <c r="X193" s="97"/>
      <c r="Y193" s="97"/>
      <c r="Z193" s="97"/>
      <c r="AA193" s="97"/>
      <c r="AB193" s="97"/>
      <c r="AC193" s="97"/>
      <c r="AD193" s="97"/>
      <c r="AE193" s="97"/>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row>
    <row r="194" spans="1:66" ht="30" customHeight="1" x14ac:dyDescent="0.4">
      <c r="A194" s="220"/>
      <c r="B194" s="157"/>
      <c r="C194" s="157"/>
      <c r="D194" s="198" t="s">
        <v>27</v>
      </c>
      <c r="E194" s="143">
        <f>AVERAGE(E178,E163)</f>
        <v>0</v>
      </c>
      <c r="F194" s="143">
        <f t="shared" ref="F194:K194" si="80">AVERAGE(F178,F163)</f>
        <v>65.5</v>
      </c>
      <c r="G194" s="143">
        <f t="shared" si="80"/>
        <v>847.5</v>
      </c>
      <c r="H194" s="143">
        <f t="shared" si="80"/>
        <v>118</v>
      </c>
      <c r="I194" s="143">
        <f t="shared" si="80"/>
        <v>149.5</v>
      </c>
      <c r="J194" s="143">
        <f t="shared" si="80"/>
        <v>0</v>
      </c>
      <c r="K194" s="143">
        <f t="shared" si="80"/>
        <v>0</v>
      </c>
      <c r="L194" s="150">
        <f t="shared" ref="L194:L198" si="81">AVERAGE(L178,L163)</f>
        <v>1180.5</v>
      </c>
      <c r="P194" s="97"/>
      <c r="Q194" s="97"/>
      <c r="R194" s="97"/>
      <c r="S194" s="97"/>
      <c r="T194" s="97"/>
      <c r="U194" s="97"/>
      <c r="V194" s="97"/>
      <c r="W194" s="97"/>
      <c r="X194" s="97"/>
      <c r="Y194" s="97"/>
      <c r="Z194" s="97"/>
      <c r="AA194" s="97"/>
      <c r="AB194" s="97"/>
      <c r="AC194" s="97"/>
      <c r="AD194" s="97"/>
      <c r="AE194" s="97"/>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row>
    <row r="195" spans="1:66" ht="30" customHeight="1" x14ac:dyDescent="0.4">
      <c r="A195" s="220"/>
      <c r="B195" s="157"/>
      <c r="C195" s="157"/>
      <c r="D195" s="198" t="s">
        <v>22</v>
      </c>
      <c r="E195" s="143">
        <f t="shared" ref="E195:K195" si="82">AVERAGE(E179,E164)</f>
        <v>0</v>
      </c>
      <c r="F195" s="143">
        <f t="shared" si="82"/>
        <v>0</v>
      </c>
      <c r="G195" s="143">
        <f t="shared" si="82"/>
        <v>523</v>
      </c>
      <c r="H195" s="143">
        <f t="shared" si="82"/>
        <v>160</v>
      </c>
      <c r="I195" s="143">
        <f t="shared" si="82"/>
        <v>30</v>
      </c>
      <c r="J195" s="143">
        <f t="shared" si="82"/>
        <v>0</v>
      </c>
      <c r="K195" s="143">
        <f t="shared" si="82"/>
        <v>0</v>
      </c>
      <c r="L195" s="150">
        <f t="shared" si="81"/>
        <v>713</v>
      </c>
      <c r="P195" s="97"/>
      <c r="Q195" s="97"/>
      <c r="R195" s="97"/>
      <c r="S195" s="97"/>
      <c r="T195" s="97"/>
      <c r="U195" s="97"/>
      <c r="V195" s="97"/>
      <c r="W195" s="97"/>
      <c r="X195" s="97"/>
      <c r="Y195" s="97"/>
      <c r="Z195" s="97"/>
      <c r="AA195" s="97"/>
      <c r="AB195" s="97"/>
      <c r="AC195" s="97"/>
      <c r="AD195" s="97"/>
      <c r="AE195" s="97"/>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row>
    <row r="196" spans="1:66" ht="30" customHeight="1" x14ac:dyDescent="0.4">
      <c r="A196" s="220"/>
      <c r="B196" s="157"/>
      <c r="C196" s="157"/>
      <c r="D196" s="198" t="s">
        <v>28</v>
      </c>
      <c r="E196" s="143">
        <f t="shared" ref="E196:K196" si="83">AVERAGE(E180,E165)</f>
        <v>0</v>
      </c>
      <c r="F196" s="143">
        <f t="shared" si="83"/>
        <v>0</v>
      </c>
      <c r="G196" s="143">
        <f t="shared" si="83"/>
        <v>332.5</v>
      </c>
      <c r="H196" s="143">
        <f t="shared" si="83"/>
        <v>5203</v>
      </c>
      <c r="I196" s="143">
        <f t="shared" si="83"/>
        <v>72</v>
      </c>
      <c r="J196" s="143">
        <f t="shared" si="83"/>
        <v>2022.5</v>
      </c>
      <c r="K196" s="143">
        <f t="shared" si="83"/>
        <v>1920</v>
      </c>
      <c r="L196" s="150">
        <f t="shared" si="81"/>
        <v>9550</v>
      </c>
      <c r="P196" s="97"/>
      <c r="Q196" s="97"/>
      <c r="R196" s="97"/>
      <c r="S196" s="97"/>
      <c r="T196" s="97"/>
      <c r="U196" s="97"/>
      <c r="V196" s="97"/>
      <c r="W196" s="97"/>
      <c r="X196" s="97"/>
      <c r="Y196" s="97"/>
      <c r="Z196" s="97"/>
      <c r="AA196" s="97"/>
      <c r="AB196" s="97"/>
      <c r="AC196" s="97"/>
      <c r="AD196" s="97"/>
      <c r="AE196" s="97"/>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row>
    <row r="197" spans="1:66" ht="30" customHeight="1" x14ac:dyDescent="0.4">
      <c r="A197" s="220"/>
      <c r="B197" s="157"/>
      <c r="C197" s="157"/>
      <c r="D197" s="198" t="s">
        <v>29</v>
      </c>
      <c r="E197" s="143">
        <f t="shared" ref="E197:K197" si="84">AVERAGE(E181,E166)</f>
        <v>0</v>
      </c>
      <c r="F197" s="143">
        <f t="shared" si="84"/>
        <v>0</v>
      </c>
      <c r="G197" s="143">
        <f t="shared" si="84"/>
        <v>28.5</v>
      </c>
      <c r="H197" s="143">
        <f t="shared" si="84"/>
        <v>1645</v>
      </c>
      <c r="I197" s="143">
        <f t="shared" si="84"/>
        <v>17</v>
      </c>
      <c r="J197" s="143">
        <f t="shared" si="84"/>
        <v>125.5</v>
      </c>
      <c r="K197" s="143">
        <f t="shared" si="84"/>
        <v>53.5</v>
      </c>
      <c r="L197" s="150">
        <f t="shared" si="81"/>
        <v>1869.5</v>
      </c>
      <c r="P197" s="97"/>
      <c r="Q197" s="97"/>
      <c r="R197" s="97"/>
      <c r="S197" s="97"/>
      <c r="T197" s="97"/>
      <c r="U197" s="97"/>
      <c r="V197" s="97"/>
      <c r="W197" s="97"/>
      <c r="X197" s="97"/>
      <c r="Y197" s="97"/>
      <c r="Z197" s="97"/>
      <c r="AA197" s="97"/>
      <c r="AB197" s="97"/>
      <c r="AC197" s="97"/>
      <c r="AD197" s="97"/>
      <c r="AE197" s="97"/>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row>
    <row r="198" spans="1:66" ht="30" customHeight="1" x14ac:dyDescent="0.4">
      <c r="A198" s="220"/>
      <c r="B198" s="157"/>
      <c r="C198" s="157"/>
      <c r="D198" s="198" t="s">
        <v>37</v>
      </c>
      <c r="E198" s="143">
        <f>AVERAGE(E182,E167)</f>
        <v>0</v>
      </c>
      <c r="F198" s="143">
        <f t="shared" ref="F198:K198" si="85">AVERAGE(F182,F167)</f>
        <v>0</v>
      </c>
      <c r="G198" s="143">
        <f t="shared" si="85"/>
        <v>50</v>
      </c>
      <c r="H198" s="143">
        <f t="shared" si="85"/>
        <v>0</v>
      </c>
      <c r="I198" s="143">
        <f t="shared" si="85"/>
        <v>0</v>
      </c>
      <c r="J198" s="143">
        <f t="shared" si="85"/>
        <v>0</v>
      </c>
      <c r="K198" s="143">
        <f t="shared" si="85"/>
        <v>0</v>
      </c>
      <c r="L198" s="150">
        <f t="shared" si="81"/>
        <v>50</v>
      </c>
      <c r="P198" s="97"/>
      <c r="Q198" s="97"/>
      <c r="R198" s="97"/>
      <c r="S198" s="97"/>
      <c r="T198" s="97"/>
      <c r="U198" s="97"/>
      <c r="V198" s="97"/>
      <c r="W198" s="97"/>
      <c r="X198" s="97"/>
      <c r="Y198" s="97"/>
      <c r="Z198" s="97"/>
      <c r="AA198" s="97"/>
      <c r="AB198" s="97"/>
      <c r="AC198" s="97"/>
      <c r="AD198" s="97"/>
      <c r="AE198" s="97"/>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row>
    <row r="199" spans="1:66" ht="30" customHeight="1" x14ac:dyDescent="0.4">
      <c r="A199" s="220"/>
      <c r="B199" s="157"/>
      <c r="C199" s="157"/>
      <c r="D199" s="198" t="s">
        <v>30</v>
      </c>
      <c r="E199" s="143">
        <f t="shared" ref="E199:K199" si="86">AVERAGE(E183,E168)</f>
        <v>0</v>
      </c>
      <c r="F199" s="143">
        <f t="shared" si="86"/>
        <v>72.5</v>
      </c>
      <c r="G199" s="143">
        <f t="shared" si="86"/>
        <v>1</v>
      </c>
      <c r="H199" s="143">
        <f t="shared" si="86"/>
        <v>0</v>
      </c>
      <c r="I199" s="143">
        <f t="shared" si="86"/>
        <v>198.5</v>
      </c>
      <c r="J199" s="143">
        <f t="shared" si="86"/>
        <v>0</v>
      </c>
      <c r="K199" s="143">
        <f t="shared" si="86"/>
        <v>0</v>
      </c>
      <c r="L199" s="150">
        <f>AVERAGE(L183,L168)</f>
        <v>272</v>
      </c>
      <c r="P199" s="97"/>
      <c r="Q199" s="97"/>
      <c r="R199" s="97"/>
      <c r="S199" s="97"/>
      <c r="T199" s="97"/>
      <c r="U199" s="97"/>
      <c r="V199" s="97"/>
      <c r="W199" s="97"/>
      <c r="X199" s="97"/>
      <c r="Y199" s="97"/>
      <c r="Z199" s="97"/>
      <c r="AA199" s="97"/>
      <c r="AB199" s="97"/>
      <c r="AC199" s="97"/>
      <c r="AD199" s="97"/>
      <c r="AE199" s="97"/>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row>
    <row r="200" spans="1:66" ht="30" customHeight="1" x14ac:dyDescent="0.4">
      <c r="A200" s="220"/>
      <c r="B200" s="157"/>
      <c r="C200" s="157"/>
      <c r="D200" s="198" t="s">
        <v>31</v>
      </c>
      <c r="E200" s="143">
        <f t="shared" ref="E200:K200" si="87">AVERAGE(E184,E169)</f>
        <v>693</v>
      </c>
      <c r="F200" s="143">
        <f>AVERAGE(F184,F169)</f>
        <v>0.5</v>
      </c>
      <c r="G200" s="143">
        <f t="shared" si="87"/>
        <v>0</v>
      </c>
      <c r="H200" s="143">
        <f t="shared" si="87"/>
        <v>39</v>
      </c>
      <c r="I200" s="143">
        <f t="shared" si="87"/>
        <v>0</v>
      </c>
      <c r="J200" s="143">
        <f t="shared" si="87"/>
        <v>275</v>
      </c>
      <c r="K200" s="143">
        <f t="shared" si="87"/>
        <v>12</v>
      </c>
      <c r="L200" s="150">
        <f>AVERAGE(L184,L169)</f>
        <v>1019.5</v>
      </c>
      <c r="P200" s="97"/>
      <c r="Q200" s="97"/>
      <c r="R200" s="97"/>
      <c r="S200" s="97"/>
      <c r="T200" s="97"/>
      <c r="U200" s="97"/>
      <c r="V200" s="97"/>
      <c r="W200" s="97"/>
      <c r="X200" s="97"/>
      <c r="Y200" s="97"/>
      <c r="Z200" s="97"/>
      <c r="AA200" s="97"/>
      <c r="AB200" s="97"/>
      <c r="AC200" s="97"/>
      <c r="AD200" s="97"/>
      <c r="AE200" s="97"/>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row>
    <row r="201" spans="1:66" ht="30" customHeight="1" x14ac:dyDescent="0.4">
      <c r="A201" s="221"/>
      <c r="B201" s="158" t="s">
        <v>47</v>
      </c>
      <c r="C201" s="158"/>
      <c r="D201" s="158"/>
      <c r="E201" s="150">
        <f>SUM(E186:E200)</f>
        <v>4565.5</v>
      </c>
      <c r="F201" s="150">
        <f t="shared" ref="F201:K201" si="88">SUM(F186:F200)</f>
        <v>6514</v>
      </c>
      <c r="G201" s="150">
        <f t="shared" si="88"/>
        <v>1870.5</v>
      </c>
      <c r="H201" s="150">
        <f t="shared" si="88"/>
        <v>7386.5</v>
      </c>
      <c r="I201" s="150">
        <f t="shared" si="88"/>
        <v>4838</v>
      </c>
      <c r="J201" s="150">
        <f t="shared" si="88"/>
        <v>4973.5</v>
      </c>
      <c r="K201" s="150">
        <f t="shared" si="88"/>
        <v>4946.5</v>
      </c>
      <c r="L201" s="151">
        <f>SUM(L186:L200)</f>
        <v>35094.5</v>
      </c>
      <c r="P201" s="97"/>
      <c r="Q201" s="97"/>
      <c r="R201" s="97"/>
      <c r="S201" s="97"/>
      <c r="T201" s="97"/>
      <c r="U201" s="97"/>
      <c r="V201" s="97"/>
      <c r="W201" s="97"/>
      <c r="X201" s="97"/>
      <c r="Y201" s="97"/>
      <c r="Z201" s="97"/>
      <c r="AA201" s="97"/>
      <c r="AB201" s="97"/>
      <c r="AC201" s="97"/>
      <c r="AD201" s="97"/>
      <c r="AE201" s="97"/>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row>
    <row r="202" spans="1:66" ht="30" customHeight="1" x14ac:dyDescent="0.4">
      <c r="A202" s="152" t="s">
        <v>50</v>
      </c>
      <c r="B202" s="152"/>
      <c r="C202" s="152"/>
      <c r="D202" s="152"/>
      <c r="E202" s="162">
        <f t="shared" ref="E202:L202" si="89">SUM(E185,E170)</f>
        <v>9131</v>
      </c>
      <c r="F202" s="162">
        <f t="shared" si="89"/>
        <v>13028</v>
      </c>
      <c r="G202" s="162">
        <f t="shared" si="89"/>
        <v>3741</v>
      </c>
      <c r="H202" s="162">
        <f t="shared" si="89"/>
        <v>14773</v>
      </c>
      <c r="I202" s="162">
        <f t="shared" si="89"/>
        <v>9661</v>
      </c>
      <c r="J202" s="162">
        <f t="shared" si="89"/>
        <v>9947</v>
      </c>
      <c r="K202" s="162">
        <f t="shared" si="89"/>
        <v>9893</v>
      </c>
      <c r="L202" s="162">
        <f t="shared" si="89"/>
        <v>70174</v>
      </c>
      <c r="P202" s="97"/>
      <c r="Q202" s="97"/>
      <c r="R202" s="97"/>
      <c r="S202" s="97"/>
      <c r="T202" s="97"/>
      <c r="U202" s="97"/>
      <c r="V202" s="97"/>
      <c r="W202" s="97"/>
      <c r="X202" s="97"/>
      <c r="Y202" s="97"/>
      <c r="Z202" s="97"/>
      <c r="AA202" s="97"/>
      <c r="AB202" s="97"/>
      <c r="AC202" s="97"/>
      <c r="AD202" s="97"/>
      <c r="AE202" s="97"/>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row>
    <row r="203" spans="1:66" ht="30" customHeight="1" x14ac:dyDescent="0.4">
      <c r="A203" s="152"/>
      <c r="B203" s="152"/>
      <c r="C203" s="152"/>
      <c r="D203" s="152"/>
      <c r="E203" s="166"/>
      <c r="F203" s="166"/>
      <c r="G203" s="166"/>
      <c r="H203" s="166"/>
      <c r="I203" s="166"/>
      <c r="J203" s="166"/>
      <c r="K203" s="166"/>
      <c r="L203" s="166"/>
      <c r="P203" s="97"/>
      <c r="Q203" s="97"/>
      <c r="R203" s="97"/>
      <c r="S203" s="97"/>
      <c r="T203" s="97"/>
      <c r="U203" s="97"/>
      <c r="V203" s="97"/>
      <c r="W203" s="97"/>
      <c r="X203" s="97"/>
      <c r="Y203" s="97"/>
      <c r="Z203" s="97"/>
      <c r="AA203" s="97"/>
      <c r="AB203" s="97"/>
      <c r="AC203" s="97"/>
      <c r="AD203" s="97"/>
      <c r="AE203" s="97"/>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row>
    <row r="204" spans="1:66" ht="30" customHeight="1" x14ac:dyDescent="0.4">
      <c r="A204" s="167"/>
      <c r="B204" s="167"/>
      <c r="C204" s="167"/>
      <c r="D204" s="167"/>
      <c r="E204" s="170"/>
      <c r="F204" s="170"/>
      <c r="G204" s="170"/>
      <c r="H204" s="170"/>
      <c r="I204" s="170"/>
      <c r="J204" s="170"/>
      <c r="K204" s="170"/>
      <c r="L204" s="171"/>
      <c r="P204" s="97"/>
      <c r="Q204" s="97"/>
      <c r="R204" s="97"/>
      <c r="S204" s="97"/>
      <c r="T204" s="97"/>
      <c r="U204" s="97"/>
      <c r="V204" s="97"/>
      <c r="W204" s="97"/>
      <c r="X204" s="97"/>
      <c r="Y204" s="97"/>
      <c r="Z204" s="97"/>
      <c r="AA204" s="97"/>
      <c r="AB204" s="97"/>
      <c r="AC204" s="97"/>
      <c r="AD204" s="97"/>
      <c r="AE204" s="97"/>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row>
    <row r="205" spans="1:66" ht="30" customHeight="1" x14ac:dyDescent="0.4">
      <c r="A205" s="167"/>
      <c r="B205" s="167"/>
      <c r="C205" s="167"/>
      <c r="D205" s="167"/>
      <c r="E205" s="170"/>
      <c r="F205" s="170"/>
      <c r="G205" s="170"/>
      <c r="H205" s="170"/>
      <c r="I205" s="170"/>
      <c r="J205" s="170"/>
      <c r="K205" s="170"/>
      <c r="L205" s="171"/>
      <c r="P205" s="97"/>
      <c r="Q205" s="97"/>
      <c r="R205" s="97"/>
      <c r="S205" s="97"/>
      <c r="T205" s="97"/>
      <c r="U205" s="97"/>
      <c r="V205" s="97"/>
      <c r="W205" s="97"/>
      <c r="X205" s="97"/>
      <c r="Y205" s="97"/>
      <c r="Z205" s="97"/>
      <c r="AA205" s="97"/>
      <c r="AB205" s="97"/>
      <c r="AC205" s="97"/>
      <c r="AD205" s="97"/>
      <c r="AE205" s="97"/>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row>
    <row r="206" spans="1:66" ht="30" customHeight="1" x14ac:dyDescent="0.45">
      <c r="A206" s="219" t="s">
        <v>39</v>
      </c>
      <c r="B206" s="157">
        <v>2019</v>
      </c>
      <c r="C206" s="157" t="s">
        <v>2</v>
      </c>
      <c r="D206" s="198" t="s">
        <v>23</v>
      </c>
      <c r="E206" s="143">
        <v>699</v>
      </c>
      <c r="F206" s="143">
        <v>0</v>
      </c>
      <c r="G206" s="143">
        <v>0</v>
      </c>
      <c r="H206" s="143">
        <v>0</v>
      </c>
      <c r="I206" s="143">
        <v>0</v>
      </c>
      <c r="J206" s="143">
        <v>2907</v>
      </c>
      <c r="K206" s="143">
        <v>0</v>
      </c>
      <c r="L206" s="199">
        <f t="shared" ref="L206:L310" si="90">SUM(E206:K206)</f>
        <v>3606</v>
      </c>
      <c r="P206" s="97"/>
      <c r="Q206" s="97"/>
      <c r="R206" s="97"/>
      <c r="S206" s="97"/>
      <c r="T206" s="97"/>
      <c r="U206" s="97"/>
      <c r="V206" s="97"/>
      <c r="W206" s="97"/>
      <c r="X206" s="97"/>
      <c r="Y206" s="97"/>
      <c r="Z206" s="97"/>
      <c r="AA206" s="97"/>
      <c r="AB206" s="97"/>
      <c r="AC206" s="97"/>
      <c r="AD206" s="97"/>
      <c r="AE206" s="97"/>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row>
    <row r="207" spans="1:66" ht="30" customHeight="1" x14ac:dyDescent="0.45">
      <c r="A207" s="220"/>
      <c r="B207" s="157"/>
      <c r="C207" s="157"/>
      <c r="D207" s="198" t="s">
        <v>24</v>
      </c>
      <c r="E207" s="143">
        <v>0</v>
      </c>
      <c r="F207" s="143">
        <v>1364</v>
      </c>
      <c r="G207" s="143">
        <v>0</v>
      </c>
      <c r="H207" s="143">
        <v>0</v>
      </c>
      <c r="I207" s="143">
        <v>1443</v>
      </c>
      <c r="J207" s="143">
        <v>0</v>
      </c>
      <c r="K207" s="143">
        <v>0</v>
      </c>
      <c r="L207" s="199">
        <f t="shared" si="90"/>
        <v>2807</v>
      </c>
      <c r="P207" s="97"/>
      <c r="Q207" s="97"/>
      <c r="R207" s="97"/>
      <c r="S207" s="97"/>
      <c r="T207" s="97"/>
      <c r="U207" s="97"/>
      <c r="V207" s="97"/>
      <c r="W207" s="97"/>
      <c r="X207" s="97"/>
      <c r="Y207" s="97"/>
      <c r="Z207" s="97"/>
      <c r="AA207" s="97"/>
      <c r="AB207" s="97"/>
      <c r="AC207" s="97"/>
      <c r="AD207" s="97"/>
      <c r="AE207" s="97"/>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row>
    <row r="208" spans="1:66" ht="30" customHeight="1" x14ac:dyDescent="0.45">
      <c r="A208" s="220"/>
      <c r="B208" s="157"/>
      <c r="C208" s="157"/>
      <c r="D208" s="198" t="s">
        <v>25</v>
      </c>
      <c r="E208" s="143">
        <v>0</v>
      </c>
      <c r="F208" s="143">
        <v>384</v>
      </c>
      <c r="G208" s="143">
        <v>0</v>
      </c>
      <c r="H208" s="143">
        <v>0</v>
      </c>
      <c r="I208" s="143">
        <v>0</v>
      </c>
      <c r="J208" s="143">
        <v>0</v>
      </c>
      <c r="K208" s="143">
        <v>0</v>
      </c>
      <c r="L208" s="199">
        <f t="shared" si="90"/>
        <v>384</v>
      </c>
      <c r="P208" s="97"/>
      <c r="Q208" s="97"/>
      <c r="R208" s="97"/>
      <c r="S208" s="97"/>
      <c r="T208" s="97"/>
      <c r="U208" s="97"/>
      <c r="V208" s="97"/>
      <c r="W208" s="97"/>
      <c r="X208" s="97"/>
      <c r="Y208" s="97"/>
      <c r="Z208" s="97"/>
      <c r="AA208" s="97"/>
      <c r="AB208" s="97"/>
      <c r="AC208" s="97"/>
      <c r="AD208" s="97"/>
      <c r="AE208" s="97"/>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row>
    <row r="209" spans="1:66" ht="30" customHeight="1" x14ac:dyDescent="0.45">
      <c r="A209" s="220"/>
      <c r="B209" s="157"/>
      <c r="C209" s="157"/>
      <c r="D209" s="198" t="s">
        <v>26</v>
      </c>
      <c r="E209" s="143">
        <v>0</v>
      </c>
      <c r="F209" s="143">
        <v>0</v>
      </c>
      <c r="G209" s="143">
        <v>0</v>
      </c>
      <c r="H209" s="143">
        <v>2</v>
      </c>
      <c r="I209" s="143">
        <v>0</v>
      </c>
      <c r="J209" s="143">
        <v>312</v>
      </c>
      <c r="K209" s="143">
        <v>0</v>
      </c>
      <c r="L209" s="199">
        <f t="shared" si="90"/>
        <v>314</v>
      </c>
      <c r="P209" s="97"/>
      <c r="Q209" s="97"/>
      <c r="R209" s="97"/>
      <c r="S209" s="97"/>
      <c r="T209" s="97"/>
      <c r="U209" s="97"/>
      <c r="V209" s="97"/>
      <c r="W209" s="97"/>
      <c r="X209" s="97"/>
      <c r="Y209" s="97"/>
      <c r="Z209" s="97"/>
      <c r="AA209" s="97"/>
      <c r="AB209" s="97"/>
      <c r="AC209" s="97"/>
      <c r="AD209" s="97"/>
      <c r="AE209" s="97"/>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row>
    <row r="210" spans="1:66" ht="30" customHeight="1" x14ac:dyDescent="0.45">
      <c r="A210" s="220"/>
      <c r="B210" s="157"/>
      <c r="C210" s="141" t="s">
        <v>3</v>
      </c>
      <c r="D210" s="198" t="s">
        <v>35</v>
      </c>
      <c r="E210" s="143">
        <v>0</v>
      </c>
      <c r="F210" s="143">
        <v>0</v>
      </c>
      <c r="G210" s="143">
        <v>5</v>
      </c>
      <c r="H210" s="143">
        <v>0</v>
      </c>
      <c r="I210" s="143">
        <v>0</v>
      </c>
      <c r="J210" s="143">
        <v>164</v>
      </c>
      <c r="K210" s="143">
        <v>1318</v>
      </c>
      <c r="L210" s="199">
        <f t="shared" si="90"/>
        <v>1487</v>
      </c>
      <c r="P210" s="97"/>
      <c r="Q210" s="97"/>
      <c r="R210" s="97"/>
      <c r="S210" s="97"/>
      <c r="T210" s="97"/>
      <c r="U210" s="97"/>
      <c r="V210" s="97"/>
      <c r="W210" s="97"/>
      <c r="X210" s="97"/>
      <c r="Y210" s="97"/>
      <c r="Z210" s="97"/>
      <c r="AA210" s="97"/>
      <c r="AB210" s="97"/>
      <c r="AC210" s="97"/>
      <c r="AD210" s="97"/>
      <c r="AE210" s="97"/>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row>
    <row r="211" spans="1:66" ht="30" customHeight="1" x14ac:dyDescent="0.45">
      <c r="A211" s="220"/>
      <c r="B211" s="157"/>
      <c r="C211" s="145"/>
      <c r="D211" s="198" t="s">
        <v>36</v>
      </c>
      <c r="E211" s="143">
        <v>0</v>
      </c>
      <c r="F211" s="143">
        <v>0</v>
      </c>
      <c r="G211" s="143">
        <v>0</v>
      </c>
      <c r="H211" s="143">
        <v>0</v>
      </c>
      <c r="I211" s="143">
        <v>0</v>
      </c>
      <c r="J211" s="143">
        <v>49</v>
      </c>
      <c r="K211" s="143">
        <v>0</v>
      </c>
      <c r="L211" s="199">
        <f t="shared" si="90"/>
        <v>49</v>
      </c>
      <c r="P211" s="97"/>
      <c r="Q211" s="97"/>
      <c r="R211" s="97"/>
      <c r="S211" s="97"/>
      <c r="T211" s="97"/>
      <c r="U211" s="97"/>
      <c r="V211" s="97"/>
      <c r="W211" s="97"/>
      <c r="X211" s="97"/>
      <c r="Y211" s="97"/>
      <c r="Z211" s="97"/>
      <c r="AA211" s="97"/>
      <c r="AB211" s="97"/>
      <c r="AC211" s="97"/>
      <c r="AD211" s="97"/>
      <c r="AE211" s="97"/>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row>
    <row r="212" spans="1:66" ht="30" customHeight="1" x14ac:dyDescent="0.45">
      <c r="A212" s="220"/>
      <c r="B212" s="157"/>
      <c r="C212" s="145"/>
      <c r="D212" s="198" t="s">
        <v>27</v>
      </c>
      <c r="E212" s="143">
        <v>0</v>
      </c>
      <c r="F212" s="143">
        <v>84</v>
      </c>
      <c r="G212" s="143">
        <v>667</v>
      </c>
      <c r="H212" s="143">
        <v>63</v>
      </c>
      <c r="I212" s="143">
        <v>24</v>
      </c>
      <c r="J212" s="143">
        <v>0</v>
      </c>
      <c r="K212" s="143">
        <v>0</v>
      </c>
      <c r="L212" s="199">
        <f t="shared" si="90"/>
        <v>838</v>
      </c>
      <c r="P212" s="97"/>
      <c r="Q212" s="97"/>
      <c r="R212" s="97"/>
      <c r="S212" s="97"/>
      <c r="T212" s="97"/>
      <c r="U212" s="97"/>
      <c r="V212" s="97"/>
      <c r="W212" s="97"/>
      <c r="X212" s="97"/>
      <c r="Y212" s="97"/>
      <c r="Z212" s="97"/>
      <c r="AA212" s="97"/>
      <c r="AB212" s="97"/>
      <c r="AC212" s="97"/>
      <c r="AD212" s="97"/>
      <c r="AE212" s="97"/>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row>
    <row r="213" spans="1:66" ht="30" customHeight="1" x14ac:dyDescent="0.45">
      <c r="A213" s="220"/>
      <c r="B213" s="157"/>
      <c r="C213" s="145"/>
      <c r="D213" s="198" t="s">
        <v>22</v>
      </c>
      <c r="E213" s="143">
        <v>0</v>
      </c>
      <c r="F213" s="143">
        <v>0</v>
      </c>
      <c r="G213" s="143">
        <v>58</v>
      </c>
      <c r="H213" s="143">
        <v>0</v>
      </c>
      <c r="I213" s="143">
        <v>0</v>
      </c>
      <c r="J213" s="143">
        <v>0</v>
      </c>
      <c r="K213" s="143">
        <v>0</v>
      </c>
      <c r="L213" s="199">
        <f t="shared" si="90"/>
        <v>58</v>
      </c>
      <c r="P213" s="97"/>
      <c r="Q213" s="97"/>
      <c r="R213" s="97"/>
      <c r="S213" s="97"/>
      <c r="T213" s="97"/>
      <c r="U213" s="97"/>
      <c r="V213" s="97"/>
      <c r="W213" s="97"/>
      <c r="X213" s="97"/>
      <c r="Y213" s="97"/>
      <c r="Z213" s="97"/>
      <c r="AA213" s="97"/>
      <c r="AB213" s="97"/>
      <c r="AC213" s="97"/>
      <c r="AD213" s="97"/>
      <c r="AE213" s="97"/>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row>
    <row r="214" spans="1:66" ht="30" customHeight="1" x14ac:dyDescent="0.45">
      <c r="A214" s="220"/>
      <c r="B214" s="157"/>
      <c r="C214" s="145"/>
      <c r="D214" s="198" t="s">
        <v>28</v>
      </c>
      <c r="E214" s="143">
        <v>0</v>
      </c>
      <c r="F214" s="143">
        <v>0</v>
      </c>
      <c r="G214" s="143">
        <v>97</v>
      </c>
      <c r="H214" s="143">
        <v>739</v>
      </c>
      <c r="I214" s="143">
        <v>169</v>
      </c>
      <c r="J214" s="143">
        <v>2453</v>
      </c>
      <c r="K214" s="143">
        <v>163</v>
      </c>
      <c r="L214" s="199">
        <f t="shared" si="90"/>
        <v>3621</v>
      </c>
      <c r="P214" s="97"/>
      <c r="Q214" s="97"/>
      <c r="R214" s="97"/>
      <c r="S214" s="97"/>
      <c r="T214" s="97"/>
      <c r="U214" s="97"/>
      <c r="V214" s="97"/>
      <c r="W214" s="97"/>
      <c r="X214" s="97"/>
      <c r="Y214" s="97"/>
      <c r="Z214" s="97"/>
      <c r="AA214" s="97"/>
      <c r="AB214" s="97"/>
      <c r="AC214" s="97"/>
      <c r="AD214" s="97"/>
      <c r="AE214" s="97"/>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row>
    <row r="215" spans="1:66" ht="30" customHeight="1" x14ac:dyDescent="0.45">
      <c r="A215" s="220"/>
      <c r="B215" s="157"/>
      <c r="C215" s="145"/>
      <c r="D215" s="198" t="s">
        <v>29</v>
      </c>
      <c r="E215" s="143">
        <v>0</v>
      </c>
      <c r="F215" s="143">
        <v>0</v>
      </c>
      <c r="G215" s="143">
        <v>0</v>
      </c>
      <c r="H215" s="143">
        <v>0</v>
      </c>
      <c r="I215" s="143">
        <v>0</v>
      </c>
      <c r="J215" s="143">
        <v>57</v>
      </c>
      <c r="K215" s="143">
        <v>9</v>
      </c>
      <c r="L215" s="199">
        <f t="shared" si="90"/>
        <v>66</v>
      </c>
      <c r="P215" s="97"/>
      <c r="Q215" s="97"/>
      <c r="R215" s="97"/>
      <c r="S215" s="97"/>
      <c r="T215" s="97"/>
      <c r="U215" s="97"/>
      <c r="V215" s="97"/>
      <c r="W215" s="97"/>
      <c r="X215" s="97"/>
      <c r="Y215" s="97"/>
      <c r="Z215" s="97"/>
      <c r="AA215" s="97"/>
      <c r="AB215" s="97"/>
      <c r="AC215" s="97"/>
      <c r="AD215" s="97"/>
      <c r="AE215" s="97"/>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row>
    <row r="216" spans="1:66" ht="30" customHeight="1" x14ac:dyDescent="0.45">
      <c r="A216" s="220"/>
      <c r="B216" s="157"/>
      <c r="C216" s="145"/>
      <c r="D216" s="198" t="s">
        <v>37</v>
      </c>
      <c r="E216" s="143">
        <v>0</v>
      </c>
      <c r="F216" s="143">
        <v>0</v>
      </c>
      <c r="G216" s="143">
        <v>0</v>
      </c>
      <c r="H216" s="143">
        <v>0</v>
      </c>
      <c r="I216" s="143">
        <v>567</v>
      </c>
      <c r="J216" s="143">
        <v>0</v>
      </c>
      <c r="K216" s="143">
        <v>0</v>
      </c>
      <c r="L216" s="199">
        <f t="shared" si="90"/>
        <v>567</v>
      </c>
      <c r="P216" s="97"/>
      <c r="Q216" s="97"/>
      <c r="R216" s="97"/>
      <c r="S216" s="97"/>
      <c r="T216" s="97"/>
      <c r="U216" s="97"/>
      <c r="V216" s="97"/>
      <c r="W216" s="97"/>
      <c r="X216" s="97"/>
      <c r="Y216" s="97"/>
      <c r="Z216" s="97"/>
      <c r="AA216" s="97"/>
      <c r="AB216" s="97"/>
      <c r="AC216" s="97"/>
      <c r="AD216" s="97"/>
      <c r="AE216" s="97"/>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row>
    <row r="217" spans="1:66" ht="30" customHeight="1" x14ac:dyDescent="0.45">
      <c r="A217" s="220"/>
      <c r="B217" s="157"/>
      <c r="C217" s="145"/>
      <c r="D217" s="198" t="s">
        <v>30</v>
      </c>
      <c r="E217" s="143">
        <v>0</v>
      </c>
      <c r="F217" s="143">
        <v>1</v>
      </c>
      <c r="G217" s="143">
        <v>0</v>
      </c>
      <c r="H217" s="143">
        <v>0</v>
      </c>
      <c r="I217" s="143">
        <v>490</v>
      </c>
      <c r="J217" s="143">
        <v>0</v>
      </c>
      <c r="K217" s="143">
        <v>0</v>
      </c>
      <c r="L217" s="199">
        <f t="shared" si="90"/>
        <v>491</v>
      </c>
      <c r="P217" s="97"/>
      <c r="Q217" s="97"/>
      <c r="R217" s="97"/>
      <c r="S217" s="97"/>
      <c r="T217" s="97"/>
      <c r="U217" s="97"/>
      <c r="V217" s="97"/>
      <c r="W217" s="97"/>
      <c r="X217" s="97"/>
      <c r="Y217" s="97"/>
      <c r="Z217" s="97"/>
      <c r="AA217" s="97"/>
      <c r="AB217" s="97"/>
      <c r="AC217" s="97"/>
      <c r="AD217" s="97"/>
      <c r="AE217" s="97"/>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row>
    <row r="218" spans="1:66" ht="30" customHeight="1" x14ac:dyDescent="0.45">
      <c r="A218" s="220"/>
      <c r="B218" s="157"/>
      <c r="C218" s="146"/>
      <c r="D218" s="198" t="s">
        <v>31</v>
      </c>
      <c r="E218" s="143">
        <v>0</v>
      </c>
      <c r="F218" s="143">
        <v>0</v>
      </c>
      <c r="G218" s="143">
        <v>0</v>
      </c>
      <c r="H218" s="143">
        <v>0</v>
      </c>
      <c r="I218" s="143">
        <v>0</v>
      </c>
      <c r="J218" s="143">
        <v>1250</v>
      </c>
      <c r="K218" s="143">
        <v>0</v>
      </c>
      <c r="L218" s="199">
        <f t="shared" si="90"/>
        <v>1250</v>
      </c>
      <c r="P218" s="97"/>
      <c r="Q218" s="97"/>
      <c r="R218" s="97"/>
      <c r="S218" s="97"/>
      <c r="T218" s="97"/>
      <c r="U218" s="97"/>
      <c r="V218" s="97"/>
      <c r="W218" s="97"/>
      <c r="X218" s="97"/>
      <c r="Y218" s="97"/>
      <c r="Z218" s="97"/>
      <c r="AA218" s="97"/>
      <c r="AB218" s="97"/>
      <c r="AC218" s="97"/>
      <c r="AD218" s="97"/>
      <c r="AE218" s="97"/>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row>
    <row r="219" spans="1:66" ht="30" customHeight="1" x14ac:dyDescent="0.4">
      <c r="A219" s="220"/>
      <c r="B219" s="147" t="s">
        <v>47</v>
      </c>
      <c r="C219" s="148"/>
      <c r="D219" s="149"/>
      <c r="E219" s="150">
        <f t="shared" ref="E219:L219" si="91">SUM(E206:E218)</f>
        <v>699</v>
      </c>
      <c r="F219" s="150">
        <f t="shared" si="91"/>
        <v>1833</v>
      </c>
      <c r="G219" s="150">
        <f t="shared" si="91"/>
        <v>827</v>
      </c>
      <c r="H219" s="150">
        <f t="shared" si="91"/>
        <v>804</v>
      </c>
      <c r="I219" s="150">
        <f t="shared" si="91"/>
        <v>2693</v>
      </c>
      <c r="J219" s="150">
        <f t="shared" si="91"/>
        <v>7192</v>
      </c>
      <c r="K219" s="150">
        <f t="shared" si="91"/>
        <v>1490</v>
      </c>
      <c r="L219" s="151">
        <f t="shared" si="91"/>
        <v>15538</v>
      </c>
      <c r="P219" s="97"/>
      <c r="Q219" s="97"/>
      <c r="R219" s="97"/>
      <c r="S219" s="97"/>
      <c r="T219" s="97"/>
      <c r="U219" s="97"/>
      <c r="V219" s="97"/>
      <c r="W219" s="97"/>
      <c r="X219" s="97"/>
      <c r="Y219" s="97"/>
      <c r="Z219" s="97"/>
      <c r="AA219" s="97"/>
      <c r="AB219" s="97"/>
      <c r="AC219" s="97"/>
      <c r="AD219" s="97"/>
      <c r="AE219" s="97"/>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row>
    <row r="220" spans="1:66" ht="30" customHeight="1" x14ac:dyDescent="0.45">
      <c r="A220" s="220"/>
      <c r="B220" s="157">
        <v>2020</v>
      </c>
      <c r="C220" s="157" t="s">
        <v>2</v>
      </c>
      <c r="D220" s="198" t="s">
        <v>23</v>
      </c>
      <c r="E220" s="143">
        <v>407</v>
      </c>
      <c r="F220" s="143">
        <v>10</v>
      </c>
      <c r="G220" s="143">
        <v>0</v>
      </c>
      <c r="H220" s="143">
        <v>0</v>
      </c>
      <c r="I220" s="143">
        <v>48</v>
      </c>
      <c r="J220" s="143">
        <v>2498</v>
      </c>
      <c r="K220" s="143">
        <v>0</v>
      </c>
      <c r="L220" s="199">
        <f t="shared" si="90"/>
        <v>2963</v>
      </c>
      <c r="P220" s="97"/>
      <c r="Q220" s="97"/>
      <c r="R220" s="97"/>
      <c r="S220" s="97"/>
      <c r="T220" s="97"/>
      <c r="U220" s="97"/>
      <c r="V220" s="97"/>
      <c r="W220" s="97"/>
      <c r="X220" s="97"/>
      <c r="Y220" s="97"/>
      <c r="Z220" s="97"/>
      <c r="AA220" s="97"/>
      <c r="AB220" s="97"/>
      <c r="AC220" s="97"/>
      <c r="AD220" s="97"/>
      <c r="AE220" s="97"/>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row>
    <row r="221" spans="1:66" ht="30" customHeight="1" x14ac:dyDescent="0.45">
      <c r="A221" s="220"/>
      <c r="B221" s="157"/>
      <c r="C221" s="157"/>
      <c r="D221" s="198" t="s">
        <v>24</v>
      </c>
      <c r="E221" s="143">
        <v>0</v>
      </c>
      <c r="F221" s="143">
        <v>1505</v>
      </c>
      <c r="G221" s="143">
        <v>0</v>
      </c>
      <c r="H221" s="143">
        <v>0</v>
      </c>
      <c r="I221" s="143">
        <v>1060</v>
      </c>
      <c r="J221" s="143">
        <v>46</v>
      </c>
      <c r="K221" s="143">
        <v>0</v>
      </c>
      <c r="L221" s="199">
        <f t="shared" si="90"/>
        <v>2611</v>
      </c>
      <c r="P221" s="97"/>
      <c r="Q221" s="97"/>
      <c r="R221" s="97"/>
      <c r="S221" s="97"/>
      <c r="T221" s="97"/>
      <c r="U221" s="97"/>
      <c r="V221" s="97"/>
      <c r="W221" s="97"/>
      <c r="X221" s="97"/>
      <c r="Y221" s="97"/>
      <c r="Z221" s="97"/>
      <c r="AA221" s="97"/>
      <c r="AB221" s="97"/>
      <c r="AC221" s="97"/>
      <c r="AD221" s="97"/>
      <c r="AE221" s="97"/>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row>
    <row r="222" spans="1:66" ht="30" customHeight="1" x14ac:dyDescent="0.45">
      <c r="A222" s="220"/>
      <c r="B222" s="157"/>
      <c r="C222" s="157"/>
      <c r="D222" s="198" t="s">
        <v>0</v>
      </c>
      <c r="E222" s="143">
        <v>0</v>
      </c>
      <c r="F222" s="143">
        <v>10</v>
      </c>
      <c r="G222" s="143">
        <v>0</v>
      </c>
      <c r="H222" s="143">
        <v>0</v>
      </c>
      <c r="I222" s="143">
        <v>0</v>
      </c>
      <c r="J222" s="143">
        <v>0</v>
      </c>
      <c r="K222" s="143">
        <v>0</v>
      </c>
      <c r="L222" s="199">
        <f t="shared" si="90"/>
        <v>10</v>
      </c>
      <c r="P222" s="97"/>
      <c r="Q222" s="97"/>
      <c r="R222" s="97"/>
      <c r="S222" s="97"/>
      <c r="T222" s="97"/>
      <c r="U222" s="97"/>
      <c r="V222" s="97"/>
      <c r="W222" s="97"/>
      <c r="X222" s="97"/>
      <c r="Y222" s="97"/>
      <c r="Z222" s="97"/>
      <c r="AA222" s="97"/>
      <c r="AB222" s="97"/>
      <c r="AC222" s="97"/>
      <c r="AD222" s="97"/>
      <c r="AE222" s="97"/>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row>
    <row r="223" spans="1:66" ht="30" customHeight="1" x14ac:dyDescent="0.45">
      <c r="A223" s="220"/>
      <c r="B223" s="157"/>
      <c r="C223" s="157"/>
      <c r="D223" s="198" t="s">
        <v>25</v>
      </c>
      <c r="E223" s="143">
        <v>0</v>
      </c>
      <c r="F223" s="143">
        <v>589</v>
      </c>
      <c r="G223" s="143">
        <v>0</v>
      </c>
      <c r="H223" s="143">
        <v>0</v>
      </c>
      <c r="I223" s="143">
        <v>0</v>
      </c>
      <c r="J223" s="143">
        <v>0</v>
      </c>
      <c r="K223" s="143">
        <v>0</v>
      </c>
      <c r="L223" s="199">
        <f t="shared" si="90"/>
        <v>589</v>
      </c>
      <c r="P223" s="97"/>
      <c r="Q223" s="97"/>
      <c r="R223" s="97"/>
      <c r="S223" s="97"/>
      <c r="T223" s="97"/>
      <c r="U223" s="97"/>
      <c r="V223" s="97"/>
      <c r="W223" s="97"/>
      <c r="X223" s="97"/>
      <c r="Y223" s="97"/>
      <c r="Z223" s="97"/>
      <c r="AA223" s="97"/>
      <c r="AB223" s="97"/>
      <c r="AC223" s="97"/>
      <c r="AD223" s="97"/>
      <c r="AE223" s="97"/>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row>
    <row r="224" spans="1:66" ht="30" customHeight="1" x14ac:dyDescent="0.45">
      <c r="A224" s="220"/>
      <c r="B224" s="157"/>
      <c r="C224" s="157"/>
      <c r="D224" s="198" t="s">
        <v>26</v>
      </c>
      <c r="E224" s="143">
        <v>0</v>
      </c>
      <c r="F224" s="143">
        <v>10</v>
      </c>
      <c r="G224" s="143">
        <v>0</v>
      </c>
      <c r="H224" s="143">
        <v>2</v>
      </c>
      <c r="I224" s="143">
        <v>298</v>
      </c>
      <c r="J224" s="143">
        <v>36</v>
      </c>
      <c r="K224" s="143">
        <v>0</v>
      </c>
      <c r="L224" s="199">
        <f t="shared" si="90"/>
        <v>346</v>
      </c>
      <c r="P224" s="97"/>
      <c r="Q224" s="97"/>
      <c r="R224" s="97"/>
      <c r="S224" s="97"/>
      <c r="T224" s="97"/>
      <c r="U224" s="97"/>
      <c r="V224" s="97"/>
      <c r="W224" s="97"/>
      <c r="X224" s="97"/>
      <c r="Y224" s="97"/>
      <c r="Z224" s="97"/>
      <c r="AA224" s="97"/>
      <c r="AB224" s="97"/>
      <c r="AC224" s="97"/>
      <c r="AD224" s="97"/>
      <c r="AE224" s="97"/>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row>
    <row r="225" spans="1:66" ht="30" customHeight="1" x14ac:dyDescent="0.45">
      <c r="A225" s="220"/>
      <c r="B225" s="157"/>
      <c r="C225" s="141" t="s">
        <v>3</v>
      </c>
      <c r="D225" s="198" t="s">
        <v>35</v>
      </c>
      <c r="E225" s="143">
        <v>0</v>
      </c>
      <c r="F225" s="143">
        <v>0</v>
      </c>
      <c r="G225" s="143">
        <v>0</v>
      </c>
      <c r="H225" s="143">
        <v>0</v>
      </c>
      <c r="I225" s="143">
        <v>25</v>
      </c>
      <c r="J225" s="143">
        <v>12</v>
      </c>
      <c r="K225" s="143">
        <v>1115</v>
      </c>
      <c r="L225" s="199">
        <f t="shared" si="90"/>
        <v>1152</v>
      </c>
      <c r="P225" s="97"/>
      <c r="Q225" s="97"/>
      <c r="R225" s="97"/>
      <c r="S225" s="97"/>
      <c r="T225" s="97"/>
      <c r="U225" s="97"/>
      <c r="V225" s="97"/>
      <c r="W225" s="97"/>
      <c r="X225" s="97"/>
      <c r="Y225" s="97"/>
      <c r="Z225" s="97"/>
      <c r="AA225" s="97"/>
      <c r="AB225" s="97"/>
      <c r="AC225" s="97"/>
      <c r="AD225" s="97"/>
      <c r="AE225" s="97"/>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row>
    <row r="226" spans="1:66" ht="30" customHeight="1" x14ac:dyDescent="0.45">
      <c r="A226" s="220"/>
      <c r="B226" s="157"/>
      <c r="C226" s="145"/>
      <c r="D226" s="198" t="s">
        <v>27</v>
      </c>
      <c r="E226" s="143">
        <v>0</v>
      </c>
      <c r="F226" s="143">
        <v>77</v>
      </c>
      <c r="G226" s="143">
        <v>667</v>
      </c>
      <c r="H226" s="143">
        <v>63</v>
      </c>
      <c r="I226" s="143">
        <v>131</v>
      </c>
      <c r="J226" s="143">
        <v>2</v>
      </c>
      <c r="K226" s="143">
        <v>0</v>
      </c>
      <c r="L226" s="199">
        <f t="shared" si="90"/>
        <v>940</v>
      </c>
      <c r="P226" s="97"/>
      <c r="Q226" s="97"/>
      <c r="R226" s="97"/>
      <c r="S226" s="97"/>
      <c r="T226" s="97"/>
      <c r="U226" s="97"/>
      <c r="V226" s="97"/>
      <c r="W226" s="97"/>
      <c r="X226" s="97"/>
      <c r="Y226" s="97"/>
      <c r="Z226" s="97"/>
      <c r="AA226" s="97"/>
      <c r="AB226" s="97"/>
      <c r="AC226" s="97"/>
      <c r="AD226" s="97"/>
      <c r="AE226" s="97"/>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row>
    <row r="227" spans="1:66" ht="30" customHeight="1" x14ac:dyDescent="0.45">
      <c r="A227" s="220"/>
      <c r="B227" s="157"/>
      <c r="C227" s="145"/>
      <c r="D227" s="198" t="s">
        <v>22</v>
      </c>
      <c r="E227" s="143">
        <v>0</v>
      </c>
      <c r="F227" s="143">
        <v>0</v>
      </c>
      <c r="G227" s="143">
        <v>40</v>
      </c>
      <c r="H227" s="143">
        <v>30</v>
      </c>
      <c r="I227" s="143">
        <v>0</v>
      </c>
      <c r="J227" s="143">
        <v>0</v>
      </c>
      <c r="K227" s="143">
        <v>0</v>
      </c>
      <c r="L227" s="199">
        <f t="shared" si="90"/>
        <v>70</v>
      </c>
      <c r="P227" s="97"/>
      <c r="Q227" s="97"/>
      <c r="R227" s="97"/>
      <c r="S227" s="97"/>
      <c r="T227" s="97"/>
      <c r="U227" s="97"/>
      <c r="V227" s="97"/>
      <c r="W227" s="97"/>
      <c r="X227" s="97"/>
      <c r="Y227" s="97"/>
      <c r="Z227" s="97"/>
      <c r="AA227" s="97"/>
      <c r="AB227" s="97"/>
      <c r="AC227" s="97"/>
      <c r="AD227" s="97"/>
      <c r="AE227" s="97"/>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row>
    <row r="228" spans="1:66" ht="30" customHeight="1" x14ac:dyDescent="0.45">
      <c r="A228" s="220"/>
      <c r="B228" s="157"/>
      <c r="C228" s="145"/>
      <c r="D228" s="198" t="s">
        <v>28</v>
      </c>
      <c r="E228" s="143">
        <v>0</v>
      </c>
      <c r="F228" s="143">
        <v>0</v>
      </c>
      <c r="G228" s="143">
        <v>180</v>
      </c>
      <c r="H228" s="143">
        <v>793</v>
      </c>
      <c r="I228" s="143">
        <v>39</v>
      </c>
      <c r="J228" s="143">
        <v>1612</v>
      </c>
      <c r="K228" s="143">
        <v>74</v>
      </c>
      <c r="L228" s="199">
        <f t="shared" si="90"/>
        <v>2698</v>
      </c>
      <c r="P228" s="97"/>
      <c r="Q228" s="97"/>
      <c r="R228" s="97"/>
      <c r="S228" s="97"/>
      <c r="T228" s="97"/>
      <c r="U228" s="97"/>
      <c r="V228" s="97"/>
      <c r="W228" s="97"/>
      <c r="X228" s="97"/>
      <c r="Y228" s="97"/>
      <c r="Z228" s="97"/>
      <c r="AA228" s="97"/>
      <c r="AB228" s="97"/>
      <c r="AC228" s="97"/>
      <c r="AD228" s="97"/>
      <c r="AE228" s="97"/>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row>
    <row r="229" spans="1:66" ht="30" customHeight="1" x14ac:dyDescent="0.45">
      <c r="A229" s="220"/>
      <c r="B229" s="157"/>
      <c r="C229" s="145"/>
      <c r="D229" s="198" t="s">
        <v>29</v>
      </c>
      <c r="E229" s="143">
        <v>0</v>
      </c>
      <c r="F229" s="143">
        <v>0</v>
      </c>
      <c r="G229" s="143">
        <v>0</v>
      </c>
      <c r="H229" s="143">
        <v>0</v>
      </c>
      <c r="I229" s="143">
        <v>0</v>
      </c>
      <c r="J229" s="143">
        <v>80</v>
      </c>
      <c r="K229" s="143">
        <v>3</v>
      </c>
      <c r="L229" s="199">
        <f t="shared" si="90"/>
        <v>83</v>
      </c>
      <c r="P229" s="97"/>
      <c r="Q229" s="97"/>
      <c r="R229" s="97"/>
      <c r="S229" s="97"/>
      <c r="T229" s="97"/>
      <c r="U229" s="97"/>
      <c r="V229" s="97"/>
      <c r="W229" s="97"/>
      <c r="X229" s="97"/>
      <c r="Y229" s="97"/>
      <c r="Z229" s="97"/>
      <c r="AA229" s="97"/>
      <c r="AB229" s="97"/>
      <c r="AC229" s="97"/>
      <c r="AD229" s="97"/>
      <c r="AE229" s="97"/>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row>
    <row r="230" spans="1:66" ht="30" customHeight="1" x14ac:dyDescent="0.45">
      <c r="A230" s="220"/>
      <c r="B230" s="157"/>
      <c r="C230" s="145"/>
      <c r="D230" s="198" t="s">
        <v>37</v>
      </c>
      <c r="E230" s="143">
        <v>0</v>
      </c>
      <c r="F230" s="143">
        <v>1</v>
      </c>
      <c r="G230" s="143">
        <v>0</v>
      </c>
      <c r="H230" s="143">
        <v>0</v>
      </c>
      <c r="I230" s="143">
        <v>432</v>
      </c>
      <c r="J230" s="143">
        <v>36</v>
      </c>
      <c r="K230" s="143">
        <v>0</v>
      </c>
      <c r="L230" s="199">
        <f t="shared" si="90"/>
        <v>469</v>
      </c>
      <c r="P230" s="97"/>
      <c r="Q230" s="97"/>
      <c r="R230" s="97"/>
      <c r="S230" s="97"/>
      <c r="T230" s="97"/>
      <c r="U230" s="97"/>
      <c r="V230" s="97"/>
      <c r="W230" s="97"/>
      <c r="X230" s="97"/>
      <c r="Y230" s="97"/>
      <c r="Z230" s="97"/>
      <c r="AA230" s="97"/>
      <c r="AB230" s="97"/>
      <c r="AC230" s="97"/>
      <c r="AD230" s="97"/>
      <c r="AE230" s="97"/>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row>
    <row r="231" spans="1:66" ht="30" customHeight="1" x14ac:dyDescent="0.45">
      <c r="A231" s="220"/>
      <c r="B231" s="157"/>
      <c r="C231" s="145"/>
      <c r="D231" s="198" t="s">
        <v>30</v>
      </c>
      <c r="E231" s="143">
        <v>0</v>
      </c>
      <c r="F231" s="143">
        <v>0</v>
      </c>
      <c r="G231" s="143">
        <v>0</v>
      </c>
      <c r="H231" s="143">
        <v>0</v>
      </c>
      <c r="I231" s="143">
        <v>2924</v>
      </c>
      <c r="J231" s="143">
        <v>0</v>
      </c>
      <c r="K231" s="143">
        <v>0</v>
      </c>
      <c r="L231" s="199">
        <f t="shared" si="90"/>
        <v>2924</v>
      </c>
      <c r="P231" s="97"/>
      <c r="Q231" s="97"/>
      <c r="R231" s="97"/>
      <c r="S231" s="97"/>
      <c r="T231" s="97"/>
      <c r="U231" s="97"/>
      <c r="V231" s="97"/>
      <c r="W231" s="97"/>
      <c r="X231" s="97"/>
      <c r="Y231" s="97"/>
      <c r="Z231" s="97"/>
      <c r="AA231" s="97"/>
      <c r="AB231" s="97"/>
      <c r="AC231" s="97"/>
      <c r="AD231" s="97"/>
      <c r="AE231" s="97"/>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row>
    <row r="232" spans="1:66" ht="30" customHeight="1" x14ac:dyDescent="0.45">
      <c r="A232" s="220"/>
      <c r="B232" s="157"/>
      <c r="C232" s="146"/>
      <c r="D232" s="198" t="s">
        <v>31</v>
      </c>
      <c r="E232" s="143">
        <v>0</v>
      </c>
      <c r="F232" s="143">
        <v>0</v>
      </c>
      <c r="G232" s="143">
        <v>0</v>
      </c>
      <c r="H232" s="143">
        <v>0</v>
      </c>
      <c r="I232" s="143">
        <v>0</v>
      </c>
      <c r="J232" s="143">
        <v>282</v>
      </c>
      <c r="K232" s="143">
        <v>0</v>
      </c>
      <c r="L232" s="199">
        <f t="shared" si="90"/>
        <v>282</v>
      </c>
      <c r="P232" s="97"/>
      <c r="Q232" s="97"/>
      <c r="R232" s="97"/>
      <c r="S232" s="97"/>
      <c r="T232" s="97"/>
      <c r="U232" s="97"/>
      <c r="V232" s="97"/>
      <c r="W232" s="97"/>
      <c r="X232" s="97"/>
      <c r="Y232" s="97"/>
      <c r="Z232" s="97"/>
      <c r="AA232" s="97"/>
      <c r="AB232" s="97"/>
      <c r="AC232" s="97"/>
      <c r="AD232" s="97"/>
      <c r="AE232" s="97"/>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row>
    <row r="233" spans="1:66" ht="30" customHeight="1" x14ac:dyDescent="0.4">
      <c r="A233" s="220"/>
      <c r="B233" s="147" t="s">
        <v>47</v>
      </c>
      <c r="C233" s="148"/>
      <c r="D233" s="149"/>
      <c r="E233" s="150">
        <f>SUM(E220:E232)</f>
        <v>407</v>
      </c>
      <c r="F233" s="150">
        <f t="shared" ref="F233" si="92">SUM(F220:F232)</f>
        <v>2202</v>
      </c>
      <c r="G233" s="150">
        <f t="shared" ref="G233" si="93">SUM(G220:G232)</f>
        <v>887</v>
      </c>
      <c r="H233" s="150">
        <f t="shared" ref="H233" si="94">SUM(H220:H232)</f>
        <v>888</v>
      </c>
      <c r="I233" s="150">
        <f t="shared" ref="I233" si="95">SUM(I220:I232)</f>
        <v>4957</v>
      </c>
      <c r="J233" s="150">
        <f t="shared" ref="J233" si="96">SUM(J220:J232)</f>
        <v>4604</v>
      </c>
      <c r="K233" s="150">
        <f t="shared" ref="K233" si="97">SUM(K220:K232)</f>
        <v>1192</v>
      </c>
      <c r="L233" s="151">
        <f t="shared" ref="L233" si="98">SUM(L220:L232)</f>
        <v>15137</v>
      </c>
      <c r="P233" s="97"/>
      <c r="Q233" s="97"/>
      <c r="R233" s="97"/>
      <c r="S233" s="97"/>
      <c r="T233" s="97"/>
      <c r="U233" s="97"/>
      <c r="V233" s="97"/>
      <c r="W233" s="97"/>
      <c r="X233" s="97"/>
      <c r="Y233" s="97"/>
      <c r="Z233" s="97"/>
      <c r="AA233" s="97"/>
      <c r="AB233" s="97"/>
      <c r="AC233" s="97"/>
      <c r="AD233" s="97"/>
      <c r="AE233" s="97"/>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row>
    <row r="234" spans="1:66" ht="30" customHeight="1" x14ac:dyDescent="0.4">
      <c r="A234" s="220"/>
      <c r="B234" s="157" t="s">
        <v>49</v>
      </c>
      <c r="C234" s="157" t="s">
        <v>2</v>
      </c>
      <c r="D234" s="198" t="s">
        <v>23</v>
      </c>
      <c r="E234" s="143">
        <v>553</v>
      </c>
      <c r="F234" s="143">
        <v>5</v>
      </c>
      <c r="G234" s="143">
        <v>0</v>
      </c>
      <c r="H234" s="143">
        <v>0</v>
      </c>
      <c r="I234" s="143">
        <v>24</v>
      </c>
      <c r="J234" s="143">
        <v>2702.5</v>
      </c>
      <c r="K234" s="143">
        <v>0</v>
      </c>
      <c r="L234" s="150">
        <f>SUM(E234:K234)</f>
        <v>3284.5</v>
      </c>
      <c r="P234" s="97"/>
      <c r="Q234" s="97"/>
      <c r="R234" s="97"/>
      <c r="S234" s="97"/>
      <c r="T234" s="97"/>
      <c r="U234" s="97"/>
      <c r="V234" s="97"/>
      <c r="W234" s="97"/>
      <c r="X234" s="97"/>
      <c r="Y234" s="97"/>
      <c r="Z234" s="97"/>
      <c r="AA234" s="97"/>
      <c r="AB234" s="97"/>
      <c r="AC234" s="97"/>
      <c r="AD234" s="97"/>
      <c r="AE234" s="97"/>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row>
    <row r="235" spans="1:66" ht="30" customHeight="1" x14ac:dyDescent="0.4">
      <c r="A235" s="220"/>
      <c r="B235" s="157"/>
      <c r="C235" s="157"/>
      <c r="D235" s="198" t="s">
        <v>24</v>
      </c>
      <c r="E235" s="143">
        <v>0</v>
      </c>
      <c r="F235" s="143">
        <v>1434</v>
      </c>
      <c r="G235" s="143">
        <v>0</v>
      </c>
      <c r="H235" s="143">
        <v>0</v>
      </c>
      <c r="I235" s="143">
        <v>1251.5</v>
      </c>
      <c r="J235" s="143">
        <v>23</v>
      </c>
      <c r="K235" s="143">
        <v>0</v>
      </c>
      <c r="L235" s="150">
        <f t="shared" ref="L235:L247" si="99">SUM(E235:K235)</f>
        <v>2708.5</v>
      </c>
      <c r="P235" s="97"/>
      <c r="Q235" s="97"/>
      <c r="R235" s="97"/>
      <c r="S235" s="97"/>
      <c r="T235" s="97"/>
      <c r="U235" s="97"/>
      <c r="V235" s="97"/>
      <c r="W235" s="97"/>
      <c r="X235" s="97"/>
      <c r="Y235" s="97"/>
      <c r="Z235" s="97"/>
      <c r="AA235" s="97"/>
      <c r="AB235" s="97"/>
      <c r="AC235" s="97"/>
      <c r="AD235" s="97"/>
      <c r="AE235" s="97"/>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row>
    <row r="236" spans="1:66" ht="30" customHeight="1" x14ac:dyDescent="0.4">
      <c r="A236" s="220"/>
      <c r="B236" s="157"/>
      <c r="C236" s="157"/>
      <c r="D236" s="198" t="s">
        <v>0</v>
      </c>
      <c r="E236" s="143">
        <v>0</v>
      </c>
      <c r="F236" s="143">
        <v>10</v>
      </c>
      <c r="G236" s="143">
        <v>0</v>
      </c>
      <c r="H236" s="143">
        <v>0</v>
      </c>
      <c r="I236" s="143">
        <v>0</v>
      </c>
      <c r="J236" s="143">
        <v>0</v>
      </c>
      <c r="K236" s="143">
        <v>0</v>
      </c>
      <c r="L236" s="150">
        <f t="shared" si="99"/>
        <v>10</v>
      </c>
      <c r="P236" s="97"/>
      <c r="Q236" s="97"/>
      <c r="R236" s="97"/>
      <c r="S236" s="97"/>
      <c r="T236" s="97"/>
      <c r="U236" s="97"/>
      <c r="V236" s="97"/>
      <c r="W236" s="97"/>
      <c r="X236" s="97"/>
      <c r="Y236" s="97"/>
      <c r="Z236" s="97"/>
      <c r="AA236" s="97"/>
      <c r="AB236" s="97"/>
      <c r="AC236" s="97"/>
      <c r="AD236" s="97"/>
      <c r="AE236" s="97"/>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row>
    <row r="237" spans="1:66" ht="30" customHeight="1" x14ac:dyDescent="0.4">
      <c r="A237" s="220"/>
      <c r="B237" s="157"/>
      <c r="C237" s="157"/>
      <c r="D237" s="198" t="s">
        <v>25</v>
      </c>
      <c r="E237" s="143">
        <v>0</v>
      </c>
      <c r="F237" s="143">
        <v>486.5</v>
      </c>
      <c r="G237" s="143">
        <v>0</v>
      </c>
      <c r="H237" s="143">
        <v>0</v>
      </c>
      <c r="I237" s="143">
        <v>0</v>
      </c>
      <c r="J237" s="143">
        <v>0</v>
      </c>
      <c r="K237" s="143">
        <v>0</v>
      </c>
      <c r="L237" s="150">
        <f t="shared" si="99"/>
        <v>486.5</v>
      </c>
      <c r="P237" s="97"/>
      <c r="Q237" s="97"/>
      <c r="R237" s="97"/>
      <c r="S237" s="97"/>
      <c r="T237" s="97"/>
      <c r="U237" s="97"/>
      <c r="V237" s="97"/>
      <c r="W237" s="97"/>
      <c r="X237" s="97"/>
      <c r="Y237" s="97"/>
      <c r="Z237" s="97"/>
      <c r="AA237" s="97"/>
      <c r="AB237" s="97"/>
      <c r="AC237" s="97"/>
      <c r="AD237" s="97"/>
      <c r="AE237" s="97"/>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row>
    <row r="238" spans="1:66" ht="30" customHeight="1" x14ac:dyDescent="0.4">
      <c r="A238" s="220"/>
      <c r="B238" s="157"/>
      <c r="C238" s="157"/>
      <c r="D238" s="198" t="s">
        <v>26</v>
      </c>
      <c r="E238" s="143">
        <v>0</v>
      </c>
      <c r="F238" s="143">
        <v>5</v>
      </c>
      <c r="G238" s="143">
        <v>0</v>
      </c>
      <c r="H238" s="143">
        <v>2.5</v>
      </c>
      <c r="I238" s="143">
        <v>149</v>
      </c>
      <c r="J238" s="143">
        <v>174</v>
      </c>
      <c r="K238" s="143">
        <v>0</v>
      </c>
      <c r="L238" s="150">
        <f t="shared" si="99"/>
        <v>330.5</v>
      </c>
      <c r="P238" s="97"/>
      <c r="Q238" s="97"/>
      <c r="R238" s="97"/>
      <c r="S238" s="97"/>
      <c r="T238" s="97"/>
      <c r="U238" s="97"/>
      <c r="V238" s="97"/>
      <c r="W238" s="97"/>
      <c r="X238" s="97"/>
      <c r="Y238" s="97"/>
      <c r="Z238" s="97"/>
      <c r="AA238" s="97"/>
      <c r="AB238" s="97"/>
      <c r="AC238" s="97"/>
      <c r="AD238" s="97"/>
      <c r="AE238" s="97"/>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row>
    <row r="239" spans="1:66" ht="30" customHeight="1" x14ac:dyDescent="0.4">
      <c r="A239" s="220"/>
      <c r="B239" s="157"/>
      <c r="C239" s="141" t="s">
        <v>3</v>
      </c>
      <c r="D239" s="198" t="s">
        <v>35</v>
      </c>
      <c r="E239" s="143">
        <v>0</v>
      </c>
      <c r="F239" s="143">
        <v>0</v>
      </c>
      <c r="G239" s="143">
        <v>2.5</v>
      </c>
      <c r="H239" s="143">
        <v>0</v>
      </c>
      <c r="I239" s="143">
        <v>12.5</v>
      </c>
      <c r="J239" s="143">
        <v>88</v>
      </c>
      <c r="K239" s="143">
        <v>1216.5</v>
      </c>
      <c r="L239" s="150">
        <f t="shared" si="99"/>
        <v>1319.5</v>
      </c>
      <c r="P239" s="97"/>
      <c r="Q239" s="97"/>
      <c r="R239" s="97"/>
      <c r="S239" s="97"/>
      <c r="T239" s="97"/>
      <c r="U239" s="97"/>
      <c r="V239" s="97"/>
      <c r="W239" s="97"/>
      <c r="X239" s="97"/>
      <c r="Y239" s="97"/>
      <c r="Z239" s="97"/>
      <c r="AA239" s="97"/>
      <c r="AB239" s="97"/>
      <c r="AC239" s="97"/>
      <c r="AD239" s="97"/>
      <c r="AE239" s="97"/>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row>
    <row r="240" spans="1:66" ht="30" customHeight="1" x14ac:dyDescent="0.4">
      <c r="A240" s="220"/>
      <c r="B240" s="157"/>
      <c r="C240" s="145"/>
      <c r="D240" s="198" t="s">
        <v>36</v>
      </c>
      <c r="E240" s="143">
        <v>0</v>
      </c>
      <c r="F240" s="143">
        <v>0</v>
      </c>
      <c r="G240" s="143">
        <v>0</v>
      </c>
      <c r="H240" s="143">
        <v>0</v>
      </c>
      <c r="I240" s="143">
        <v>0</v>
      </c>
      <c r="J240" s="143">
        <v>49</v>
      </c>
      <c r="K240" s="143">
        <v>0</v>
      </c>
      <c r="L240" s="150">
        <f t="shared" si="99"/>
        <v>49</v>
      </c>
      <c r="P240" s="97"/>
      <c r="Q240" s="97"/>
      <c r="R240" s="97"/>
      <c r="S240" s="97"/>
      <c r="T240" s="97"/>
      <c r="U240" s="97"/>
      <c r="V240" s="97"/>
      <c r="W240" s="97"/>
      <c r="X240" s="97"/>
      <c r="Y240" s="97"/>
      <c r="Z240" s="97"/>
      <c r="AA240" s="97"/>
      <c r="AB240" s="97"/>
      <c r="AC240" s="97"/>
      <c r="AD240" s="97"/>
      <c r="AE240" s="97"/>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row>
    <row r="241" spans="1:66" ht="30" customHeight="1" x14ac:dyDescent="0.4">
      <c r="A241" s="220"/>
      <c r="B241" s="157"/>
      <c r="C241" s="145"/>
      <c r="D241" s="198" t="s">
        <v>27</v>
      </c>
      <c r="E241" s="143">
        <v>0</v>
      </c>
      <c r="F241" s="143">
        <v>80</v>
      </c>
      <c r="G241" s="143">
        <v>666.5</v>
      </c>
      <c r="H241" s="143">
        <v>63</v>
      </c>
      <c r="I241" s="143">
        <v>77.5</v>
      </c>
      <c r="J241" s="143">
        <v>1</v>
      </c>
      <c r="K241" s="143">
        <v>0</v>
      </c>
      <c r="L241" s="150">
        <f t="shared" si="99"/>
        <v>888</v>
      </c>
      <c r="P241" s="97"/>
      <c r="Q241" s="97"/>
      <c r="R241" s="97"/>
      <c r="S241" s="97"/>
      <c r="T241" s="97"/>
      <c r="U241" s="97"/>
      <c r="V241" s="97"/>
      <c r="W241" s="97"/>
      <c r="X241" s="97"/>
      <c r="Y241" s="97"/>
      <c r="Z241" s="97"/>
      <c r="AA241" s="97"/>
      <c r="AB241" s="97"/>
      <c r="AC241" s="97"/>
      <c r="AD241" s="97"/>
      <c r="AE241" s="97"/>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row>
    <row r="242" spans="1:66" ht="30" customHeight="1" x14ac:dyDescent="0.4">
      <c r="A242" s="220"/>
      <c r="B242" s="157"/>
      <c r="C242" s="145"/>
      <c r="D242" s="198" t="s">
        <v>22</v>
      </c>
      <c r="E242" s="143">
        <v>0</v>
      </c>
      <c r="F242" s="143">
        <v>0</v>
      </c>
      <c r="G242" s="143">
        <v>49</v>
      </c>
      <c r="H242" s="143">
        <v>15</v>
      </c>
      <c r="I242" s="143">
        <v>0</v>
      </c>
      <c r="J242" s="143">
        <v>0</v>
      </c>
      <c r="K242" s="143">
        <v>0</v>
      </c>
      <c r="L242" s="150">
        <f t="shared" si="99"/>
        <v>64</v>
      </c>
      <c r="P242" s="97"/>
      <c r="Q242" s="97"/>
      <c r="R242" s="97"/>
      <c r="S242" s="97"/>
      <c r="T242" s="97"/>
      <c r="U242" s="97"/>
      <c r="V242" s="97"/>
      <c r="W242" s="97"/>
      <c r="X242" s="97"/>
      <c r="Y242" s="97"/>
      <c r="Z242" s="97"/>
      <c r="AA242" s="97"/>
      <c r="AB242" s="97"/>
      <c r="AC242" s="97"/>
      <c r="AD242" s="97"/>
      <c r="AE242" s="97"/>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row>
    <row r="243" spans="1:66" ht="30" customHeight="1" x14ac:dyDescent="0.4">
      <c r="A243" s="220"/>
      <c r="B243" s="157"/>
      <c r="C243" s="145"/>
      <c r="D243" s="198" t="s">
        <v>28</v>
      </c>
      <c r="E243" s="143">
        <v>0</v>
      </c>
      <c r="F243" s="143">
        <v>0</v>
      </c>
      <c r="G243" s="143">
        <v>138.5</v>
      </c>
      <c r="H243" s="143">
        <v>766</v>
      </c>
      <c r="I243" s="143">
        <v>103.5</v>
      </c>
      <c r="J243" s="143">
        <v>2032.5</v>
      </c>
      <c r="K243" s="143">
        <v>119</v>
      </c>
      <c r="L243" s="150">
        <f t="shared" si="99"/>
        <v>3159.5</v>
      </c>
      <c r="P243" s="97"/>
      <c r="Q243" s="97"/>
      <c r="R243" s="97"/>
      <c r="S243" s="97"/>
      <c r="T243" s="97"/>
      <c r="U243" s="97"/>
      <c r="V243" s="97"/>
      <c r="W243" s="97"/>
      <c r="X243" s="97"/>
      <c r="Y243" s="97"/>
      <c r="Z243" s="97"/>
      <c r="AA243" s="97"/>
      <c r="AB243" s="97"/>
      <c r="AC243" s="97"/>
      <c r="AD243" s="97"/>
      <c r="AE243" s="97"/>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row>
    <row r="244" spans="1:66" ht="30" customHeight="1" x14ac:dyDescent="0.4">
      <c r="A244" s="220"/>
      <c r="B244" s="157"/>
      <c r="C244" s="145"/>
      <c r="D244" s="198" t="s">
        <v>29</v>
      </c>
      <c r="E244" s="143">
        <v>0</v>
      </c>
      <c r="F244" s="143">
        <v>0</v>
      </c>
      <c r="G244" s="143">
        <v>0</v>
      </c>
      <c r="H244" s="143">
        <v>0</v>
      </c>
      <c r="I244" s="143">
        <v>0</v>
      </c>
      <c r="J244" s="143">
        <v>68.5</v>
      </c>
      <c r="K244" s="143">
        <v>5.5</v>
      </c>
      <c r="L244" s="150">
        <f t="shared" si="99"/>
        <v>74</v>
      </c>
      <c r="P244" s="97"/>
      <c r="Q244" s="97"/>
      <c r="R244" s="97"/>
      <c r="S244" s="97"/>
      <c r="T244" s="97"/>
      <c r="U244" s="97"/>
      <c r="V244" s="97"/>
      <c r="W244" s="97"/>
      <c r="X244" s="97"/>
      <c r="Y244" s="97"/>
      <c r="Z244" s="97"/>
      <c r="AA244" s="97"/>
      <c r="AB244" s="97"/>
      <c r="AC244" s="97"/>
      <c r="AD244" s="97"/>
      <c r="AE244" s="97"/>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row>
    <row r="245" spans="1:66" ht="30" customHeight="1" x14ac:dyDescent="0.4">
      <c r="A245" s="220"/>
      <c r="B245" s="157"/>
      <c r="C245" s="145"/>
      <c r="D245" s="198" t="s">
        <v>37</v>
      </c>
      <c r="E245" s="143">
        <v>0</v>
      </c>
      <c r="F245" s="143">
        <v>0.5</v>
      </c>
      <c r="G245" s="143">
        <v>0</v>
      </c>
      <c r="H245" s="143">
        <v>0</v>
      </c>
      <c r="I245" s="143">
        <v>499.5</v>
      </c>
      <c r="J245" s="143">
        <v>18</v>
      </c>
      <c r="K245" s="143">
        <v>0</v>
      </c>
      <c r="L245" s="150">
        <f t="shared" si="99"/>
        <v>518</v>
      </c>
      <c r="P245" s="97"/>
      <c r="Q245" s="97"/>
      <c r="R245" s="97"/>
      <c r="S245" s="97"/>
      <c r="T245" s="97"/>
      <c r="U245" s="97"/>
      <c r="V245" s="97"/>
      <c r="W245" s="97"/>
      <c r="X245" s="97"/>
      <c r="Y245" s="97"/>
      <c r="Z245" s="97"/>
      <c r="AA245" s="97"/>
      <c r="AB245" s="97"/>
      <c r="AC245" s="97"/>
      <c r="AD245" s="97"/>
      <c r="AE245" s="97"/>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row>
    <row r="246" spans="1:66" ht="30" customHeight="1" x14ac:dyDescent="0.4">
      <c r="A246" s="220"/>
      <c r="B246" s="157"/>
      <c r="C246" s="145"/>
      <c r="D246" s="198" t="s">
        <v>30</v>
      </c>
      <c r="E246" s="143">
        <v>0</v>
      </c>
      <c r="F246" s="143">
        <v>0.5</v>
      </c>
      <c r="G246" s="143">
        <v>0</v>
      </c>
      <c r="H246" s="143">
        <v>0</v>
      </c>
      <c r="I246" s="143">
        <v>1707</v>
      </c>
      <c r="J246" s="143">
        <v>0</v>
      </c>
      <c r="K246" s="143">
        <v>0</v>
      </c>
      <c r="L246" s="150">
        <f t="shared" si="99"/>
        <v>1707.5</v>
      </c>
      <c r="P246" s="97"/>
      <c r="Q246" s="97"/>
      <c r="R246" s="97"/>
      <c r="S246" s="97"/>
      <c r="T246" s="97"/>
      <c r="U246" s="97"/>
      <c r="V246" s="97"/>
      <c r="W246" s="97"/>
      <c r="X246" s="97"/>
      <c r="Y246" s="97"/>
      <c r="Z246" s="97"/>
      <c r="AA246" s="97"/>
      <c r="AB246" s="97"/>
      <c r="AC246" s="97"/>
      <c r="AD246" s="97"/>
      <c r="AE246" s="97"/>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row>
    <row r="247" spans="1:66" ht="30" customHeight="1" x14ac:dyDescent="0.4">
      <c r="A247" s="220"/>
      <c r="B247" s="157"/>
      <c r="C247" s="146"/>
      <c r="D247" s="198" t="s">
        <v>31</v>
      </c>
      <c r="E247" s="143">
        <v>0</v>
      </c>
      <c r="F247" s="143">
        <v>0</v>
      </c>
      <c r="G247" s="143">
        <v>0</v>
      </c>
      <c r="H247" s="143">
        <v>0</v>
      </c>
      <c r="I247" s="143">
        <v>0</v>
      </c>
      <c r="J247" s="143">
        <v>766</v>
      </c>
      <c r="K247" s="143">
        <v>0</v>
      </c>
      <c r="L247" s="150">
        <f t="shared" si="99"/>
        <v>766</v>
      </c>
      <c r="P247" s="97"/>
      <c r="Q247" s="97"/>
      <c r="R247" s="97"/>
      <c r="S247" s="97"/>
      <c r="T247" s="97"/>
      <c r="U247" s="97"/>
      <c r="V247" s="97"/>
      <c r="W247" s="97"/>
      <c r="X247" s="97"/>
      <c r="Y247" s="97"/>
      <c r="Z247" s="97"/>
      <c r="AA247" s="97"/>
      <c r="AB247" s="97"/>
      <c r="AC247" s="97"/>
      <c r="AD247" s="97"/>
      <c r="AE247" s="97"/>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row>
    <row r="248" spans="1:66" ht="30" customHeight="1" x14ac:dyDescent="0.4">
      <c r="A248" s="221"/>
      <c r="B248" s="147" t="s">
        <v>47</v>
      </c>
      <c r="C248" s="148"/>
      <c r="D248" s="149"/>
      <c r="E248" s="150">
        <f>SUM(E234:E247)</f>
        <v>553</v>
      </c>
      <c r="F248" s="150">
        <f t="shared" ref="F248:I248" si="100">SUM(F234:F247)</f>
        <v>2021.5</v>
      </c>
      <c r="G248" s="150">
        <f t="shared" si="100"/>
        <v>856.5</v>
      </c>
      <c r="H248" s="150">
        <f t="shared" si="100"/>
        <v>846.5</v>
      </c>
      <c r="I248" s="150">
        <f t="shared" si="100"/>
        <v>3824.5</v>
      </c>
      <c r="J248" s="150">
        <f>SUM(J234:J247)</f>
        <v>5922.5</v>
      </c>
      <c r="K248" s="150">
        <f>SUM(K234:K247)</f>
        <v>1341</v>
      </c>
      <c r="L248" s="151">
        <f>SUM(L234:L247)</f>
        <v>15365.5</v>
      </c>
      <c r="P248" s="97"/>
      <c r="Q248" s="97"/>
      <c r="R248" s="97"/>
      <c r="S248" s="97"/>
      <c r="T248" s="97"/>
      <c r="U248" s="97"/>
      <c r="V248" s="97"/>
      <c r="W248" s="97"/>
      <c r="X248" s="97"/>
      <c r="Y248" s="97"/>
      <c r="Z248" s="97"/>
      <c r="AA248" s="97"/>
      <c r="AB248" s="97"/>
      <c r="AC248" s="97"/>
      <c r="AD248" s="97"/>
      <c r="AE248" s="97"/>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row>
    <row r="249" spans="1:66" s="6" customFormat="1" ht="30" customHeight="1" x14ac:dyDescent="0.4">
      <c r="A249" s="152" t="s">
        <v>50</v>
      </c>
      <c r="B249" s="152"/>
      <c r="C249" s="152"/>
      <c r="D249" s="152"/>
      <c r="E249" s="203">
        <f>SUM(E233,E219)</f>
        <v>1106</v>
      </c>
      <c r="F249" s="203">
        <f t="shared" ref="F249:J249" si="101">SUM(F233,F219)</f>
        <v>4035</v>
      </c>
      <c r="G249" s="203">
        <f t="shared" si="101"/>
        <v>1714</v>
      </c>
      <c r="H249" s="203">
        <f t="shared" si="101"/>
        <v>1692</v>
      </c>
      <c r="I249" s="203">
        <f t="shared" si="101"/>
        <v>7650</v>
      </c>
      <c r="J249" s="203">
        <f t="shared" si="101"/>
        <v>11796</v>
      </c>
      <c r="K249" s="162">
        <f>SUM(K233,K219)</f>
        <v>2682</v>
      </c>
      <c r="L249" s="162">
        <f>SUM(L233,L219)</f>
        <v>30675</v>
      </c>
      <c r="P249" s="97"/>
      <c r="Q249" s="97"/>
      <c r="R249" s="97"/>
      <c r="S249" s="97"/>
      <c r="T249" s="97"/>
      <c r="U249" s="97"/>
      <c r="V249" s="97"/>
      <c r="W249" s="97"/>
      <c r="X249" s="97"/>
      <c r="Y249" s="97"/>
      <c r="Z249" s="97"/>
      <c r="AA249" s="97"/>
      <c r="AB249" s="97"/>
      <c r="AC249" s="97"/>
      <c r="AD249" s="97"/>
      <c r="AE249" s="97"/>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row>
    <row r="250" spans="1:66" s="6" customFormat="1" ht="30" customHeight="1" x14ac:dyDescent="0.4">
      <c r="A250" s="204"/>
      <c r="B250" s="204"/>
      <c r="C250" s="204"/>
      <c r="D250" s="204"/>
      <c r="E250" s="205"/>
      <c r="F250" s="205"/>
      <c r="G250" s="205"/>
      <c r="H250" s="205"/>
      <c r="I250" s="205"/>
      <c r="J250" s="205"/>
      <c r="K250" s="206"/>
      <c r="L250" s="206"/>
      <c r="P250" s="97"/>
      <c r="Q250" s="97"/>
      <c r="R250" s="97"/>
      <c r="S250" s="97"/>
      <c r="T250" s="97"/>
      <c r="U250" s="97"/>
      <c r="V250" s="97"/>
      <c r="W250" s="97"/>
      <c r="X250" s="97"/>
      <c r="Y250" s="97"/>
      <c r="Z250" s="97"/>
      <c r="AA250" s="97"/>
      <c r="AB250" s="97"/>
      <c r="AC250" s="97"/>
      <c r="AD250" s="97"/>
      <c r="AE250" s="97"/>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row>
    <row r="251" spans="1:66" ht="30" customHeight="1" x14ac:dyDescent="0.4">
      <c r="A251" s="167"/>
      <c r="B251" s="167"/>
      <c r="C251" s="167"/>
      <c r="D251" s="167"/>
      <c r="E251" s="170"/>
      <c r="F251" s="170"/>
      <c r="G251" s="170"/>
      <c r="H251" s="170"/>
      <c r="I251" s="170"/>
      <c r="J251" s="170"/>
      <c r="K251" s="170"/>
      <c r="L251" s="171"/>
      <c r="P251" s="97"/>
      <c r="Q251" s="97"/>
      <c r="R251" s="97"/>
      <c r="S251" s="97"/>
      <c r="T251" s="97"/>
      <c r="U251" s="97"/>
      <c r="V251" s="97"/>
      <c r="W251" s="97"/>
      <c r="X251" s="97"/>
      <c r="Y251" s="97"/>
      <c r="Z251" s="97"/>
      <c r="AA251" s="97"/>
      <c r="AB251" s="97"/>
      <c r="AC251" s="97"/>
      <c r="AD251" s="97"/>
      <c r="AE251" s="97"/>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row>
    <row r="252" spans="1:66" ht="30" customHeight="1" x14ac:dyDescent="0.4">
      <c r="A252" s="167"/>
      <c r="B252" s="167"/>
      <c r="C252" s="167"/>
      <c r="D252" s="167"/>
      <c r="E252" s="170"/>
      <c r="F252" s="170"/>
      <c r="G252" s="170"/>
      <c r="H252" s="170"/>
      <c r="I252" s="170"/>
      <c r="J252" s="170"/>
      <c r="K252" s="170"/>
      <c r="L252" s="171"/>
      <c r="P252" s="97"/>
      <c r="Q252" s="97"/>
      <c r="R252" s="97"/>
      <c r="S252" s="97"/>
      <c r="T252" s="97"/>
      <c r="U252" s="97"/>
      <c r="V252" s="97"/>
      <c r="W252" s="97"/>
      <c r="X252" s="97"/>
      <c r="Y252" s="97"/>
      <c r="Z252" s="97"/>
      <c r="AA252" s="97"/>
      <c r="AB252" s="97"/>
      <c r="AC252" s="97"/>
      <c r="AD252" s="97"/>
      <c r="AE252" s="97"/>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row>
    <row r="253" spans="1:66" ht="30" customHeight="1" x14ac:dyDescent="0.45">
      <c r="A253" s="219" t="s">
        <v>40</v>
      </c>
      <c r="B253" s="157">
        <v>2019</v>
      </c>
      <c r="C253" s="141" t="s">
        <v>2</v>
      </c>
      <c r="D253" s="198" t="s">
        <v>23</v>
      </c>
      <c r="E253" s="143">
        <v>156</v>
      </c>
      <c r="F253" s="143">
        <v>0</v>
      </c>
      <c r="G253" s="143">
        <v>0</v>
      </c>
      <c r="H253" s="143">
        <v>0</v>
      </c>
      <c r="I253" s="143">
        <v>0</v>
      </c>
      <c r="J253" s="143">
        <v>625</v>
      </c>
      <c r="K253" s="143">
        <v>0</v>
      </c>
      <c r="L253" s="199">
        <f t="shared" si="90"/>
        <v>781</v>
      </c>
      <c r="P253" s="97"/>
      <c r="Q253" s="97"/>
      <c r="R253" s="97"/>
      <c r="S253" s="97"/>
      <c r="T253" s="97"/>
      <c r="U253" s="97"/>
      <c r="V253" s="97"/>
      <c r="W253" s="97"/>
      <c r="X253" s="97"/>
      <c r="Y253" s="97"/>
      <c r="Z253" s="97"/>
      <c r="AA253" s="97"/>
      <c r="AB253" s="97"/>
      <c r="AC253" s="97"/>
      <c r="AD253" s="97"/>
      <c r="AE253" s="97"/>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row>
    <row r="254" spans="1:66" ht="30" customHeight="1" x14ac:dyDescent="0.45">
      <c r="A254" s="220"/>
      <c r="B254" s="157"/>
      <c r="C254" s="145"/>
      <c r="D254" s="198" t="s">
        <v>24</v>
      </c>
      <c r="E254" s="143">
        <v>86</v>
      </c>
      <c r="F254" s="143">
        <v>1005</v>
      </c>
      <c r="G254" s="143">
        <v>0</v>
      </c>
      <c r="H254" s="143">
        <v>0</v>
      </c>
      <c r="I254" s="143">
        <v>2669</v>
      </c>
      <c r="J254" s="143">
        <v>66</v>
      </c>
      <c r="K254" s="143">
        <v>0</v>
      </c>
      <c r="L254" s="199">
        <f t="shared" si="90"/>
        <v>3826</v>
      </c>
      <c r="P254" s="97"/>
      <c r="Q254" s="97"/>
      <c r="R254" s="97"/>
      <c r="S254" s="97"/>
      <c r="T254" s="97"/>
      <c r="U254" s="97"/>
      <c r="V254" s="97"/>
      <c r="W254" s="97"/>
      <c r="X254" s="97"/>
      <c r="Y254" s="97"/>
      <c r="Z254" s="97"/>
      <c r="AA254" s="97"/>
      <c r="AB254" s="97"/>
      <c r="AC254" s="97"/>
      <c r="AD254" s="97"/>
      <c r="AE254" s="97"/>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row>
    <row r="255" spans="1:66" ht="30" customHeight="1" x14ac:dyDescent="0.45">
      <c r="A255" s="220"/>
      <c r="B255" s="157"/>
      <c r="C255" s="145"/>
      <c r="D255" s="198" t="s">
        <v>0</v>
      </c>
      <c r="E255" s="143">
        <v>0</v>
      </c>
      <c r="F255" s="143">
        <v>3</v>
      </c>
      <c r="G255" s="143">
        <v>0</v>
      </c>
      <c r="H255" s="143">
        <v>0</v>
      </c>
      <c r="I255" s="143">
        <v>2456</v>
      </c>
      <c r="J255" s="143">
        <v>197</v>
      </c>
      <c r="K255" s="143">
        <v>0</v>
      </c>
      <c r="L255" s="199">
        <f t="shared" si="90"/>
        <v>2656</v>
      </c>
      <c r="P255" s="97"/>
      <c r="Q255" s="97"/>
      <c r="R255" s="97"/>
      <c r="S255" s="97"/>
      <c r="T255" s="97"/>
      <c r="U255" s="97"/>
      <c r="V255" s="97"/>
      <c r="W255" s="97"/>
      <c r="X255" s="97"/>
      <c r="Y255" s="97"/>
      <c r="Z255" s="97"/>
      <c r="AA255" s="97"/>
      <c r="AB255" s="97"/>
      <c r="AC255" s="97"/>
      <c r="AD255" s="97"/>
      <c r="AE255" s="97"/>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row>
    <row r="256" spans="1:66" ht="30" customHeight="1" x14ac:dyDescent="0.45">
      <c r="A256" s="220"/>
      <c r="B256" s="157"/>
      <c r="C256" s="145"/>
      <c r="D256" s="198" t="s">
        <v>25</v>
      </c>
      <c r="E256" s="143">
        <v>0</v>
      </c>
      <c r="F256" s="143">
        <v>1992</v>
      </c>
      <c r="G256" s="143">
        <v>0</v>
      </c>
      <c r="H256" s="143">
        <v>0</v>
      </c>
      <c r="I256" s="143">
        <v>0</v>
      </c>
      <c r="J256" s="143">
        <v>0</v>
      </c>
      <c r="K256" s="143">
        <v>0</v>
      </c>
      <c r="L256" s="199">
        <f t="shared" si="90"/>
        <v>1992</v>
      </c>
      <c r="P256" s="97"/>
      <c r="Q256" s="97"/>
      <c r="R256" s="97"/>
      <c r="S256" s="97"/>
      <c r="T256" s="97"/>
      <c r="U256" s="97"/>
      <c r="V256" s="97"/>
      <c r="W256" s="97"/>
      <c r="X256" s="97"/>
      <c r="Y256" s="97"/>
      <c r="Z256" s="97"/>
      <c r="AA256" s="97"/>
      <c r="AB256" s="97"/>
      <c r="AC256" s="97"/>
      <c r="AD256" s="97"/>
      <c r="AE256" s="97"/>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row>
    <row r="257" spans="1:66" ht="30" customHeight="1" x14ac:dyDescent="0.45">
      <c r="A257" s="220"/>
      <c r="B257" s="157"/>
      <c r="C257" s="146"/>
      <c r="D257" s="198" t="s">
        <v>26</v>
      </c>
      <c r="E257" s="143">
        <v>0</v>
      </c>
      <c r="F257" s="143">
        <v>0</v>
      </c>
      <c r="G257" s="143">
        <v>0</v>
      </c>
      <c r="H257" s="143">
        <v>0</v>
      </c>
      <c r="I257" s="143">
        <v>3</v>
      </c>
      <c r="J257" s="143">
        <v>31</v>
      </c>
      <c r="K257" s="143">
        <v>0</v>
      </c>
      <c r="L257" s="199">
        <f t="shared" si="90"/>
        <v>34</v>
      </c>
      <c r="P257" s="97"/>
      <c r="Q257" s="97"/>
      <c r="R257" s="97"/>
      <c r="S257" s="97"/>
      <c r="T257" s="97"/>
      <c r="U257" s="97"/>
      <c r="V257" s="97"/>
      <c r="W257" s="97"/>
      <c r="X257" s="97"/>
      <c r="Y257" s="97"/>
      <c r="Z257" s="97"/>
      <c r="AA257" s="97"/>
      <c r="AB257" s="97"/>
      <c r="AC257" s="97"/>
      <c r="AD257" s="97"/>
      <c r="AE257" s="97"/>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row>
    <row r="258" spans="1:66" ht="30" customHeight="1" x14ac:dyDescent="0.45">
      <c r="A258" s="220"/>
      <c r="B258" s="157"/>
      <c r="C258" s="141" t="s">
        <v>3</v>
      </c>
      <c r="D258" s="198" t="s">
        <v>35</v>
      </c>
      <c r="E258" s="143">
        <v>0</v>
      </c>
      <c r="F258" s="143">
        <v>0</v>
      </c>
      <c r="G258" s="143">
        <v>0</v>
      </c>
      <c r="H258" s="143">
        <v>0</v>
      </c>
      <c r="I258" s="143">
        <v>0</v>
      </c>
      <c r="J258" s="143">
        <v>142</v>
      </c>
      <c r="K258" s="143">
        <v>0</v>
      </c>
      <c r="L258" s="199">
        <f t="shared" si="90"/>
        <v>142</v>
      </c>
      <c r="P258" s="97"/>
      <c r="Q258" s="97"/>
      <c r="R258" s="97"/>
      <c r="S258" s="97"/>
      <c r="T258" s="97"/>
      <c r="U258" s="97"/>
      <c r="V258" s="97"/>
      <c r="W258" s="97"/>
      <c r="X258" s="97"/>
      <c r="Y258" s="97"/>
      <c r="Z258" s="97"/>
      <c r="AA258" s="97"/>
      <c r="AB258" s="97"/>
      <c r="AC258" s="97"/>
      <c r="AD258" s="97"/>
      <c r="AE258" s="97"/>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row>
    <row r="259" spans="1:66" ht="30" customHeight="1" x14ac:dyDescent="0.45">
      <c r="A259" s="220"/>
      <c r="B259" s="157"/>
      <c r="C259" s="145"/>
      <c r="D259" s="198" t="s">
        <v>27</v>
      </c>
      <c r="E259" s="143">
        <v>0</v>
      </c>
      <c r="F259" s="143">
        <v>2</v>
      </c>
      <c r="G259" s="143">
        <v>4</v>
      </c>
      <c r="H259" s="143">
        <v>0</v>
      </c>
      <c r="I259" s="143">
        <v>0</v>
      </c>
      <c r="J259" s="143">
        <v>0</v>
      </c>
      <c r="K259" s="143">
        <v>0</v>
      </c>
      <c r="L259" s="199">
        <f t="shared" si="90"/>
        <v>6</v>
      </c>
      <c r="P259" s="97"/>
      <c r="Q259" s="97"/>
      <c r="R259" s="97"/>
      <c r="S259" s="97"/>
      <c r="T259" s="97"/>
      <c r="U259" s="97"/>
      <c r="V259" s="97"/>
      <c r="W259" s="97"/>
      <c r="X259" s="97"/>
      <c r="Y259" s="97"/>
      <c r="Z259" s="97"/>
      <c r="AA259" s="97"/>
      <c r="AB259" s="97"/>
      <c r="AC259" s="97"/>
      <c r="AD259" s="97"/>
      <c r="AE259" s="97"/>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row>
    <row r="260" spans="1:66" ht="30" customHeight="1" x14ac:dyDescent="0.45">
      <c r="A260" s="220"/>
      <c r="B260" s="157"/>
      <c r="C260" s="145"/>
      <c r="D260" s="198" t="s">
        <v>29</v>
      </c>
      <c r="E260" s="143">
        <v>0</v>
      </c>
      <c r="F260" s="143">
        <v>0</v>
      </c>
      <c r="G260" s="143">
        <v>0</v>
      </c>
      <c r="H260" s="143">
        <v>0</v>
      </c>
      <c r="I260" s="143">
        <v>0</v>
      </c>
      <c r="J260" s="143">
        <v>130</v>
      </c>
      <c r="K260" s="143">
        <v>0</v>
      </c>
      <c r="L260" s="199">
        <f t="shared" si="90"/>
        <v>130</v>
      </c>
      <c r="P260" s="97"/>
      <c r="Q260" s="97"/>
      <c r="R260" s="97"/>
      <c r="S260" s="97"/>
      <c r="T260" s="97"/>
      <c r="U260" s="97"/>
      <c r="V260" s="97"/>
      <c r="W260" s="97"/>
      <c r="X260" s="97"/>
      <c r="Y260" s="97"/>
      <c r="Z260" s="97"/>
      <c r="AA260" s="97"/>
      <c r="AB260" s="97"/>
      <c r="AC260" s="97"/>
      <c r="AD260" s="97"/>
      <c r="AE260" s="97"/>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row>
    <row r="261" spans="1:66" ht="30" customHeight="1" x14ac:dyDescent="0.45">
      <c r="A261" s="220"/>
      <c r="B261" s="157"/>
      <c r="C261" s="145"/>
      <c r="D261" s="198" t="s">
        <v>30</v>
      </c>
      <c r="E261" s="143">
        <v>0</v>
      </c>
      <c r="F261" s="143">
        <v>0</v>
      </c>
      <c r="G261" s="143">
        <v>0</v>
      </c>
      <c r="H261" s="143">
        <v>0</v>
      </c>
      <c r="I261" s="143">
        <v>219</v>
      </c>
      <c r="J261" s="143">
        <v>0</v>
      </c>
      <c r="K261" s="143">
        <v>0</v>
      </c>
      <c r="L261" s="199">
        <f t="shared" si="90"/>
        <v>219</v>
      </c>
      <c r="P261" s="97"/>
      <c r="Q261" s="97"/>
      <c r="R261" s="97"/>
      <c r="S261" s="97"/>
      <c r="T261" s="97"/>
      <c r="U261" s="97"/>
      <c r="V261" s="97"/>
      <c r="W261" s="97"/>
      <c r="X261" s="97"/>
      <c r="Y261" s="97"/>
      <c r="Z261" s="97"/>
      <c r="AA261" s="97"/>
      <c r="AB261" s="97"/>
      <c r="AC261" s="97"/>
      <c r="AD261" s="97"/>
      <c r="AE261" s="97"/>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row>
    <row r="262" spans="1:66" ht="30" customHeight="1" x14ac:dyDescent="0.45">
      <c r="A262" s="220"/>
      <c r="B262" s="157"/>
      <c r="C262" s="146"/>
      <c r="D262" s="198" t="s">
        <v>31</v>
      </c>
      <c r="E262" s="143">
        <v>0</v>
      </c>
      <c r="F262" s="143">
        <v>0</v>
      </c>
      <c r="G262" s="143">
        <v>0</v>
      </c>
      <c r="H262" s="143">
        <v>0</v>
      </c>
      <c r="I262" s="143">
        <v>0</v>
      </c>
      <c r="J262" s="143">
        <v>68</v>
      </c>
      <c r="K262" s="143">
        <v>0</v>
      </c>
      <c r="L262" s="199">
        <f t="shared" si="90"/>
        <v>68</v>
      </c>
      <c r="P262" s="97"/>
      <c r="Q262" s="97"/>
      <c r="R262" s="97"/>
      <c r="S262" s="97"/>
      <c r="T262" s="97"/>
      <c r="U262" s="97"/>
      <c r="V262" s="97"/>
      <c r="W262" s="97"/>
      <c r="X262" s="97"/>
      <c r="Y262" s="97"/>
      <c r="Z262" s="97"/>
      <c r="AA262" s="97"/>
      <c r="AB262" s="97"/>
      <c r="AC262" s="97"/>
      <c r="AD262" s="97"/>
      <c r="AE262" s="97"/>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row>
    <row r="263" spans="1:66" ht="30" customHeight="1" x14ac:dyDescent="0.4">
      <c r="A263" s="220"/>
      <c r="B263" s="158" t="s">
        <v>47</v>
      </c>
      <c r="C263" s="158"/>
      <c r="D263" s="158"/>
      <c r="E263" s="150">
        <f>SUM(E253:E262)</f>
        <v>242</v>
      </c>
      <c r="F263" s="150">
        <f t="shared" ref="F263:L263" si="102">SUM(F253:F262)</f>
        <v>3002</v>
      </c>
      <c r="G263" s="150">
        <f t="shared" si="102"/>
        <v>4</v>
      </c>
      <c r="H263" s="150">
        <f t="shared" si="102"/>
        <v>0</v>
      </c>
      <c r="I263" s="150">
        <f t="shared" si="102"/>
        <v>5347</v>
      </c>
      <c r="J263" s="150">
        <f t="shared" si="102"/>
        <v>1259</v>
      </c>
      <c r="K263" s="150">
        <f t="shared" si="102"/>
        <v>0</v>
      </c>
      <c r="L263" s="151">
        <f t="shared" si="102"/>
        <v>9854</v>
      </c>
      <c r="P263" s="97"/>
      <c r="Q263" s="97"/>
      <c r="R263" s="97"/>
      <c r="S263" s="97"/>
      <c r="T263" s="97"/>
      <c r="U263" s="97"/>
      <c r="V263" s="97"/>
      <c r="W263" s="97"/>
      <c r="X263" s="97"/>
      <c r="Y263" s="97"/>
      <c r="Z263" s="97"/>
      <c r="AA263" s="97"/>
      <c r="AB263" s="97"/>
      <c r="AC263" s="97"/>
      <c r="AD263" s="97"/>
      <c r="AE263" s="97"/>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row>
    <row r="264" spans="1:66" ht="30" customHeight="1" x14ac:dyDescent="0.45">
      <c r="A264" s="220"/>
      <c r="B264" s="157">
        <v>2020</v>
      </c>
      <c r="C264" s="141" t="s">
        <v>2</v>
      </c>
      <c r="D264" s="198" t="s">
        <v>23</v>
      </c>
      <c r="E264" s="143">
        <v>816</v>
      </c>
      <c r="F264" s="143">
        <v>2</v>
      </c>
      <c r="G264" s="143">
        <v>0</v>
      </c>
      <c r="H264" s="143">
        <v>0</v>
      </c>
      <c r="I264" s="143">
        <v>0</v>
      </c>
      <c r="J264" s="143">
        <v>437</v>
      </c>
      <c r="K264" s="143">
        <v>0</v>
      </c>
      <c r="L264" s="199">
        <f t="shared" si="90"/>
        <v>1255</v>
      </c>
      <c r="P264" s="97"/>
      <c r="Q264" s="97"/>
      <c r="R264" s="97"/>
      <c r="S264" s="97"/>
      <c r="T264" s="97"/>
      <c r="U264" s="97"/>
      <c r="V264" s="97"/>
      <c r="W264" s="97"/>
      <c r="X264" s="97"/>
      <c r="Y264" s="97"/>
      <c r="Z264" s="97"/>
      <c r="AA264" s="97"/>
      <c r="AB264" s="97"/>
      <c r="AC264" s="97"/>
      <c r="AD264" s="97"/>
      <c r="AE264" s="97"/>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row>
    <row r="265" spans="1:66" ht="30" customHeight="1" x14ac:dyDescent="0.45">
      <c r="A265" s="220"/>
      <c r="B265" s="157"/>
      <c r="C265" s="145"/>
      <c r="D265" s="198" t="s">
        <v>24</v>
      </c>
      <c r="E265" s="143">
        <v>0</v>
      </c>
      <c r="F265" s="143">
        <v>1260</v>
      </c>
      <c r="G265" s="143">
        <v>0</v>
      </c>
      <c r="H265" s="143">
        <v>0</v>
      </c>
      <c r="I265" s="143">
        <v>242</v>
      </c>
      <c r="J265" s="143">
        <v>64</v>
      </c>
      <c r="K265" s="143">
        <v>0</v>
      </c>
      <c r="L265" s="199">
        <f t="shared" si="90"/>
        <v>1566</v>
      </c>
      <c r="P265" s="97"/>
      <c r="Q265" s="97"/>
      <c r="R265" s="97"/>
      <c r="S265" s="97"/>
      <c r="T265" s="97"/>
      <c r="U265" s="97"/>
      <c r="V265" s="97"/>
      <c r="W265" s="97"/>
      <c r="X265" s="97"/>
      <c r="Y265" s="97"/>
      <c r="Z265" s="97"/>
      <c r="AA265" s="97"/>
      <c r="AB265" s="97"/>
      <c r="AC265" s="97"/>
      <c r="AD265" s="97"/>
      <c r="AE265" s="97"/>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row>
    <row r="266" spans="1:66" ht="30" customHeight="1" x14ac:dyDescent="0.45">
      <c r="A266" s="220"/>
      <c r="B266" s="157"/>
      <c r="C266" s="145"/>
      <c r="D266" s="198" t="s">
        <v>0</v>
      </c>
      <c r="E266" s="143">
        <v>0</v>
      </c>
      <c r="F266" s="143">
        <v>0</v>
      </c>
      <c r="G266" s="143">
        <v>0</v>
      </c>
      <c r="H266" s="143">
        <v>0</v>
      </c>
      <c r="I266" s="143">
        <v>366</v>
      </c>
      <c r="J266" s="143">
        <v>0</v>
      </c>
      <c r="K266" s="143">
        <v>0</v>
      </c>
      <c r="L266" s="199">
        <f t="shared" si="90"/>
        <v>366</v>
      </c>
      <c r="P266" s="97"/>
      <c r="Q266" s="97"/>
      <c r="R266" s="97"/>
      <c r="S266" s="97"/>
      <c r="T266" s="97"/>
      <c r="U266" s="97"/>
      <c r="V266" s="97"/>
      <c r="W266" s="97"/>
      <c r="X266" s="97"/>
      <c r="Y266" s="97"/>
      <c r="Z266" s="97"/>
      <c r="AA266" s="97"/>
      <c r="AB266" s="97"/>
      <c r="AC266" s="97"/>
      <c r="AD266" s="97"/>
      <c r="AE266" s="97"/>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row>
    <row r="267" spans="1:66" ht="30" customHeight="1" x14ac:dyDescent="0.45">
      <c r="A267" s="220"/>
      <c r="B267" s="157"/>
      <c r="C267" s="145"/>
      <c r="D267" s="198" t="s">
        <v>25</v>
      </c>
      <c r="E267" s="143">
        <v>0</v>
      </c>
      <c r="F267" s="143">
        <v>2269</v>
      </c>
      <c r="G267" s="143">
        <v>0</v>
      </c>
      <c r="H267" s="143">
        <v>0</v>
      </c>
      <c r="I267" s="143">
        <v>0</v>
      </c>
      <c r="J267" s="143">
        <v>0</v>
      </c>
      <c r="K267" s="143">
        <v>0</v>
      </c>
      <c r="L267" s="199">
        <f t="shared" si="90"/>
        <v>2269</v>
      </c>
      <c r="P267" s="97"/>
      <c r="Q267" s="97"/>
      <c r="R267" s="97"/>
      <c r="S267" s="97"/>
      <c r="T267" s="97"/>
      <c r="U267" s="97"/>
      <c r="V267" s="97"/>
      <c r="W267" s="97"/>
      <c r="X267" s="97"/>
      <c r="Y267" s="97"/>
      <c r="Z267" s="97"/>
      <c r="AA267" s="97"/>
      <c r="AB267" s="97"/>
      <c r="AC267" s="97"/>
      <c r="AD267" s="97"/>
      <c r="AE267" s="97"/>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row>
    <row r="268" spans="1:66" ht="30" customHeight="1" x14ac:dyDescent="0.45">
      <c r="A268" s="220"/>
      <c r="B268" s="157"/>
      <c r="C268" s="146"/>
      <c r="D268" s="198" t="s">
        <v>26</v>
      </c>
      <c r="E268" s="143">
        <v>0</v>
      </c>
      <c r="F268" s="143">
        <v>54</v>
      </c>
      <c r="G268" s="143">
        <v>0</v>
      </c>
      <c r="H268" s="143">
        <v>0</v>
      </c>
      <c r="I268" s="143">
        <v>438</v>
      </c>
      <c r="J268" s="143">
        <v>0</v>
      </c>
      <c r="K268" s="143">
        <v>0</v>
      </c>
      <c r="L268" s="199">
        <f t="shared" si="90"/>
        <v>492</v>
      </c>
      <c r="P268" s="97"/>
      <c r="Q268" s="97"/>
      <c r="R268" s="97"/>
      <c r="S268" s="97"/>
      <c r="T268" s="97"/>
      <c r="U268" s="97"/>
      <c r="V268" s="97"/>
      <c r="W268" s="97"/>
      <c r="X268" s="97"/>
      <c r="Y268" s="97"/>
      <c r="Z268" s="97"/>
      <c r="AA268" s="97"/>
      <c r="AB268" s="97"/>
      <c r="AC268" s="97"/>
      <c r="AD268" s="97"/>
      <c r="AE268" s="97"/>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row>
    <row r="269" spans="1:66" ht="30" customHeight="1" x14ac:dyDescent="0.45">
      <c r="A269" s="220"/>
      <c r="B269" s="157"/>
      <c r="C269" s="141" t="s">
        <v>3</v>
      </c>
      <c r="D269" s="198" t="s">
        <v>27</v>
      </c>
      <c r="E269" s="143">
        <v>1726</v>
      </c>
      <c r="F269" s="143">
        <v>0</v>
      </c>
      <c r="G269" s="143">
        <v>4</v>
      </c>
      <c r="H269" s="143">
        <v>0</v>
      </c>
      <c r="I269" s="143">
        <v>0</v>
      </c>
      <c r="J269" s="143">
        <v>1</v>
      </c>
      <c r="K269" s="143">
        <v>0</v>
      </c>
      <c r="L269" s="199">
        <f t="shared" si="90"/>
        <v>1731</v>
      </c>
      <c r="P269" s="97"/>
      <c r="Q269" s="97"/>
      <c r="R269" s="97"/>
      <c r="S269" s="97"/>
      <c r="T269" s="97"/>
      <c r="U269" s="97"/>
      <c r="V269" s="97"/>
      <c r="W269" s="97"/>
      <c r="X269" s="97"/>
      <c r="Y269" s="97"/>
      <c r="Z269" s="97"/>
      <c r="AA269" s="97"/>
      <c r="AB269" s="97"/>
      <c r="AC269" s="97"/>
      <c r="AD269" s="97"/>
      <c r="AE269" s="97"/>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row>
    <row r="270" spans="1:66" ht="30" customHeight="1" x14ac:dyDescent="0.45">
      <c r="A270" s="220"/>
      <c r="B270" s="157"/>
      <c r="C270" s="145"/>
      <c r="D270" s="198" t="s">
        <v>30</v>
      </c>
      <c r="E270" s="143">
        <v>0</v>
      </c>
      <c r="F270" s="143">
        <v>41</v>
      </c>
      <c r="G270" s="143">
        <v>0</v>
      </c>
      <c r="H270" s="143">
        <v>0</v>
      </c>
      <c r="I270" s="143">
        <v>0</v>
      </c>
      <c r="J270" s="143">
        <v>0</v>
      </c>
      <c r="K270" s="143">
        <v>0</v>
      </c>
      <c r="L270" s="199">
        <f t="shared" si="90"/>
        <v>41</v>
      </c>
      <c r="P270" s="97"/>
      <c r="Q270" s="97"/>
      <c r="R270" s="97"/>
      <c r="S270" s="97"/>
      <c r="T270" s="97"/>
      <c r="U270" s="97"/>
      <c r="V270" s="97"/>
      <c r="W270" s="97"/>
      <c r="X270" s="97"/>
      <c r="Y270" s="97"/>
      <c r="Z270" s="97"/>
      <c r="AA270" s="97"/>
      <c r="AB270" s="97"/>
      <c r="AC270" s="97"/>
      <c r="AD270" s="97"/>
      <c r="AE270" s="97"/>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row>
    <row r="271" spans="1:66" ht="30" customHeight="1" x14ac:dyDescent="0.45">
      <c r="A271" s="220"/>
      <c r="B271" s="157"/>
      <c r="C271" s="146"/>
      <c r="D271" s="198" t="s">
        <v>31</v>
      </c>
      <c r="E271" s="143">
        <v>0</v>
      </c>
      <c r="F271" s="143">
        <v>0</v>
      </c>
      <c r="G271" s="143">
        <v>0</v>
      </c>
      <c r="H271" s="143">
        <v>0</v>
      </c>
      <c r="I271" s="143">
        <v>0</v>
      </c>
      <c r="J271" s="143">
        <v>91</v>
      </c>
      <c r="K271" s="143">
        <v>0</v>
      </c>
      <c r="L271" s="199">
        <f t="shared" si="90"/>
        <v>91</v>
      </c>
      <c r="P271" s="97"/>
      <c r="Q271" s="97"/>
      <c r="R271" s="97"/>
      <c r="S271" s="97"/>
      <c r="T271" s="97"/>
      <c r="U271" s="97"/>
      <c r="V271" s="97"/>
      <c r="W271" s="97"/>
      <c r="X271" s="97"/>
      <c r="Y271" s="97"/>
      <c r="Z271" s="97"/>
      <c r="AA271" s="97"/>
      <c r="AB271" s="97"/>
      <c r="AC271" s="97"/>
      <c r="AD271" s="97"/>
      <c r="AE271" s="97"/>
      <c r="AF271" s="87"/>
      <c r="AG271" s="87"/>
      <c r="AH271" s="1"/>
      <c r="AI271" s="1"/>
      <c r="AJ271" s="1"/>
      <c r="AK271" s="1"/>
      <c r="AL271" s="1"/>
      <c r="AM271" s="1"/>
      <c r="AN271" s="1"/>
      <c r="AO271" s="1"/>
      <c r="AP271" s="1"/>
      <c r="AQ271" s="1"/>
      <c r="AR271" s="1"/>
      <c r="AS271" s="1"/>
      <c r="AT271" s="1"/>
    </row>
    <row r="272" spans="1:66" ht="30" customHeight="1" x14ac:dyDescent="0.4">
      <c r="A272" s="220"/>
      <c r="B272" s="158" t="s">
        <v>47</v>
      </c>
      <c r="C272" s="158"/>
      <c r="D272" s="158"/>
      <c r="E272" s="150">
        <f t="shared" ref="E272:L272" si="103">SUM(E264:E271)</f>
        <v>2542</v>
      </c>
      <c r="F272" s="150">
        <f t="shared" si="103"/>
        <v>3626</v>
      </c>
      <c r="G272" s="150">
        <f t="shared" si="103"/>
        <v>4</v>
      </c>
      <c r="H272" s="150">
        <f t="shared" si="103"/>
        <v>0</v>
      </c>
      <c r="I272" s="150">
        <f t="shared" si="103"/>
        <v>1046</v>
      </c>
      <c r="J272" s="150">
        <f t="shared" si="103"/>
        <v>593</v>
      </c>
      <c r="K272" s="150">
        <f t="shared" si="103"/>
        <v>0</v>
      </c>
      <c r="L272" s="151">
        <f t="shared" si="103"/>
        <v>7811</v>
      </c>
      <c r="P272" s="97"/>
      <c r="Q272" s="97"/>
      <c r="R272" s="97"/>
      <c r="S272" s="97"/>
      <c r="T272" s="97"/>
      <c r="U272" s="97"/>
      <c r="V272" s="97"/>
      <c r="W272" s="97"/>
      <c r="X272" s="97"/>
      <c r="Y272" s="97"/>
      <c r="Z272" s="97"/>
      <c r="AA272" s="97"/>
      <c r="AB272" s="97"/>
      <c r="AC272" s="97"/>
      <c r="AD272" s="97"/>
      <c r="AE272" s="97"/>
      <c r="AF272" s="87"/>
      <c r="AG272" s="87"/>
      <c r="AH272" s="1"/>
      <c r="AI272" s="1"/>
      <c r="AJ272" s="1"/>
      <c r="AK272" s="1"/>
      <c r="AL272" s="1"/>
      <c r="AM272" s="1"/>
      <c r="AN272" s="1"/>
      <c r="AO272" s="1"/>
      <c r="AP272" s="1"/>
      <c r="AQ272" s="1"/>
      <c r="AR272" s="1"/>
      <c r="AS272" s="1"/>
      <c r="AT272" s="1"/>
    </row>
    <row r="273" spans="1:46" ht="30" customHeight="1" x14ac:dyDescent="0.4">
      <c r="A273" s="220"/>
      <c r="B273" s="157" t="s">
        <v>49</v>
      </c>
      <c r="C273" s="141" t="s">
        <v>2</v>
      </c>
      <c r="D273" s="198" t="s">
        <v>23</v>
      </c>
      <c r="E273" s="143">
        <f>AVERAGE(E264,E253)</f>
        <v>486</v>
      </c>
      <c r="F273" s="143">
        <f t="shared" ref="F273:K273" si="104">AVERAGE(F264,F253)</f>
        <v>1</v>
      </c>
      <c r="G273" s="143">
        <f t="shared" si="104"/>
        <v>0</v>
      </c>
      <c r="H273" s="143">
        <f t="shared" si="104"/>
        <v>0</v>
      </c>
      <c r="I273" s="143">
        <f t="shared" si="104"/>
        <v>0</v>
      </c>
      <c r="J273" s="143">
        <f t="shared" si="104"/>
        <v>531</v>
      </c>
      <c r="K273" s="143">
        <f t="shared" si="104"/>
        <v>0</v>
      </c>
      <c r="L273" s="150">
        <f t="shared" ref="L273:L282" si="105">SUM(E273:K273)</f>
        <v>1018</v>
      </c>
      <c r="P273" s="97"/>
      <c r="Q273" s="97"/>
      <c r="R273" s="97"/>
      <c r="S273" s="97"/>
      <c r="T273" s="97"/>
      <c r="U273" s="97"/>
      <c r="V273" s="97"/>
      <c r="W273" s="97"/>
      <c r="X273" s="97"/>
      <c r="Y273" s="97"/>
      <c r="Z273" s="97"/>
      <c r="AA273" s="97"/>
      <c r="AB273" s="97"/>
      <c r="AC273" s="97"/>
      <c r="AD273" s="97"/>
      <c r="AE273" s="97"/>
      <c r="AF273" s="87"/>
      <c r="AG273" s="87"/>
      <c r="AH273" s="1"/>
      <c r="AI273" s="1"/>
      <c r="AJ273" s="1"/>
      <c r="AK273" s="1"/>
      <c r="AL273" s="1"/>
      <c r="AM273" s="1"/>
      <c r="AN273" s="1"/>
      <c r="AO273" s="1"/>
      <c r="AP273" s="1"/>
      <c r="AQ273" s="1"/>
      <c r="AR273" s="1"/>
      <c r="AS273" s="1"/>
      <c r="AT273" s="1"/>
    </row>
    <row r="274" spans="1:46" ht="30" customHeight="1" x14ac:dyDescent="0.4">
      <c r="A274" s="220"/>
      <c r="B274" s="157"/>
      <c r="C274" s="145"/>
      <c r="D274" s="198" t="s">
        <v>24</v>
      </c>
      <c r="E274" s="143">
        <f t="shared" ref="E274:K274" si="106">AVERAGE(E265,E254)</f>
        <v>43</v>
      </c>
      <c r="F274" s="143">
        <f t="shared" si="106"/>
        <v>1132.5</v>
      </c>
      <c r="G274" s="143">
        <f t="shared" si="106"/>
        <v>0</v>
      </c>
      <c r="H274" s="143">
        <f t="shared" si="106"/>
        <v>0</v>
      </c>
      <c r="I274" s="143">
        <f t="shared" si="106"/>
        <v>1455.5</v>
      </c>
      <c r="J274" s="143">
        <f t="shared" si="106"/>
        <v>65</v>
      </c>
      <c r="K274" s="143">
        <f t="shared" si="106"/>
        <v>0</v>
      </c>
      <c r="L274" s="150">
        <f t="shared" si="105"/>
        <v>2696</v>
      </c>
      <c r="P274" s="97"/>
      <c r="Q274" s="97"/>
      <c r="R274" s="97"/>
      <c r="S274" s="97"/>
      <c r="T274" s="97"/>
      <c r="U274" s="97"/>
      <c r="V274" s="97"/>
      <c r="W274" s="97"/>
      <c r="X274" s="97"/>
      <c r="Y274" s="97"/>
      <c r="Z274" s="97"/>
      <c r="AA274" s="97"/>
      <c r="AB274" s="97"/>
      <c r="AC274" s="97"/>
      <c r="AD274" s="97"/>
      <c r="AE274" s="97"/>
      <c r="AF274" s="87"/>
      <c r="AG274" s="87"/>
      <c r="AH274" s="1"/>
      <c r="AI274" s="1"/>
      <c r="AJ274" s="1"/>
      <c r="AK274" s="1"/>
      <c r="AL274" s="1"/>
      <c r="AM274" s="1"/>
      <c r="AN274" s="1"/>
      <c r="AO274" s="1"/>
      <c r="AP274" s="1"/>
      <c r="AQ274" s="1"/>
      <c r="AR274" s="1"/>
      <c r="AS274" s="1"/>
      <c r="AT274" s="1"/>
    </row>
    <row r="275" spans="1:46" ht="30" customHeight="1" x14ac:dyDescent="0.4">
      <c r="A275" s="220"/>
      <c r="B275" s="157"/>
      <c r="C275" s="145"/>
      <c r="D275" s="198" t="s">
        <v>0</v>
      </c>
      <c r="E275" s="143">
        <f t="shared" ref="E275:K275" si="107">AVERAGE(E266,E255)</f>
        <v>0</v>
      </c>
      <c r="F275" s="143">
        <f t="shared" si="107"/>
        <v>1.5</v>
      </c>
      <c r="G275" s="143">
        <f t="shared" si="107"/>
        <v>0</v>
      </c>
      <c r="H275" s="143">
        <f t="shared" si="107"/>
        <v>0</v>
      </c>
      <c r="I275" s="143">
        <f t="shared" si="107"/>
        <v>1411</v>
      </c>
      <c r="J275" s="143">
        <f t="shared" si="107"/>
        <v>98.5</v>
      </c>
      <c r="K275" s="143">
        <f t="shared" si="107"/>
        <v>0</v>
      </c>
      <c r="L275" s="150">
        <f t="shared" si="105"/>
        <v>1511</v>
      </c>
      <c r="P275" s="97"/>
      <c r="Q275" s="97"/>
      <c r="R275" s="97"/>
      <c r="S275" s="97"/>
      <c r="T275" s="97"/>
      <c r="U275" s="97"/>
      <c r="V275" s="97"/>
      <c r="W275" s="97"/>
      <c r="X275" s="97"/>
      <c r="Y275" s="97"/>
      <c r="Z275" s="97"/>
      <c r="AA275" s="97"/>
      <c r="AB275" s="97"/>
      <c r="AC275" s="97"/>
      <c r="AD275" s="97"/>
      <c r="AE275" s="97"/>
      <c r="AF275" s="87"/>
      <c r="AG275" s="87"/>
      <c r="AH275" s="1"/>
      <c r="AI275" s="1"/>
      <c r="AJ275" s="1"/>
      <c r="AK275" s="1"/>
      <c r="AL275" s="1"/>
      <c r="AM275" s="1"/>
      <c r="AN275" s="1"/>
      <c r="AO275" s="1"/>
      <c r="AP275" s="1"/>
      <c r="AQ275" s="1"/>
      <c r="AR275" s="1"/>
      <c r="AS275" s="1"/>
      <c r="AT275" s="1"/>
    </row>
    <row r="276" spans="1:46" ht="30" customHeight="1" x14ac:dyDescent="0.4">
      <c r="A276" s="220"/>
      <c r="B276" s="157"/>
      <c r="C276" s="145"/>
      <c r="D276" s="198" t="s">
        <v>25</v>
      </c>
      <c r="E276" s="143">
        <f t="shared" ref="E276:K276" si="108">AVERAGE(E267,E256)</f>
        <v>0</v>
      </c>
      <c r="F276" s="143">
        <f t="shared" si="108"/>
        <v>2130.5</v>
      </c>
      <c r="G276" s="143">
        <f t="shared" si="108"/>
        <v>0</v>
      </c>
      <c r="H276" s="143">
        <f t="shared" si="108"/>
        <v>0</v>
      </c>
      <c r="I276" s="143">
        <f t="shared" si="108"/>
        <v>0</v>
      </c>
      <c r="J276" s="143">
        <f t="shared" si="108"/>
        <v>0</v>
      </c>
      <c r="K276" s="143">
        <f t="shared" si="108"/>
        <v>0</v>
      </c>
      <c r="L276" s="150">
        <f t="shared" si="105"/>
        <v>2130.5</v>
      </c>
      <c r="P276" s="97"/>
      <c r="Q276" s="97"/>
      <c r="R276" s="97"/>
      <c r="S276" s="97"/>
      <c r="T276" s="97"/>
      <c r="U276" s="97"/>
      <c r="V276" s="97"/>
      <c r="W276" s="97"/>
      <c r="X276" s="97"/>
      <c r="Y276" s="97"/>
      <c r="Z276" s="97"/>
      <c r="AA276" s="97"/>
      <c r="AB276" s="97"/>
      <c r="AC276" s="97"/>
      <c r="AD276" s="97"/>
      <c r="AE276" s="97"/>
      <c r="AF276" s="87"/>
      <c r="AG276" s="87"/>
      <c r="AH276" s="1"/>
      <c r="AI276" s="1"/>
      <c r="AJ276" s="1"/>
      <c r="AK276" s="1"/>
      <c r="AL276" s="1"/>
      <c r="AM276" s="1"/>
      <c r="AN276" s="1"/>
      <c r="AO276" s="1"/>
      <c r="AP276" s="1"/>
      <c r="AQ276" s="1"/>
      <c r="AR276" s="1"/>
      <c r="AS276" s="1"/>
      <c r="AT276" s="1"/>
    </row>
    <row r="277" spans="1:46" ht="30" customHeight="1" x14ac:dyDescent="0.4">
      <c r="A277" s="220"/>
      <c r="B277" s="157"/>
      <c r="C277" s="146"/>
      <c r="D277" s="198" t="s">
        <v>26</v>
      </c>
      <c r="E277" s="143">
        <f t="shared" ref="E277:K277" si="109">AVERAGE(E268,E257)</f>
        <v>0</v>
      </c>
      <c r="F277" s="143">
        <f t="shared" si="109"/>
        <v>27</v>
      </c>
      <c r="G277" s="143">
        <f t="shared" si="109"/>
        <v>0</v>
      </c>
      <c r="H277" s="143">
        <f t="shared" si="109"/>
        <v>0</v>
      </c>
      <c r="I277" s="143">
        <f t="shared" si="109"/>
        <v>220.5</v>
      </c>
      <c r="J277" s="143">
        <f t="shared" si="109"/>
        <v>15.5</v>
      </c>
      <c r="K277" s="143">
        <f t="shared" si="109"/>
        <v>0</v>
      </c>
      <c r="L277" s="150">
        <f t="shared" si="105"/>
        <v>263</v>
      </c>
      <c r="P277" s="97"/>
      <c r="Q277" s="97"/>
      <c r="R277" s="97"/>
      <c r="S277" s="97"/>
      <c r="T277" s="97"/>
      <c r="U277" s="97"/>
      <c r="V277" s="97"/>
      <c r="W277" s="97"/>
      <c r="X277" s="97"/>
      <c r="Y277" s="97"/>
      <c r="Z277" s="97"/>
      <c r="AA277" s="97"/>
      <c r="AB277" s="97"/>
      <c r="AC277" s="97"/>
      <c r="AD277" s="97"/>
      <c r="AE277" s="97"/>
      <c r="AF277" s="1"/>
      <c r="AG277" s="1"/>
      <c r="AH277" s="1"/>
      <c r="AI277" s="1"/>
      <c r="AJ277" s="1"/>
      <c r="AK277" s="1"/>
      <c r="AL277" s="1"/>
      <c r="AM277" s="1"/>
      <c r="AN277" s="1"/>
      <c r="AO277" s="1"/>
      <c r="AP277" s="1"/>
      <c r="AQ277" s="1"/>
      <c r="AR277" s="1"/>
      <c r="AS277" s="1"/>
      <c r="AT277" s="1"/>
    </row>
    <row r="278" spans="1:46" ht="30" customHeight="1" x14ac:dyDescent="0.4">
      <c r="A278" s="220"/>
      <c r="B278" s="157"/>
      <c r="C278" s="141" t="s">
        <v>3</v>
      </c>
      <c r="D278" s="198" t="s">
        <v>35</v>
      </c>
      <c r="E278" s="143">
        <v>0</v>
      </c>
      <c r="F278" s="143">
        <v>0</v>
      </c>
      <c r="G278" s="143">
        <v>0</v>
      </c>
      <c r="H278" s="143">
        <v>0</v>
      </c>
      <c r="I278" s="143">
        <v>0</v>
      </c>
      <c r="J278" s="143">
        <f xml:space="preserve"> 142/2</f>
        <v>71</v>
      </c>
      <c r="K278" s="143">
        <v>0</v>
      </c>
      <c r="L278" s="150">
        <f t="shared" si="105"/>
        <v>71</v>
      </c>
      <c r="P278" s="97"/>
      <c r="Q278" s="97"/>
      <c r="R278" s="97"/>
      <c r="S278" s="97"/>
      <c r="T278" s="97"/>
      <c r="U278" s="97"/>
      <c r="V278" s="97"/>
      <c r="W278" s="97"/>
      <c r="X278" s="97"/>
      <c r="Y278" s="97"/>
      <c r="Z278" s="97"/>
      <c r="AA278" s="97"/>
      <c r="AB278" s="97"/>
      <c r="AC278" s="97"/>
      <c r="AD278" s="97"/>
      <c r="AE278" s="97"/>
      <c r="AF278" s="1"/>
      <c r="AG278" s="1"/>
      <c r="AH278" s="1"/>
      <c r="AI278" s="1"/>
      <c r="AJ278" s="1"/>
      <c r="AK278" s="1"/>
      <c r="AL278" s="1"/>
      <c r="AM278" s="1"/>
      <c r="AN278" s="1"/>
      <c r="AO278" s="1"/>
      <c r="AP278" s="1"/>
      <c r="AQ278" s="1"/>
      <c r="AR278" s="1"/>
      <c r="AS278" s="1"/>
      <c r="AT278" s="1"/>
    </row>
    <row r="279" spans="1:46" ht="30" customHeight="1" x14ac:dyDescent="0.4">
      <c r="A279" s="220"/>
      <c r="B279" s="157"/>
      <c r="C279" s="145"/>
      <c r="D279" s="198" t="s">
        <v>27</v>
      </c>
      <c r="E279" s="143">
        <f>AVERAGE(E269,E259)</f>
        <v>863</v>
      </c>
      <c r="F279" s="143">
        <f t="shared" ref="F279:K279" si="110">AVERAGE(F269,F259)</f>
        <v>1</v>
      </c>
      <c r="G279" s="143">
        <f t="shared" si="110"/>
        <v>4</v>
      </c>
      <c r="H279" s="143">
        <f t="shared" si="110"/>
        <v>0</v>
      </c>
      <c r="I279" s="143">
        <f t="shared" si="110"/>
        <v>0</v>
      </c>
      <c r="J279" s="143">
        <f t="shared" si="110"/>
        <v>0.5</v>
      </c>
      <c r="K279" s="143">
        <f t="shared" si="110"/>
        <v>0</v>
      </c>
      <c r="L279" s="150">
        <f t="shared" si="105"/>
        <v>868.5</v>
      </c>
      <c r="P279" s="97"/>
      <c r="Q279" s="97"/>
      <c r="R279" s="97"/>
      <c r="S279" s="97"/>
      <c r="T279" s="97"/>
      <c r="U279" s="97"/>
      <c r="V279" s="97"/>
      <c r="W279" s="97"/>
      <c r="X279" s="97"/>
      <c r="Y279" s="97"/>
      <c r="Z279" s="97"/>
      <c r="AA279" s="97"/>
      <c r="AB279" s="97"/>
      <c r="AC279" s="97"/>
      <c r="AD279" s="97"/>
      <c r="AE279" s="97"/>
      <c r="AF279" s="1"/>
      <c r="AG279" s="1"/>
      <c r="AH279" s="1"/>
      <c r="AI279" s="1"/>
      <c r="AJ279" s="1"/>
      <c r="AK279" s="1"/>
      <c r="AL279" s="1"/>
      <c r="AM279" s="1"/>
      <c r="AN279" s="1"/>
      <c r="AO279" s="1"/>
      <c r="AP279" s="1"/>
      <c r="AQ279" s="1"/>
      <c r="AR279" s="1"/>
      <c r="AS279" s="1"/>
      <c r="AT279" s="1"/>
    </row>
    <row r="280" spans="1:46" ht="30" customHeight="1" x14ac:dyDescent="0.4">
      <c r="A280" s="220"/>
      <c r="B280" s="157"/>
      <c r="C280" s="145"/>
      <c r="D280" s="198" t="s">
        <v>29</v>
      </c>
      <c r="E280" s="143">
        <v>0</v>
      </c>
      <c r="F280" s="143">
        <v>0</v>
      </c>
      <c r="G280" s="143">
        <v>0</v>
      </c>
      <c r="H280" s="143">
        <v>0</v>
      </c>
      <c r="I280" s="143">
        <v>0</v>
      </c>
      <c r="J280" s="143">
        <f>130/2</f>
        <v>65</v>
      </c>
      <c r="K280" s="143">
        <v>0</v>
      </c>
      <c r="L280" s="150">
        <f t="shared" si="105"/>
        <v>65</v>
      </c>
      <c r="P280" s="97"/>
      <c r="Q280" s="97"/>
      <c r="R280" s="97"/>
      <c r="S280" s="97"/>
      <c r="T280" s="97"/>
      <c r="U280" s="97"/>
      <c r="V280" s="97"/>
      <c r="W280" s="97"/>
      <c r="X280" s="97"/>
      <c r="Y280" s="97"/>
      <c r="Z280" s="97"/>
      <c r="AA280" s="97"/>
      <c r="AB280" s="97"/>
      <c r="AC280" s="97"/>
      <c r="AD280" s="97"/>
      <c r="AE280" s="97"/>
      <c r="AF280" s="1"/>
      <c r="AG280" s="1"/>
      <c r="AH280" s="1"/>
      <c r="AI280" s="1"/>
      <c r="AJ280" s="1"/>
      <c r="AK280" s="1"/>
      <c r="AL280" s="1"/>
      <c r="AM280" s="1"/>
      <c r="AN280" s="1"/>
      <c r="AO280" s="1"/>
      <c r="AP280" s="1"/>
      <c r="AQ280" s="1"/>
      <c r="AR280" s="1"/>
      <c r="AS280" s="1"/>
      <c r="AT280" s="1"/>
    </row>
    <row r="281" spans="1:46" ht="30" customHeight="1" x14ac:dyDescent="0.4">
      <c r="A281" s="220"/>
      <c r="B281" s="157"/>
      <c r="C281" s="145"/>
      <c r="D281" s="198" t="s">
        <v>30</v>
      </c>
      <c r="E281" s="143">
        <f>AVERAGE(E270,E261)</f>
        <v>0</v>
      </c>
      <c r="F281" s="143">
        <f t="shared" ref="F281:K281" si="111">AVERAGE(F270,F261)</f>
        <v>20.5</v>
      </c>
      <c r="G281" s="143">
        <f t="shared" si="111"/>
        <v>0</v>
      </c>
      <c r="H281" s="143">
        <f t="shared" si="111"/>
        <v>0</v>
      </c>
      <c r="I281" s="143">
        <f t="shared" si="111"/>
        <v>109.5</v>
      </c>
      <c r="J281" s="143">
        <f t="shared" si="111"/>
        <v>0</v>
      </c>
      <c r="K281" s="143">
        <f t="shared" si="111"/>
        <v>0</v>
      </c>
      <c r="L281" s="150">
        <f t="shared" si="105"/>
        <v>130</v>
      </c>
      <c r="P281" s="97"/>
      <c r="Q281" s="97"/>
      <c r="R281" s="97"/>
      <c r="S281" s="97"/>
      <c r="T281" s="97"/>
      <c r="U281" s="97"/>
      <c r="V281" s="97"/>
      <c r="W281" s="97"/>
      <c r="X281" s="97"/>
      <c r="Y281" s="97"/>
      <c r="Z281" s="97"/>
      <c r="AA281" s="97"/>
      <c r="AB281" s="97"/>
      <c r="AC281" s="97"/>
      <c r="AD281" s="97"/>
      <c r="AE281" s="97"/>
      <c r="AF281" s="1"/>
      <c r="AG281" s="1"/>
      <c r="AH281" s="1"/>
      <c r="AI281" s="1"/>
      <c r="AJ281" s="1"/>
      <c r="AK281" s="1"/>
      <c r="AL281" s="1"/>
      <c r="AM281" s="1"/>
      <c r="AN281" s="1"/>
      <c r="AO281" s="1"/>
      <c r="AP281" s="1"/>
      <c r="AQ281" s="1"/>
      <c r="AR281" s="1"/>
      <c r="AS281" s="1"/>
      <c r="AT281" s="1"/>
    </row>
    <row r="282" spans="1:46" ht="30" customHeight="1" x14ac:dyDescent="0.4">
      <c r="A282" s="220"/>
      <c r="B282" s="157"/>
      <c r="C282" s="146"/>
      <c r="D282" s="198" t="s">
        <v>31</v>
      </c>
      <c r="E282" s="143">
        <f t="shared" ref="E282:K282" si="112">AVERAGE(E271,E262)</f>
        <v>0</v>
      </c>
      <c r="F282" s="143">
        <f t="shared" si="112"/>
        <v>0</v>
      </c>
      <c r="G282" s="143">
        <f t="shared" si="112"/>
        <v>0</v>
      </c>
      <c r="H282" s="143">
        <f t="shared" si="112"/>
        <v>0</v>
      </c>
      <c r="I282" s="143">
        <f t="shared" si="112"/>
        <v>0</v>
      </c>
      <c r="J282" s="143">
        <f t="shared" si="112"/>
        <v>79.5</v>
      </c>
      <c r="K282" s="143">
        <f t="shared" si="112"/>
        <v>0</v>
      </c>
      <c r="L282" s="150">
        <f t="shared" si="105"/>
        <v>79.5</v>
      </c>
      <c r="P282" s="97"/>
      <c r="Q282" s="97"/>
      <c r="R282" s="97"/>
      <c r="S282" s="97"/>
      <c r="T282" s="97"/>
      <c r="U282" s="97"/>
      <c r="V282" s="97"/>
      <c r="W282" s="97"/>
      <c r="X282" s="97"/>
      <c r="Y282" s="97"/>
      <c r="Z282" s="97"/>
      <c r="AA282" s="97"/>
      <c r="AB282" s="97"/>
      <c r="AC282" s="97"/>
      <c r="AD282" s="97"/>
      <c r="AE282" s="97"/>
    </row>
    <row r="283" spans="1:46" ht="30" customHeight="1" x14ac:dyDescent="0.4">
      <c r="A283" s="221"/>
      <c r="B283" s="158" t="s">
        <v>47</v>
      </c>
      <c r="C283" s="158"/>
      <c r="D283" s="158"/>
      <c r="E283" s="150">
        <f>SUM(E273:E282)</f>
        <v>1392</v>
      </c>
      <c r="F283" s="150">
        <f t="shared" ref="F283:K283" si="113">SUM(F273:F282)</f>
        <v>3314</v>
      </c>
      <c r="G283" s="150">
        <f t="shared" si="113"/>
        <v>4</v>
      </c>
      <c r="H283" s="150">
        <f t="shared" si="113"/>
        <v>0</v>
      </c>
      <c r="I283" s="150">
        <f t="shared" si="113"/>
        <v>3196.5</v>
      </c>
      <c r="J283" s="150">
        <f t="shared" si="113"/>
        <v>926</v>
      </c>
      <c r="K283" s="150">
        <f t="shared" si="113"/>
        <v>0</v>
      </c>
      <c r="L283" s="151">
        <f>SUM(L273:L282)</f>
        <v>8832.5</v>
      </c>
      <c r="P283" s="97"/>
      <c r="Q283" s="97"/>
      <c r="R283" s="97"/>
      <c r="S283" s="97"/>
      <c r="T283" s="97"/>
      <c r="U283" s="97"/>
      <c r="V283" s="97"/>
      <c r="W283" s="97"/>
      <c r="X283" s="97"/>
      <c r="Y283" s="97"/>
      <c r="Z283" s="97"/>
      <c r="AA283" s="97"/>
      <c r="AB283" s="97"/>
      <c r="AC283" s="97"/>
      <c r="AD283" s="97"/>
      <c r="AE283" s="97"/>
    </row>
    <row r="284" spans="1:46" ht="30" customHeight="1" x14ac:dyDescent="0.4">
      <c r="A284" s="152" t="s">
        <v>50</v>
      </c>
      <c r="B284" s="152"/>
      <c r="C284" s="152"/>
      <c r="D284" s="152"/>
      <c r="E284" s="162">
        <f t="shared" ref="E284:L284" si="114">SUM(E272,E263)</f>
        <v>2784</v>
      </c>
      <c r="F284" s="162">
        <f t="shared" si="114"/>
        <v>6628</v>
      </c>
      <c r="G284" s="162">
        <f t="shared" si="114"/>
        <v>8</v>
      </c>
      <c r="H284" s="162">
        <f t="shared" si="114"/>
        <v>0</v>
      </c>
      <c r="I284" s="162">
        <f t="shared" si="114"/>
        <v>6393</v>
      </c>
      <c r="J284" s="162">
        <f t="shared" si="114"/>
        <v>1852</v>
      </c>
      <c r="K284" s="162">
        <f t="shared" si="114"/>
        <v>0</v>
      </c>
      <c r="L284" s="162">
        <f t="shared" si="114"/>
        <v>17665</v>
      </c>
      <c r="P284" s="97"/>
      <c r="Q284" s="97"/>
      <c r="R284" s="97"/>
      <c r="S284" s="97"/>
      <c r="T284" s="97"/>
      <c r="U284" s="97"/>
      <c r="V284" s="97"/>
      <c r="W284" s="97"/>
      <c r="X284" s="97"/>
      <c r="Y284" s="97"/>
      <c r="Z284" s="97"/>
      <c r="AA284" s="97"/>
      <c r="AB284" s="97"/>
      <c r="AC284" s="97"/>
      <c r="AD284" s="97"/>
      <c r="AE284" s="97"/>
    </row>
    <row r="285" spans="1:46" ht="30" customHeight="1" x14ac:dyDescent="0.4">
      <c r="A285" s="204"/>
      <c r="B285" s="204"/>
      <c r="C285" s="204"/>
      <c r="D285" s="204"/>
      <c r="E285" s="166"/>
      <c r="F285" s="166"/>
      <c r="G285" s="166"/>
      <c r="H285" s="166"/>
      <c r="I285" s="166"/>
      <c r="J285" s="166"/>
      <c r="K285" s="166"/>
      <c r="L285" s="166"/>
      <c r="P285" s="97"/>
      <c r="Q285" s="97"/>
      <c r="R285" s="97"/>
      <c r="S285" s="97"/>
      <c r="T285" s="97"/>
      <c r="U285" s="97"/>
      <c r="V285" s="97"/>
      <c r="W285" s="97"/>
      <c r="X285" s="97"/>
      <c r="Y285" s="97"/>
      <c r="Z285" s="97"/>
      <c r="AA285" s="97"/>
      <c r="AB285" s="97"/>
      <c r="AC285" s="97"/>
      <c r="AD285" s="97"/>
      <c r="AE285" s="97"/>
    </row>
    <row r="286" spans="1:46" ht="30" customHeight="1" x14ac:dyDescent="0.4">
      <c r="A286" s="167"/>
      <c r="B286" s="167"/>
      <c r="C286" s="167"/>
      <c r="D286" s="167"/>
      <c r="E286" s="170"/>
      <c r="F286" s="170"/>
      <c r="G286" s="170"/>
      <c r="H286" s="170"/>
      <c r="I286" s="170"/>
      <c r="J286" s="170"/>
      <c r="K286" s="170"/>
      <c r="L286" s="171"/>
      <c r="P286" s="97"/>
      <c r="Q286" s="97"/>
      <c r="R286" s="97"/>
      <c r="S286" s="97"/>
      <c r="T286" s="97"/>
      <c r="U286" s="97"/>
      <c r="V286" s="97"/>
      <c r="W286" s="97"/>
      <c r="X286" s="97"/>
      <c r="Y286" s="97"/>
      <c r="Z286" s="97"/>
      <c r="AA286" s="97"/>
      <c r="AB286" s="97"/>
      <c r="AC286" s="97"/>
      <c r="AD286" s="97"/>
      <c r="AE286" s="97"/>
    </row>
    <row r="287" spans="1:46" ht="30" customHeight="1" x14ac:dyDescent="0.4">
      <c r="A287" s="167"/>
      <c r="B287" s="167"/>
      <c r="C287" s="167"/>
      <c r="D287" s="167"/>
      <c r="E287" s="170"/>
      <c r="F287" s="170"/>
      <c r="G287" s="170"/>
      <c r="H287" s="170"/>
      <c r="I287" s="170"/>
      <c r="J287" s="170"/>
      <c r="K287" s="170"/>
      <c r="L287" s="171"/>
      <c r="P287" s="97"/>
      <c r="Q287" s="97"/>
      <c r="R287" s="97"/>
      <c r="S287" s="97"/>
      <c r="T287" s="97"/>
      <c r="U287" s="97"/>
      <c r="V287" s="97"/>
      <c r="W287" s="97"/>
      <c r="X287" s="97"/>
      <c r="Y287" s="97"/>
      <c r="Z287" s="97"/>
      <c r="AA287" s="97"/>
      <c r="AB287" s="97"/>
      <c r="AC287" s="97"/>
      <c r="AD287" s="97"/>
      <c r="AE287" s="97"/>
    </row>
    <row r="288" spans="1:46" ht="30" customHeight="1" x14ac:dyDescent="0.45">
      <c r="A288" s="219" t="s">
        <v>41</v>
      </c>
      <c r="B288" s="157">
        <v>2019</v>
      </c>
      <c r="C288" s="141" t="s">
        <v>2</v>
      </c>
      <c r="D288" s="198" t="s">
        <v>23</v>
      </c>
      <c r="E288" s="143">
        <v>538</v>
      </c>
      <c r="F288" s="143">
        <v>0</v>
      </c>
      <c r="G288" s="143">
        <v>0</v>
      </c>
      <c r="H288" s="143">
        <v>0</v>
      </c>
      <c r="I288" s="143">
        <v>14</v>
      </c>
      <c r="J288" s="143">
        <v>1095</v>
      </c>
      <c r="K288" s="143">
        <v>0</v>
      </c>
      <c r="L288" s="199">
        <f t="shared" si="90"/>
        <v>1647</v>
      </c>
      <c r="P288" s="97"/>
      <c r="Q288" s="97"/>
      <c r="R288" s="97"/>
      <c r="S288" s="97"/>
      <c r="T288" s="97"/>
      <c r="U288" s="97"/>
      <c r="V288" s="97"/>
      <c r="W288" s="97"/>
      <c r="X288" s="97"/>
      <c r="Y288" s="97"/>
      <c r="Z288" s="97"/>
      <c r="AA288" s="97"/>
      <c r="AB288" s="97"/>
      <c r="AC288" s="97"/>
      <c r="AD288" s="97"/>
      <c r="AE288" s="97"/>
    </row>
    <row r="289" spans="1:31" ht="30" customHeight="1" x14ac:dyDescent="0.45">
      <c r="A289" s="220"/>
      <c r="B289" s="157"/>
      <c r="C289" s="145"/>
      <c r="D289" s="198" t="s">
        <v>24</v>
      </c>
      <c r="E289" s="143">
        <v>0</v>
      </c>
      <c r="F289" s="143">
        <v>1457</v>
      </c>
      <c r="G289" s="143">
        <v>4</v>
      </c>
      <c r="H289" s="143">
        <v>0</v>
      </c>
      <c r="I289" s="143">
        <v>4854</v>
      </c>
      <c r="J289" s="143">
        <v>430</v>
      </c>
      <c r="K289" s="143">
        <v>0</v>
      </c>
      <c r="L289" s="199">
        <f t="shared" si="90"/>
        <v>6745</v>
      </c>
      <c r="P289" s="97"/>
      <c r="Q289" s="97"/>
      <c r="R289" s="97"/>
      <c r="S289" s="97"/>
      <c r="T289" s="97"/>
      <c r="U289" s="97"/>
      <c r="V289" s="97"/>
      <c r="W289" s="97"/>
      <c r="X289" s="97"/>
      <c r="Y289" s="97"/>
      <c r="Z289" s="97"/>
      <c r="AA289" s="97"/>
      <c r="AB289" s="97"/>
      <c r="AC289" s="97"/>
      <c r="AD289" s="97"/>
      <c r="AE289" s="97"/>
    </row>
    <row r="290" spans="1:31" ht="30" customHeight="1" x14ac:dyDescent="0.45">
      <c r="A290" s="220"/>
      <c r="B290" s="157"/>
      <c r="C290" s="145"/>
      <c r="D290" s="198" t="s">
        <v>0</v>
      </c>
      <c r="E290" s="143">
        <v>0</v>
      </c>
      <c r="F290" s="143">
        <v>40</v>
      </c>
      <c r="G290" s="143">
        <v>0</v>
      </c>
      <c r="H290" s="143">
        <v>0</v>
      </c>
      <c r="I290" s="143">
        <v>5</v>
      </c>
      <c r="J290" s="143">
        <v>884</v>
      </c>
      <c r="K290" s="143">
        <v>0</v>
      </c>
      <c r="L290" s="199">
        <f t="shared" si="90"/>
        <v>929</v>
      </c>
      <c r="P290" s="97"/>
      <c r="Q290" s="97"/>
      <c r="R290" s="97"/>
      <c r="S290" s="97"/>
      <c r="T290" s="97"/>
      <c r="U290" s="97"/>
      <c r="V290" s="97"/>
      <c r="W290" s="97"/>
      <c r="X290" s="97"/>
      <c r="Y290" s="97"/>
      <c r="Z290" s="97"/>
      <c r="AA290" s="97"/>
      <c r="AB290" s="97"/>
      <c r="AC290" s="97"/>
      <c r="AD290" s="97"/>
      <c r="AE290" s="97"/>
    </row>
    <row r="291" spans="1:31" ht="30" customHeight="1" x14ac:dyDescent="0.45">
      <c r="A291" s="220"/>
      <c r="B291" s="157"/>
      <c r="C291" s="145"/>
      <c r="D291" s="198" t="s">
        <v>25</v>
      </c>
      <c r="E291" s="143">
        <v>0</v>
      </c>
      <c r="F291" s="143">
        <v>2288</v>
      </c>
      <c r="G291" s="143">
        <v>0</v>
      </c>
      <c r="H291" s="143">
        <v>0</v>
      </c>
      <c r="I291" s="143">
        <v>0</v>
      </c>
      <c r="J291" s="143">
        <v>0</v>
      </c>
      <c r="K291" s="143">
        <v>0</v>
      </c>
      <c r="L291" s="199">
        <f t="shared" si="90"/>
        <v>2288</v>
      </c>
      <c r="P291" s="97"/>
      <c r="Q291" s="97"/>
      <c r="R291" s="97"/>
      <c r="S291" s="97"/>
      <c r="T291" s="97"/>
      <c r="U291" s="97"/>
      <c r="V291" s="97"/>
      <c r="W291" s="97"/>
      <c r="X291" s="97"/>
      <c r="Y291" s="97"/>
      <c r="Z291" s="97"/>
      <c r="AA291" s="97"/>
      <c r="AB291" s="97"/>
      <c r="AC291" s="97"/>
      <c r="AD291" s="97"/>
      <c r="AE291" s="97"/>
    </row>
    <row r="292" spans="1:31" ht="30" customHeight="1" x14ac:dyDescent="0.45">
      <c r="A292" s="220"/>
      <c r="B292" s="157"/>
      <c r="C292" s="145"/>
      <c r="D292" s="198" t="s">
        <v>26</v>
      </c>
      <c r="E292" s="143">
        <v>0</v>
      </c>
      <c r="F292" s="143">
        <v>0</v>
      </c>
      <c r="G292" s="143">
        <v>57</v>
      </c>
      <c r="H292" s="143">
        <v>12</v>
      </c>
      <c r="I292" s="143">
        <v>0</v>
      </c>
      <c r="J292" s="143">
        <v>0</v>
      </c>
      <c r="K292" s="143">
        <v>0</v>
      </c>
      <c r="L292" s="199">
        <f t="shared" si="90"/>
        <v>69</v>
      </c>
      <c r="P292" s="97"/>
      <c r="Q292" s="97"/>
      <c r="R292" s="97"/>
      <c r="S292" s="97"/>
      <c r="T292" s="97"/>
      <c r="U292" s="97"/>
      <c r="V292" s="97"/>
      <c r="W292" s="97"/>
      <c r="X292" s="97"/>
      <c r="Y292" s="97"/>
      <c r="Z292" s="97"/>
      <c r="AA292" s="97"/>
      <c r="AB292" s="97"/>
      <c r="AC292" s="97"/>
      <c r="AD292" s="97"/>
      <c r="AE292" s="97"/>
    </row>
    <row r="293" spans="1:31" ht="30" customHeight="1" x14ac:dyDescent="0.45">
      <c r="A293" s="220"/>
      <c r="B293" s="157"/>
      <c r="C293" s="146"/>
      <c r="D293" s="198" t="s">
        <v>1</v>
      </c>
      <c r="E293" s="143">
        <v>0</v>
      </c>
      <c r="F293" s="143">
        <v>0</v>
      </c>
      <c r="G293" s="143">
        <v>0</v>
      </c>
      <c r="H293" s="143">
        <v>0</v>
      </c>
      <c r="I293" s="143">
        <v>7</v>
      </c>
      <c r="J293" s="143">
        <v>0</v>
      </c>
      <c r="K293" s="143">
        <v>0</v>
      </c>
      <c r="L293" s="199">
        <f t="shared" si="90"/>
        <v>7</v>
      </c>
      <c r="P293" s="97"/>
      <c r="Q293" s="97"/>
      <c r="R293" s="97"/>
      <c r="S293" s="97"/>
      <c r="T293" s="97"/>
      <c r="U293" s="97"/>
      <c r="V293" s="97"/>
      <c r="W293" s="97"/>
      <c r="X293" s="97"/>
      <c r="Y293" s="97"/>
      <c r="Z293" s="97"/>
      <c r="AA293" s="97"/>
      <c r="AB293" s="97"/>
      <c r="AC293" s="97"/>
      <c r="AD293" s="97"/>
      <c r="AE293" s="97"/>
    </row>
    <row r="294" spans="1:31" ht="30" customHeight="1" x14ac:dyDescent="0.45">
      <c r="A294" s="220"/>
      <c r="B294" s="157"/>
      <c r="C294" s="141" t="s">
        <v>3</v>
      </c>
      <c r="D294" s="198" t="s">
        <v>35</v>
      </c>
      <c r="E294" s="143">
        <v>0</v>
      </c>
      <c r="F294" s="143">
        <v>0</v>
      </c>
      <c r="G294" s="143">
        <v>0</v>
      </c>
      <c r="H294" s="143">
        <v>0</v>
      </c>
      <c r="I294" s="143">
        <v>153</v>
      </c>
      <c r="J294" s="143">
        <v>221</v>
      </c>
      <c r="K294" s="143">
        <v>4545</v>
      </c>
      <c r="L294" s="199">
        <f t="shared" si="90"/>
        <v>4919</v>
      </c>
      <c r="P294" s="97"/>
      <c r="Q294" s="97"/>
      <c r="R294" s="97"/>
      <c r="S294" s="97"/>
      <c r="T294" s="97"/>
      <c r="U294" s="97"/>
      <c r="V294" s="97"/>
      <c r="W294" s="97"/>
      <c r="X294" s="97"/>
      <c r="Y294" s="97"/>
      <c r="Z294" s="97"/>
      <c r="AA294" s="97"/>
      <c r="AB294" s="97"/>
      <c r="AC294" s="97"/>
      <c r="AD294" s="97"/>
      <c r="AE294" s="97"/>
    </row>
    <row r="295" spans="1:31" ht="30" customHeight="1" x14ac:dyDescent="0.45">
      <c r="A295" s="220"/>
      <c r="B295" s="157"/>
      <c r="C295" s="145"/>
      <c r="D295" s="198" t="s">
        <v>36</v>
      </c>
      <c r="E295" s="143">
        <v>0</v>
      </c>
      <c r="F295" s="143">
        <v>0</v>
      </c>
      <c r="G295" s="143">
        <v>0</v>
      </c>
      <c r="H295" s="143">
        <v>50</v>
      </c>
      <c r="I295" s="143">
        <v>0</v>
      </c>
      <c r="J295" s="143">
        <v>0</v>
      </c>
      <c r="K295" s="143">
        <v>0</v>
      </c>
      <c r="L295" s="199">
        <f t="shared" si="90"/>
        <v>50</v>
      </c>
      <c r="P295" s="97"/>
      <c r="Q295" s="97"/>
      <c r="R295" s="97"/>
      <c r="S295" s="97"/>
      <c r="T295" s="97"/>
      <c r="U295" s="97"/>
      <c r="V295" s="97"/>
      <c r="W295" s="97"/>
      <c r="X295" s="97"/>
      <c r="Y295" s="97"/>
      <c r="Z295" s="97"/>
      <c r="AA295" s="97"/>
      <c r="AB295" s="97"/>
      <c r="AC295" s="97"/>
      <c r="AD295" s="97"/>
      <c r="AE295" s="97"/>
    </row>
    <row r="296" spans="1:31" ht="30" customHeight="1" x14ac:dyDescent="0.45">
      <c r="A296" s="220"/>
      <c r="B296" s="157"/>
      <c r="C296" s="145"/>
      <c r="D296" s="198" t="s">
        <v>27</v>
      </c>
      <c r="E296" s="143">
        <v>0</v>
      </c>
      <c r="F296" s="143">
        <v>31</v>
      </c>
      <c r="G296" s="143">
        <v>837</v>
      </c>
      <c r="H296" s="143">
        <v>0</v>
      </c>
      <c r="I296" s="143">
        <v>1379</v>
      </c>
      <c r="J296" s="143">
        <v>0</v>
      </c>
      <c r="K296" s="143">
        <v>0</v>
      </c>
      <c r="L296" s="199">
        <f t="shared" si="90"/>
        <v>2247</v>
      </c>
      <c r="P296" s="97"/>
      <c r="Q296" s="97"/>
      <c r="R296" s="97"/>
      <c r="S296" s="97"/>
      <c r="T296" s="97"/>
      <c r="U296" s="97"/>
      <c r="V296" s="97"/>
      <c r="W296" s="97"/>
      <c r="X296" s="97"/>
      <c r="Y296" s="97"/>
      <c r="Z296" s="97"/>
      <c r="AA296" s="97"/>
      <c r="AB296" s="97"/>
      <c r="AC296" s="97"/>
      <c r="AD296" s="97"/>
      <c r="AE296" s="97"/>
    </row>
    <row r="297" spans="1:31" ht="30" customHeight="1" x14ac:dyDescent="0.45">
      <c r="A297" s="220"/>
      <c r="B297" s="157"/>
      <c r="C297" s="145"/>
      <c r="D297" s="198" t="s">
        <v>22</v>
      </c>
      <c r="E297" s="143">
        <v>0</v>
      </c>
      <c r="F297" s="143">
        <v>0</v>
      </c>
      <c r="G297" s="143">
        <v>237</v>
      </c>
      <c r="H297" s="143">
        <v>61</v>
      </c>
      <c r="I297" s="143">
        <v>0</v>
      </c>
      <c r="J297" s="143">
        <v>0</v>
      </c>
      <c r="K297" s="143">
        <v>0</v>
      </c>
      <c r="L297" s="199">
        <f t="shared" si="90"/>
        <v>298</v>
      </c>
      <c r="P297" s="97"/>
      <c r="Q297" s="97"/>
      <c r="R297" s="97"/>
      <c r="S297" s="97"/>
      <c r="T297" s="97"/>
      <c r="U297" s="97"/>
      <c r="V297" s="97"/>
      <c r="W297" s="97"/>
      <c r="X297" s="97"/>
      <c r="Y297" s="97"/>
      <c r="Z297" s="97"/>
      <c r="AA297" s="97"/>
      <c r="AB297" s="97"/>
      <c r="AC297" s="97"/>
      <c r="AD297" s="97"/>
      <c r="AE297" s="97"/>
    </row>
    <row r="298" spans="1:31" ht="30" customHeight="1" x14ac:dyDescent="0.45">
      <c r="A298" s="220"/>
      <c r="B298" s="157"/>
      <c r="C298" s="145"/>
      <c r="D298" s="198" t="s">
        <v>28</v>
      </c>
      <c r="E298" s="143">
        <v>0</v>
      </c>
      <c r="F298" s="143">
        <v>0</v>
      </c>
      <c r="G298" s="143">
        <v>599</v>
      </c>
      <c r="H298" s="143">
        <v>3196</v>
      </c>
      <c r="I298" s="143">
        <v>117</v>
      </c>
      <c r="J298" s="143">
        <v>4185</v>
      </c>
      <c r="K298" s="143">
        <v>364</v>
      </c>
      <c r="L298" s="199">
        <f t="shared" si="90"/>
        <v>8461</v>
      </c>
      <c r="P298" s="97"/>
      <c r="Q298" s="97"/>
      <c r="R298" s="97"/>
      <c r="S298" s="97"/>
      <c r="T298" s="97"/>
      <c r="U298" s="97"/>
      <c r="V298" s="97"/>
      <c r="W298" s="97"/>
      <c r="X298" s="97"/>
      <c r="Y298" s="97"/>
      <c r="Z298" s="97"/>
      <c r="AA298" s="97"/>
      <c r="AB298" s="97"/>
      <c r="AC298" s="97"/>
      <c r="AD298" s="97"/>
      <c r="AE298" s="97"/>
    </row>
    <row r="299" spans="1:31" ht="30" customHeight="1" x14ac:dyDescent="0.45">
      <c r="A299" s="220"/>
      <c r="B299" s="157"/>
      <c r="C299" s="145"/>
      <c r="D299" s="198" t="s">
        <v>29</v>
      </c>
      <c r="E299" s="143">
        <v>0</v>
      </c>
      <c r="F299" s="143">
        <v>0</v>
      </c>
      <c r="G299" s="143">
        <v>0</v>
      </c>
      <c r="H299" s="143">
        <v>0</v>
      </c>
      <c r="I299" s="143">
        <v>7</v>
      </c>
      <c r="J299" s="143">
        <v>243</v>
      </c>
      <c r="K299" s="143">
        <v>2</v>
      </c>
      <c r="L299" s="199">
        <f t="shared" si="90"/>
        <v>252</v>
      </c>
      <c r="P299" s="97"/>
      <c r="Q299" s="97"/>
      <c r="R299" s="97"/>
      <c r="S299" s="97"/>
      <c r="T299" s="97"/>
      <c r="U299" s="97"/>
      <c r="V299" s="97"/>
      <c r="W299" s="97"/>
      <c r="X299" s="97"/>
      <c r="Y299" s="97"/>
      <c r="Z299" s="97"/>
      <c r="AA299" s="97"/>
      <c r="AB299" s="97"/>
      <c r="AC299" s="97"/>
      <c r="AD299" s="97"/>
      <c r="AE299" s="97"/>
    </row>
    <row r="300" spans="1:31" ht="30" customHeight="1" x14ac:dyDescent="0.45">
      <c r="A300" s="220"/>
      <c r="B300" s="157"/>
      <c r="C300" s="145"/>
      <c r="D300" s="198" t="s">
        <v>37</v>
      </c>
      <c r="E300" s="143">
        <v>0</v>
      </c>
      <c r="F300" s="143">
        <v>0</v>
      </c>
      <c r="G300" s="143">
        <v>0</v>
      </c>
      <c r="H300" s="143">
        <v>0</v>
      </c>
      <c r="I300" s="143">
        <v>0</v>
      </c>
      <c r="J300" s="143">
        <v>73</v>
      </c>
      <c r="K300" s="143">
        <v>0</v>
      </c>
      <c r="L300" s="199">
        <f t="shared" si="90"/>
        <v>73</v>
      </c>
      <c r="P300" s="97"/>
      <c r="Q300" s="97"/>
      <c r="R300" s="97"/>
      <c r="S300" s="97"/>
      <c r="T300" s="97"/>
      <c r="U300" s="97"/>
      <c r="V300" s="97"/>
      <c r="W300" s="97"/>
      <c r="X300" s="97"/>
      <c r="Y300" s="97"/>
      <c r="Z300" s="97"/>
      <c r="AA300" s="97"/>
      <c r="AB300" s="97"/>
      <c r="AC300" s="97"/>
      <c r="AD300" s="97"/>
      <c r="AE300" s="97"/>
    </row>
    <row r="301" spans="1:31" ht="30" customHeight="1" x14ac:dyDescent="0.45">
      <c r="A301" s="220"/>
      <c r="B301" s="157"/>
      <c r="C301" s="145"/>
      <c r="D301" s="198" t="s">
        <v>30</v>
      </c>
      <c r="E301" s="143">
        <v>0</v>
      </c>
      <c r="F301" s="143">
        <v>160</v>
      </c>
      <c r="G301" s="143">
        <v>1</v>
      </c>
      <c r="H301" s="143">
        <v>0</v>
      </c>
      <c r="I301" s="143">
        <v>564</v>
      </c>
      <c r="J301" s="143">
        <v>0</v>
      </c>
      <c r="K301" s="143">
        <v>0</v>
      </c>
      <c r="L301" s="199">
        <f t="shared" si="90"/>
        <v>725</v>
      </c>
      <c r="P301" s="97"/>
      <c r="Q301" s="97"/>
      <c r="R301" s="97"/>
      <c r="S301" s="97"/>
      <c r="T301" s="97"/>
      <c r="U301" s="97"/>
      <c r="V301" s="97"/>
      <c r="W301" s="97"/>
      <c r="X301" s="97"/>
      <c r="Y301" s="97"/>
      <c r="Z301" s="97"/>
      <c r="AA301" s="97"/>
      <c r="AB301" s="97"/>
      <c r="AC301" s="97"/>
      <c r="AD301" s="97"/>
      <c r="AE301" s="97"/>
    </row>
    <row r="302" spans="1:31" ht="30" customHeight="1" x14ac:dyDescent="0.45">
      <c r="A302" s="220"/>
      <c r="B302" s="157"/>
      <c r="C302" s="146"/>
      <c r="D302" s="198" t="s">
        <v>31</v>
      </c>
      <c r="E302" s="143">
        <v>1026</v>
      </c>
      <c r="F302" s="143">
        <v>0</v>
      </c>
      <c r="G302" s="143">
        <v>0</v>
      </c>
      <c r="H302" s="143">
        <v>0</v>
      </c>
      <c r="I302" s="143">
        <v>0</v>
      </c>
      <c r="J302" s="143">
        <v>55</v>
      </c>
      <c r="K302" s="143">
        <v>0</v>
      </c>
      <c r="L302" s="199">
        <f t="shared" si="90"/>
        <v>1081</v>
      </c>
      <c r="P302" s="97"/>
      <c r="Q302" s="97"/>
      <c r="R302" s="97"/>
      <c r="S302" s="97"/>
      <c r="T302" s="97"/>
      <c r="U302" s="97"/>
      <c r="V302" s="97"/>
      <c r="W302" s="97"/>
      <c r="X302" s="97"/>
      <c r="Y302" s="97"/>
      <c r="Z302" s="97"/>
      <c r="AA302" s="97"/>
      <c r="AB302" s="97"/>
      <c r="AC302" s="97"/>
      <c r="AD302" s="97"/>
      <c r="AE302" s="97"/>
    </row>
    <row r="303" spans="1:31" ht="30" customHeight="1" x14ac:dyDescent="0.4">
      <c r="A303" s="220"/>
      <c r="B303" s="147" t="s">
        <v>47</v>
      </c>
      <c r="C303" s="148"/>
      <c r="D303" s="149"/>
      <c r="E303" s="150">
        <f t="shared" ref="E303:L303" si="115">SUM(E288:E302)</f>
        <v>1564</v>
      </c>
      <c r="F303" s="150">
        <f t="shared" si="115"/>
        <v>3976</v>
      </c>
      <c r="G303" s="150">
        <f t="shared" si="115"/>
        <v>1735</v>
      </c>
      <c r="H303" s="150">
        <f t="shared" si="115"/>
        <v>3319</v>
      </c>
      <c r="I303" s="150">
        <f t="shared" si="115"/>
        <v>7100</v>
      </c>
      <c r="J303" s="150">
        <f t="shared" si="115"/>
        <v>7186</v>
      </c>
      <c r="K303" s="150">
        <f t="shared" si="115"/>
        <v>4911</v>
      </c>
      <c r="L303" s="151">
        <f t="shared" si="115"/>
        <v>29791</v>
      </c>
      <c r="P303" s="97"/>
      <c r="Q303" s="97"/>
      <c r="R303" s="97"/>
      <c r="S303" s="97"/>
      <c r="T303" s="97"/>
      <c r="U303" s="97"/>
      <c r="V303" s="97"/>
      <c r="W303" s="97"/>
      <c r="X303" s="97"/>
      <c r="Y303" s="97"/>
      <c r="Z303" s="97"/>
      <c r="AA303" s="97"/>
      <c r="AB303" s="97"/>
      <c r="AC303" s="97"/>
      <c r="AD303" s="97"/>
      <c r="AE303" s="97"/>
    </row>
    <row r="304" spans="1:31" ht="30" customHeight="1" x14ac:dyDescent="0.45">
      <c r="A304" s="220"/>
      <c r="B304" s="157">
        <v>2020</v>
      </c>
      <c r="C304" s="141" t="s">
        <v>2</v>
      </c>
      <c r="D304" s="198" t="s">
        <v>23</v>
      </c>
      <c r="E304" s="143">
        <v>1302</v>
      </c>
      <c r="F304" s="143">
        <v>0</v>
      </c>
      <c r="G304" s="143">
        <v>0</v>
      </c>
      <c r="H304" s="143">
        <v>0</v>
      </c>
      <c r="I304" s="143">
        <v>229</v>
      </c>
      <c r="J304" s="143">
        <v>622</v>
      </c>
      <c r="K304" s="143">
        <v>0</v>
      </c>
      <c r="L304" s="199">
        <f t="shared" si="90"/>
        <v>2153</v>
      </c>
      <c r="P304" s="97"/>
      <c r="Q304" s="97"/>
      <c r="R304" s="97"/>
      <c r="S304" s="97"/>
      <c r="T304" s="97"/>
      <c r="U304" s="97"/>
      <c r="V304" s="97"/>
      <c r="W304" s="97"/>
      <c r="X304" s="97"/>
      <c r="Y304" s="97"/>
      <c r="Z304" s="97"/>
      <c r="AA304" s="97"/>
      <c r="AB304" s="97"/>
      <c r="AC304" s="97"/>
      <c r="AD304" s="97"/>
      <c r="AE304" s="97"/>
    </row>
    <row r="305" spans="1:31" ht="30" customHeight="1" x14ac:dyDescent="0.45">
      <c r="A305" s="220"/>
      <c r="B305" s="157"/>
      <c r="C305" s="145"/>
      <c r="D305" s="198" t="s">
        <v>24</v>
      </c>
      <c r="E305" s="143">
        <v>0</v>
      </c>
      <c r="F305" s="143">
        <v>3371</v>
      </c>
      <c r="G305" s="143">
        <v>4</v>
      </c>
      <c r="H305" s="143">
        <v>0</v>
      </c>
      <c r="I305" s="143">
        <v>2074</v>
      </c>
      <c r="J305" s="143">
        <v>523</v>
      </c>
      <c r="K305" s="143">
        <v>0</v>
      </c>
      <c r="L305" s="199">
        <f t="shared" si="90"/>
        <v>5972</v>
      </c>
      <c r="P305" s="97"/>
      <c r="Q305" s="97"/>
      <c r="R305" s="97"/>
      <c r="S305" s="97"/>
      <c r="T305" s="97"/>
      <c r="U305" s="97"/>
      <c r="V305" s="97"/>
      <c r="W305" s="97"/>
      <c r="X305" s="97"/>
      <c r="Y305" s="97"/>
      <c r="Z305" s="97"/>
      <c r="AA305" s="97"/>
      <c r="AB305" s="97"/>
      <c r="AC305" s="97"/>
      <c r="AD305" s="97"/>
      <c r="AE305" s="97"/>
    </row>
    <row r="306" spans="1:31" ht="30" customHeight="1" x14ac:dyDescent="0.45">
      <c r="A306" s="220"/>
      <c r="B306" s="157"/>
      <c r="C306" s="145"/>
      <c r="D306" s="198" t="s">
        <v>0</v>
      </c>
      <c r="E306" s="143">
        <v>0</v>
      </c>
      <c r="F306" s="143">
        <v>0</v>
      </c>
      <c r="G306" s="143">
        <v>0</v>
      </c>
      <c r="H306" s="143">
        <v>0</v>
      </c>
      <c r="I306" s="143">
        <v>198</v>
      </c>
      <c r="J306" s="143">
        <v>138</v>
      </c>
      <c r="K306" s="143">
        <v>0</v>
      </c>
      <c r="L306" s="199">
        <f t="shared" si="90"/>
        <v>336</v>
      </c>
      <c r="P306" s="97"/>
      <c r="Q306" s="97"/>
      <c r="R306" s="97"/>
      <c r="S306" s="97"/>
      <c r="T306" s="97"/>
      <c r="U306" s="97"/>
      <c r="V306" s="97"/>
      <c r="W306" s="97"/>
      <c r="X306" s="97"/>
      <c r="Y306" s="97"/>
      <c r="Z306" s="97"/>
      <c r="AA306" s="97"/>
      <c r="AB306" s="97"/>
      <c r="AC306" s="97"/>
      <c r="AD306" s="97"/>
      <c r="AE306" s="97"/>
    </row>
    <row r="307" spans="1:31" ht="30" customHeight="1" x14ac:dyDescent="0.45">
      <c r="A307" s="220"/>
      <c r="B307" s="157"/>
      <c r="C307" s="145"/>
      <c r="D307" s="198" t="s">
        <v>25</v>
      </c>
      <c r="E307" s="143">
        <v>0</v>
      </c>
      <c r="F307" s="143">
        <v>1470</v>
      </c>
      <c r="G307" s="143">
        <v>0</v>
      </c>
      <c r="H307" s="143">
        <v>0</v>
      </c>
      <c r="I307" s="143">
        <v>0</v>
      </c>
      <c r="J307" s="143">
        <v>0</v>
      </c>
      <c r="K307" s="143">
        <v>0</v>
      </c>
      <c r="L307" s="199">
        <f t="shared" si="90"/>
        <v>1470</v>
      </c>
      <c r="P307" s="97"/>
      <c r="Q307" s="97"/>
      <c r="R307" s="97"/>
      <c r="S307" s="97"/>
      <c r="T307" s="97"/>
      <c r="U307" s="97"/>
      <c r="V307" s="97"/>
      <c r="W307" s="97"/>
      <c r="X307" s="97"/>
      <c r="Y307" s="97"/>
      <c r="Z307" s="97"/>
      <c r="AA307" s="97"/>
      <c r="AB307" s="97"/>
      <c r="AC307" s="97"/>
      <c r="AD307" s="97"/>
      <c r="AE307" s="97"/>
    </row>
    <row r="308" spans="1:31" ht="30" customHeight="1" x14ac:dyDescent="0.45">
      <c r="A308" s="220"/>
      <c r="B308" s="157"/>
      <c r="C308" s="146"/>
      <c r="D308" s="198" t="s">
        <v>26</v>
      </c>
      <c r="E308" s="143">
        <v>0</v>
      </c>
      <c r="F308" s="143">
        <v>0</v>
      </c>
      <c r="G308" s="143">
        <v>57</v>
      </c>
      <c r="H308" s="143">
        <v>12</v>
      </c>
      <c r="I308" s="143">
        <v>0</v>
      </c>
      <c r="J308" s="143">
        <v>0</v>
      </c>
      <c r="K308" s="143">
        <v>0</v>
      </c>
      <c r="L308" s="199">
        <f t="shared" si="90"/>
        <v>69</v>
      </c>
      <c r="P308" s="97"/>
      <c r="Q308" s="97"/>
      <c r="R308" s="97"/>
      <c r="S308" s="97"/>
      <c r="T308" s="97"/>
      <c r="U308" s="97"/>
      <c r="V308" s="97"/>
      <c r="W308" s="97"/>
      <c r="X308" s="97"/>
      <c r="Y308" s="97"/>
      <c r="Z308" s="97"/>
      <c r="AA308" s="97"/>
      <c r="AB308" s="97"/>
      <c r="AC308" s="97"/>
      <c r="AD308" s="97"/>
      <c r="AE308" s="97"/>
    </row>
    <row r="309" spans="1:31" ht="30" customHeight="1" x14ac:dyDescent="0.45">
      <c r="A309" s="220"/>
      <c r="B309" s="157"/>
      <c r="C309" s="141" t="s">
        <v>3</v>
      </c>
      <c r="D309" s="198" t="s">
        <v>35</v>
      </c>
      <c r="E309" s="143">
        <v>0</v>
      </c>
      <c r="F309" s="143">
        <v>0</v>
      </c>
      <c r="G309" s="143">
        <v>0</v>
      </c>
      <c r="H309" s="143">
        <v>0</v>
      </c>
      <c r="I309" s="143">
        <v>38</v>
      </c>
      <c r="J309" s="143">
        <v>522</v>
      </c>
      <c r="K309" s="143">
        <v>6543</v>
      </c>
      <c r="L309" s="199">
        <f t="shared" si="90"/>
        <v>7103</v>
      </c>
      <c r="P309" s="97"/>
      <c r="Q309" s="97"/>
      <c r="R309" s="97"/>
      <c r="S309" s="97"/>
      <c r="T309" s="97"/>
      <c r="U309" s="97"/>
      <c r="V309" s="97"/>
      <c r="W309" s="97"/>
      <c r="X309" s="97"/>
      <c r="Y309" s="97"/>
      <c r="Z309" s="97"/>
      <c r="AA309" s="97"/>
      <c r="AB309" s="97"/>
      <c r="AC309" s="97"/>
      <c r="AD309" s="97"/>
      <c r="AE309" s="97"/>
    </row>
    <row r="310" spans="1:31" ht="30" customHeight="1" x14ac:dyDescent="0.45">
      <c r="A310" s="220"/>
      <c r="B310" s="157"/>
      <c r="C310" s="145"/>
      <c r="D310" s="198" t="s">
        <v>36</v>
      </c>
      <c r="E310" s="143">
        <v>0</v>
      </c>
      <c r="F310" s="143">
        <v>0</v>
      </c>
      <c r="G310" s="143">
        <v>0</v>
      </c>
      <c r="H310" s="143">
        <v>50</v>
      </c>
      <c r="I310" s="143">
        <v>0</v>
      </c>
      <c r="J310" s="143">
        <v>0</v>
      </c>
      <c r="K310" s="143">
        <v>0</v>
      </c>
      <c r="L310" s="199">
        <f t="shared" si="90"/>
        <v>50</v>
      </c>
      <c r="P310" s="97"/>
      <c r="Q310" s="97"/>
      <c r="R310" s="97"/>
      <c r="S310" s="97"/>
      <c r="T310" s="97"/>
      <c r="U310" s="97"/>
      <c r="V310" s="97"/>
      <c r="W310" s="97"/>
      <c r="X310" s="97"/>
      <c r="Y310" s="97"/>
      <c r="Z310" s="97"/>
      <c r="AA310" s="97"/>
      <c r="AB310" s="97"/>
      <c r="AC310" s="97"/>
      <c r="AD310" s="97"/>
      <c r="AE310" s="97"/>
    </row>
    <row r="311" spans="1:31" ht="30" customHeight="1" x14ac:dyDescent="0.45">
      <c r="A311" s="220"/>
      <c r="B311" s="157"/>
      <c r="C311" s="145"/>
      <c r="D311" s="198" t="s">
        <v>27</v>
      </c>
      <c r="E311" s="143">
        <v>0</v>
      </c>
      <c r="F311" s="143">
        <v>23</v>
      </c>
      <c r="G311" s="143">
        <v>841</v>
      </c>
      <c r="H311" s="143">
        <v>0</v>
      </c>
      <c r="I311" s="143">
        <v>53</v>
      </c>
      <c r="J311" s="143">
        <v>0</v>
      </c>
      <c r="K311" s="143">
        <v>0</v>
      </c>
      <c r="L311" s="199">
        <f t="shared" ref="L311:L313" si="116">SUM(E311:K311)</f>
        <v>917</v>
      </c>
      <c r="P311" s="97"/>
      <c r="Q311" s="97"/>
      <c r="R311" s="97"/>
      <c r="S311" s="97"/>
      <c r="T311" s="97"/>
      <c r="U311" s="97"/>
      <c r="V311" s="97"/>
      <c r="W311" s="97"/>
      <c r="X311" s="97"/>
      <c r="Y311" s="97"/>
      <c r="Z311" s="97"/>
      <c r="AA311" s="97"/>
      <c r="AB311" s="97"/>
      <c r="AC311" s="97"/>
      <c r="AD311" s="97"/>
      <c r="AE311" s="97"/>
    </row>
    <row r="312" spans="1:31" ht="30" customHeight="1" x14ac:dyDescent="0.45">
      <c r="A312" s="220"/>
      <c r="B312" s="157"/>
      <c r="C312" s="145"/>
      <c r="D312" s="198" t="s">
        <v>22</v>
      </c>
      <c r="E312" s="143">
        <v>0</v>
      </c>
      <c r="F312" s="143">
        <v>0</v>
      </c>
      <c r="G312" s="143">
        <v>160</v>
      </c>
      <c r="H312" s="143">
        <v>295</v>
      </c>
      <c r="I312" s="143">
        <v>0</v>
      </c>
      <c r="J312" s="143">
        <v>0</v>
      </c>
      <c r="K312" s="143">
        <v>0</v>
      </c>
      <c r="L312" s="199">
        <f t="shared" si="116"/>
        <v>455</v>
      </c>
      <c r="P312" s="97"/>
      <c r="Q312" s="97"/>
      <c r="R312" s="97"/>
      <c r="S312" s="97"/>
      <c r="T312" s="97"/>
      <c r="U312" s="97"/>
      <c r="V312" s="97"/>
      <c r="W312" s="97"/>
      <c r="X312" s="97"/>
      <c r="Y312" s="97"/>
      <c r="Z312" s="97"/>
      <c r="AA312" s="97"/>
      <c r="AB312" s="97"/>
      <c r="AC312" s="97"/>
      <c r="AD312" s="97"/>
      <c r="AE312" s="97"/>
    </row>
    <row r="313" spans="1:31" ht="30" customHeight="1" x14ac:dyDescent="0.45">
      <c r="A313" s="220"/>
      <c r="B313" s="157"/>
      <c r="C313" s="145"/>
      <c r="D313" s="198" t="s">
        <v>28</v>
      </c>
      <c r="E313" s="143">
        <v>0</v>
      </c>
      <c r="F313" s="143">
        <v>0</v>
      </c>
      <c r="G313" s="143">
        <v>556</v>
      </c>
      <c r="H313" s="143">
        <v>2703</v>
      </c>
      <c r="I313" s="143">
        <v>48</v>
      </c>
      <c r="J313" s="143">
        <v>3890</v>
      </c>
      <c r="K313" s="143">
        <v>181</v>
      </c>
      <c r="L313" s="199">
        <f t="shared" si="116"/>
        <v>7378</v>
      </c>
      <c r="P313" s="97"/>
      <c r="Q313" s="97"/>
      <c r="R313" s="97"/>
      <c r="S313" s="97"/>
      <c r="T313" s="97"/>
      <c r="U313" s="97"/>
      <c r="V313" s="97"/>
      <c r="W313" s="97"/>
      <c r="X313" s="97"/>
      <c r="Y313" s="97"/>
      <c r="Z313" s="97"/>
      <c r="AA313" s="97"/>
      <c r="AB313" s="97"/>
      <c r="AC313" s="97"/>
      <c r="AD313" s="97"/>
      <c r="AE313" s="97"/>
    </row>
    <row r="314" spans="1:31" ht="30" customHeight="1" x14ac:dyDescent="0.45">
      <c r="A314" s="220"/>
      <c r="B314" s="157"/>
      <c r="C314" s="145"/>
      <c r="D314" s="198" t="s">
        <v>29</v>
      </c>
      <c r="E314" s="143">
        <v>0</v>
      </c>
      <c r="F314" s="143">
        <v>0</v>
      </c>
      <c r="G314" s="143">
        <v>0</v>
      </c>
      <c r="H314" s="143">
        <v>0</v>
      </c>
      <c r="I314" s="143">
        <v>0</v>
      </c>
      <c r="J314" s="143">
        <v>1600</v>
      </c>
      <c r="K314" s="143">
        <v>0</v>
      </c>
      <c r="L314" s="199">
        <f>SUM(E314:K314)</f>
        <v>1600</v>
      </c>
      <c r="P314" s="97"/>
      <c r="Q314" s="97"/>
      <c r="R314" s="97"/>
      <c r="S314" s="97"/>
      <c r="T314" s="97"/>
      <c r="U314" s="97"/>
      <c r="V314" s="97"/>
      <c r="W314" s="97"/>
      <c r="X314" s="97"/>
      <c r="Y314" s="97"/>
      <c r="Z314" s="97"/>
      <c r="AA314" s="97"/>
      <c r="AB314" s="97"/>
      <c r="AC314" s="97"/>
      <c r="AD314" s="97"/>
      <c r="AE314" s="97"/>
    </row>
    <row r="315" spans="1:31" ht="30" customHeight="1" x14ac:dyDescent="0.45">
      <c r="A315" s="220"/>
      <c r="B315" s="157"/>
      <c r="C315" s="145"/>
      <c r="D315" s="198" t="s">
        <v>37</v>
      </c>
      <c r="E315" s="143">
        <v>0</v>
      </c>
      <c r="F315" s="143">
        <v>0</v>
      </c>
      <c r="G315" s="143">
        <v>0</v>
      </c>
      <c r="H315" s="143">
        <v>0</v>
      </c>
      <c r="I315" s="143">
        <v>0</v>
      </c>
      <c r="J315" s="143">
        <v>72</v>
      </c>
      <c r="K315" s="143">
        <v>0</v>
      </c>
      <c r="L315" s="199">
        <f t="shared" ref="L315:L447" si="117">SUM(E315:K315)</f>
        <v>72</v>
      </c>
      <c r="P315" s="97"/>
      <c r="Q315" s="97"/>
      <c r="R315" s="97"/>
      <c r="S315" s="97"/>
      <c r="T315" s="97"/>
      <c r="U315" s="97"/>
      <c r="V315" s="97"/>
      <c r="W315" s="97"/>
      <c r="X315" s="97"/>
      <c r="Y315" s="97"/>
      <c r="Z315" s="97"/>
      <c r="AA315" s="97"/>
      <c r="AB315" s="97"/>
      <c r="AC315" s="97"/>
      <c r="AD315" s="97"/>
      <c r="AE315" s="97"/>
    </row>
    <row r="316" spans="1:31" ht="30" customHeight="1" x14ac:dyDescent="0.45">
      <c r="A316" s="220"/>
      <c r="B316" s="157"/>
      <c r="C316" s="145"/>
      <c r="D316" s="198" t="s">
        <v>30</v>
      </c>
      <c r="E316" s="143">
        <v>0</v>
      </c>
      <c r="F316" s="143">
        <v>234</v>
      </c>
      <c r="G316" s="143">
        <v>1</v>
      </c>
      <c r="H316" s="143">
        <v>0</v>
      </c>
      <c r="I316" s="143">
        <v>2</v>
      </c>
      <c r="J316" s="143">
        <v>0</v>
      </c>
      <c r="K316" s="143">
        <v>0</v>
      </c>
      <c r="L316" s="199">
        <f t="shared" si="117"/>
        <v>237</v>
      </c>
      <c r="P316" s="97"/>
      <c r="Q316" s="97"/>
      <c r="R316" s="97"/>
      <c r="S316" s="97"/>
      <c r="T316" s="97"/>
      <c r="U316" s="97"/>
      <c r="V316" s="97"/>
      <c r="W316" s="97"/>
      <c r="X316" s="97"/>
      <c r="Y316" s="97"/>
      <c r="Z316" s="97"/>
      <c r="AA316" s="97"/>
      <c r="AB316" s="97"/>
      <c r="AC316" s="97"/>
      <c r="AD316" s="97"/>
      <c r="AE316" s="97"/>
    </row>
    <row r="317" spans="1:31" ht="30" customHeight="1" x14ac:dyDescent="0.45">
      <c r="A317" s="220"/>
      <c r="B317" s="157"/>
      <c r="C317" s="146"/>
      <c r="D317" s="198" t="s">
        <v>31</v>
      </c>
      <c r="E317" s="143">
        <v>2222</v>
      </c>
      <c r="F317" s="143">
        <v>0</v>
      </c>
      <c r="G317" s="143">
        <v>0</v>
      </c>
      <c r="H317" s="143">
        <v>0</v>
      </c>
      <c r="I317" s="143">
        <v>0</v>
      </c>
      <c r="J317" s="143">
        <v>372</v>
      </c>
      <c r="K317" s="143">
        <v>0</v>
      </c>
      <c r="L317" s="199">
        <f>SUM(E317:K317)</f>
        <v>2594</v>
      </c>
      <c r="P317" s="97"/>
      <c r="Q317" s="97"/>
      <c r="R317" s="97"/>
      <c r="S317" s="97"/>
      <c r="T317" s="97"/>
      <c r="U317" s="97"/>
      <c r="V317" s="97"/>
      <c r="W317" s="97"/>
      <c r="X317" s="97"/>
      <c r="Y317" s="97"/>
      <c r="Z317" s="97"/>
      <c r="AA317" s="97"/>
      <c r="AB317" s="97"/>
      <c r="AC317" s="97"/>
      <c r="AD317" s="97"/>
      <c r="AE317" s="97"/>
    </row>
    <row r="318" spans="1:31" ht="30" customHeight="1" x14ac:dyDescent="0.4">
      <c r="A318" s="220"/>
      <c r="B318" s="147" t="s">
        <v>47</v>
      </c>
      <c r="C318" s="148"/>
      <c r="D318" s="149"/>
      <c r="E318" s="150">
        <f>SUM(E304:E317)</f>
        <v>3524</v>
      </c>
      <c r="F318" s="150">
        <f>SUM(F304:F317)</f>
        <v>5098</v>
      </c>
      <c r="G318" s="150">
        <f t="shared" ref="G318:L318" si="118">SUM(G304:G317)</f>
        <v>1619</v>
      </c>
      <c r="H318" s="150">
        <f t="shared" si="118"/>
        <v>3060</v>
      </c>
      <c r="I318" s="150">
        <f t="shared" si="118"/>
        <v>2642</v>
      </c>
      <c r="J318" s="150">
        <f t="shared" si="118"/>
        <v>7739</v>
      </c>
      <c r="K318" s="150">
        <f t="shared" si="118"/>
        <v>6724</v>
      </c>
      <c r="L318" s="151">
        <f t="shared" si="118"/>
        <v>30406</v>
      </c>
      <c r="P318" s="97"/>
      <c r="Q318" s="97"/>
      <c r="R318" s="97"/>
      <c r="S318" s="97"/>
      <c r="T318" s="97"/>
      <c r="U318" s="97"/>
      <c r="V318" s="97"/>
      <c r="W318" s="97"/>
      <c r="X318" s="97"/>
      <c r="Y318" s="97"/>
      <c r="Z318" s="97"/>
      <c r="AA318" s="97"/>
      <c r="AB318" s="97"/>
      <c r="AC318" s="97"/>
      <c r="AD318" s="97"/>
      <c r="AE318" s="97"/>
    </row>
    <row r="319" spans="1:31" ht="30" customHeight="1" x14ac:dyDescent="0.4">
      <c r="A319" s="220"/>
      <c r="B319" s="157" t="s">
        <v>49</v>
      </c>
      <c r="C319" s="141" t="s">
        <v>2</v>
      </c>
      <c r="D319" s="207" t="s">
        <v>23</v>
      </c>
      <c r="E319" s="179">
        <v>920</v>
      </c>
      <c r="F319" s="179">
        <v>0</v>
      </c>
      <c r="G319" s="179">
        <v>0</v>
      </c>
      <c r="H319" s="179">
        <v>0</v>
      </c>
      <c r="I319" s="179">
        <v>121.5</v>
      </c>
      <c r="J319" s="179">
        <v>858.5</v>
      </c>
      <c r="K319" s="179">
        <v>0</v>
      </c>
      <c r="L319" s="208">
        <f>SUM(E319:K319)</f>
        <v>1900</v>
      </c>
      <c r="P319" s="97"/>
      <c r="Q319" s="97"/>
      <c r="R319" s="97"/>
      <c r="S319" s="97"/>
      <c r="T319" s="97"/>
      <c r="U319" s="97"/>
      <c r="V319" s="97"/>
      <c r="W319" s="97"/>
      <c r="X319" s="97"/>
      <c r="Y319" s="97"/>
      <c r="Z319" s="97"/>
      <c r="AA319" s="97"/>
      <c r="AB319" s="97"/>
      <c r="AC319" s="97"/>
      <c r="AD319" s="97"/>
      <c r="AE319" s="97"/>
    </row>
    <row r="320" spans="1:31" ht="30" customHeight="1" x14ac:dyDescent="0.4">
      <c r="A320" s="220"/>
      <c r="B320" s="157"/>
      <c r="C320" s="145"/>
      <c r="D320" s="207" t="s">
        <v>24</v>
      </c>
      <c r="E320" s="179">
        <v>0</v>
      </c>
      <c r="F320" s="179">
        <v>2414</v>
      </c>
      <c r="G320" s="179">
        <v>4</v>
      </c>
      <c r="H320" s="179">
        <v>0</v>
      </c>
      <c r="I320" s="179">
        <v>3464</v>
      </c>
      <c r="J320" s="179">
        <v>476.5</v>
      </c>
      <c r="K320" s="179">
        <v>0</v>
      </c>
      <c r="L320" s="208">
        <f t="shared" ref="L320:L333" si="119">SUM(E320:K320)</f>
        <v>6358.5</v>
      </c>
      <c r="P320" s="97"/>
      <c r="Q320" s="97"/>
      <c r="R320" s="97"/>
      <c r="S320" s="97"/>
      <c r="T320" s="97"/>
      <c r="U320" s="97"/>
      <c r="V320" s="97"/>
      <c r="W320" s="97"/>
      <c r="X320" s="97"/>
      <c r="Y320" s="97"/>
      <c r="Z320" s="97"/>
      <c r="AA320" s="97"/>
      <c r="AB320" s="97"/>
      <c r="AC320" s="97"/>
      <c r="AD320" s="97"/>
      <c r="AE320" s="97"/>
    </row>
    <row r="321" spans="1:31" ht="30" customHeight="1" x14ac:dyDescent="0.4">
      <c r="A321" s="220"/>
      <c r="B321" s="157"/>
      <c r="C321" s="145"/>
      <c r="D321" s="207" t="s">
        <v>0</v>
      </c>
      <c r="E321" s="179">
        <v>0</v>
      </c>
      <c r="F321" s="179">
        <v>20</v>
      </c>
      <c r="G321" s="179">
        <v>0</v>
      </c>
      <c r="H321" s="179">
        <v>0</v>
      </c>
      <c r="I321" s="179">
        <v>101.5</v>
      </c>
      <c r="J321" s="179">
        <v>511</v>
      </c>
      <c r="K321" s="179">
        <v>0</v>
      </c>
      <c r="L321" s="208">
        <f t="shared" si="119"/>
        <v>632.5</v>
      </c>
      <c r="P321" s="97"/>
      <c r="Q321" s="97"/>
      <c r="R321" s="97"/>
      <c r="S321" s="97"/>
      <c r="T321" s="97"/>
      <c r="U321" s="97"/>
      <c r="V321" s="97"/>
      <c r="W321" s="97"/>
      <c r="X321" s="97"/>
      <c r="Y321" s="97"/>
      <c r="Z321" s="97"/>
      <c r="AA321" s="97"/>
      <c r="AB321" s="97"/>
      <c r="AC321" s="97"/>
      <c r="AD321" s="97"/>
      <c r="AE321" s="97"/>
    </row>
    <row r="322" spans="1:31" ht="30" customHeight="1" x14ac:dyDescent="0.4">
      <c r="A322" s="220"/>
      <c r="B322" s="157"/>
      <c r="C322" s="145"/>
      <c r="D322" s="198" t="s">
        <v>25</v>
      </c>
      <c r="E322" s="179">
        <v>0</v>
      </c>
      <c r="F322" s="179">
        <v>1879</v>
      </c>
      <c r="G322" s="179">
        <v>0</v>
      </c>
      <c r="H322" s="179">
        <v>0</v>
      </c>
      <c r="I322" s="179">
        <v>0</v>
      </c>
      <c r="J322" s="179">
        <v>0</v>
      </c>
      <c r="K322" s="179">
        <v>0</v>
      </c>
      <c r="L322" s="208">
        <f t="shared" si="119"/>
        <v>1879</v>
      </c>
      <c r="P322" s="97"/>
      <c r="Q322" s="97"/>
      <c r="R322" s="97"/>
      <c r="S322" s="97"/>
      <c r="T322" s="97"/>
      <c r="U322" s="97"/>
      <c r="V322" s="97"/>
      <c r="W322" s="97"/>
      <c r="X322" s="97"/>
      <c r="Y322" s="97"/>
      <c r="Z322" s="97"/>
      <c r="AA322" s="97"/>
      <c r="AB322" s="97"/>
      <c r="AC322" s="97"/>
      <c r="AD322" s="97"/>
      <c r="AE322" s="97"/>
    </row>
    <row r="323" spans="1:31" ht="30" customHeight="1" x14ac:dyDescent="0.4">
      <c r="A323" s="220"/>
      <c r="B323" s="157"/>
      <c r="C323" s="145"/>
      <c r="D323" s="198" t="s">
        <v>26</v>
      </c>
      <c r="E323" s="179">
        <v>0</v>
      </c>
      <c r="F323" s="179">
        <v>0</v>
      </c>
      <c r="G323" s="179">
        <v>57</v>
      </c>
      <c r="H323" s="179">
        <v>12</v>
      </c>
      <c r="I323" s="179">
        <v>0</v>
      </c>
      <c r="J323" s="179">
        <v>0</v>
      </c>
      <c r="K323" s="179">
        <v>0</v>
      </c>
      <c r="L323" s="208">
        <f t="shared" si="119"/>
        <v>69</v>
      </c>
      <c r="P323" s="97"/>
      <c r="Q323" s="97"/>
      <c r="R323" s="97"/>
      <c r="S323" s="97"/>
      <c r="T323" s="97"/>
      <c r="U323" s="97"/>
      <c r="V323" s="97"/>
      <c r="W323" s="97"/>
      <c r="X323" s="97"/>
      <c r="Y323" s="97"/>
      <c r="Z323" s="97"/>
      <c r="AA323" s="97"/>
      <c r="AB323" s="97"/>
      <c r="AC323" s="97"/>
      <c r="AD323" s="97"/>
      <c r="AE323" s="97"/>
    </row>
    <row r="324" spans="1:31" ht="30" customHeight="1" x14ac:dyDescent="0.4">
      <c r="A324" s="220"/>
      <c r="B324" s="157"/>
      <c r="C324" s="146"/>
      <c r="D324" s="198" t="s">
        <v>1</v>
      </c>
      <c r="E324" s="179">
        <v>0</v>
      </c>
      <c r="F324" s="179">
        <v>0</v>
      </c>
      <c r="G324" s="179">
        <v>0</v>
      </c>
      <c r="H324" s="179">
        <v>0</v>
      </c>
      <c r="I324" s="179">
        <v>3.5</v>
      </c>
      <c r="J324" s="179">
        <v>0</v>
      </c>
      <c r="K324" s="179">
        <v>0</v>
      </c>
      <c r="L324" s="208">
        <f t="shared" si="119"/>
        <v>3.5</v>
      </c>
      <c r="P324" s="97"/>
      <c r="Q324" s="97"/>
      <c r="R324" s="97"/>
      <c r="S324" s="97"/>
      <c r="T324" s="97"/>
      <c r="U324" s="97"/>
      <c r="V324" s="97"/>
      <c r="W324" s="97"/>
      <c r="X324" s="97"/>
      <c r="Y324" s="97"/>
      <c r="Z324" s="97"/>
      <c r="AA324" s="97"/>
      <c r="AB324" s="97"/>
      <c r="AC324" s="97"/>
      <c r="AD324" s="97"/>
      <c r="AE324" s="97"/>
    </row>
    <row r="325" spans="1:31" ht="30" customHeight="1" x14ac:dyDescent="0.4">
      <c r="A325" s="220"/>
      <c r="B325" s="157"/>
      <c r="C325" s="141" t="s">
        <v>3</v>
      </c>
      <c r="D325" s="198" t="s">
        <v>35</v>
      </c>
      <c r="E325" s="179">
        <v>0</v>
      </c>
      <c r="F325" s="179">
        <v>0</v>
      </c>
      <c r="G325" s="179">
        <v>0</v>
      </c>
      <c r="H325" s="179">
        <v>0</v>
      </c>
      <c r="I325" s="179">
        <v>95.5</v>
      </c>
      <c r="J325" s="179">
        <v>371.5</v>
      </c>
      <c r="K325" s="179">
        <v>5544</v>
      </c>
      <c r="L325" s="208">
        <f t="shared" si="119"/>
        <v>6011</v>
      </c>
      <c r="P325" s="97"/>
      <c r="Q325" s="97"/>
      <c r="R325" s="97"/>
      <c r="S325" s="97"/>
      <c r="T325" s="97"/>
      <c r="U325" s="97"/>
      <c r="V325" s="97"/>
      <c r="W325" s="97"/>
      <c r="X325" s="97"/>
      <c r="Y325" s="97"/>
      <c r="Z325" s="97"/>
      <c r="AA325" s="97"/>
      <c r="AB325" s="97"/>
      <c r="AC325" s="97"/>
      <c r="AD325" s="97"/>
      <c r="AE325" s="97"/>
    </row>
    <row r="326" spans="1:31" ht="30" customHeight="1" x14ac:dyDescent="0.4">
      <c r="A326" s="220"/>
      <c r="B326" s="157"/>
      <c r="C326" s="145"/>
      <c r="D326" s="198" t="s">
        <v>36</v>
      </c>
      <c r="E326" s="143">
        <v>0</v>
      </c>
      <c r="F326" s="143">
        <v>0</v>
      </c>
      <c r="G326" s="143">
        <v>0</v>
      </c>
      <c r="H326" s="143">
        <v>50</v>
      </c>
      <c r="I326" s="143">
        <v>0</v>
      </c>
      <c r="J326" s="143">
        <v>0</v>
      </c>
      <c r="K326" s="143">
        <v>0</v>
      </c>
      <c r="L326" s="208">
        <f t="shared" si="119"/>
        <v>50</v>
      </c>
      <c r="P326" s="97"/>
      <c r="Q326" s="97"/>
      <c r="R326" s="97"/>
      <c r="S326" s="97"/>
      <c r="T326" s="97"/>
      <c r="U326" s="97"/>
      <c r="V326" s="97"/>
      <c r="W326" s="97"/>
      <c r="X326" s="97"/>
      <c r="Y326" s="97"/>
      <c r="Z326" s="97"/>
      <c r="AA326" s="97"/>
      <c r="AB326" s="97"/>
      <c r="AC326" s="97"/>
      <c r="AD326" s="97"/>
      <c r="AE326" s="97"/>
    </row>
    <row r="327" spans="1:31" ht="30" customHeight="1" x14ac:dyDescent="0.4">
      <c r="A327" s="220"/>
      <c r="B327" s="157"/>
      <c r="C327" s="145"/>
      <c r="D327" s="198" t="s">
        <v>27</v>
      </c>
      <c r="E327" s="143">
        <v>0</v>
      </c>
      <c r="F327" s="143">
        <v>27</v>
      </c>
      <c r="G327" s="143">
        <v>839</v>
      </c>
      <c r="H327" s="143">
        <v>0</v>
      </c>
      <c r="I327" s="143">
        <v>716</v>
      </c>
      <c r="J327" s="143">
        <v>0</v>
      </c>
      <c r="K327" s="143">
        <v>0</v>
      </c>
      <c r="L327" s="208">
        <f t="shared" si="119"/>
        <v>1582</v>
      </c>
      <c r="P327" s="97"/>
      <c r="Q327" s="97"/>
      <c r="R327" s="97"/>
      <c r="S327" s="97"/>
      <c r="T327" s="97"/>
      <c r="U327" s="97"/>
      <c r="V327" s="97"/>
      <c r="W327" s="97"/>
      <c r="X327" s="97"/>
      <c r="Y327" s="97"/>
      <c r="Z327" s="97"/>
      <c r="AA327" s="97"/>
      <c r="AB327" s="97"/>
      <c r="AC327" s="97"/>
      <c r="AD327" s="97"/>
      <c r="AE327" s="97"/>
    </row>
    <row r="328" spans="1:31" ht="30" customHeight="1" x14ac:dyDescent="0.4">
      <c r="A328" s="220"/>
      <c r="B328" s="157"/>
      <c r="C328" s="145"/>
      <c r="D328" s="198" t="s">
        <v>22</v>
      </c>
      <c r="E328" s="143">
        <v>0</v>
      </c>
      <c r="F328" s="143">
        <v>0</v>
      </c>
      <c r="G328" s="143">
        <v>199</v>
      </c>
      <c r="H328" s="143">
        <v>178</v>
      </c>
      <c r="I328" s="143">
        <v>0</v>
      </c>
      <c r="J328" s="143">
        <v>0</v>
      </c>
      <c r="K328" s="143">
        <v>0</v>
      </c>
      <c r="L328" s="208">
        <f t="shared" si="119"/>
        <v>377</v>
      </c>
      <c r="P328" s="97"/>
      <c r="Q328" s="97"/>
      <c r="R328" s="97"/>
      <c r="S328" s="97"/>
      <c r="T328" s="97"/>
      <c r="U328" s="97"/>
      <c r="V328" s="97"/>
      <c r="W328" s="97"/>
      <c r="X328" s="97"/>
      <c r="Y328" s="97"/>
      <c r="Z328" s="97"/>
      <c r="AA328" s="97"/>
      <c r="AB328" s="97"/>
      <c r="AC328" s="97"/>
      <c r="AD328" s="97"/>
      <c r="AE328" s="97"/>
    </row>
    <row r="329" spans="1:31" ht="30" customHeight="1" x14ac:dyDescent="0.4">
      <c r="A329" s="220"/>
      <c r="B329" s="157"/>
      <c r="C329" s="145"/>
      <c r="D329" s="198" t="s">
        <v>28</v>
      </c>
      <c r="E329" s="143">
        <v>0</v>
      </c>
      <c r="F329" s="143">
        <v>0</v>
      </c>
      <c r="G329" s="143">
        <v>577.5</v>
      </c>
      <c r="H329" s="143">
        <v>2949.5</v>
      </c>
      <c r="I329" s="143">
        <v>82.5</v>
      </c>
      <c r="J329" s="143">
        <v>4037.5</v>
      </c>
      <c r="K329" s="143">
        <v>272.5</v>
      </c>
      <c r="L329" s="208">
        <f t="shared" si="119"/>
        <v>7919.5</v>
      </c>
      <c r="P329" s="97"/>
      <c r="Q329" s="97"/>
      <c r="R329" s="97"/>
      <c r="S329" s="97"/>
      <c r="T329" s="97"/>
      <c r="U329" s="97"/>
      <c r="V329" s="97"/>
      <c r="W329" s="97"/>
      <c r="X329" s="97"/>
      <c r="Y329" s="97"/>
      <c r="Z329" s="97"/>
      <c r="AA329" s="97"/>
      <c r="AB329" s="97"/>
      <c r="AC329" s="97"/>
      <c r="AD329" s="97"/>
      <c r="AE329" s="97"/>
    </row>
    <row r="330" spans="1:31" ht="30" customHeight="1" x14ac:dyDescent="0.4">
      <c r="A330" s="220"/>
      <c r="B330" s="157"/>
      <c r="C330" s="145"/>
      <c r="D330" s="198" t="s">
        <v>29</v>
      </c>
      <c r="E330" s="143">
        <v>0</v>
      </c>
      <c r="F330" s="143">
        <v>0</v>
      </c>
      <c r="G330" s="143">
        <v>0</v>
      </c>
      <c r="H330" s="143">
        <v>0</v>
      </c>
      <c r="I330" s="143">
        <v>3.5</v>
      </c>
      <c r="J330" s="143">
        <v>921.5</v>
      </c>
      <c r="K330" s="143">
        <v>1</v>
      </c>
      <c r="L330" s="208">
        <f t="shared" si="119"/>
        <v>926</v>
      </c>
      <c r="P330" s="97"/>
      <c r="Q330" s="97"/>
      <c r="R330" s="97"/>
      <c r="S330" s="97"/>
      <c r="T330" s="97"/>
      <c r="U330" s="97"/>
      <c r="V330" s="97"/>
      <c r="W330" s="97"/>
      <c r="X330" s="97"/>
      <c r="Y330" s="97"/>
      <c r="Z330" s="97"/>
      <c r="AA330" s="97"/>
      <c r="AB330" s="97"/>
      <c r="AC330" s="97"/>
      <c r="AD330" s="97"/>
      <c r="AE330" s="97"/>
    </row>
    <row r="331" spans="1:31" ht="30" customHeight="1" x14ac:dyDescent="0.4">
      <c r="A331" s="220"/>
      <c r="B331" s="157"/>
      <c r="C331" s="145"/>
      <c r="D331" s="198" t="s">
        <v>37</v>
      </c>
      <c r="E331" s="143">
        <v>0</v>
      </c>
      <c r="F331" s="143">
        <v>0</v>
      </c>
      <c r="G331" s="143">
        <v>0.5</v>
      </c>
      <c r="H331" s="143">
        <v>0</v>
      </c>
      <c r="I331" s="143">
        <v>0</v>
      </c>
      <c r="J331" s="143">
        <v>72.5</v>
      </c>
      <c r="K331" s="143">
        <v>0</v>
      </c>
      <c r="L331" s="208">
        <f t="shared" si="119"/>
        <v>73</v>
      </c>
      <c r="P331" s="97"/>
      <c r="Q331" s="97"/>
      <c r="R331" s="97"/>
      <c r="S331" s="97"/>
      <c r="T331" s="97"/>
      <c r="U331" s="97"/>
      <c r="V331" s="97"/>
      <c r="W331" s="97"/>
      <c r="X331" s="97"/>
      <c r="Y331" s="97"/>
      <c r="Z331" s="97"/>
      <c r="AA331" s="97"/>
      <c r="AB331" s="97"/>
      <c r="AC331" s="97"/>
      <c r="AD331" s="97"/>
      <c r="AE331" s="97"/>
    </row>
    <row r="332" spans="1:31" ht="30" customHeight="1" x14ac:dyDescent="0.4">
      <c r="A332" s="220"/>
      <c r="B332" s="157"/>
      <c r="C332" s="145"/>
      <c r="D332" s="198" t="s">
        <v>30</v>
      </c>
      <c r="E332" s="143">
        <v>0</v>
      </c>
      <c r="F332" s="143">
        <v>197</v>
      </c>
      <c r="G332" s="143">
        <v>0.5</v>
      </c>
      <c r="H332" s="143">
        <v>0</v>
      </c>
      <c r="I332" s="143">
        <v>283</v>
      </c>
      <c r="J332" s="143">
        <v>0</v>
      </c>
      <c r="K332" s="143">
        <v>0</v>
      </c>
      <c r="L332" s="208">
        <f t="shared" si="119"/>
        <v>480.5</v>
      </c>
      <c r="P332" s="97"/>
      <c r="Q332" s="97"/>
      <c r="R332" s="97"/>
      <c r="S332" s="97"/>
      <c r="T332" s="97"/>
      <c r="U332" s="97"/>
      <c r="V332" s="97"/>
      <c r="W332" s="97"/>
      <c r="X332" s="97"/>
      <c r="Y332" s="97"/>
      <c r="Z332" s="97"/>
      <c r="AA332" s="97"/>
      <c r="AB332" s="97"/>
      <c r="AC332" s="97"/>
      <c r="AD332" s="97"/>
      <c r="AE332" s="97"/>
    </row>
    <row r="333" spans="1:31" ht="30" customHeight="1" x14ac:dyDescent="0.4">
      <c r="A333" s="220"/>
      <c r="B333" s="157"/>
      <c r="C333" s="146"/>
      <c r="D333" s="198" t="s">
        <v>31</v>
      </c>
      <c r="E333" s="143">
        <v>1624</v>
      </c>
      <c r="F333" s="143">
        <v>0</v>
      </c>
      <c r="G333" s="143">
        <v>0</v>
      </c>
      <c r="H333" s="143">
        <v>0</v>
      </c>
      <c r="I333" s="143">
        <v>0</v>
      </c>
      <c r="J333" s="143">
        <v>213.5</v>
      </c>
      <c r="K333" s="143">
        <v>0</v>
      </c>
      <c r="L333" s="208">
        <f t="shared" si="119"/>
        <v>1837.5</v>
      </c>
      <c r="P333" s="97"/>
      <c r="Q333" s="97"/>
      <c r="R333" s="97"/>
      <c r="S333" s="97"/>
      <c r="T333" s="97"/>
      <c r="U333" s="97"/>
      <c r="V333" s="97"/>
      <c r="W333" s="97"/>
      <c r="X333" s="97"/>
      <c r="Y333" s="97"/>
      <c r="Z333" s="97"/>
      <c r="AA333" s="97"/>
      <c r="AB333" s="97"/>
      <c r="AC333" s="97"/>
      <c r="AD333" s="97"/>
      <c r="AE333" s="97"/>
    </row>
    <row r="334" spans="1:31" ht="30" customHeight="1" x14ac:dyDescent="0.4">
      <c r="A334" s="221"/>
      <c r="B334" s="147" t="s">
        <v>47</v>
      </c>
      <c r="C334" s="148"/>
      <c r="D334" s="149"/>
      <c r="E334" s="150">
        <f>SUM(E319:E333)</f>
        <v>2544</v>
      </c>
      <c r="F334" s="150">
        <f t="shared" ref="F334:K334" si="120">SUM(F319:F333)</f>
        <v>4537</v>
      </c>
      <c r="G334" s="150">
        <f t="shared" si="120"/>
        <v>1677.5</v>
      </c>
      <c r="H334" s="150">
        <f t="shared" si="120"/>
        <v>3189.5</v>
      </c>
      <c r="I334" s="150">
        <f t="shared" si="120"/>
        <v>4871</v>
      </c>
      <c r="J334" s="150">
        <f t="shared" si="120"/>
        <v>7462.5</v>
      </c>
      <c r="K334" s="150">
        <f t="shared" si="120"/>
        <v>5817.5</v>
      </c>
      <c r="L334" s="151">
        <f>SUM(L319:L333)</f>
        <v>30099</v>
      </c>
      <c r="P334" s="97"/>
      <c r="Q334" s="97"/>
      <c r="R334" s="97"/>
      <c r="S334" s="97"/>
      <c r="T334" s="97"/>
      <c r="U334" s="97"/>
      <c r="V334" s="97"/>
      <c r="W334" s="97"/>
      <c r="X334" s="97"/>
      <c r="Y334" s="97"/>
      <c r="Z334" s="97"/>
      <c r="AA334" s="97"/>
      <c r="AB334" s="97"/>
      <c r="AC334" s="97"/>
      <c r="AD334" s="97"/>
      <c r="AE334" s="97"/>
    </row>
    <row r="335" spans="1:31" ht="30" customHeight="1" x14ac:dyDescent="0.4">
      <c r="A335" s="152" t="s">
        <v>50</v>
      </c>
      <c r="B335" s="152"/>
      <c r="C335" s="152"/>
      <c r="D335" s="152"/>
      <c r="E335" s="162">
        <f>SUM(E318,E303)</f>
        <v>5088</v>
      </c>
      <c r="F335" s="162">
        <f t="shared" ref="F335:L335" si="121">SUM(F318,F303)</f>
        <v>9074</v>
      </c>
      <c r="G335" s="162">
        <f t="shared" si="121"/>
        <v>3354</v>
      </c>
      <c r="H335" s="162">
        <f t="shared" si="121"/>
        <v>6379</v>
      </c>
      <c r="I335" s="162">
        <f t="shared" si="121"/>
        <v>9742</v>
      </c>
      <c r="J335" s="162">
        <f t="shared" si="121"/>
        <v>14925</v>
      </c>
      <c r="K335" s="162">
        <f t="shared" si="121"/>
        <v>11635</v>
      </c>
      <c r="L335" s="162">
        <f t="shared" si="121"/>
        <v>60197</v>
      </c>
      <c r="P335" s="97"/>
      <c r="Q335" s="97"/>
      <c r="R335" s="97"/>
      <c r="S335" s="97"/>
      <c r="T335" s="97"/>
      <c r="U335" s="97"/>
      <c r="V335" s="97"/>
      <c r="W335" s="97"/>
      <c r="X335" s="97"/>
      <c r="Y335" s="97"/>
      <c r="Z335" s="97"/>
      <c r="AA335" s="97"/>
      <c r="AB335" s="97"/>
      <c r="AC335" s="97"/>
      <c r="AD335" s="97"/>
      <c r="AE335" s="97"/>
    </row>
    <row r="336" spans="1:31" ht="30" customHeight="1" x14ac:dyDescent="0.4">
      <c r="A336" s="204"/>
      <c r="B336" s="204"/>
      <c r="C336" s="204"/>
      <c r="D336" s="204"/>
      <c r="E336" s="206"/>
      <c r="F336" s="206"/>
      <c r="G336" s="206"/>
      <c r="H336" s="206"/>
      <c r="I336" s="206"/>
      <c r="J336" s="206"/>
      <c r="K336" s="206"/>
      <c r="L336" s="206"/>
      <c r="P336" s="97"/>
      <c r="Q336" s="97"/>
      <c r="R336" s="97"/>
      <c r="S336" s="97"/>
      <c r="T336" s="97"/>
      <c r="U336" s="97"/>
      <c r="V336" s="97"/>
      <c r="W336" s="97"/>
      <c r="X336" s="97"/>
      <c r="Y336" s="97"/>
      <c r="Z336" s="97"/>
      <c r="AA336" s="97"/>
      <c r="AB336" s="97"/>
      <c r="AC336" s="97"/>
      <c r="AD336" s="97"/>
      <c r="AE336" s="97"/>
    </row>
    <row r="337" spans="1:31" ht="30" customHeight="1" x14ac:dyDescent="0.4">
      <c r="A337" s="167"/>
      <c r="B337" s="167"/>
      <c r="C337" s="167"/>
      <c r="D337" s="167"/>
      <c r="E337" s="170"/>
      <c r="F337" s="170"/>
      <c r="G337" s="170"/>
      <c r="H337" s="170"/>
      <c r="I337" s="170"/>
      <c r="J337" s="170"/>
      <c r="K337" s="170"/>
      <c r="L337" s="171"/>
      <c r="P337" s="97"/>
      <c r="Q337" s="97"/>
      <c r="R337" s="97"/>
      <c r="S337" s="97"/>
      <c r="T337" s="97"/>
      <c r="U337" s="97"/>
      <c r="V337" s="97"/>
      <c r="W337" s="97"/>
      <c r="X337" s="97"/>
      <c r="Y337" s="97"/>
      <c r="Z337" s="97"/>
      <c r="AA337" s="97"/>
      <c r="AB337" s="97"/>
      <c r="AC337" s="97"/>
      <c r="AD337" s="97"/>
      <c r="AE337" s="97"/>
    </row>
    <row r="338" spans="1:31" ht="30" customHeight="1" x14ac:dyDescent="0.4">
      <c r="A338" s="167"/>
      <c r="B338" s="167"/>
      <c r="C338" s="167"/>
      <c r="D338" s="167"/>
      <c r="E338" s="170"/>
      <c r="F338" s="170"/>
      <c r="G338" s="170"/>
      <c r="H338" s="170"/>
      <c r="I338" s="170"/>
      <c r="J338" s="170"/>
      <c r="K338" s="170"/>
      <c r="L338" s="171"/>
      <c r="P338" s="97"/>
      <c r="Q338" s="97"/>
      <c r="R338" s="97"/>
      <c r="S338" s="97"/>
      <c r="T338" s="97"/>
      <c r="U338" s="97"/>
      <c r="V338" s="97"/>
      <c r="W338" s="97"/>
      <c r="X338" s="97"/>
      <c r="Y338" s="97"/>
      <c r="Z338" s="97"/>
      <c r="AA338" s="97"/>
      <c r="AB338" s="97"/>
      <c r="AC338" s="97"/>
      <c r="AD338" s="97"/>
      <c r="AE338" s="97"/>
    </row>
    <row r="339" spans="1:31" s="6" customFormat="1" ht="30" customHeight="1" x14ac:dyDescent="0.45">
      <c r="A339" s="219" t="s">
        <v>42</v>
      </c>
      <c r="B339" s="157">
        <v>2019</v>
      </c>
      <c r="C339" s="141" t="s">
        <v>2</v>
      </c>
      <c r="D339" s="198" t="s">
        <v>23</v>
      </c>
      <c r="E339" s="143">
        <v>270</v>
      </c>
      <c r="F339" s="143">
        <v>0</v>
      </c>
      <c r="G339" s="143">
        <v>0</v>
      </c>
      <c r="H339" s="143">
        <v>0</v>
      </c>
      <c r="I339" s="143">
        <v>0</v>
      </c>
      <c r="J339" s="143">
        <v>98</v>
      </c>
      <c r="K339" s="143">
        <v>0</v>
      </c>
      <c r="L339" s="199">
        <f t="shared" si="117"/>
        <v>368</v>
      </c>
      <c r="P339" s="97"/>
      <c r="Q339" s="97"/>
      <c r="R339" s="97"/>
      <c r="S339" s="97"/>
      <c r="T339" s="97"/>
      <c r="U339" s="97"/>
      <c r="V339" s="97"/>
      <c r="W339" s="97"/>
      <c r="X339" s="97"/>
      <c r="Y339" s="97"/>
      <c r="Z339" s="97"/>
      <c r="AA339" s="97"/>
      <c r="AB339" s="97"/>
      <c r="AC339" s="97"/>
      <c r="AD339" s="97"/>
      <c r="AE339" s="97"/>
    </row>
    <row r="340" spans="1:31" s="6" customFormat="1" ht="30" customHeight="1" x14ac:dyDescent="0.45">
      <c r="A340" s="220"/>
      <c r="B340" s="157"/>
      <c r="C340" s="145"/>
      <c r="D340" s="198" t="s">
        <v>24</v>
      </c>
      <c r="E340" s="143">
        <v>0</v>
      </c>
      <c r="F340" s="143">
        <v>497</v>
      </c>
      <c r="G340" s="143">
        <v>4</v>
      </c>
      <c r="H340" s="143">
        <v>0</v>
      </c>
      <c r="I340" s="143">
        <v>897</v>
      </c>
      <c r="J340" s="143">
        <v>52</v>
      </c>
      <c r="K340" s="143">
        <v>0</v>
      </c>
      <c r="L340" s="199">
        <f t="shared" si="117"/>
        <v>1450</v>
      </c>
      <c r="P340" s="97"/>
      <c r="Q340" s="97"/>
      <c r="R340" s="97"/>
      <c r="S340" s="97"/>
      <c r="T340" s="97"/>
      <c r="U340" s="97"/>
      <c r="V340" s="97"/>
      <c r="W340" s="97"/>
      <c r="X340" s="97"/>
      <c r="Y340" s="97"/>
      <c r="Z340" s="97"/>
      <c r="AA340" s="97"/>
      <c r="AB340" s="97"/>
      <c r="AC340" s="97"/>
      <c r="AD340" s="97"/>
      <c r="AE340" s="97"/>
    </row>
    <row r="341" spans="1:31" ht="30" customHeight="1" x14ac:dyDescent="0.45">
      <c r="A341" s="220"/>
      <c r="B341" s="157"/>
      <c r="C341" s="145"/>
      <c r="D341" s="198" t="s">
        <v>0</v>
      </c>
      <c r="E341" s="143">
        <v>0</v>
      </c>
      <c r="F341" s="143">
        <v>4</v>
      </c>
      <c r="G341" s="143">
        <v>8</v>
      </c>
      <c r="H341" s="143">
        <v>0</v>
      </c>
      <c r="I341" s="143">
        <v>6</v>
      </c>
      <c r="J341" s="143">
        <v>0</v>
      </c>
      <c r="K341" s="143">
        <v>0</v>
      </c>
      <c r="L341" s="199">
        <f t="shared" si="117"/>
        <v>18</v>
      </c>
      <c r="P341" s="97"/>
      <c r="Q341" s="97"/>
      <c r="R341" s="97"/>
      <c r="S341" s="97"/>
      <c r="T341" s="97"/>
      <c r="U341" s="97"/>
      <c r="V341" s="97"/>
      <c r="W341" s="97"/>
      <c r="X341" s="97"/>
      <c r="Y341" s="97"/>
      <c r="Z341" s="97"/>
      <c r="AA341" s="97"/>
      <c r="AB341" s="97"/>
      <c r="AC341" s="97"/>
      <c r="AD341" s="97"/>
      <c r="AE341" s="97"/>
    </row>
    <row r="342" spans="1:31" ht="30" customHeight="1" x14ac:dyDescent="0.45">
      <c r="A342" s="220"/>
      <c r="B342" s="157"/>
      <c r="C342" s="145"/>
      <c r="D342" s="198" t="s">
        <v>25</v>
      </c>
      <c r="E342" s="143">
        <v>0</v>
      </c>
      <c r="F342" s="143">
        <v>271</v>
      </c>
      <c r="G342" s="143">
        <v>0</v>
      </c>
      <c r="H342" s="143">
        <v>0</v>
      </c>
      <c r="I342" s="143">
        <v>0</v>
      </c>
      <c r="J342" s="143">
        <v>0</v>
      </c>
      <c r="K342" s="143">
        <v>0</v>
      </c>
      <c r="L342" s="199">
        <f t="shared" si="117"/>
        <v>271</v>
      </c>
      <c r="P342" s="97"/>
      <c r="Q342" s="97"/>
      <c r="R342" s="97"/>
      <c r="S342" s="97"/>
      <c r="T342" s="97"/>
      <c r="U342" s="97"/>
      <c r="V342" s="97"/>
      <c r="W342" s="97"/>
      <c r="X342" s="97"/>
      <c r="Y342" s="97"/>
      <c r="Z342" s="97"/>
      <c r="AA342" s="97"/>
      <c r="AB342" s="97"/>
      <c r="AC342" s="97"/>
      <c r="AD342" s="97"/>
      <c r="AE342" s="97"/>
    </row>
    <row r="343" spans="1:31" ht="30" customHeight="1" x14ac:dyDescent="0.45">
      <c r="A343" s="220"/>
      <c r="B343" s="157"/>
      <c r="C343" s="146"/>
      <c r="D343" s="198" t="s">
        <v>26</v>
      </c>
      <c r="E343" s="143">
        <v>0</v>
      </c>
      <c r="F343" s="143">
        <v>0</v>
      </c>
      <c r="G343" s="143">
        <v>132</v>
      </c>
      <c r="H343" s="143">
        <v>20</v>
      </c>
      <c r="I343" s="143">
        <v>41</v>
      </c>
      <c r="J343" s="143">
        <v>7</v>
      </c>
      <c r="K343" s="143">
        <v>0</v>
      </c>
      <c r="L343" s="199">
        <f t="shared" si="117"/>
        <v>200</v>
      </c>
      <c r="P343" s="97"/>
      <c r="Q343" s="97"/>
      <c r="R343" s="97"/>
      <c r="S343" s="97"/>
      <c r="T343" s="97"/>
      <c r="U343" s="97"/>
      <c r="V343" s="97"/>
      <c r="W343" s="97"/>
      <c r="X343" s="97"/>
      <c r="Y343" s="97"/>
      <c r="Z343" s="97"/>
      <c r="AA343" s="97"/>
      <c r="AB343" s="97"/>
      <c r="AC343" s="97"/>
      <c r="AD343" s="97"/>
      <c r="AE343" s="97"/>
    </row>
    <row r="344" spans="1:31" ht="30" customHeight="1" x14ac:dyDescent="0.45">
      <c r="A344" s="220"/>
      <c r="B344" s="157"/>
      <c r="C344" s="141" t="s">
        <v>3</v>
      </c>
      <c r="D344" s="198" t="s">
        <v>35</v>
      </c>
      <c r="E344" s="143">
        <v>0</v>
      </c>
      <c r="F344" s="143">
        <v>0</v>
      </c>
      <c r="G344" s="143">
        <v>0</v>
      </c>
      <c r="H344" s="143">
        <v>0</v>
      </c>
      <c r="I344" s="143">
        <v>2</v>
      </c>
      <c r="J344" s="143">
        <v>211</v>
      </c>
      <c r="K344" s="143">
        <v>3603</v>
      </c>
      <c r="L344" s="199">
        <f t="shared" si="117"/>
        <v>3816</v>
      </c>
      <c r="P344" s="97"/>
      <c r="Q344" s="97"/>
      <c r="R344" s="97"/>
      <c r="S344" s="97"/>
      <c r="T344" s="97"/>
      <c r="U344" s="97"/>
      <c r="V344" s="97"/>
      <c r="W344" s="97"/>
      <c r="X344" s="97"/>
      <c r="Y344" s="97"/>
      <c r="Z344" s="97"/>
      <c r="AA344" s="97"/>
      <c r="AB344" s="97"/>
      <c r="AC344" s="97"/>
      <c r="AD344" s="97"/>
      <c r="AE344" s="97"/>
    </row>
    <row r="345" spans="1:31" ht="30" customHeight="1" x14ac:dyDescent="0.45">
      <c r="A345" s="220"/>
      <c r="B345" s="157"/>
      <c r="C345" s="145"/>
      <c r="D345" s="198" t="s">
        <v>36</v>
      </c>
      <c r="E345" s="143">
        <v>0</v>
      </c>
      <c r="F345" s="143">
        <v>0</v>
      </c>
      <c r="G345" s="143">
        <v>0</v>
      </c>
      <c r="H345" s="143">
        <v>298</v>
      </c>
      <c r="I345" s="143">
        <v>0</v>
      </c>
      <c r="J345" s="143">
        <v>0</v>
      </c>
      <c r="K345" s="143">
        <v>0</v>
      </c>
      <c r="L345" s="199">
        <f t="shared" si="117"/>
        <v>298</v>
      </c>
      <c r="P345" s="97"/>
      <c r="Q345" s="97"/>
      <c r="R345" s="97"/>
      <c r="S345" s="97"/>
      <c r="T345" s="97"/>
      <c r="U345" s="97"/>
      <c r="V345" s="97"/>
      <c r="W345" s="97"/>
      <c r="X345" s="97"/>
      <c r="Y345" s="97"/>
      <c r="Z345" s="97"/>
      <c r="AA345" s="97"/>
      <c r="AB345" s="97"/>
      <c r="AC345" s="97"/>
      <c r="AD345" s="97"/>
      <c r="AE345" s="97"/>
    </row>
    <row r="346" spans="1:31" ht="30" customHeight="1" x14ac:dyDescent="0.45">
      <c r="A346" s="220"/>
      <c r="B346" s="157"/>
      <c r="C346" s="145"/>
      <c r="D346" s="198" t="s">
        <v>27</v>
      </c>
      <c r="E346" s="143">
        <v>0</v>
      </c>
      <c r="F346" s="143">
        <v>1</v>
      </c>
      <c r="G346" s="143">
        <v>3345</v>
      </c>
      <c r="H346" s="143">
        <v>102</v>
      </c>
      <c r="I346" s="143">
        <v>239</v>
      </c>
      <c r="J346" s="143">
        <v>27</v>
      </c>
      <c r="K346" s="143">
        <v>43</v>
      </c>
      <c r="L346" s="199">
        <f t="shared" si="117"/>
        <v>3757</v>
      </c>
      <c r="P346" s="97"/>
      <c r="Q346" s="97"/>
      <c r="R346" s="97"/>
      <c r="S346" s="97"/>
      <c r="T346" s="97"/>
      <c r="U346" s="97"/>
      <c r="V346" s="97"/>
      <c r="W346" s="97"/>
      <c r="X346" s="97"/>
      <c r="Y346" s="97"/>
      <c r="Z346" s="97"/>
      <c r="AA346" s="97"/>
      <c r="AB346" s="97"/>
      <c r="AC346" s="97"/>
      <c r="AD346" s="97"/>
      <c r="AE346" s="97"/>
    </row>
    <row r="347" spans="1:31" ht="30" customHeight="1" x14ac:dyDescent="0.45">
      <c r="A347" s="220"/>
      <c r="B347" s="157"/>
      <c r="C347" s="145"/>
      <c r="D347" s="198" t="s">
        <v>22</v>
      </c>
      <c r="E347" s="143">
        <v>0</v>
      </c>
      <c r="F347" s="143">
        <v>0</v>
      </c>
      <c r="G347" s="143">
        <v>691</v>
      </c>
      <c r="H347" s="143">
        <v>329</v>
      </c>
      <c r="I347" s="143">
        <v>0</v>
      </c>
      <c r="J347" s="143">
        <v>0</v>
      </c>
      <c r="K347" s="143">
        <v>0</v>
      </c>
      <c r="L347" s="199">
        <f t="shared" si="117"/>
        <v>1020</v>
      </c>
      <c r="P347" s="97"/>
      <c r="Q347" s="97"/>
      <c r="R347" s="97"/>
      <c r="S347" s="97"/>
      <c r="T347" s="97"/>
      <c r="U347" s="97"/>
      <c r="V347" s="97"/>
      <c r="W347" s="97"/>
      <c r="X347" s="97"/>
      <c r="Y347" s="97"/>
      <c r="Z347" s="97"/>
      <c r="AA347" s="97"/>
      <c r="AB347" s="97"/>
      <c r="AC347" s="97"/>
      <c r="AD347" s="97"/>
      <c r="AE347" s="97"/>
    </row>
    <row r="348" spans="1:31" ht="30" customHeight="1" x14ac:dyDescent="0.45">
      <c r="A348" s="220"/>
      <c r="B348" s="157"/>
      <c r="C348" s="145"/>
      <c r="D348" s="198" t="s">
        <v>28</v>
      </c>
      <c r="E348" s="143">
        <v>0</v>
      </c>
      <c r="F348" s="143">
        <v>0</v>
      </c>
      <c r="G348" s="143">
        <v>596</v>
      </c>
      <c r="H348" s="143">
        <v>2839</v>
      </c>
      <c r="I348" s="143">
        <v>65</v>
      </c>
      <c r="J348" s="143">
        <v>2458</v>
      </c>
      <c r="K348" s="143">
        <v>402</v>
      </c>
      <c r="L348" s="199">
        <f t="shared" si="117"/>
        <v>6360</v>
      </c>
    </row>
    <row r="349" spans="1:31" ht="30" customHeight="1" x14ac:dyDescent="0.45">
      <c r="A349" s="220"/>
      <c r="B349" s="157"/>
      <c r="C349" s="145"/>
      <c r="D349" s="198" t="s">
        <v>29</v>
      </c>
      <c r="E349" s="143">
        <v>0</v>
      </c>
      <c r="F349" s="143">
        <v>0</v>
      </c>
      <c r="G349" s="143">
        <v>1</v>
      </c>
      <c r="H349" s="143">
        <v>119</v>
      </c>
      <c r="I349" s="143">
        <v>7</v>
      </c>
      <c r="J349" s="143">
        <v>171</v>
      </c>
      <c r="K349" s="143">
        <v>8</v>
      </c>
      <c r="L349" s="199">
        <f t="shared" si="117"/>
        <v>306</v>
      </c>
    </row>
    <row r="350" spans="1:31" ht="30" customHeight="1" x14ac:dyDescent="0.45">
      <c r="A350" s="220"/>
      <c r="B350" s="157"/>
      <c r="C350" s="145"/>
      <c r="D350" s="198" t="s">
        <v>37</v>
      </c>
      <c r="E350" s="143">
        <v>0</v>
      </c>
      <c r="F350" s="143">
        <v>0</v>
      </c>
      <c r="G350" s="143">
        <v>728</v>
      </c>
      <c r="H350" s="143">
        <v>0</v>
      </c>
      <c r="I350" s="143">
        <v>31</v>
      </c>
      <c r="J350" s="143">
        <v>0</v>
      </c>
      <c r="K350" s="143">
        <v>0</v>
      </c>
      <c r="L350" s="199">
        <f>SUM(E350:K350)</f>
        <v>759</v>
      </c>
    </row>
    <row r="351" spans="1:31" ht="30" customHeight="1" x14ac:dyDescent="0.45">
      <c r="A351" s="220"/>
      <c r="B351" s="157"/>
      <c r="C351" s="145"/>
      <c r="D351" s="198" t="s">
        <v>30</v>
      </c>
      <c r="E351" s="143">
        <v>0</v>
      </c>
      <c r="F351" s="143">
        <v>6</v>
      </c>
      <c r="G351" s="143">
        <v>7</v>
      </c>
      <c r="H351" s="143">
        <v>0</v>
      </c>
      <c r="I351" s="143">
        <v>209</v>
      </c>
      <c r="J351" s="143">
        <v>45</v>
      </c>
      <c r="K351" s="143">
        <v>0</v>
      </c>
      <c r="L351" s="199">
        <f t="shared" si="117"/>
        <v>267</v>
      </c>
    </row>
    <row r="352" spans="1:31" ht="30" customHeight="1" x14ac:dyDescent="0.45">
      <c r="A352" s="220"/>
      <c r="B352" s="157"/>
      <c r="C352" s="146"/>
      <c r="D352" s="198" t="s">
        <v>31</v>
      </c>
      <c r="E352" s="143">
        <v>0</v>
      </c>
      <c r="F352" s="143">
        <v>0</v>
      </c>
      <c r="G352" s="143">
        <v>0</v>
      </c>
      <c r="H352" s="143">
        <v>0</v>
      </c>
      <c r="I352" s="143">
        <v>0</v>
      </c>
      <c r="J352" s="143">
        <v>284</v>
      </c>
      <c r="K352" s="143">
        <v>0</v>
      </c>
      <c r="L352" s="199">
        <f t="shared" si="117"/>
        <v>284</v>
      </c>
    </row>
    <row r="353" spans="1:12" ht="30" customHeight="1" x14ac:dyDescent="0.4">
      <c r="A353" s="220"/>
      <c r="B353" s="147" t="s">
        <v>47</v>
      </c>
      <c r="C353" s="148"/>
      <c r="D353" s="149"/>
      <c r="E353" s="150">
        <f>SUM(E339:E352)</f>
        <v>270</v>
      </c>
      <c r="F353" s="150">
        <f>SUM(F339:F352)</f>
        <v>779</v>
      </c>
      <c r="G353" s="150">
        <f t="shared" ref="G353" si="122">SUM(G339:G352)</f>
        <v>5512</v>
      </c>
      <c r="H353" s="150">
        <f t="shared" ref="H353" si="123">SUM(H339:H352)</f>
        <v>3707</v>
      </c>
      <c r="I353" s="150">
        <f t="shared" ref="I353" si="124">SUM(I339:I352)</f>
        <v>1497</v>
      </c>
      <c r="J353" s="150">
        <f t="shared" ref="J353" si="125">SUM(J339:J352)</f>
        <v>3353</v>
      </c>
      <c r="K353" s="150">
        <f t="shared" ref="K353" si="126">SUM(K339:K352)</f>
        <v>4056</v>
      </c>
      <c r="L353" s="151">
        <f t="shared" ref="L353" si="127">SUM(L339:L352)</f>
        <v>19174</v>
      </c>
    </row>
    <row r="354" spans="1:12" ht="30" customHeight="1" x14ac:dyDescent="0.45">
      <c r="A354" s="220"/>
      <c r="B354" s="157">
        <v>2020</v>
      </c>
      <c r="C354" s="141" t="s">
        <v>2</v>
      </c>
      <c r="D354" s="198" t="s">
        <v>23</v>
      </c>
      <c r="E354" s="143">
        <v>516</v>
      </c>
      <c r="F354" s="143">
        <v>16</v>
      </c>
      <c r="G354" s="143">
        <v>0</v>
      </c>
      <c r="H354" s="143">
        <v>0</v>
      </c>
      <c r="I354" s="143">
        <v>0</v>
      </c>
      <c r="J354" s="143">
        <v>337</v>
      </c>
      <c r="K354" s="143">
        <v>0</v>
      </c>
      <c r="L354" s="199">
        <f t="shared" si="117"/>
        <v>869</v>
      </c>
    </row>
    <row r="355" spans="1:12" ht="30" customHeight="1" x14ac:dyDescent="0.45">
      <c r="A355" s="220"/>
      <c r="B355" s="157"/>
      <c r="C355" s="145"/>
      <c r="D355" s="198" t="s">
        <v>24</v>
      </c>
      <c r="E355" s="143">
        <v>0</v>
      </c>
      <c r="F355" s="143">
        <v>607</v>
      </c>
      <c r="G355" s="143">
        <v>4</v>
      </c>
      <c r="H355" s="143">
        <v>0</v>
      </c>
      <c r="I355" s="143">
        <v>439</v>
      </c>
      <c r="J355" s="143">
        <v>1</v>
      </c>
      <c r="K355" s="143">
        <v>0</v>
      </c>
      <c r="L355" s="199">
        <f t="shared" si="117"/>
        <v>1051</v>
      </c>
    </row>
    <row r="356" spans="1:12" ht="30" customHeight="1" x14ac:dyDescent="0.45">
      <c r="A356" s="220"/>
      <c r="B356" s="157"/>
      <c r="C356" s="145"/>
      <c r="D356" s="198" t="s">
        <v>0</v>
      </c>
      <c r="E356" s="143">
        <v>0</v>
      </c>
      <c r="F356" s="143">
        <v>16</v>
      </c>
      <c r="G356" s="143">
        <v>8</v>
      </c>
      <c r="H356" s="143">
        <v>0</v>
      </c>
      <c r="I356" s="143">
        <v>0</v>
      </c>
      <c r="J356" s="143">
        <v>0</v>
      </c>
      <c r="K356" s="143">
        <v>0</v>
      </c>
      <c r="L356" s="199">
        <f t="shared" si="117"/>
        <v>24</v>
      </c>
    </row>
    <row r="357" spans="1:12" ht="30" customHeight="1" x14ac:dyDescent="0.45">
      <c r="A357" s="220"/>
      <c r="B357" s="157"/>
      <c r="C357" s="145"/>
      <c r="D357" s="198" t="s">
        <v>25</v>
      </c>
      <c r="E357" s="143">
        <v>0</v>
      </c>
      <c r="F357" s="143">
        <v>269</v>
      </c>
      <c r="G357" s="143">
        <v>0</v>
      </c>
      <c r="H357" s="143">
        <v>0</v>
      </c>
      <c r="I357" s="143">
        <v>0</v>
      </c>
      <c r="J357" s="143">
        <v>0</v>
      </c>
      <c r="K357" s="143">
        <v>0</v>
      </c>
      <c r="L357" s="199">
        <f t="shared" si="117"/>
        <v>269</v>
      </c>
    </row>
    <row r="358" spans="1:12" ht="30" customHeight="1" x14ac:dyDescent="0.45">
      <c r="A358" s="220"/>
      <c r="B358" s="157"/>
      <c r="C358" s="146"/>
      <c r="D358" s="198" t="s">
        <v>26</v>
      </c>
      <c r="E358" s="143">
        <v>0</v>
      </c>
      <c r="F358" s="143">
        <v>16</v>
      </c>
      <c r="G358" s="143">
        <v>132</v>
      </c>
      <c r="H358" s="143">
        <v>20</v>
      </c>
      <c r="I358" s="143">
        <v>4</v>
      </c>
      <c r="J358" s="143">
        <v>1</v>
      </c>
      <c r="K358" s="143">
        <v>0</v>
      </c>
      <c r="L358" s="199">
        <f t="shared" si="117"/>
        <v>173</v>
      </c>
    </row>
    <row r="359" spans="1:12" ht="30" customHeight="1" x14ac:dyDescent="0.45">
      <c r="A359" s="220"/>
      <c r="B359" s="157"/>
      <c r="C359" s="141" t="s">
        <v>3</v>
      </c>
      <c r="D359" s="198" t="s">
        <v>35</v>
      </c>
      <c r="E359" s="143">
        <v>0</v>
      </c>
      <c r="F359" s="143">
        <v>0</v>
      </c>
      <c r="G359" s="143">
        <v>2</v>
      </c>
      <c r="H359" s="143">
        <v>3</v>
      </c>
      <c r="I359" s="143">
        <v>0</v>
      </c>
      <c r="J359" s="143">
        <v>195</v>
      </c>
      <c r="K359" s="143">
        <v>3244</v>
      </c>
      <c r="L359" s="199">
        <f t="shared" si="117"/>
        <v>3444</v>
      </c>
    </row>
    <row r="360" spans="1:12" ht="30" customHeight="1" x14ac:dyDescent="0.45">
      <c r="A360" s="220"/>
      <c r="B360" s="157"/>
      <c r="C360" s="145"/>
      <c r="D360" s="198" t="s">
        <v>36</v>
      </c>
      <c r="E360" s="143">
        <v>0</v>
      </c>
      <c r="F360" s="143">
        <v>0</v>
      </c>
      <c r="G360" s="143">
        <v>0</v>
      </c>
      <c r="H360" s="143">
        <v>298</v>
      </c>
      <c r="I360" s="143">
        <v>0</v>
      </c>
      <c r="J360" s="143">
        <v>51</v>
      </c>
      <c r="K360" s="143">
        <v>0</v>
      </c>
      <c r="L360" s="199">
        <f t="shared" si="117"/>
        <v>349</v>
      </c>
    </row>
    <row r="361" spans="1:12" ht="30" customHeight="1" x14ac:dyDescent="0.45">
      <c r="A361" s="220"/>
      <c r="B361" s="157"/>
      <c r="C361" s="145"/>
      <c r="D361" s="198" t="s">
        <v>27</v>
      </c>
      <c r="E361" s="143">
        <v>0</v>
      </c>
      <c r="F361" s="143">
        <v>4</v>
      </c>
      <c r="G361" s="143">
        <v>3346</v>
      </c>
      <c r="H361" s="143">
        <v>102</v>
      </c>
      <c r="I361" s="143">
        <v>13</v>
      </c>
      <c r="J361" s="143">
        <v>8</v>
      </c>
      <c r="K361" s="143">
        <v>43</v>
      </c>
      <c r="L361" s="199">
        <f t="shared" si="117"/>
        <v>3516</v>
      </c>
    </row>
    <row r="362" spans="1:12" ht="30" customHeight="1" x14ac:dyDescent="0.45">
      <c r="A362" s="220"/>
      <c r="B362" s="157"/>
      <c r="C362" s="145"/>
      <c r="D362" s="198" t="s">
        <v>22</v>
      </c>
      <c r="E362" s="143">
        <v>0</v>
      </c>
      <c r="F362" s="143">
        <v>0</v>
      </c>
      <c r="G362" s="143">
        <v>414</v>
      </c>
      <c r="H362" s="143">
        <v>387</v>
      </c>
      <c r="I362" s="143">
        <v>30</v>
      </c>
      <c r="J362" s="143">
        <v>13</v>
      </c>
      <c r="K362" s="143">
        <v>0</v>
      </c>
      <c r="L362" s="199">
        <f t="shared" si="117"/>
        <v>844</v>
      </c>
    </row>
    <row r="363" spans="1:12" ht="30" customHeight="1" x14ac:dyDescent="0.45">
      <c r="A363" s="220"/>
      <c r="B363" s="157"/>
      <c r="C363" s="145"/>
      <c r="D363" s="198" t="s">
        <v>28</v>
      </c>
      <c r="E363" s="143">
        <v>0</v>
      </c>
      <c r="F363" s="143">
        <v>0</v>
      </c>
      <c r="G363" s="143">
        <v>976</v>
      </c>
      <c r="H363" s="143">
        <v>4202</v>
      </c>
      <c r="I363" s="143">
        <v>43</v>
      </c>
      <c r="J363" s="143">
        <v>2377</v>
      </c>
      <c r="K363" s="143">
        <v>284</v>
      </c>
      <c r="L363" s="199">
        <f t="shared" si="117"/>
        <v>7882</v>
      </c>
    </row>
    <row r="364" spans="1:12" ht="30" customHeight="1" x14ac:dyDescent="0.45">
      <c r="A364" s="220"/>
      <c r="B364" s="157"/>
      <c r="C364" s="145"/>
      <c r="D364" s="198" t="s">
        <v>29</v>
      </c>
      <c r="E364" s="143">
        <v>0</v>
      </c>
      <c r="F364" s="143">
        <v>0</v>
      </c>
      <c r="G364" s="143">
        <v>2</v>
      </c>
      <c r="H364" s="143">
        <v>0</v>
      </c>
      <c r="I364" s="143">
        <v>0</v>
      </c>
      <c r="J364" s="143">
        <v>109</v>
      </c>
      <c r="K364" s="143">
        <v>2</v>
      </c>
      <c r="L364" s="199">
        <f t="shared" si="117"/>
        <v>113</v>
      </c>
    </row>
    <row r="365" spans="1:12" ht="30" customHeight="1" x14ac:dyDescent="0.45">
      <c r="A365" s="220"/>
      <c r="B365" s="157"/>
      <c r="C365" s="145"/>
      <c r="D365" s="198" t="s">
        <v>37</v>
      </c>
      <c r="E365" s="143">
        <v>0</v>
      </c>
      <c r="F365" s="143">
        <v>0</v>
      </c>
      <c r="G365" s="143">
        <v>728</v>
      </c>
      <c r="H365" s="143">
        <v>0</v>
      </c>
      <c r="I365" s="143">
        <v>0</v>
      </c>
      <c r="J365" s="143">
        <v>0</v>
      </c>
      <c r="K365" s="143">
        <v>0</v>
      </c>
      <c r="L365" s="199">
        <f t="shared" si="117"/>
        <v>728</v>
      </c>
    </row>
    <row r="366" spans="1:12" ht="30" customHeight="1" x14ac:dyDescent="0.45">
      <c r="A366" s="220"/>
      <c r="B366" s="157"/>
      <c r="C366" s="145"/>
      <c r="D366" s="198" t="s">
        <v>30</v>
      </c>
      <c r="E366" s="143">
        <v>0</v>
      </c>
      <c r="F366" s="143">
        <v>36</v>
      </c>
      <c r="G366" s="143">
        <v>7</v>
      </c>
      <c r="H366" s="143">
        <v>0</v>
      </c>
      <c r="I366" s="143">
        <v>33</v>
      </c>
      <c r="J366" s="143">
        <v>0</v>
      </c>
      <c r="K366" s="143">
        <v>0</v>
      </c>
      <c r="L366" s="199">
        <f t="shared" si="117"/>
        <v>76</v>
      </c>
    </row>
    <row r="367" spans="1:12" ht="30" customHeight="1" x14ac:dyDescent="0.45">
      <c r="A367" s="220"/>
      <c r="B367" s="157"/>
      <c r="C367" s="146"/>
      <c r="D367" s="198" t="s">
        <v>31</v>
      </c>
      <c r="E367" s="143">
        <v>0</v>
      </c>
      <c r="F367" s="143">
        <v>0</v>
      </c>
      <c r="G367" s="143">
        <v>0</v>
      </c>
      <c r="H367" s="143">
        <v>0</v>
      </c>
      <c r="I367" s="143">
        <v>0</v>
      </c>
      <c r="J367" s="143">
        <v>1</v>
      </c>
      <c r="K367" s="143">
        <v>0</v>
      </c>
      <c r="L367" s="199">
        <f t="shared" si="117"/>
        <v>1</v>
      </c>
    </row>
    <row r="368" spans="1:12" ht="30" customHeight="1" x14ac:dyDescent="0.4">
      <c r="A368" s="220"/>
      <c r="B368" s="147" t="s">
        <v>47</v>
      </c>
      <c r="C368" s="148"/>
      <c r="D368" s="149"/>
      <c r="E368" s="150">
        <f>SUM(E354:E367)</f>
        <v>516</v>
      </c>
      <c r="F368" s="150">
        <f t="shared" ref="F368:L368" si="128">SUM(F354:F367)</f>
        <v>964</v>
      </c>
      <c r="G368" s="150">
        <f t="shared" si="128"/>
        <v>5619</v>
      </c>
      <c r="H368" s="150">
        <f t="shared" si="128"/>
        <v>5012</v>
      </c>
      <c r="I368" s="150">
        <f t="shared" si="128"/>
        <v>562</v>
      </c>
      <c r="J368" s="150">
        <f>SUM(J354:J367)</f>
        <v>3093</v>
      </c>
      <c r="K368" s="150">
        <f t="shared" si="128"/>
        <v>3573</v>
      </c>
      <c r="L368" s="151">
        <f t="shared" si="128"/>
        <v>19339</v>
      </c>
    </row>
    <row r="369" spans="1:12" ht="30" customHeight="1" x14ac:dyDescent="0.4">
      <c r="A369" s="220"/>
      <c r="B369" s="157" t="s">
        <v>49</v>
      </c>
      <c r="C369" s="141" t="s">
        <v>2</v>
      </c>
      <c r="D369" s="198" t="s">
        <v>23</v>
      </c>
      <c r="E369" s="143">
        <v>393.5</v>
      </c>
      <c r="F369" s="143">
        <v>8</v>
      </c>
      <c r="G369" s="143">
        <v>0</v>
      </c>
      <c r="H369" s="143">
        <v>0</v>
      </c>
      <c r="I369" s="143">
        <v>0</v>
      </c>
      <c r="J369" s="143">
        <v>217.5</v>
      </c>
      <c r="K369" s="143">
        <v>0</v>
      </c>
      <c r="L369" s="150">
        <f>SUM(E369:K369)</f>
        <v>619</v>
      </c>
    </row>
    <row r="370" spans="1:12" ht="30" customHeight="1" x14ac:dyDescent="0.4">
      <c r="A370" s="220"/>
      <c r="B370" s="157"/>
      <c r="C370" s="145"/>
      <c r="D370" s="198" t="s">
        <v>24</v>
      </c>
      <c r="E370" s="143">
        <v>0</v>
      </c>
      <c r="F370" s="143">
        <v>551.5</v>
      </c>
      <c r="G370" s="143">
        <v>4.5</v>
      </c>
      <c r="H370" s="143">
        <v>0</v>
      </c>
      <c r="I370" s="143">
        <v>668</v>
      </c>
      <c r="J370" s="143">
        <v>26.5</v>
      </c>
      <c r="K370" s="143">
        <v>0</v>
      </c>
      <c r="L370" s="150">
        <f t="shared" ref="L370:L382" si="129">SUM(E370:K370)</f>
        <v>1250.5</v>
      </c>
    </row>
    <row r="371" spans="1:12" ht="30" customHeight="1" x14ac:dyDescent="0.4">
      <c r="A371" s="220"/>
      <c r="B371" s="157"/>
      <c r="C371" s="145"/>
      <c r="D371" s="198" t="s">
        <v>0</v>
      </c>
      <c r="E371" s="143">
        <v>0</v>
      </c>
      <c r="F371" s="143">
        <v>9.5</v>
      </c>
      <c r="G371" s="143">
        <v>8</v>
      </c>
      <c r="H371" s="143">
        <v>0</v>
      </c>
      <c r="I371" s="143">
        <v>3</v>
      </c>
      <c r="J371" s="143">
        <v>0</v>
      </c>
      <c r="K371" s="143">
        <v>0</v>
      </c>
      <c r="L371" s="150">
        <f t="shared" si="129"/>
        <v>20.5</v>
      </c>
    </row>
    <row r="372" spans="1:12" ht="30" customHeight="1" x14ac:dyDescent="0.4">
      <c r="A372" s="220"/>
      <c r="B372" s="157"/>
      <c r="C372" s="145"/>
      <c r="D372" s="198" t="s">
        <v>25</v>
      </c>
      <c r="E372" s="143">
        <v>0</v>
      </c>
      <c r="F372" s="143">
        <v>270</v>
      </c>
      <c r="G372" s="143">
        <v>0</v>
      </c>
      <c r="H372" s="143">
        <v>0</v>
      </c>
      <c r="I372" s="143">
        <v>0</v>
      </c>
      <c r="J372" s="143">
        <v>0</v>
      </c>
      <c r="K372" s="143">
        <v>0</v>
      </c>
      <c r="L372" s="150">
        <f t="shared" si="129"/>
        <v>270</v>
      </c>
    </row>
    <row r="373" spans="1:12" ht="30" customHeight="1" x14ac:dyDescent="0.4">
      <c r="A373" s="220"/>
      <c r="B373" s="157"/>
      <c r="C373" s="146"/>
      <c r="D373" s="198" t="s">
        <v>26</v>
      </c>
      <c r="E373" s="143">
        <v>0</v>
      </c>
      <c r="F373" s="143">
        <v>8</v>
      </c>
      <c r="G373" s="143">
        <v>132</v>
      </c>
      <c r="H373" s="143">
        <v>20</v>
      </c>
      <c r="I373" s="143">
        <v>22</v>
      </c>
      <c r="J373" s="143">
        <v>4</v>
      </c>
      <c r="K373" s="143">
        <v>0</v>
      </c>
      <c r="L373" s="150">
        <f t="shared" si="129"/>
        <v>186</v>
      </c>
    </row>
    <row r="374" spans="1:12" ht="30" customHeight="1" x14ac:dyDescent="0.4">
      <c r="A374" s="220"/>
      <c r="B374" s="157"/>
      <c r="C374" s="141" t="s">
        <v>3</v>
      </c>
      <c r="D374" s="198" t="s">
        <v>35</v>
      </c>
      <c r="E374" s="143">
        <v>0</v>
      </c>
      <c r="F374" s="143">
        <v>0</v>
      </c>
      <c r="G374" s="143">
        <v>1</v>
      </c>
      <c r="H374" s="143">
        <v>1.5</v>
      </c>
      <c r="I374" s="143">
        <v>1</v>
      </c>
      <c r="J374" s="143">
        <v>202.5</v>
      </c>
      <c r="K374" s="143">
        <v>3423</v>
      </c>
      <c r="L374" s="150">
        <f t="shared" si="129"/>
        <v>3629</v>
      </c>
    </row>
    <row r="375" spans="1:12" ht="30" customHeight="1" x14ac:dyDescent="0.4">
      <c r="A375" s="220"/>
      <c r="B375" s="157"/>
      <c r="C375" s="145"/>
      <c r="D375" s="198" t="s">
        <v>36</v>
      </c>
      <c r="E375" s="143">
        <v>0</v>
      </c>
      <c r="F375" s="143">
        <v>0</v>
      </c>
      <c r="G375" s="143">
        <v>0</v>
      </c>
      <c r="H375" s="143">
        <v>298.5</v>
      </c>
      <c r="I375" s="143">
        <v>0</v>
      </c>
      <c r="J375" s="143">
        <v>25.5</v>
      </c>
      <c r="K375" s="143">
        <v>0</v>
      </c>
      <c r="L375" s="150">
        <f t="shared" si="129"/>
        <v>324</v>
      </c>
    </row>
    <row r="376" spans="1:12" ht="30" customHeight="1" x14ac:dyDescent="0.4">
      <c r="A376" s="220"/>
      <c r="B376" s="157"/>
      <c r="C376" s="145"/>
      <c r="D376" s="198" t="s">
        <v>27</v>
      </c>
      <c r="E376" s="143">
        <v>0</v>
      </c>
      <c r="F376" s="143">
        <v>2</v>
      </c>
      <c r="G376" s="143">
        <v>3345.5</v>
      </c>
      <c r="H376" s="143">
        <v>101.5</v>
      </c>
      <c r="I376" s="143">
        <v>126</v>
      </c>
      <c r="J376" s="143">
        <v>18</v>
      </c>
      <c r="K376" s="143">
        <v>43</v>
      </c>
      <c r="L376" s="150">
        <f t="shared" si="129"/>
        <v>3636</v>
      </c>
    </row>
    <row r="377" spans="1:12" ht="30" customHeight="1" x14ac:dyDescent="0.4">
      <c r="A377" s="220"/>
      <c r="B377" s="157"/>
      <c r="C377" s="145"/>
      <c r="D377" s="198" t="s">
        <v>22</v>
      </c>
      <c r="E377" s="143">
        <v>0</v>
      </c>
      <c r="F377" s="143">
        <v>0</v>
      </c>
      <c r="G377" s="143">
        <v>552.5</v>
      </c>
      <c r="H377" s="143">
        <v>358</v>
      </c>
      <c r="I377" s="143">
        <v>15</v>
      </c>
      <c r="J377" s="143">
        <v>6.5</v>
      </c>
      <c r="K377" s="143">
        <v>0</v>
      </c>
      <c r="L377" s="150">
        <f t="shared" si="129"/>
        <v>932</v>
      </c>
    </row>
    <row r="378" spans="1:12" ht="30" customHeight="1" x14ac:dyDescent="0.4">
      <c r="A378" s="220"/>
      <c r="B378" s="157"/>
      <c r="C378" s="145"/>
      <c r="D378" s="198" t="s">
        <v>28</v>
      </c>
      <c r="E378" s="143">
        <v>0</v>
      </c>
      <c r="F378" s="143">
        <v>0</v>
      </c>
      <c r="G378" s="143">
        <v>785.5</v>
      </c>
      <c r="H378" s="143">
        <v>3520.5</v>
      </c>
      <c r="I378" s="143">
        <v>54</v>
      </c>
      <c r="J378" s="143">
        <v>2417.5</v>
      </c>
      <c r="K378" s="143">
        <v>343</v>
      </c>
      <c r="L378" s="150">
        <f t="shared" si="129"/>
        <v>7120.5</v>
      </c>
    </row>
    <row r="379" spans="1:12" ht="30" customHeight="1" x14ac:dyDescent="0.4">
      <c r="A379" s="220"/>
      <c r="B379" s="157"/>
      <c r="C379" s="145"/>
      <c r="D379" s="198" t="s">
        <v>29</v>
      </c>
      <c r="E379" s="143">
        <v>0</v>
      </c>
      <c r="F379" s="143">
        <v>0</v>
      </c>
      <c r="G379" s="143">
        <v>1.5</v>
      </c>
      <c r="H379" s="143">
        <v>59.5</v>
      </c>
      <c r="I379" s="143">
        <v>3.5</v>
      </c>
      <c r="J379" s="143">
        <v>140.5</v>
      </c>
      <c r="K379" s="143">
        <v>5</v>
      </c>
      <c r="L379" s="150">
        <f t="shared" si="129"/>
        <v>210</v>
      </c>
    </row>
    <row r="380" spans="1:12" ht="30" customHeight="1" x14ac:dyDescent="0.4">
      <c r="A380" s="220"/>
      <c r="B380" s="157"/>
      <c r="C380" s="145"/>
      <c r="D380" s="198" t="s">
        <v>37</v>
      </c>
      <c r="E380" s="143">
        <v>0</v>
      </c>
      <c r="F380" s="143">
        <v>0</v>
      </c>
      <c r="G380" s="143">
        <v>728</v>
      </c>
      <c r="H380" s="143">
        <v>0</v>
      </c>
      <c r="I380" s="143">
        <v>15.5</v>
      </c>
      <c r="J380" s="143">
        <v>0</v>
      </c>
      <c r="K380" s="143">
        <v>0</v>
      </c>
      <c r="L380" s="150">
        <f t="shared" si="129"/>
        <v>743.5</v>
      </c>
    </row>
    <row r="381" spans="1:12" ht="30" customHeight="1" x14ac:dyDescent="0.4">
      <c r="A381" s="220"/>
      <c r="B381" s="157"/>
      <c r="C381" s="145"/>
      <c r="D381" s="198" t="s">
        <v>30</v>
      </c>
      <c r="E381" s="143">
        <v>0</v>
      </c>
      <c r="F381" s="143">
        <v>21</v>
      </c>
      <c r="G381" s="143">
        <v>7.5</v>
      </c>
      <c r="H381" s="143">
        <v>0</v>
      </c>
      <c r="I381" s="143">
        <v>121</v>
      </c>
      <c r="J381" s="143">
        <v>22.5</v>
      </c>
      <c r="K381" s="143">
        <v>0</v>
      </c>
      <c r="L381" s="150">
        <f t="shared" si="129"/>
        <v>172</v>
      </c>
    </row>
    <row r="382" spans="1:12" ht="30" customHeight="1" x14ac:dyDescent="0.4">
      <c r="A382" s="220"/>
      <c r="B382" s="157"/>
      <c r="C382" s="146"/>
      <c r="D382" s="198" t="s">
        <v>31</v>
      </c>
      <c r="E382" s="143">
        <v>0</v>
      </c>
      <c r="F382" s="143">
        <v>0</v>
      </c>
      <c r="G382" s="143">
        <v>0</v>
      </c>
      <c r="H382" s="143">
        <v>0</v>
      </c>
      <c r="I382" s="143">
        <v>0</v>
      </c>
      <c r="J382" s="143">
        <v>142.5</v>
      </c>
      <c r="K382" s="143">
        <v>0</v>
      </c>
      <c r="L382" s="150">
        <f t="shared" si="129"/>
        <v>142.5</v>
      </c>
    </row>
    <row r="383" spans="1:12" ht="30" customHeight="1" x14ac:dyDescent="0.4">
      <c r="A383" s="221"/>
      <c r="B383" s="147" t="s">
        <v>47</v>
      </c>
      <c r="C383" s="148"/>
      <c r="D383" s="149"/>
      <c r="E383" s="150">
        <f>SUM(E369:E382)</f>
        <v>393.5</v>
      </c>
      <c r="F383" s="150">
        <f>SUM(F369:F382)</f>
        <v>870</v>
      </c>
      <c r="G383" s="150">
        <f t="shared" ref="G383:L383" si="130">SUM(G369:G382)</f>
        <v>5566</v>
      </c>
      <c r="H383" s="150">
        <f t="shared" si="130"/>
        <v>4359.5</v>
      </c>
      <c r="I383" s="150">
        <f t="shared" si="130"/>
        <v>1029</v>
      </c>
      <c r="J383" s="150">
        <f t="shared" si="130"/>
        <v>3223.5</v>
      </c>
      <c r="K383" s="150">
        <f t="shared" si="130"/>
        <v>3814</v>
      </c>
      <c r="L383" s="151">
        <f t="shared" si="130"/>
        <v>19255.5</v>
      </c>
    </row>
    <row r="384" spans="1:12" ht="30" customHeight="1" x14ac:dyDescent="0.4">
      <c r="A384" s="152" t="s">
        <v>50</v>
      </c>
      <c r="B384" s="152"/>
      <c r="C384" s="152"/>
      <c r="D384" s="152"/>
      <c r="E384" s="203">
        <f>SUM(E368,E353)</f>
        <v>786</v>
      </c>
      <c r="F384" s="203">
        <f t="shared" ref="F384:L384" si="131">SUM(F368,F353)</f>
        <v>1743</v>
      </c>
      <c r="G384" s="203">
        <f t="shared" si="131"/>
        <v>11131</v>
      </c>
      <c r="H384" s="203">
        <f t="shared" si="131"/>
        <v>8719</v>
      </c>
      <c r="I384" s="203">
        <f t="shared" si="131"/>
        <v>2059</v>
      </c>
      <c r="J384" s="203">
        <f t="shared" si="131"/>
        <v>6446</v>
      </c>
      <c r="K384" s="203">
        <f t="shared" si="131"/>
        <v>7629</v>
      </c>
      <c r="L384" s="203">
        <f t="shared" si="131"/>
        <v>38513</v>
      </c>
    </row>
    <row r="385" spans="1:12" ht="30" customHeight="1" x14ac:dyDescent="0.4">
      <c r="A385" s="204"/>
      <c r="B385" s="204"/>
      <c r="C385" s="204"/>
      <c r="D385" s="204"/>
      <c r="E385" s="209"/>
      <c r="F385" s="209"/>
      <c r="G385" s="209"/>
      <c r="H385" s="209"/>
      <c r="I385" s="209"/>
      <c r="J385" s="209"/>
      <c r="K385" s="209"/>
      <c r="L385" s="209"/>
    </row>
    <row r="386" spans="1:12" ht="30" customHeight="1" x14ac:dyDescent="0.4">
      <c r="A386" s="167"/>
      <c r="B386" s="167"/>
      <c r="C386" s="167"/>
      <c r="D386" s="167"/>
      <c r="E386" s="170"/>
      <c r="F386" s="170"/>
      <c r="G386" s="170"/>
      <c r="H386" s="170"/>
      <c r="I386" s="170"/>
      <c r="J386" s="170"/>
      <c r="K386" s="170"/>
      <c r="L386" s="171"/>
    </row>
    <row r="387" spans="1:12" ht="30" customHeight="1" x14ac:dyDescent="0.4">
      <c r="A387" s="167"/>
      <c r="B387" s="167"/>
      <c r="C387" s="167"/>
      <c r="D387" s="167"/>
      <c r="E387" s="170"/>
      <c r="F387" s="170"/>
      <c r="G387" s="170"/>
      <c r="H387" s="170"/>
      <c r="I387" s="170"/>
      <c r="J387" s="170"/>
      <c r="K387" s="170"/>
      <c r="L387" s="171"/>
    </row>
    <row r="388" spans="1:12" ht="30" customHeight="1" x14ac:dyDescent="0.45">
      <c r="A388" s="219" t="s">
        <v>43</v>
      </c>
      <c r="B388" s="157">
        <v>2019</v>
      </c>
      <c r="C388" s="141" t="s">
        <v>2</v>
      </c>
      <c r="D388" s="198" t="s">
        <v>23</v>
      </c>
      <c r="E388" s="143">
        <v>0</v>
      </c>
      <c r="F388" s="143">
        <v>0</v>
      </c>
      <c r="G388" s="143">
        <v>0</v>
      </c>
      <c r="H388" s="143">
        <v>0</v>
      </c>
      <c r="I388" s="143">
        <v>0</v>
      </c>
      <c r="J388" s="143">
        <v>5</v>
      </c>
      <c r="K388" s="143">
        <v>0</v>
      </c>
      <c r="L388" s="199">
        <f t="shared" si="117"/>
        <v>5</v>
      </c>
    </row>
    <row r="389" spans="1:12" ht="30" customHeight="1" x14ac:dyDescent="0.45">
      <c r="A389" s="220"/>
      <c r="B389" s="157"/>
      <c r="C389" s="145"/>
      <c r="D389" s="198" t="s">
        <v>24</v>
      </c>
      <c r="E389" s="143">
        <v>3</v>
      </c>
      <c r="F389" s="143">
        <v>208</v>
      </c>
      <c r="G389" s="143">
        <v>104</v>
      </c>
      <c r="H389" s="143">
        <v>0</v>
      </c>
      <c r="I389" s="143">
        <v>0</v>
      </c>
      <c r="J389" s="143">
        <v>0</v>
      </c>
      <c r="K389" s="143">
        <v>0</v>
      </c>
      <c r="L389" s="199">
        <f t="shared" si="117"/>
        <v>315</v>
      </c>
    </row>
    <row r="390" spans="1:12" ht="30" customHeight="1" x14ac:dyDescent="0.45">
      <c r="A390" s="220"/>
      <c r="B390" s="157"/>
      <c r="C390" s="145"/>
      <c r="D390" s="198" t="s">
        <v>25</v>
      </c>
      <c r="E390" s="143">
        <v>0</v>
      </c>
      <c r="F390" s="143">
        <v>-186</v>
      </c>
      <c r="G390" s="143">
        <v>0</v>
      </c>
      <c r="H390" s="143">
        <v>0</v>
      </c>
      <c r="I390" s="143">
        <v>0</v>
      </c>
      <c r="J390" s="143">
        <v>0</v>
      </c>
      <c r="K390" s="143">
        <v>0</v>
      </c>
      <c r="L390" s="199">
        <f t="shared" si="117"/>
        <v>-186</v>
      </c>
    </row>
    <row r="391" spans="1:12" ht="30" customHeight="1" x14ac:dyDescent="0.45">
      <c r="A391" s="220"/>
      <c r="B391" s="157"/>
      <c r="C391" s="146"/>
      <c r="D391" s="198" t="s">
        <v>26</v>
      </c>
      <c r="E391" s="143">
        <v>0</v>
      </c>
      <c r="F391" s="143">
        <v>0</v>
      </c>
      <c r="G391" s="143">
        <v>340</v>
      </c>
      <c r="H391" s="143">
        <v>0</v>
      </c>
      <c r="I391" s="143">
        <v>4</v>
      </c>
      <c r="J391" s="143">
        <v>0</v>
      </c>
      <c r="K391" s="143">
        <v>0</v>
      </c>
      <c r="L391" s="199">
        <f t="shared" si="117"/>
        <v>344</v>
      </c>
    </row>
    <row r="392" spans="1:12" ht="30" customHeight="1" x14ac:dyDescent="0.45">
      <c r="A392" s="220"/>
      <c r="B392" s="157"/>
      <c r="C392" s="141" t="s">
        <v>3</v>
      </c>
      <c r="D392" s="198" t="s">
        <v>35</v>
      </c>
      <c r="E392" s="143">
        <v>0</v>
      </c>
      <c r="F392" s="143">
        <v>0</v>
      </c>
      <c r="G392" s="143">
        <v>0</v>
      </c>
      <c r="H392" s="143">
        <v>9</v>
      </c>
      <c r="I392" s="143">
        <v>138</v>
      </c>
      <c r="J392" s="143">
        <v>28</v>
      </c>
      <c r="K392" s="143">
        <v>683</v>
      </c>
      <c r="L392" s="199">
        <f t="shared" si="117"/>
        <v>858</v>
      </c>
    </row>
    <row r="393" spans="1:12" ht="30" customHeight="1" x14ac:dyDescent="0.45">
      <c r="A393" s="220"/>
      <c r="B393" s="157"/>
      <c r="C393" s="145"/>
      <c r="D393" s="198" t="s">
        <v>27</v>
      </c>
      <c r="E393" s="143">
        <v>0</v>
      </c>
      <c r="F393" s="143">
        <v>342</v>
      </c>
      <c r="G393" s="143">
        <v>5020</v>
      </c>
      <c r="H393" s="143">
        <v>75</v>
      </c>
      <c r="I393" s="143">
        <v>284</v>
      </c>
      <c r="J393" s="143">
        <v>0</v>
      </c>
      <c r="K393" s="143">
        <v>1054</v>
      </c>
      <c r="L393" s="199">
        <f t="shared" si="117"/>
        <v>6775</v>
      </c>
    </row>
    <row r="394" spans="1:12" ht="30" customHeight="1" x14ac:dyDescent="0.45">
      <c r="A394" s="220"/>
      <c r="B394" s="157"/>
      <c r="C394" s="145"/>
      <c r="D394" s="198" t="s">
        <v>22</v>
      </c>
      <c r="E394" s="143">
        <v>0</v>
      </c>
      <c r="F394" s="143">
        <v>0</v>
      </c>
      <c r="G394" s="143">
        <v>425</v>
      </c>
      <c r="H394" s="143">
        <v>240</v>
      </c>
      <c r="I394" s="143">
        <v>20</v>
      </c>
      <c r="J394" s="143">
        <v>0</v>
      </c>
      <c r="K394" s="143">
        <v>0</v>
      </c>
      <c r="L394" s="199">
        <f t="shared" si="117"/>
        <v>685</v>
      </c>
    </row>
    <row r="395" spans="1:12" ht="30" customHeight="1" x14ac:dyDescent="0.45">
      <c r="A395" s="220"/>
      <c r="B395" s="157"/>
      <c r="C395" s="145"/>
      <c r="D395" s="198" t="s">
        <v>28</v>
      </c>
      <c r="E395" s="143">
        <v>0</v>
      </c>
      <c r="F395" s="143">
        <v>0</v>
      </c>
      <c r="G395" s="143">
        <v>185</v>
      </c>
      <c r="H395" s="143">
        <v>629</v>
      </c>
      <c r="I395" s="143">
        <v>143</v>
      </c>
      <c r="J395" s="143">
        <v>1328</v>
      </c>
      <c r="K395" s="143">
        <v>212</v>
      </c>
      <c r="L395" s="199">
        <f t="shared" si="117"/>
        <v>2497</v>
      </c>
    </row>
    <row r="396" spans="1:12" ht="30" customHeight="1" x14ac:dyDescent="0.45">
      <c r="A396" s="220"/>
      <c r="B396" s="157"/>
      <c r="C396" s="145"/>
      <c r="D396" s="198" t="s">
        <v>29</v>
      </c>
      <c r="E396" s="143">
        <v>0</v>
      </c>
      <c r="F396" s="143">
        <v>0</v>
      </c>
      <c r="G396" s="143">
        <v>0</v>
      </c>
      <c r="H396" s="143">
        <v>0</v>
      </c>
      <c r="I396" s="143">
        <v>5</v>
      </c>
      <c r="J396" s="143">
        <v>5</v>
      </c>
      <c r="K396" s="143">
        <v>10</v>
      </c>
      <c r="L396" s="199">
        <f t="shared" si="117"/>
        <v>20</v>
      </c>
    </row>
    <row r="397" spans="1:12" ht="30" customHeight="1" x14ac:dyDescent="0.45">
      <c r="A397" s="220"/>
      <c r="B397" s="157"/>
      <c r="C397" s="145"/>
      <c r="D397" s="198" t="s">
        <v>37</v>
      </c>
      <c r="E397" s="143">
        <v>0</v>
      </c>
      <c r="F397" s="143">
        <v>0</v>
      </c>
      <c r="G397" s="143">
        <v>74</v>
      </c>
      <c r="H397" s="143">
        <v>0</v>
      </c>
      <c r="I397" s="143">
        <v>0</v>
      </c>
      <c r="J397" s="143">
        <v>0</v>
      </c>
      <c r="K397" s="143">
        <v>0</v>
      </c>
      <c r="L397" s="199">
        <f t="shared" si="117"/>
        <v>74</v>
      </c>
    </row>
    <row r="398" spans="1:12" ht="30" customHeight="1" x14ac:dyDescent="0.45">
      <c r="A398" s="220"/>
      <c r="B398" s="157"/>
      <c r="C398" s="146"/>
      <c r="D398" s="198" t="s">
        <v>30</v>
      </c>
      <c r="E398" s="143">
        <v>0</v>
      </c>
      <c r="F398" s="143">
        <v>0</v>
      </c>
      <c r="G398" s="143">
        <v>4</v>
      </c>
      <c r="H398" s="143">
        <v>0</v>
      </c>
      <c r="I398" s="143">
        <v>0</v>
      </c>
      <c r="J398" s="143">
        <v>0</v>
      </c>
      <c r="K398" s="143">
        <v>0</v>
      </c>
      <c r="L398" s="199">
        <f t="shared" si="117"/>
        <v>4</v>
      </c>
    </row>
    <row r="399" spans="1:12" ht="30" customHeight="1" x14ac:dyDescent="0.4">
      <c r="A399" s="220"/>
      <c r="B399" s="147" t="s">
        <v>47</v>
      </c>
      <c r="C399" s="148"/>
      <c r="D399" s="149"/>
      <c r="E399" s="150">
        <f>SUM(E388:E398)</f>
        <v>3</v>
      </c>
      <c r="F399" s="150">
        <f>SUM(F388:F398)</f>
        <v>364</v>
      </c>
      <c r="G399" s="150">
        <f t="shared" ref="G399:L399" si="132">SUM(G388:G398)</f>
        <v>6152</v>
      </c>
      <c r="H399" s="150">
        <f t="shared" si="132"/>
        <v>953</v>
      </c>
      <c r="I399" s="150">
        <f t="shared" si="132"/>
        <v>594</v>
      </c>
      <c r="J399" s="150">
        <f t="shared" si="132"/>
        <v>1366</v>
      </c>
      <c r="K399" s="150">
        <f t="shared" si="132"/>
        <v>1959</v>
      </c>
      <c r="L399" s="151">
        <f t="shared" si="132"/>
        <v>11391</v>
      </c>
    </row>
    <row r="400" spans="1:12" ht="30" customHeight="1" x14ac:dyDescent="0.45">
      <c r="A400" s="220"/>
      <c r="B400" s="157">
        <v>2020</v>
      </c>
      <c r="C400" s="141" t="s">
        <v>2</v>
      </c>
      <c r="D400" s="198" t="s">
        <v>23</v>
      </c>
      <c r="E400" s="143">
        <v>0</v>
      </c>
      <c r="F400" s="143">
        <v>0</v>
      </c>
      <c r="G400" s="143">
        <v>0</v>
      </c>
      <c r="H400" s="143">
        <v>0</v>
      </c>
      <c r="I400" s="143">
        <v>0</v>
      </c>
      <c r="J400" s="143">
        <v>32</v>
      </c>
      <c r="K400" s="143">
        <v>0</v>
      </c>
      <c r="L400" s="199">
        <f t="shared" si="117"/>
        <v>32</v>
      </c>
    </row>
    <row r="401" spans="1:12" ht="30" customHeight="1" x14ac:dyDescent="0.45">
      <c r="A401" s="220"/>
      <c r="B401" s="157"/>
      <c r="C401" s="145"/>
      <c r="D401" s="198" t="s">
        <v>24</v>
      </c>
      <c r="E401" s="143">
        <v>0</v>
      </c>
      <c r="F401" s="143">
        <v>172</v>
      </c>
      <c r="G401" s="143">
        <v>104</v>
      </c>
      <c r="H401" s="143">
        <v>0</v>
      </c>
      <c r="I401" s="143">
        <v>0</v>
      </c>
      <c r="J401" s="143">
        <v>0</v>
      </c>
      <c r="K401" s="143">
        <v>0</v>
      </c>
      <c r="L401" s="199">
        <f t="shared" si="117"/>
        <v>276</v>
      </c>
    </row>
    <row r="402" spans="1:12" ht="30" customHeight="1" x14ac:dyDescent="0.45">
      <c r="A402" s="220"/>
      <c r="B402" s="157"/>
      <c r="C402" s="145"/>
      <c r="D402" s="198" t="s">
        <v>25</v>
      </c>
      <c r="E402" s="143">
        <v>0</v>
      </c>
      <c r="F402" s="143">
        <v>0</v>
      </c>
      <c r="G402" s="143">
        <v>0</v>
      </c>
      <c r="H402" s="143">
        <v>0</v>
      </c>
      <c r="I402" s="143">
        <v>0</v>
      </c>
      <c r="J402" s="143">
        <v>0</v>
      </c>
      <c r="K402" s="143">
        <v>0</v>
      </c>
      <c r="L402" s="199">
        <f t="shared" si="117"/>
        <v>0</v>
      </c>
    </row>
    <row r="403" spans="1:12" ht="30" customHeight="1" x14ac:dyDescent="0.45">
      <c r="A403" s="220"/>
      <c r="B403" s="157"/>
      <c r="C403" s="146"/>
      <c r="D403" s="198" t="s">
        <v>26</v>
      </c>
      <c r="E403" s="143">
        <v>0</v>
      </c>
      <c r="F403" s="143">
        <v>0</v>
      </c>
      <c r="G403" s="143">
        <v>340</v>
      </c>
      <c r="H403" s="143">
        <v>0</v>
      </c>
      <c r="I403" s="143">
        <v>4</v>
      </c>
      <c r="J403" s="143">
        <v>0</v>
      </c>
      <c r="K403" s="143">
        <v>0</v>
      </c>
      <c r="L403" s="199">
        <f t="shared" si="117"/>
        <v>344</v>
      </c>
    </row>
    <row r="404" spans="1:12" ht="30" customHeight="1" x14ac:dyDescent="0.45">
      <c r="A404" s="220"/>
      <c r="B404" s="157"/>
      <c r="C404" s="141" t="s">
        <v>3</v>
      </c>
      <c r="D404" s="198" t="s">
        <v>35</v>
      </c>
      <c r="E404" s="143">
        <v>0</v>
      </c>
      <c r="F404" s="143">
        <v>0</v>
      </c>
      <c r="G404" s="143">
        <v>0</v>
      </c>
      <c r="H404" s="143">
        <v>0</v>
      </c>
      <c r="I404" s="143">
        <v>0</v>
      </c>
      <c r="J404" s="143">
        <v>128</v>
      </c>
      <c r="K404" s="143">
        <v>830</v>
      </c>
      <c r="L404" s="199">
        <f t="shared" si="117"/>
        <v>958</v>
      </c>
    </row>
    <row r="405" spans="1:12" ht="30" customHeight="1" x14ac:dyDescent="0.45">
      <c r="A405" s="220"/>
      <c r="B405" s="157"/>
      <c r="C405" s="145"/>
      <c r="D405" s="198" t="s">
        <v>27</v>
      </c>
      <c r="E405" s="143">
        <v>0</v>
      </c>
      <c r="F405" s="143">
        <v>266</v>
      </c>
      <c r="G405" s="143">
        <v>5018</v>
      </c>
      <c r="H405" s="143">
        <v>75</v>
      </c>
      <c r="I405" s="143">
        <v>264</v>
      </c>
      <c r="J405" s="143">
        <v>0</v>
      </c>
      <c r="K405" s="143">
        <v>1054</v>
      </c>
      <c r="L405" s="199">
        <f t="shared" si="117"/>
        <v>6677</v>
      </c>
    </row>
    <row r="406" spans="1:12" ht="30" customHeight="1" x14ac:dyDescent="0.45">
      <c r="A406" s="220"/>
      <c r="B406" s="157"/>
      <c r="C406" s="145"/>
      <c r="D406" s="198" t="s">
        <v>22</v>
      </c>
      <c r="E406" s="143">
        <v>0</v>
      </c>
      <c r="F406" s="143">
        <v>0</v>
      </c>
      <c r="G406" s="143">
        <v>429</v>
      </c>
      <c r="H406" s="143">
        <v>364</v>
      </c>
      <c r="I406" s="143">
        <v>175</v>
      </c>
      <c r="J406" s="143">
        <v>0</v>
      </c>
      <c r="K406" s="143">
        <v>0</v>
      </c>
      <c r="L406" s="199">
        <f t="shared" si="117"/>
        <v>968</v>
      </c>
    </row>
    <row r="407" spans="1:12" ht="30" customHeight="1" x14ac:dyDescent="0.45">
      <c r="A407" s="220"/>
      <c r="B407" s="157"/>
      <c r="C407" s="145"/>
      <c r="D407" s="198" t="s">
        <v>28</v>
      </c>
      <c r="E407" s="143">
        <v>0</v>
      </c>
      <c r="F407" s="143">
        <v>0</v>
      </c>
      <c r="G407" s="143">
        <v>138</v>
      </c>
      <c r="H407" s="143">
        <v>155</v>
      </c>
      <c r="I407" s="143">
        <v>112</v>
      </c>
      <c r="J407" s="143">
        <v>352</v>
      </c>
      <c r="K407" s="143">
        <v>119</v>
      </c>
      <c r="L407" s="199">
        <f t="shared" si="117"/>
        <v>876</v>
      </c>
    </row>
    <row r="408" spans="1:12" ht="30" customHeight="1" x14ac:dyDescent="0.45">
      <c r="A408" s="220"/>
      <c r="B408" s="157"/>
      <c r="C408" s="145"/>
      <c r="D408" s="198" t="s">
        <v>29</v>
      </c>
      <c r="E408" s="143">
        <v>0</v>
      </c>
      <c r="F408" s="143">
        <v>0</v>
      </c>
      <c r="G408" s="143">
        <v>0</v>
      </c>
      <c r="H408" s="143">
        <v>0</v>
      </c>
      <c r="I408" s="143">
        <v>0</v>
      </c>
      <c r="J408" s="143">
        <v>17</v>
      </c>
      <c r="K408" s="143">
        <v>80</v>
      </c>
      <c r="L408" s="199">
        <f t="shared" si="117"/>
        <v>97</v>
      </c>
    </row>
    <row r="409" spans="1:12" ht="30" customHeight="1" x14ac:dyDescent="0.45">
      <c r="A409" s="220"/>
      <c r="B409" s="157"/>
      <c r="C409" s="145"/>
      <c r="D409" s="198" t="s">
        <v>37</v>
      </c>
      <c r="E409" s="143">
        <v>0</v>
      </c>
      <c r="F409" s="143">
        <v>0</v>
      </c>
      <c r="G409" s="143">
        <v>74</v>
      </c>
      <c r="H409" s="143">
        <v>0</v>
      </c>
      <c r="I409" s="143">
        <v>0</v>
      </c>
      <c r="J409" s="143">
        <v>0</v>
      </c>
      <c r="K409" s="143">
        <v>0</v>
      </c>
      <c r="L409" s="199">
        <f t="shared" si="117"/>
        <v>74</v>
      </c>
    </row>
    <row r="410" spans="1:12" ht="30" customHeight="1" x14ac:dyDescent="0.45">
      <c r="A410" s="220"/>
      <c r="B410" s="157"/>
      <c r="C410" s="146"/>
      <c r="D410" s="198" t="s">
        <v>30</v>
      </c>
      <c r="E410" s="143">
        <v>0</v>
      </c>
      <c r="F410" s="143">
        <v>0</v>
      </c>
      <c r="G410" s="143">
        <v>4</v>
      </c>
      <c r="H410" s="143">
        <v>0</v>
      </c>
      <c r="I410" s="143">
        <v>0</v>
      </c>
      <c r="J410" s="143">
        <v>0</v>
      </c>
      <c r="K410" s="143">
        <v>0</v>
      </c>
      <c r="L410" s="199">
        <f t="shared" si="117"/>
        <v>4</v>
      </c>
    </row>
    <row r="411" spans="1:12" ht="30" customHeight="1" x14ac:dyDescent="0.4">
      <c r="A411" s="220"/>
      <c r="B411" s="147" t="s">
        <v>47</v>
      </c>
      <c r="C411" s="148"/>
      <c r="D411" s="149"/>
      <c r="E411" s="150">
        <f>SUM(E400:E410)</f>
        <v>0</v>
      </c>
      <c r="F411" s="150">
        <f>SUM(F400:F410)</f>
        <v>438</v>
      </c>
      <c r="G411" s="150">
        <f t="shared" ref="G411" si="133">SUM(G400:G410)</f>
        <v>6107</v>
      </c>
      <c r="H411" s="150">
        <f t="shared" ref="H411" si="134">SUM(H400:H410)</f>
        <v>594</v>
      </c>
      <c r="I411" s="150">
        <f t="shared" ref="I411" si="135">SUM(I400:I410)</f>
        <v>555</v>
      </c>
      <c r="J411" s="150">
        <f t="shared" ref="J411" si="136">SUM(J400:J410)</f>
        <v>529</v>
      </c>
      <c r="K411" s="150">
        <f t="shared" ref="K411" si="137">SUM(K400:K410)</f>
        <v>2083</v>
      </c>
      <c r="L411" s="151">
        <f>SUM(L400:L410)</f>
        <v>10306</v>
      </c>
    </row>
    <row r="412" spans="1:12" ht="30" customHeight="1" x14ac:dyDescent="0.4">
      <c r="A412" s="220"/>
      <c r="B412" s="157" t="s">
        <v>49</v>
      </c>
      <c r="C412" s="141" t="s">
        <v>2</v>
      </c>
      <c r="D412" s="198" t="s">
        <v>23</v>
      </c>
      <c r="E412" s="143">
        <v>0</v>
      </c>
      <c r="F412" s="143">
        <v>0</v>
      </c>
      <c r="G412" s="143">
        <v>0</v>
      </c>
      <c r="H412" s="143">
        <v>0</v>
      </c>
      <c r="I412" s="143">
        <v>0</v>
      </c>
      <c r="J412" s="143">
        <v>18.5</v>
      </c>
      <c r="K412" s="143">
        <v>0</v>
      </c>
      <c r="L412" s="150">
        <f>SUM(E412:K412)</f>
        <v>18.5</v>
      </c>
    </row>
    <row r="413" spans="1:12" ht="30" customHeight="1" x14ac:dyDescent="0.4">
      <c r="A413" s="220"/>
      <c r="B413" s="157"/>
      <c r="C413" s="145"/>
      <c r="D413" s="198" t="s">
        <v>24</v>
      </c>
      <c r="E413" s="143">
        <v>1.5</v>
      </c>
      <c r="F413" s="143">
        <v>190.5</v>
      </c>
      <c r="G413" s="143">
        <v>104</v>
      </c>
      <c r="H413" s="143">
        <v>0</v>
      </c>
      <c r="I413" s="143">
        <v>0</v>
      </c>
      <c r="J413" s="143">
        <v>0</v>
      </c>
      <c r="K413" s="143">
        <v>0</v>
      </c>
      <c r="L413" s="150">
        <f t="shared" ref="L413:L422" si="138">SUM(E413:K413)</f>
        <v>296</v>
      </c>
    </row>
    <row r="414" spans="1:12" ht="30" customHeight="1" x14ac:dyDescent="0.4">
      <c r="A414" s="220"/>
      <c r="B414" s="157"/>
      <c r="C414" s="145"/>
      <c r="D414" s="198" t="s">
        <v>25</v>
      </c>
      <c r="E414" s="143">
        <v>0</v>
      </c>
      <c r="F414" s="143">
        <v>0</v>
      </c>
      <c r="G414" s="143">
        <v>0</v>
      </c>
      <c r="H414" s="143">
        <v>0</v>
      </c>
      <c r="I414" s="143">
        <v>0</v>
      </c>
      <c r="J414" s="143">
        <v>0</v>
      </c>
      <c r="K414" s="143">
        <v>0</v>
      </c>
      <c r="L414" s="150">
        <f t="shared" si="138"/>
        <v>0</v>
      </c>
    </row>
    <row r="415" spans="1:12" ht="30" customHeight="1" x14ac:dyDescent="0.4">
      <c r="A415" s="220"/>
      <c r="B415" s="157"/>
      <c r="C415" s="146"/>
      <c r="D415" s="198" t="s">
        <v>26</v>
      </c>
      <c r="E415" s="143">
        <v>0</v>
      </c>
      <c r="F415" s="143">
        <v>0</v>
      </c>
      <c r="G415" s="143">
        <v>340</v>
      </c>
      <c r="H415" s="143">
        <v>0</v>
      </c>
      <c r="I415" s="143">
        <v>4</v>
      </c>
      <c r="J415" s="143">
        <v>0</v>
      </c>
      <c r="K415" s="143">
        <v>0</v>
      </c>
      <c r="L415" s="150">
        <f t="shared" si="138"/>
        <v>344</v>
      </c>
    </row>
    <row r="416" spans="1:12" ht="30" customHeight="1" x14ac:dyDescent="0.4">
      <c r="A416" s="220"/>
      <c r="B416" s="157"/>
      <c r="C416" s="141" t="s">
        <v>3</v>
      </c>
      <c r="D416" s="198" t="s">
        <v>35</v>
      </c>
      <c r="E416" s="143">
        <v>0</v>
      </c>
      <c r="F416" s="143">
        <v>0</v>
      </c>
      <c r="G416" s="143">
        <v>0</v>
      </c>
      <c r="H416" s="143">
        <v>4.5</v>
      </c>
      <c r="I416" s="143">
        <v>69</v>
      </c>
      <c r="J416" s="143">
        <v>78</v>
      </c>
      <c r="K416" s="143">
        <v>756.5</v>
      </c>
      <c r="L416" s="150">
        <f t="shared" si="138"/>
        <v>908</v>
      </c>
    </row>
    <row r="417" spans="1:12" ht="30" customHeight="1" x14ac:dyDescent="0.4">
      <c r="A417" s="220"/>
      <c r="B417" s="157"/>
      <c r="C417" s="145"/>
      <c r="D417" s="198" t="s">
        <v>27</v>
      </c>
      <c r="E417" s="143">
        <v>0</v>
      </c>
      <c r="F417" s="143">
        <v>303.5</v>
      </c>
      <c r="G417" s="143">
        <v>5019</v>
      </c>
      <c r="H417" s="143">
        <v>75</v>
      </c>
      <c r="I417" s="143">
        <v>274</v>
      </c>
      <c r="J417" s="143">
        <v>0</v>
      </c>
      <c r="K417" s="143">
        <v>1053.5</v>
      </c>
      <c r="L417" s="150">
        <f t="shared" si="138"/>
        <v>6725</v>
      </c>
    </row>
    <row r="418" spans="1:12" ht="30" customHeight="1" x14ac:dyDescent="0.4">
      <c r="A418" s="220"/>
      <c r="B418" s="157"/>
      <c r="C418" s="145"/>
      <c r="D418" s="198" t="s">
        <v>22</v>
      </c>
      <c r="E418" s="143">
        <v>0</v>
      </c>
      <c r="F418" s="143">
        <v>0</v>
      </c>
      <c r="G418" s="143">
        <v>427.5</v>
      </c>
      <c r="H418" s="143">
        <v>302</v>
      </c>
      <c r="I418" s="143">
        <v>97.5</v>
      </c>
      <c r="J418" s="143">
        <v>0</v>
      </c>
      <c r="K418" s="143">
        <v>0</v>
      </c>
      <c r="L418" s="150">
        <f t="shared" si="138"/>
        <v>827</v>
      </c>
    </row>
    <row r="419" spans="1:12" ht="30" customHeight="1" x14ac:dyDescent="0.4">
      <c r="A419" s="220"/>
      <c r="B419" s="157"/>
      <c r="C419" s="145"/>
      <c r="D419" s="198" t="s">
        <v>28</v>
      </c>
      <c r="E419" s="143">
        <v>0</v>
      </c>
      <c r="F419" s="143">
        <v>0</v>
      </c>
      <c r="G419" s="143">
        <v>161.5</v>
      </c>
      <c r="H419" s="143">
        <v>392</v>
      </c>
      <c r="I419" s="143">
        <v>127.5</v>
      </c>
      <c r="J419" s="143">
        <v>840</v>
      </c>
      <c r="K419" s="143">
        <v>166</v>
      </c>
      <c r="L419" s="150">
        <f t="shared" si="138"/>
        <v>1687</v>
      </c>
    </row>
    <row r="420" spans="1:12" ht="30" customHeight="1" x14ac:dyDescent="0.4">
      <c r="A420" s="220"/>
      <c r="B420" s="157"/>
      <c r="C420" s="145"/>
      <c r="D420" s="198" t="s">
        <v>29</v>
      </c>
      <c r="E420" s="143">
        <v>0</v>
      </c>
      <c r="F420" s="143">
        <v>0</v>
      </c>
      <c r="G420" s="143">
        <v>0</v>
      </c>
      <c r="H420" s="143">
        <v>0</v>
      </c>
      <c r="I420" s="143">
        <v>2.5</v>
      </c>
      <c r="J420" s="143">
        <v>11</v>
      </c>
      <c r="K420" s="143">
        <v>45</v>
      </c>
      <c r="L420" s="150">
        <f t="shared" si="138"/>
        <v>58.5</v>
      </c>
    </row>
    <row r="421" spans="1:12" ht="30" customHeight="1" x14ac:dyDescent="0.4">
      <c r="A421" s="220"/>
      <c r="B421" s="157"/>
      <c r="C421" s="145"/>
      <c r="D421" s="198" t="s">
        <v>37</v>
      </c>
      <c r="E421" s="143">
        <v>0</v>
      </c>
      <c r="F421" s="143">
        <v>0</v>
      </c>
      <c r="G421" s="143">
        <v>74.5</v>
      </c>
      <c r="H421" s="143">
        <v>0</v>
      </c>
      <c r="I421" s="143">
        <v>0</v>
      </c>
      <c r="J421" s="143">
        <v>0</v>
      </c>
      <c r="K421" s="143">
        <v>0</v>
      </c>
      <c r="L421" s="150">
        <f t="shared" si="138"/>
        <v>74.5</v>
      </c>
    </row>
    <row r="422" spans="1:12" ht="30" customHeight="1" x14ac:dyDescent="0.4">
      <c r="A422" s="220"/>
      <c r="B422" s="157"/>
      <c r="C422" s="146"/>
      <c r="D422" s="198" t="s">
        <v>30</v>
      </c>
      <c r="E422" s="143">
        <v>0</v>
      </c>
      <c r="F422" s="143">
        <v>0</v>
      </c>
      <c r="G422" s="143">
        <v>3.5</v>
      </c>
      <c r="H422" s="143">
        <v>0</v>
      </c>
      <c r="I422" s="143">
        <v>0</v>
      </c>
      <c r="J422" s="143">
        <v>0</v>
      </c>
      <c r="K422" s="143">
        <v>0</v>
      </c>
      <c r="L422" s="150">
        <f t="shared" si="138"/>
        <v>3.5</v>
      </c>
    </row>
    <row r="423" spans="1:12" ht="30" customHeight="1" x14ac:dyDescent="0.4">
      <c r="A423" s="221"/>
      <c r="B423" s="147" t="s">
        <v>47</v>
      </c>
      <c r="C423" s="148"/>
      <c r="D423" s="149"/>
      <c r="E423" s="150">
        <f>SUM(E412:E422)</f>
        <v>1.5</v>
      </c>
      <c r="F423" s="150">
        <f>SUM(F412:F422)</f>
        <v>494</v>
      </c>
      <c r="G423" s="150">
        <f t="shared" ref="G423:K423" si="139">SUM(G412:G422)</f>
        <v>6130</v>
      </c>
      <c r="H423" s="150">
        <f t="shared" si="139"/>
        <v>773.5</v>
      </c>
      <c r="I423" s="150">
        <f t="shared" si="139"/>
        <v>574.5</v>
      </c>
      <c r="J423" s="150">
        <f t="shared" si="139"/>
        <v>947.5</v>
      </c>
      <c r="K423" s="150">
        <f t="shared" si="139"/>
        <v>2021</v>
      </c>
      <c r="L423" s="151">
        <f>SUM(L412:L422)</f>
        <v>10942</v>
      </c>
    </row>
    <row r="424" spans="1:12" ht="30" customHeight="1" x14ac:dyDescent="0.4">
      <c r="A424" s="152" t="s">
        <v>50</v>
      </c>
      <c r="B424" s="152"/>
      <c r="C424" s="152"/>
      <c r="D424" s="152"/>
      <c r="E424" s="210">
        <f>SUM(E411,E399)</f>
        <v>3</v>
      </c>
      <c r="F424" s="210">
        <f t="shared" ref="F424:L424" si="140">SUM(F411,F399)</f>
        <v>802</v>
      </c>
      <c r="G424" s="210">
        <f t="shared" si="140"/>
        <v>12259</v>
      </c>
      <c r="H424" s="210">
        <f t="shared" si="140"/>
        <v>1547</v>
      </c>
      <c r="I424" s="210">
        <f t="shared" si="140"/>
        <v>1149</v>
      </c>
      <c r="J424" s="210">
        <f t="shared" si="140"/>
        <v>1895</v>
      </c>
      <c r="K424" s="210">
        <f t="shared" si="140"/>
        <v>4042</v>
      </c>
      <c r="L424" s="210">
        <f t="shared" si="140"/>
        <v>21697</v>
      </c>
    </row>
    <row r="425" spans="1:12" ht="30" customHeight="1" x14ac:dyDescent="0.4">
      <c r="A425" s="204"/>
      <c r="B425" s="204"/>
      <c r="C425" s="204"/>
      <c r="D425" s="204"/>
      <c r="E425" s="211"/>
      <c r="F425" s="211"/>
      <c r="G425" s="211"/>
      <c r="H425" s="211"/>
      <c r="I425" s="211"/>
      <c r="J425" s="211"/>
      <c r="K425" s="211"/>
      <c r="L425" s="211"/>
    </row>
    <row r="426" spans="1:12" ht="30" customHeight="1" x14ac:dyDescent="0.4">
      <c r="A426" s="167"/>
      <c r="B426" s="167"/>
      <c r="C426" s="167"/>
      <c r="D426" s="167"/>
      <c r="E426" s="170"/>
      <c r="F426" s="170"/>
      <c r="G426" s="170"/>
      <c r="H426" s="170"/>
      <c r="I426" s="170"/>
      <c r="J426" s="170"/>
      <c r="K426" s="170"/>
      <c r="L426" s="171"/>
    </row>
    <row r="427" spans="1:12" ht="30" customHeight="1" x14ac:dyDescent="0.4">
      <c r="A427" s="167"/>
      <c r="B427" s="167"/>
      <c r="C427" s="167"/>
      <c r="D427" s="167"/>
      <c r="E427" s="170"/>
      <c r="F427" s="170"/>
      <c r="G427" s="170"/>
      <c r="H427" s="170"/>
      <c r="I427" s="170"/>
      <c r="J427" s="170"/>
      <c r="K427" s="170"/>
      <c r="L427" s="171"/>
    </row>
    <row r="428" spans="1:12" ht="30" customHeight="1" x14ac:dyDescent="0.45">
      <c r="A428" s="219" t="s">
        <v>44</v>
      </c>
      <c r="B428" s="157">
        <v>2019</v>
      </c>
      <c r="C428" s="141" t="s">
        <v>2</v>
      </c>
      <c r="D428" s="198" t="s">
        <v>23</v>
      </c>
      <c r="E428" s="143">
        <v>25800</v>
      </c>
      <c r="F428" s="143">
        <v>58</v>
      </c>
      <c r="G428" s="143">
        <v>0</v>
      </c>
      <c r="H428" s="143">
        <v>0</v>
      </c>
      <c r="I428" s="143">
        <v>888</v>
      </c>
      <c r="J428" s="143">
        <v>11417</v>
      </c>
      <c r="K428" s="143">
        <v>0</v>
      </c>
      <c r="L428" s="199">
        <f t="shared" si="117"/>
        <v>38163</v>
      </c>
    </row>
    <row r="429" spans="1:12" ht="30" customHeight="1" x14ac:dyDescent="0.45">
      <c r="A429" s="220"/>
      <c r="B429" s="157"/>
      <c r="C429" s="145"/>
      <c r="D429" s="198" t="s">
        <v>24</v>
      </c>
      <c r="E429" s="143">
        <v>977</v>
      </c>
      <c r="F429" s="143">
        <v>19697</v>
      </c>
      <c r="G429" s="143">
        <v>0</v>
      </c>
      <c r="H429" s="143">
        <v>0</v>
      </c>
      <c r="I429" s="143">
        <v>8303</v>
      </c>
      <c r="J429" s="143">
        <v>3055</v>
      </c>
      <c r="K429" s="143">
        <v>0</v>
      </c>
      <c r="L429" s="199">
        <f t="shared" si="117"/>
        <v>32032</v>
      </c>
    </row>
    <row r="430" spans="1:12" ht="30" customHeight="1" x14ac:dyDescent="0.45">
      <c r="A430" s="220"/>
      <c r="B430" s="157"/>
      <c r="C430" s="145"/>
      <c r="D430" s="198" t="s">
        <v>0</v>
      </c>
      <c r="E430" s="143">
        <v>0</v>
      </c>
      <c r="F430" s="143">
        <v>461</v>
      </c>
      <c r="G430" s="143">
        <v>0</v>
      </c>
      <c r="H430" s="143">
        <v>0</v>
      </c>
      <c r="I430" s="143">
        <v>969</v>
      </c>
      <c r="J430" s="143">
        <v>234</v>
      </c>
      <c r="K430" s="143">
        <v>0</v>
      </c>
      <c r="L430" s="199">
        <f t="shared" si="117"/>
        <v>1664</v>
      </c>
    </row>
    <row r="431" spans="1:12" ht="30" customHeight="1" x14ac:dyDescent="0.45">
      <c r="A431" s="220"/>
      <c r="B431" s="157"/>
      <c r="C431" s="145"/>
      <c r="D431" s="198" t="s">
        <v>25</v>
      </c>
      <c r="E431" s="143">
        <v>0</v>
      </c>
      <c r="F431" s="143">
        <v>8636</v>
      </c>
      <c r="G431" s="143">
        <v>0</v>
      </c>
      <c r="H431" s="143">
        <v>0</v>
      </c>
      <c r="I431" s="143">
        <v>0</v>
      </c>
      <c r="J431" s="143">
        <v>0</v>
      </c>
      <c r="K431" s="143">
        <v>0</v>
      </c>
      <c r="L431" s="199">
        <f t="shared" si="117"/>
        <v>8636</v>
      </c>
    </row>
    <row r="432" spans="1:12" ht="30" customHeight="1" x14ac:dyDescent="0.45">
      <c r="A432" s="220"/>
      <c r="B432" s="157"/>
      <c r="C432" s="146"/>
      <c r="D432" s="198" t="s">
        <v>26</v>
      </c>
      <c r="E432" s="143">
        <v>0</v>
      </c>
      <c r="F432" s="143">
        <v>81</v>
      </c>
      <c r="G432" s="143">
        <v>0</v>
      </c>
      <c r="H432" s="143">
        <v>0</v>
      </c>
      <c r="I432" s="143">
        <v>120</v>
      </c>
      <c r="J432" s="143">
        <v>268</v>
      </c>
      <c r="K432" s="143">
        <v>0</v>
      </c>
      <c r="L432" s="199">
        <f t="shared" si="117"/>
        <v>469</v>
      </c>
    </row>
    <row r="433" spans="1:12" ht="30" customHeight="1" x14ac:dyDescent="0.45">
      <c r="A433" s="220"/>
      <c r="B433" s="157"/>
      <c r="C433" s="141" t="s">
        <v>3</v>
      </c>
      <c r="D433" s="198" t="s">
        <v>35</v>
      </c>
      <c r="E433" s="143">
        <v>0</v>
      </c>
      <c r="F433" s="143">
        <v>0</v>
      </c>
      <c r="G433" s="143">
        <v>0</v>
      </c>
      <c r="H433" s="143">
        <v>0</v>
      </c>
      <c r="I433" s="143">
        <v>0</v>
      </c>
      <c r="J433" s="143">
        <v>336</v>
      </c>
      <c r="K433" s="143">
        <v>162</v>
      </c>
      <c r="L433" s="199">
        <f t="shared" si="117"/>
        <v>498</v>
      </c>
    </row>
    <row r="434" spans="1:12" ht="30" customHeight="1" x14ac:dyDescent="0.45">
      <c r="A434" s="220"/>
      <c r="B434" s="157"/>
      <c r="C434" s="145"/>
      <c r="D434" s="198" t="s">
        <v>36</v>
      </c>
      <c r="E434" s="143">
        <v>0</v>
      </c>
      <c r="F434" s="143">
        <v>0</v>
      </c>
      <c r="G434" s="143">
        <v>0</v>
      </c>
      <c r="H434" s="143">
        <v>0</v>
      </c>
      <c r="I434" s="143">
        <v>0</v>
      </c>
      <c r="J434" s="143">
        <v>1</v>
      </c>
      <c r="K434" s="143">
        <v>0</v>
      </c>
      <c r="L434" s="199">
        <f t="shared" si="117"/>
        <v>1</v>
      </c>
    </row>
    <row r="435" spans="1:12" ht="30" customHeight="1" x14ac:dyDescent="0.45">
      <c r="A435" s="220"/>
      <c r="B435" s="157"/>
      <c r="C435" s="145"/>
      <c r="D435" s="198" t="s">
        <v>27</v>
      </c>
      <c r="E435" s="143">
        <v>454</v>
      </c>
      <c r="F435" s="143">
        <v>78</v>
      </c>
      <c r="G435" s="143">
        <v>2833</v>
      </c>
      <c r="H435" s="143">
        <v>0</v>
      </c>
      <c r="I435" s="143">
        <v>1976</v>
      </c>
      <c r="J435" s="143">
        <v>2</v>
      </c>
      <c r="K435" s="143">
        <v>0</v>
      </c>
      <c r="L435" s="199">
        <f t="shared" si="117"/>
        <v>5343</v>
      </c>
    </row>
    <row r="436" spans="1:12" ht="30" customHeight="1" x14ac:dyDescent="0.45">
      <c r="A436" s="220"/>
      <c r="B436" s="157"/>
      <c r="C436" s="145"/>
      <c r="D436" s="198" t="s">
        <v>29</v>
      </c>
      <c r="E436" s="143">
        <v>0</v>
      </c>
      <c r="F436" s="143">
        <v>0</v>
      </c>
      <c r="G436" s="143">
        <v>0</v>
      </c>
      <c r="H436" s="143">
        <v>0</v>
      </c>
      <c r="I436" s="143">
        <v>0</v>
      </c>
      <c r="J436" s="143">
        <v>0</v>
      </c>
      <c r="K436" s="143">
        <v>1</v>
      </c>
      <c r="L436" s="199">
        <f t="shared" si="117"/>
        <v>1</v>
      </c>
    </row>
    <row r="437" spans="1:12" ht="30" customHeight="1" x14ac:dyDescent="0.45">
      <c r="A437" s="220"/>
      <c r="B437" s="157"/>
      <c r="C437" s="145"/>
      <c r="D437" s="198" t="s">
        <v>30</v>
      </c>
      <c r="E437" s="143">
        <v>0</v>
      </c>
      <c r="F437" s="143">
        <v>438</v>
      </c>
      <c r="G437" s="143">
        <v>0</v>
      </c>
      <c r="H437" s="143">
        <v>0</v>
      </c>
      <c r="I437" s="143">
        <v>0</v>
      </c>
      <c r="J437" s="143">
        <v>0</v>
      </c>
      <c r="K437" s="143">
        <v>0</v>
      </c>
      <c r="L437" s="199">
        <f t="shared" si="117"/>
        <v>438</v>
      </c>
    </row>
    <row r="438" spans="1:12" ht="30" customHeight="1" x14ac:dyDescent="0.45">
      <c r="A438" s="220"/>
      <c r="B438" s="157"/>
      <c r="C438" s="146"/>
      <c r="D438" s="198" t="s">
        <v>31</v>
      </c>
      <c r="E438" s="143">
        <v>0</v>
      </c>
      <c r="F438" s="143">
        <v>0</v>
      </c>
      <c r="G438" s="143">
        <v>0</v>
      </c>
      <c r="H438" s="143">
        <v>0</v>
      </c>
      <c r="I438" s="143">
        <v>22</v>
      </c>
      <c r="J438" s="143">
        <v>332</v>
      </c>
      <c r="K438" s="143">
        <v>0</v>
      </c>
      <c r="L438" s="199">
        <f t="shared" si="117"/>
        <v>354</v>
      </c>
    </row>
    <row r="439" spans="1:12" ht="30" customHeight="1" x14ac:dyDescent="0.4">
      <c r="A439" s="220"/>
      <c r="B439" s="158" t="s">
        <v>47</v>
      </c>
      <c r="C439" s="158"/>
      <c r="D439" s="158"/>
      <c r="E439" s="150">
        <f t="shared" ref="E439:L439" si="141">SUM(E428:E438)</f>
        <v>27231</v>
      </c>
      <c r="F439" s="150">
        <f t="shared" si="141"/>
        <v>29449</v>
      </c>
      <c r="G439" s="150">
        <f t="shared" si="141"/>
        <v>2833</v>
      </c>
      <c r="H439" s="150">
        <f t="shared" si="141"/>
        <v>0</v>
      </c>
      <c r="I439" s="150">
        <f t="shared" si="141"/>
        <v>12278</v>
      </c>
      <c r="J439" s="150">
        <f t="shared" si="141"/>
        <v>15645</v>
      </c>
      <c r="K439" s="150">
        <f t="shared" si="141"/>
        <v>163</v>
      </c>
      <c r="L439" s="151">
        <f t="shared" si="141"/>
        <v>87599</v>
      </c>
    </row>
    <row r="440" spans="1:12" ht="30" customHeight="1" x14ac:dyDescent="0.45">
      <c r="A440" s="220"/>
      <c r="B440" s="157">
        <v>2020</v>
      </c>
      <c r="C440" s="141" t="s">
        <v>2</v>
      </c>
      <c r="D440" s="198" t="s">
        <v>23</v>
      </c>
      <c r="E440" s="143">
        <v>16979</v>
      </c>
      <c r="F440" s="143">
        <v>205</v>
      </c>
      <c r="G440" s="143">
        <v>0</v>
      </c>
      <c r="H440" s="143">
        <v>0</v>
      </c>
      <c r="I440" s="143">
        <v>1023</v>
      </c>
      <c r="J440" s="143">
        <v>17469</v>
      </c>
      <c r="K440" s="143">
        <v>0</v>
      </c>
      <c r="L440" s="199">
        <f t="shared" si="117"/>
        <v>35676</v>
      </c>
    </row>
    <row r="441" spans="1:12" ht="30" customHeight="1" x14ac:dyDescent="0.45">
      <c r="A441" s="220"/>
      <c r="B441" s="157"/>
      <c r="C441" s="145"/>
      <c r="D441" s="198" t="s">
        <v>24</v>
      </c>
      <c r="E441" s="143">
        <v>0</v>
      </c>
      <c r="F441" s="143">
        <v>22134</v>
      </c>
      <c r="G441" s="143">
        <v>0</v>
      </c>
      <c r="H441" s="143">
        <v>0</v>
      </c>
      <c r="I441" s="143">
        <v>5559</v>
      </c>
      <c r="J441" s="143">
        <v>1899</v>
      </c>
      <c r="K441" s="143">
        <v>0</v>
      </c>
      <c r="L441" s="199">
        <f t="shared" si="117"/>
        <v>29592</v>
      </c>
    </row>
    <row r="442" spans="1:12" ht="30" customHeight="1" x14ac:dyDescent="0.45">
      <c r="A442" s="220"/>
      <c r="B442" s="157"/>
      <c r="C442" s="145"/>
      <c r="D442" s="198" t="s">
        <v>0</v>
      </c>
      <c r="E442" s="143">
        <v>0</v>
      </c>
      <c r="F442" s="143">
        <v>220</v>
      </c>
      <c r="G442" s="143">
        <v>0</v>
      </c>
      <c r="H442" s="143">
        <v>0</v>
      </c>
      <c r="I442" s="143">
        <v>251</v>
      </c>
      <c r="J442" s="143">
        <v>302</v>
      </c>
      <c r="K442" s="143">
        <v>0</v>
      </c>
      <c r="L442" s="199">
        <f t="shared" si="117"/>
        <v>773</v>
      </c>
    </row>
    <row r="443" spans="1:12" ht="30" customHeight="1" x14ac:dyDescent="0.45">
      <c r="A443" s="220"/>
      <c r="B443" s="157"/>
      <c r="C443" s="145"/>
      <c r="D443" s="198" t="s">
        <v>25</v>
      </c>
      <c r="E443" s="143">
        <v>0</v>
      </c>
      <c r="F443" s="143">
        <v>12318</v>
      </c>
      <c r="G443" s="143">
        <v>0</v>
      </c>
      <c r="H443" s="143">
        <v>0</v>
      </c>
      <c r="I443" s="143">
        <v>0</v>
      </c>
      <c r="J443" s="143">
        <v>0</v>
      </c>
      <c r="K443" s="143">
        <v>0</v>
      </c>
      <c r="L443" s="199">
        <f t="shared" si="117"/>
        <v>12318</v>
      </c>
    </row>
    <row r="444" spans="1:12" ht="30" customHeight="1" x14ac:dyDescent="0.45">
      <c r="A444" s="220"/>
      <c r="B444" s="157"/>
      <c r="C444" s="146"/>
      <c r="D444" s="198" t="s">
        <v>26</v>
      </c>
      <c r="E444" s="143">
        <v>0</v>
      </c>
      <c r="F444" s="143">
        <v>149</v>
      </c>
      <c r="G444" s="143">
        <v>0</v>
      </c>
      <c r="H444" s="143">
        <v>0</v>
      </c>
      <c r="I444" s="143">
        <v>94</v>
      </c>
      <c r="J444" s="143">
        <v>258</v>
      </c>
      <c r="K444" s="143">
        <v>0</v>
      </c>
      <c r="L444" s="199">
        <f t="shared" si="117"/>
        <v>501</v>
      </c>
    </row>
    <row r="445" spans="1:12" ht="30" customHeight="1" x14ac:dyDescent="0.45">
      <c r="A445" s="220"/>
      <c r="B445" s="157"/>
      <c r="C445" s="141" t="s">
        <v>3</v>
      </c>
      <c r="D445" s="198" t="s">
        <v>35</v>
      </c>
      <c r="E445" s="143">
        <v>0</v>
      </c>
      <c r="F445" s="143">
        <v>0</v>
      </c>
      <c r="G445" s="143">
        <v>0</v>
      </c>
      <c r="H445" s="143">
        <v>0</v>
      </c>
      <c r="I445" s="143">
        <v>0</v>
      </c>
      <c r="J445" s="143">
        <v>111</v>
      </c>
      <c r="K445" s="143">
        <v>0</v>
      </c>
      <c r="L445" s="199">
        <f t="shared" si="117"/>
        <v>111</v>
      </c>
    </row>
    <row r="446" spans="1:12" ht="30" customHeight="1" x14ac:dyDescent="0.45">
      <c r="A446" s="220"/>
      <c r="B446" s="157"/>
      <c r="C446" s="145"/>
      <c r="D446" s="198" t="s">
        <v>36</v>
      </c>
      <c r="E446" s="143">
        <v>0</v>
      </c>
      <c r="F446" s="143">
        <v>0</v>
      </c>
      <c r="G446" s="143">
        <v>0</v>
      </c>
      <c r="H446" s="143">
        <v>0</v>
      </c>
      <c r="I446" s="143">
        <v>27</v>
      </c>
      <c r="J446" s="143">
        <v>56</v>
      </c>
      <c r="K446" s="143">
        <v>0</v>
      </c>
      <c r="L446" s="199">
        <f t="shared" si="117"/>
        <v>83</v>
      </c>
    </row>
    <row r="447" spans="1:12" ht="30" customHeight="1" x14ac:dyDescent="0.45">
      <c r="A447" s="220"/>
      <c r="B447" s="157"/>
      <c r="C447" s="145"/>
      <c r="D447" s="198" t="s">
        <v>27</v>
      </c>
      <c r="E447" s="143">
        <v>0</v>
      </c>
      <c r="F447" s="143">
        <v>48</v>
      </c>
      <c r="G447" s="143">
        <v>-1211</v>
      </c>
      <c r="H447" s="143">
        <v>0</v>
      </c>
      <c r="I447" s="143">
        <v>1169</v>
      </c>
      <c r="J447" s="143">
        <v>0</v>
      </c>
      <c r="K447" s="143">
        <v>0</v>
      </c>
      <c r="L447" s="199">
        <f t="shared" si="117"/>
        <v>6</v>
      </c>
    </row>
    <row r="448" spans="1:12" ht="30" customHeight="1" x14ac:dyDescent="0.45">
      <c r="A448" s="220"/>
      <c r="B448" s="157"/>
      <c r="C448" s="145"/>
      <c r="D448" s="198" t="s">
        <v>30</v>
      </c>
      <c r="E448" s="143">
        <v>0</v>
      </c>
      <c r="F448" s="143">
        <v>152</v>
      </c>
      <c r="G448" s="143">
        <v>0</v>
      </c>
      <c r="H448" s="143">
        <v>0</v>
      </c>
      <c r="I448" s="143">
        <v>0</v>
      </c>
      <c r="J448" s="143">
        <v>0</v>
      </c>
      <c r="K448" s="143">
        <v>0</v>
      </c>
      <c r="L448" s="199">
        <f t="shared" ref="L448" si="142">SUM(E448:K448)</f>
        <v>152</v>
      </c>
    </row>
    <row r="449" spans="1:12" ht="30" customHeight="1" x14ac:dyDescent="0.45">
      <c r="A449" s="220"/>
      <c r="B449" s="157"/>
      <c r="C449" s="146"/>
      <c r="D449" s="198" t="s">
        <v>31</v>
      </c>
      <c r="E449" s="143">
        <v>0</v>
      </c>
      <c r="F449" s="143">
        <v>0</v>
      </c>
      <c r="G449" s="143">
        <v>0</v>
      </c>
      <c r="H449" s="143">
        <v>0</v>
      </c>
      <c r="I449" s="143">
        <v>66</v>
      </c>
      <c r="J449" s="143">
        <v>192</v>
      </c>
      <c r="K449" s="143">
        <v>0</v>
      </c>
      <c r="L449" s="199">
        <f t="shared" ref="L449:L493" si="143">SUM(E449:K449)</f>
        <v>258</v>
      </c>
    </row>
    <row r="450" spans="1:12" ht="30" customHeight="1" x14ac:dyDescent="0.4">
      <c r="A450" s="220"/>
      <c r="B450" s="158" t="s">
        <v>47</v>
      </c>
      <c r="C450" s="158"/>
      <c r="D450" s="158"/>
      <c r="E450" s="150">
        <f t="shared" ref="E450:L450" si="144">SUM(E440:E449)</f>
        <v>16979</v>
      </c>
      <c r="F450" s="150">
        <f t="shared" si="144"/>
        <v>35226</v>
      </c>
      <c r="G450" s="150">
        <f t="shared" si="144"/>
        <v>-1211</v>
      </c>
      <c r="H450" s="150">
        <f t="shared" si="144"/>
        <v>0</v>
      </c>
      <c r="I450" s="150">
        <f t="shared" si="144"/>
        <v>8189</v>
      </c>
      <c r="J450" s="150">
        <f t="shared" si="144"/>
        <v>20287</v>
      </c>
      <c r="K450" s="150">
        <f t="shared" si="144"/>
        <v>0</v>
      </c>
      <c r="L450" s="151">
        <f t="shared" si="144"/>
        <v>79470</v>
      </c>
    </row>
    <row r="451" spans="1:12" ht="30" customHeight="1" x14ac:dyDescent="0.4">
      <c r="A451" s="220"/>
      <c r="B451" s="157" t="s">
        <v>49</v>
      </c>
      <c r="C451" s="141" t="s">
        <v>2</v>
      </c>
      <c r="D451" s="198" t="s">
        <v>23</v>
      </c>
      <c r="E451" s="143">
        <v>21389.5</v>
      </c>
      <c r="F451" s="143">
        <v>132</v>
      </c>
      <c r="G451" s="143">
        <v>0</v>
      </c>
      <c r="H451" s="143">
        <v>0</v>
      </c>
      <c r="I451" s="143">
        <v>955.5</v>
      </c>
      <c r="J451" s="143">
        <v>14443</v>
      </c>
      <c r="K451" s="143">
        <v>0</v>
      </c>
      <c r="L451" s="150">
        <f>SUM(E451:K451)</f>
        <v>36920</v>
      </c>
    </row>
    <row r="452" spans="1:12" ht="30" customHeight="1" x14ac:dyDescent="0.4">
      <c r="A452" s="220"/>
      <c r="B452" s="157"/>
      <c r="C452" s="145"/>
      <c r="D452" s="198" t="s">
        <v>24</v>
      </c>
      <c r="E452" s="143">
        <v>488.5</v>
      </c>
      <c r="F452" s="143">
        <v>20915</v>
      </c>
      <c r="G452" s="143">
        <v>0</v>
      </c>
      <c r="H452" s="143">
        <v>0</v>
      </c>
      <c r="I452" s="143">
        <v>6931</v>
      </c>
      <c r="J452" s="143">
        <v>2477</v>
      </c>
      <c r="K452" s="143">
        <v>0</v>
      </c>
      <c r="L452" s="150">
        <f t="shared" ref="L452:L461" si="145">SUM(E452:K452)</f>
        <v>30811.5</v>
      </c>
    </row>
    <row r="453" spans="1:12" ht="30" customHeight="1" x14ac:dyDescent="0.4">
      <c r="A453" s="220"/>
      <c r="B453" s="157"/>
      <c r="C453" s="145"/>
      <c r="D453" s="198" t="s">
        <v>0</v>
      </c>
      <c r="E453" s="143">
        <v>0</v>
      </c>
      <c r="F453" s="143">
        <v>340.5</v>
      </c>
      <c r="G453" s="143">
        <v>0</v>
      </c>
      <c r="H453" s="143">
        <v>0</v>
      </c>
      <c r="I453" s="143">
        <v>610</v>
      </c>
      <c r="J453" s="143">
        <v>268</v>
      </c>
      <c r="K453" s="143">
        <v>0</v>
      </c>
      <c r="L453" s="150">
        <f t="shared" si="145"/>
        <v>1218.5</v>
      </c>
    </row>
    <row r="454" spans="1:12" ht="30" customHeight="1" x14ac:dyDescent="0.4">
      <c r="A454" s="220"/>
      <c r="B454" s="157"/>
      <c r="C454" s="145"/>
      <c r="D454" s="198" t="s">
        <v>25</v>
      </c>
      <c r="E454" s="143">
        <v>0</v>
      </c>
      <c r="F454" s="143">
        <v>10476.5</v>
      </c>
      <c r="G454" s="143">
        <v>0</v>
      </c>
      <c r="H454" s="143">
        <v>0</v>
      </c>
      <c r="I454" s="143">
        <v>0</v>
      </c>
      <c r="J454" s="143">
        <v>0</v>
      </c>
      <c r="K454" s="143">
        <v>0</v>
      </c>
      <c r="L454" s="150">
        <f t="shared" si="145"/>
        <v>10476.5</v>
      </c>
    </row>
    <row r="455" spans="1:12" ht="30" customHeight="1" x14ac:dyDescent="0.4">
      <c r="A455" s="220"/>
      <c r="B455" s="157"/>
      <c r="C455" s="146"/>
      <c r="D455" s="198" t="s">
        <v>26</v>
      </c>
      <c r="E455" s="143">
        <v>0</v>
      </c>
      <c r="F455" s="143">
        <v>114.5</v>
      </c>
      <c r="G455" s="143">
        <v>0</v>
      </c>
      <c r="H455" s="143">
        <v>0</v>
      </c>
      <c r="I455" s="143">
        <v>107.5</v>
      </c>
      <c r="J455" s="143">
        <v>263</v>
      </c>
      <c r="K455" s="143">
        <v>0</v>
      </c>
      <c r="L455" s="150">
        <f t="shared" si="145"/>
        <v>485</v>
      </c>
    </row>
    <row r="456" spans="1:12" ht="30" customHeight="1" x14ac:dyDescent="0.4">
      <c r="A456" s="220"/>
      <c r="B456" s="157"/>
      <c r="C456" s="141" t="s">
        <v>3</v>
      </c>
      <c r="D456" s="198" t="s">
        <v>35</v>
      </c>
      <c r="E456" s="143">
        <v>0</v>
      </c>
      <c r="F456" s="143">
        <v>0</v>
      </c>
      <c r="G456" s="143">
        <v>0</v>
      </c>
      <c r="H456" s="143">
        <v>0</v>
      </c>
      <c r="I456" s="143">
        <v>0</v>
      </c>
      <c r="J456" s="143">
        <v>223.5</v>
      </c>
      <c r="K456" s="143">
        <v>81</v>
      </c>
      <c r="L456" s="150">
        <f t="shared" si="145"/>
        <v>304.5</v>
      </c>
    </row>
    <row r="457" spans="1:12" ht="30" customHeight="1" x14ac:dyDescent="0.4">
      <c r="A457" s="220"/>
      <c r="B457" s="157"/>
      <c r="C457" s="145"/>
      <c r="D457" s="198" t="s">
        <v>36</v>
      </c>
      <c r="E457" s="143">
        <v>0</v>
      </c>
      <c r="F457" s="143">
        <v>0</v>
      </c>
      <c r="G457" s="143">
        <v>0</v>
      </c>
      <c r="H457" s="143">
        <v>0</v>
      </c>
      <c r="I457" s="143">
        <v>13.5</v>
      </c>
      <c r="J457" s="143">
        <v>28.5</v>
      </c>
      <c r="K457" s="143">
        <v>0</v>
      </c>
      <c r="L457" s="150">
        <f t="shared" si="145"/>
        <v>42</v>
      </c>
    </row>
    <row r="458" spans="1:12" ht="30" customHeight="1" x14ac:dyDescent="0.4">
      <c r="A458" s="220"/>
      <c r="B458" s="157"/>
      <c r="C458" s="145"/>
      <c r="D458" s="198" t="s">
        <v>27</v>
      </c>
      <c r="E458" s="143">
        <v>227</v>
      </c>
      <c r="F458" s="143">
        <v>62.5</v>
      </c>
      <c r="G458" s="143">
        <v>811</v>
      </c>
      <c r="H458" s="143">
        <v>0</v>
      </c>
      <c r="I458" s="143">
        <v>1572.5</v>
      </c>
      <c r="J458" s="143">
        <v>1</v>
      </c>
      <c r="K458" s="143">
        <v>0</v>
      </c>
      <c r="L458" s="150">
        <f t="shared" si="145"/>
        <v>2674</v>
      </c>
    </row>
    <row r="459" spans="1:12" ht="30" customHeight="1" x14ac:dyDescent="0.4">
      <c r="A459" s="220"/>
      <c r="B459" s="157"/>
      <c r="C459" s="145"/>
      <c r="D459" s="198" t="s">
        <v>29</v>
      </c>
      <c r="E459" s="143">
        <v>0</v>
      </c>
      <c r="F459" s="143">
        <v>0</v>
      </c>
      <c r="G459" s="143">
        <v>0</v>
      </c>
      <c r="H459" s="143">
        <v>0</v>
      </c>
      <c r="I459" s="143">
        <v>0</v>
      </c>
      <c r="J459" s="143">
        <v>0</v>
      </c>
      <c r="K459" s="143">
        <v>0.5</v>
      </c>
      <c r="L459" s="150">
        <f t="shared" si="145"/>
        <v>0.5</v>
      </c>
    </row>
    <row r="460" spans="1:12" ht="30" customHeight="1" x14ac:dyDescent="0.4">
      <c r="A460" s="220"/>
      <c r="B460" s="157"/>
      <c r="C460" s="145"/>
      <c r="D460" s="198" t="s">
        <v>30</v>
      </c>
      <c r="E460" s="143">
        <v>0</v>
      </c>
      <c r="F460" s="143">
        <v>295</v>
      </c>
      <c r="G460" s="143">
        <v>0</v>
      </c>
      <c r="H460" s="143">
        <v>0</v>
      </c>
      <c r="I460" s="143">
        <v>0</v>
      </c>
      <c r="J460" s="143">
        <v>0</v>
      </c>
      <c r="K460" s="143">
        <v>0</v>
      </c>
      <c r="L460" s="150">
        <f t="shared" si="145"/>
        <v>295</v>
      </c>
    </row>
    <row r="461" spans="1:12" ht="30" customHeight="1" x14ac:dyDescent="0.4">
      <c r="A461" s="220"/>
      <c r="B461" s="157"/>
      <c r="C461" s="146"/>
      <c r="D461" s="198" t="s">
        <v>31</v>
      </c>
      <c r="E461" s="143">
        <v>0</v>
      </c>
      <c r="F461" s="143">
        <v>0</v>
      </c>
      <c r="G461" s="143">
        <v>0</v>
      </c>
      <c r="H461" s="143">
        <v>0</v>
      </c>
      <c r="I461" s="143">
        <v>44.5</v>
      </c>
      <c r="J461" s="143">
        <v>262</v>
      </c>
      <c r="K461" s="143">
        <v>0</v>
      </c>
      <c r="L461" s="150">
        <f t="shared" si="145"/>
        <v>306.5</v>
      </c>
    </row>
    <row r="462" spans="1:12" ht="30" customHeight="1" x14ac:dyDescent="0.4">
      <c r="A462" s="221"/>
      <c r="B462" s="158" t="s">
        <v>47</v>
      </c>
      <c r="C462" s="158"/>
      <c r="D462" s="158"/>
      <c r="E462" s="150">
        <f t="shared" ref="E462:L462" si="146">SUM(E451:E461)</f>
        <v>22105</v>
      </c>
      <c r="F462" s="150">
        <f t="shared" si="146"/>
        <v>32336</v>
      </c>
      <c r="G462" s="150">
        <f t="shared" si="146"/>
        <v>811</v>
      </c>
      <c r="H462" s="150">
        <f t="shared" si="146"/>
        <v>0</v>
      </c>
      <c r="I462" s="150">
        <f t="shared" si="146"/>
        <v>10234.5</v>
      </c>
      <c r="J462" s="150">
        <f t="shared" si="146"/>
        <v>17966</v>
      </c>
      <c r="K462" s="150">
        <f t="shared" si="146"/>
        <v>81.5</v>
      </c>
      <c r="L462" s="151">
        <f t="shared" si="146"/>
        <v>83534</v>
      </c>
    </row>
    <row r="463" spans="1:12" ht="30" customHeight="1" x14ac:dyDescent="0.4">
      <c r="A463" s="152" t="s">
        <v>50</v>
      </c>
      <c r="B463" s="152"/>
      <c r="C463" s="152"/>
      <c r="D463" s="152"/>
      <c r="E463" s="210">
        <f t="shared" ref="E463:L463" si="147">SUM(E450,E439)</f>
        <v>44210</v>
      </c>
      <c r="F463" s="210">
        <f t="shared" si="147"/>
        <v>64675</v>
      </c>
      <c r="G463" s="210">
        <f t="shared" si="147"/>
        <v>1622</v>
      </c>
      <c r="H463" s="210">
        <f t="shared" si="147"/>
        <v>0</v>
      </c>
      <c r="I463" s="210">
        <f t="shared" si="147"/>
        <v>20467</v>
      </c>
      <c r="J463" s="210">
        <f t="shared" si="147"/>
        <v>35932</v>
      </c>
      <c r="K463" s="210">
        <f t="shared" si="147"/>
        <v>163</v>
      </c>
      <c r="L463" s="210">
        <f t="shared" si="147"/>
        <v>167069</v>
      </c>
    </row>
    <row r="464" spans="1:12" ht="30" customHeight="1" x14ac:dyDescent="0.4">
      <c r="A464" s="204"/>
      <c r="B464" s="204"/>
      <c r="C464" s="204"/>
      <c r="D464" s="204"/>
      <c r="E464" s="211"/>
      <c r="F464" s="211"/>
      <c r="G464" s="211"/>
      <c r="H464" s="211"/>
      <c r="I464" s="211"/>
      <c r="J464" s="211"/>
      <c r="K464" s="211"/>
      <c r="L464" s="211"/>
    </row>
    <row r="465" spans="1:12" ht="30" customHeight="1" x14ac:dyDescent="0.4">
      <c r="A465" s="167"/>
      <c r="B465" s="167"/>
      <c r="C465" s="167"/>
      <c r="D465" s="167"/>
      <c r="E465" s="170"/>
      <c r="F465" s="170"/>
      <c r="G465" s="170"/>
      <c r="H465" s="170"/>
      <c r="I465" s="170"/>
      <c r="J465" s="170"/>
      <c r="K465" s="170"/>
      <c r="L465" s="171"/>
    </row>
    <row r="466" spans="1:12" ht="30" customHeight="1" x14ac:dyDescent="0.4">
      <c r="A466" s="167"/>
      <c r="B466" s="167"/>
      <c r="C466" s="167"/>
      <c r="D466" s="167"/>
      <c r="E466" s="170"/>
      <c r="F466" s="170"/>
      <c r="G466" s="170"/>
      <c r="H466" s="170"/>
      <c r="I466" s="170"/>
      <c r="J466" s="170"/>
      <c r="K466" s="170"/>
      <c r="L466" s="171"/>
    </row>
    <row r="467" spans="1:12" ht="30" customHeight="1" x14ac:dyDescent="0.45">
      <c r="A467" s="216" t="s">
        <v>45</v>
      </c>
      <c r="B467" s="157">
        <v>2019</v>
      </c>
      <c r="C467" s="141" t="s">
        <v>2</v>
      </c>
      <c r="D467" s="198" t="s">
        <v>23</v>
      </c>
      <c r="E467" s="143">
        <v>10372</v>
      </c>
      <c r="F467" s="143">
        <v>24</v>
      </c>
      <c r="G467" s="143">
        <v>0</v>
      </c>
      <c r="H467" s="143">
        <v>0</v>
      </c>
      <c r="I467" s="143">
        <v>56</v>
      </c>
      <c r="J467" s="143">
        <v>8979</v>
      </c>
      <c r="K467" s="143">
        <v>0</v>
      </c>
      <c r="L467" s="199">
        <f t="shared" si="143"/>
        <v>19431</v>
      </c>
    </row>
    <row r="468" spans="1:12" ht="30" customHeight="1" x14ac:dyDescent="0.45">
      <c r="A468" s="217"/>
      <c r="B468" s="157"/>
      <c r="C468" s="145"/>
      <c r="D468" s="198" t="s">
        <v>24</v>
      </c>
      <c r="E468" s="143">
        <v>1119</v>
      </c>
      <c r="F468" s="143">
        <v>16383</v>
      </c>
      <c r="G468" s="143">
        <v>0</v>
      </c>
      <c r="H468" s="143">
        <v>0</v>
      </c>
      <c r="I468" s="143">
        <v>4599</v>
      </c>
      <c r="J468" s="143">
        <v>302</v>
      </c>
      <c r="K468" s="143">
        <v>0</v>
      </c>
      <c r="L468" s="199">
        <f t="shared" si="143"/>
        <v>22403</v>
      </c>
    </row>
    <row r="469" spans="1:12" ht="30" customHeight="1" x14ac:dyDescent="0.45">
      <c r="A469" s="217"/>
      <c r="B469" s="157"/>
      <c r="C469" s="145"/>
      <c r="D469" s="198" t="s">
        <v>0</v>
      </c>
      <c r="E469" s="143">
        <v>0</v>
      </c>
      <c r="F469" s="143">
        <v>168</v>
      </c>
      <c r="G469" s="143">
        <v>0</v>
      </c>
      <c r="H469" s="143">
        <v>0</v>
      </c>
      <c r="I469" s="143">
        <v>1794</v>
      </c>
      <c r="J469" s="143">
        <v>492</v>
      </c>
      <c r="K469" s="143">
        <v>0</v>
      </c>
      <c r="L469" s="199">
        <f t="shared" si="143"/>
        <v>2454</v>
      </c>
    </row>
    <row r="470" spans="1:12" ht="30" customHeight="1" x14ac:dyDescent="0.45">
      <c r="A470" s="217"/>
      <c r="B470" s="157"/>
      <c r="C470" s="145"/>
      <c r="D470" s="198" t="s">
        <v>25</v>
      </c>
      <c r="E470" s="143">
        <v>0</v>
      </c>
      <c r="F470" s="143">
        <v>6759</v>
      </c>
      <c r="G470" s="143">
        <v>0</v>
      </c>
      <c r="H470" s="143">
        <v>0</v>
      </c>
      <c r="I470" s="143">
        <v>0</v>
      </c>
      <c r="J470" s="143">
        <v>0</v>
      </c>
      <c r="K470" s="143">
        <v>0</v>
      </c>
      <c r="L470" s="199">
        <f t="shared" si="143"/>
        <v>6759</v>
      </c>
    </row>
    <row r="471" spans="1:12" ht="30" customHeight="1" x14ac:dyDescent="0.45">
      <c r="A471" s="217"/>
      <c r="B471" s="157"/>
      <c r="C471" s="146"/>
      <c r="D471" s="198" t="s">
        <v>26</v>
      </c>
      <c r="E471" s="143">
        <v>0</v>
      </c>
      <c r="F471" s="143">
        <v>80</v>
      </c>
      <c r="G471" s="143">
        <v>0</v>
      </c>
      <c r="H471" s="143">
        <v>0</v>
      </c>
      <c r="I471" s="143">
        <v>50</v>
      </c>
      <c r="J471" s="143">
        <v>196</v>
      </c>
      <c r="K471" s="143">
        <v>0</v>
      </c>
      <c r="L471" s="199">
        <f>SUM(E471:K471)</f>
        <v>326</v>
      </c>
    </row>
    <row r="472" spans="1:12" ht="30" customHeight="1" x14ac:dyDescent="0.45">
      <c r="A472" s="217"/>
      <c r="B472" s="157"/>
      <c r="C472" s="141" t="s">
        <v>3</v>
      </c>
      <c r="D472" s="198" t="s">
        <v>35</v>
      </c>
      <c r="E472" s="143">
        <v>0</v>
      </c>
      <c r="F472" s="143">
        <v>0</v>
      </c>
      <c r="G472" s="143">
        <v>0</v>
      </c>
      <c r="H472" s="143">
        <v>0</v>
      </c>
      <c r="I472" s="143">
        <v>0</v>
      </c>
      <c r="J472" s="143">
        <v>233</v>
      </c>
      <c r="K472" s="143">
        <v>568</v>
      </c>
      <c r="L472" s="199">
        <f t="shared" si="143"/>
        <v>801</v>
      </c>
    </row>
    <row r="473" spans="1:12" ht="30" customHeight="1" x14ac:dyDescent="0.45">
      <c r="A473" s="217"/>
      <c r="B473" s="157"/>
      <c r="C473" s="145"/>
      <c r="D473" s="198" t="s">
        <v>36</v>
      </c>
      <c r="E473" s="143">
        <v>0</v>
      </c>
      <c r="F473" s="143">
        <v>0</v>
      </c>
      <c r="G473" s="143">
        <v>0</v>
      </c>
      <c r="H473" s="143">
        <v>0</v>
      </c>
      <c r="I473" s="143">
        <v>0</v>
      </c>
      <c r="J473" s="143">
        <v>39</v>
      </c>
      <c r="K473" s="143">
        <v>0</v>
      </c>
      <c r="L473" s="199">
        <f t="shared" si="143"/>
        <v>39</v>
      </c>
    </row>
    <row r="474" spans="1:12" ht="30" customHeight="1" x14ac:dyDescent="0.45">
      <c r="A474" s="217"/>
      <c r="B474" s="157"/>
      <c r="C474" s="145"/>
      <c r="D474" s="198" t="s">
        <v>27</v>
      </c>
      <c r="E474" s="143">
        <v>0</v>
      </c>
      <c r="F474" s="143">
        <v>358</v>
      </c>
      <c r="G474" s="143">
        <v>2715</v>
      </c>
      <c r="H474" s="143">
        <v>0</v>
      </c>
      <c r="I474" s="143">
        <v>94</v>
      </c>
      <c r="J474" s="143">
        <v>7</v>
      </c>
      <c r="K474" s="143">
        <v>0</v>
      </c>
      <c r="L474" s="199">
        <f t="shared" si="143"/>
        <v>3174</v>
      </c>
    </row>
    <row r="475" spans="1:12" ht="30" customHeight="1" x14ac:dyDescent="0.45">
      <c r="A475" s="217"/>
      <c r="B475" s="157"/>
      <c r="C475" s="145"/>
      <c r="D475" s="198" t="s">
        <v>22</v>
      </c>
      <c r="E475" s="143">
        <v>0</v>
      </c>
      <c r="F475" s="143">
        <v>0</v>
      </c>
      <c r="G475" s="143">
        <v>10</v>
      </c>
      <c r="H475" s="143">
        <v>0</v>
      </c>
      <c r="I475" s="143">
        <v>0</v>
      </c>
      <c r="J475" s="143">
        <v>0</v>
      </c>
      <c r="K475" s="143">
        <v>0</v>
      </c>
      <c r="L475" s="199">
        <f t="shared" si="143"/>
        <v>10</v>
      </c>
    </row>
    <row r="476" spans="1:12" ht="30" customHeight="1" x14ac:dyDescent="0.45">
      <c r="A476" s="217"/>
      <c r="B476" s="157"/>
      <c r="C476" s="145"/>
      <c r="D476" s="198" t="s">
        <v>28</v>
      </c>
      <c r="E476" s="143">
        <v>0</v>
      </c>
      <c r="F476" s="143">
        <v>0</v>
      </c>
      <c r="G476" s="143">
        <v>29</v>
      </c>
      <c r="H476" s="143">
        <v>0</v>
      </c>
      <c r="I476" s="143">
        <v>2076</v>
      </c>
      <c r="J476" s="143">
        <v>13318</v>
      </c>
      <c r="K476" s="143">
        <v>227</v>
      </c>
      <c r="L476" s="199">
        <f>SUM(E476:K476)</f>
        <v>15650</v>
      </c>
    </row>
    <row r="477" spans="1:12" ht="30" customHeight="1" x14ac:dyDescent="0.45">
      <c r="A477" s="217"/>
      <c r="B477" s="157"/>
      <c r="C477" s="145"/>
      <c r="D477" s="198" t="s">
        <v>29</v>
      </c>
      <c r="E477" s="143">
        <v>0</v>
      </c>
      <c r="F477" s="143">
        <v>3</v>
      </c>
      <c r="G477" s="143">
        <v>0</v>
      </c>
      <c r="H477" s="143">
        <v>0</v>
      </c>
      <c r="I477" s="143">
        <v>64</v>
      </c>
      <c r="J477" s="143">
        <v>157</v>
      </c>
      <c r="K477" s="143">
        <v>25954</v>
      </c>
      <c r="L477" s="199">
        <f t="shared" si="143"/>
        <v>26178</v>
      </c>
    </row>
    <row r="478" spans="1:12" ht="30" customHeight="1" x14ac:dyDescent="0.45">
      <c r="A478" s="217"/>
      <c r="B478" s="157"/>
      <c r="C478" s="145"/>
      <c r="D478" s="198" t="s">
        <v>30</v>
      </c>
      <c r="E478" s="143">
        <v>68</v>
      </c>
      <c r="F478" s="143">
        <v>123</v>
      </c>
      <c r="G478" s="143">
        <v>0</v>
      </c>
      <c r="H478" s="143">
        <v>0</v>
      </c>
      <c r="I478" s="143">
        <v>979</v>
      </c>
      <c r="J478" s="143">
        <v>0</v>
      </c>
      <c r="K478" s="143">
        <v>0</v>
      </c>
      <c r="L478" s="199">
        <f t="shared" si="143"/>
        <v>1170</v>
      </c>
    </row>
    <row r="479" spans="1:12" ht="30" customHeight="1" x14ac:dyDescent="0.45">
      <c r="A479" s="217"/>
      <c r="B479" s="157"/>
      <c r="C479" s="146"/>
      <c r="D479" s="198" t="s">
        <v>31</v>
      </c>
      <c r="E479" s="143">
        <v>610</v>
      </c>
      <c r="F479" s="143">
        <v>0</v>
      </c>
      <c r="G479" s="143">
        <v>0</v>
      </c>
      <c r="H479" s="143">
        <v>0</v>
      </c>
      <c r="I479" s="143">
        <v>0</v>
      </c>
      <c r="J479" s="143">
        <v>513</v>
      </c>
      <c r="K479" s="143">
        <v>0</v>
      </c>
      <c r="L479" s="199">
        <f>SUM(E479:K479)</f>
        <v>1123</v>
      </c>
    </row>
    <row r="480" spans="1:12" ht="30" customHeight="1" x14ac:dyDescent="0.4">
      <c r="A480" s="217"/>
      <c r="B480" s="158" t="s">
        <v>47</v>
      </c>
      <c r="C480" s="158"/>
      <c r="D480" s="158"/>
      <c r="E480" s="150">
        <f t="shared" ref="E480:L480" si="148">SUM(E467:E479)</f>
        <v>12169</v>
      </c>
      <c r="F480" s="150">
        <f t="shared" si="148"/>
        <v>23898</v>
      </c>
      <c r="G480" s="150">
        <f t="shared" si="148"/>
        <v>2754</v>
      </c>
      <c r="H480" s="150">
        <f t="shared" si="148"/>
        <v>0</v>
      </c>
      <c r="I480" s="150">
        <f t="shared" si="148"/>
        <v>9712</v>
      </c>
      <c r="J480" s="150">
        <f t="shared" si="148"/>
        <v>24236</v>
      </c>
      <c r="K480" s="150">
        <f t="shared" si="148"/>
        <v>26749</v>
      </c>
      <c r="L480" s="151">
        <f t="shared" si="148"/>
        <v>99518</v>
      </c>
    </row>
    <row r="481" spans="1:12" ht="30" customHeight="1" x14ac:dyDescent="0.45">
      <c r="A481" s="217"/>
      <c r="B481" s="157">
        <v>2020</v>
      </c>
      <c r="C481" s="141" t="s">
        <v>2</v>
      </c>
      <c r="D481" s="198" t="s">
        <v>23</v>
      </c>
      <c r="E481" s="143">
        <v>15833</v>
      </c>
      <c r="F481" s="143">
        <v>28</v>
      </c>
      <c r="G481" s="143">
        <v>0</v>
      </c>
      <c r="H481" s="143">
        <v>0</v>
      </c>
      <c r="I481" s="143">
        <v>115</v>
      </c>
      <c r="J481" s="143">
        <v>14630</v>
      </c>
      <c r="K481" s="143">
        <v>0</v>
      </c>
      <c r="L481" s="199">
        <f t="shared" si="143"/>
        <v>30606</v>
      </c>
    </row>
    <row r="482" spans="1:12" ht="30" customHeight="1" x14ac:dyDescent="0.45">
      <c r="A482" s="217"/>
      <c r="B482" s="157"/>
      <c r="C482" s="145"/>
      <c r="D482" s="198" t="s">
        <v>24</v>
      </c>
      <c r="E482" s="143">
        <v>0</v>
      </c>
      <c r="F482" s="143">
        <v>21881</v>
      </c>
      <c r="G482" s="143">
        <v>0</v>
      </c>
      <c r="H482" s="143">
        <v>0</v>
      </c>
      <c r="I482" s="143">
        <v>7920</v>
      </c>
      <c r="J482" s="143">
        <v>614</v>
      </c>
      <c r="K482" s="143">
        <v>0</v>
      </c>
      <c r="L482" s="199">
        <f t="shared" si="143"/>
        <v>30415</v>
      </c>
    </row>
    <row r="483" spans="1:12" ht="30" customHeight="1" x14ac:dyDescent="0.45">
      <c r="A483" s="217"/>
      <c r="B483" s="157"/>
      <c r="C483" s="145"/>
      <c r="D483" s="198" t="s">
        <v>0</v>
      </c>
      <c r="E483" s="143">
        <v>0</v>
      </c>
      <c r="F483" s="143">
        <v>226</v>
      </c>
      <c r="G483" s="143">
        <v>0</v>
      </c>
      <c r="H483" s="143">
        <v>0</v>
      </c>
      <c r="I483" s="143">
        <v>192</v>
      </c>
      <c r="J483" s="143">
        <v>49</v>
      </c>
      <c r="K483" s="143">
        <v>0</v>
      </c>
      <c r="L483" s="199">
        <f t="shared" si="143"/>
        <v>467</v>
      </c>
    </row>
    <row r="484" spans="1:12" ht="30" customHeight="1" x14ac:dyDescent="0.45">
      <c r="A484" s="217"/>
      <c r="B484" s="157"/>
      <c r="C484" s="145"/>
      <c r="D484" s="198" t="s">
        <v>25</v>
      </c>
      <c r="E484" s="143">
        <v>0</v>
      </c>
      <c r="F484" s="143">
        <v>10309</v>
      </c>
      <c r="G484" s="143">
        <v>0</v>
      </c>
      <c r="H484" s="143">
        <v>0</v>
      </c>
      <c r="I484" s="143">
        <v>0</v>
      </c>
      <c r="J484" s="143">
        <v>0</v>
      </c>
      <c r="K484" s="143">
        <v>0</v>
      </c>
      <c r="L484" s="199">
        <f t="shared" si="143"/>
        <v>10309</v>
      </c>
    </row>
    <row r="485" spans="1:12" ht="30" customHeight="1" x14ac:dyDescent="0.45">
      <c r="A485" s="217"/>
      <c r="B485" s="157"/>
      <c r="C485" s="146"/>
      <c r="D485" s="198" t="s">
        <v>26</v>
      </c>
      <c r="E485" s="143">
        <v>0</v>
      </c>
      <c r="F485" s="143">
        <v>174</v>
      </c>
      <c r="G485" s="143">
        <v>0</v>
      </c>
      <c r="H485" s="143">
        <v>0</v>
      </c>
      <c r="I485" s="143">
        <v>255</v>
      </c>
      <c r="J485" s="143">
        <v>137</v>
      </c>
      <c r="K485" s="143">
        <v>0</v>
      </c>
      <c r="L485" s="199">
        <f t="shared" si="143"/>
        <v>566</v>
      </c>
    </row>
    <row r="486" spans="1:12" ht="30" customHeight="1" x14ac:dyDescent="0.45">
      <c r="A486" s="217"/>
      <c r="B486" s="157"/>
      <c r="C486" s="141" t="s">
        <v>3</v>
      </c>
      <c r="D486" s="198" t="s">
        <v>35</v>
      </c>
      <c r="E486" s="143">
        <v>0</v>
      </c>
      <c r="F486" s="143">
        <v>0</v>
      </c>
      <c r="G486" s="143">
        <v>0</v>
      </c>
      <c r="H486" s="143">
        <v>0</v>
      </c>
      <c r="I486" s="143">
        <v>0</v>
      </c>
      <c r="J486" s="143">
        <v>183</v>
      </c>
      <c r="K486" s="143">
        <v>205</v>
      </c>
      <c r="L486" s="199">
        <f t="shared" si="143"/>
        <v>388</v>
      </c>
    </row>
    <row r="487" spans="1:12" ht="30" customHeight="1" x14ac:dyDescent="0.45">
      <c r="A487" s="217"/>
      <c r="B487" s="157"/>
      <c r="C487" s="145"/>
      <c r="D487" s="198" t="s">
        <v>36</v>
      </c>
      <c r="E487" s="143">
        <v>0</v>
      </c>
      <c r="F487" s="143">
        <v>0</v>
      </c>
      <c r="G487" s="143">
        <v>0</v>
      </c>
      <c r="H487" s="143">
        <v>0</v>
      </c>
      <c r="I487" s="143">
        <v>0</v>
      </c>
      <c r="J487" s="143">
        <v>101</v>
      </c>
      <c r="K487" s="143">
        <v>0</v>
      </c>
      <c r="L487" s="199">
        <f t="shared" si="143"/>
        <v>101</v>
      </c>
    </row>
    <row r="488" spans="1:12" ht="30" customHeight="1" x14ac:dyDescent="0.45">
      <c r="A488" s="217"/>
      <c r="B488" s="157"/>
      <c r="C488" s="145"/>
      <c r="D488" s="198" t="s">
        <v>27</v>
      </c>
      <c r="E488" s="143">
        <v>0</v>
      </c>
      <c r="F488" s="143">
        <v>350</v>
      </c>
      <c r="G488" s="143">
        <v>5012</v>
      </c>
      <c r="H488" s="143">
        <v>0</v>
      </c>
      <c r="I488" s="143">
        <v>25</v>
      </c>
      <c r="J488" s="143">
        <v>5</v>
      </c>
      <c r="K488" s="143">
        <v>0</v>
      </c>
      <c r="L488" s="199">
        <f t="shared" si="143"/>
        <v>5392</v>
      </c>
    </row>
    <row r="489" spans="1:12" ht="30" customHeight="1" x14ac:dyDescent="0.45">
      <c r="A489" s="217"/>
      <c r="B489" s="157"/>
      <c r="C489" s="145"/>
      <c r="D489" s="198" t="s">
        <v>28</v>
      </c>
      <c r="E489" s="143">
        <v>0</v>
      </c>
      <c r="F489" s="143">
        <v>0</v>
      </c>
      <c r="G489" s="143">
        <v>0</v>
      </c>
      <c r="H489" s="143">
        <v>0</v>
      </c>
      <c r="I489" s="143">
        <v>776</v>
      </c>
      <c r="J489" s="143">
        <v>22214</v>
      </c>
      <c r="K489" s="143">
        <v>157</v>
      </c>
      <c r="L489" s="199">
        <f t="shared" si="143"/>
        <v>23147</v>
      </c>
    </row>
    <row r="490" spans="1:12" ht="30" customHeight="1" x14ac:dyDescent="0.45">
      <c r="A490" s="217"/>
      <c r="B490" s="157"/>
      <c r="C490" s="145"/>
      <c r="D490" s="198" t="s">
        <v>29</v>
      </c>
      <c r="E490" s="143">
        <v>0</v>
      </c>
      <c r="F490" s="143">
        <v>0</v>
      </c>
      <c r="G490" s="143">
        <v>0</v>
      </c>
      <c r="H490" s="143">
        <v>6</v>
      </c>
      <c r="I490" s="143">
        <v>121</v>
      </c>
      <c r="J490" s="143">
        <v>174</v>
      </c>
      <c r="K490" s="143">
        <v>3784</v>
      </c>
      <c r="L490" s="199">
        <f t="shared" si="143"/>
        <v>4085</v>
      </c>
    </row>
    <row r="491" spans="1:12" ht="30" customHeight="1" x14ac:dyDescent="0.45">
      <c r="A491" s="217"/>
      <c r="B491" s="157"/>
      <c r="C491" s="145"/>
      <c r="D491" s="198" t="s">
        <v>37</v>
      </c>
      <c r="E491" s="143">
        <v>0</v>
      </c>
      <c r="F491" s="143">
        <v>1</v>
      </c>
      <c r="G491" s="143">
        <v>0</v>
      </c>
      <c r="H491" s="143">
        <v>0</v>
      </c>
      <c r="I491" s="143">
        <v>0</v>
      </c>
      <c r="J491" s="143">
        <v>0</v>
      </c>
      <c r="K491" s="143">
        <v>0</v>
      </c>
      <c r="L491" s="199">
        <f t="shared" si="143"/>
        <v>1</v>
      </c>
    </row>
    <row r="492" spans="1:12" ht="30" customHeight="1" x14ac:dyDescent="0.45">
      <c r="A492" s="217"/>
      <c r="B492" s="157"/>
      <c r="C492" s="145"/>
      <c r="D492" s="198" t="s">
        <v>30</v>
      </c>
      <c r="E492" s="143">
        <v>0</v>
      </c>
      <c r="F492" s="143">
        <v>1927</v>
      </c>
      <c r="G492" s="143">
        <v>0</v>
      </c>
      <c r="H492" s="143">
        <v>0</v>
      </c>
      <c r="I492" s="143">
        <v>913</v>
      </c>
      <c r="J492" s="143">
        <v>0</v>
      </c>
      <c r="K492" s="143">
        <v>0</v>
      </c>
      <c r="L492" s="199">
        <f t="shared" si="143"/>
        <v>2840</v>
      </c>
    </row>
    <row r="493" spans="1:12" ht="30" customHeight="1" x14ac:dyDescent="0.45">
      <c r="A493" s="217"/>
      <c r="B493" s="157"/>
      <c r="C493" s="146"/>
      <c r="D493" s="198" t="s">
        <v>31</v>
      </c>
      <c r="E493" s="143">
        <v>556</v>
      </c>
      <c r="F493" s="143">
        <v>8</v>
      </c>
      <c r="G493" s="143">
        <v>0</v>
      </c>
      <c r="H493" s="143">
        <v>0</v>
      </c>
      <c r="I493" s="143">
        <v>0</v>
      </c>
      <c r="J493" s="143">
        <v>990</v>
      </c>
      <c r="K493" s="143">
        <v>0</v>
      </c>
      <c r="L493" s="199">
        <f t="shared" si="143"/>
        <v>1554</v>
      </c>
    </row>
    <row r="494" spans="1:12" ht="30" customHeight="1" x14ac:dyDescent="0.4">
      <c r="A494" s="217"/>
      <c r="B494" s="158" t="s">
        <v>47</v>
      </c>
      <c r="C494" s="158"/>
      <c r="D494" s="158"/>
      <c r="E494" s="150">
        <f t="shared" ref="E494:L494" si="149">SUM(E481:E493)</f>
        <v>16389</v>
      </c>
      <c r="F494" s="150">
        <f t="shared" si="149"/>
        <v>34904</v>
      </c>
      <c r="G494" s="150">
        <f t="shared" si="149"/>
        <v>5012</v>
      </c>
      <c r="H494" s="150">
        <f t="shared" si="149"/>
        <v>6</v>
      </c>
      <c r="I494" s="150">
        <f t="shared" si="149"/>
        <v>10317</v>
      </c>
      <c r="J494" s="150">
        <f t="shared" si="149"/>
        <v>39097</v>
      </c>
      <c r="K494" s="150">
        <f t="shared" si="149"/>
        <v>4146</v>
      </c>
      <c r="L494" s="151">
        <f t="shared" si="149"/>
        <v>109871</v>
      </c>
    </row>
    <row r="495" spans="1:12" ht="30" customHeight="1" x14ac:dyDescent="0.4">
      <c r="A495" s="217"/>
      <c r="B495" s="157" t="s">
        <v>49</v>
      </c>
      <c r="C495" s="141" t="s">
        <v>2</v>
      </c>
      <c r="D495" s="198" t="s">
        <v>23</v>
      </c>
      <c r="E495" s="143">
        <v>13102</v>
      </c>
      <c r="F495" s="143">
        <v>25.5</v>
      </c>
      <c r="G495" s="143">
        <v>0</v>
      </c>
      <c r="H495" s="143">
        <v>0</v>
      </c>
      <c r="I495" s="143">
        <v>85</v>
      </c>
      <c r="J495" s="143">
        <v>11804.5</v>
      </c>
      <c r="K495" s="143">
        <v>0</v>
      </c>
      <c r="L495" s="150">
        <f>SUM(E495:K495)</f>
        <v>25017</v>
      </c>
    </row>
    <row r="496" spans="1:12" ht="30" customHeight="1" x14ac:dyDescent="0.4">
      <c r="A496" s="217"/>
      <c r="B496" s="157"/>
      <c r="C496" s="145"/>
      <c r="D496" s="198" t="s">
        <v>24</v>
      </c>
      <c r="E496" s="143">
        <v>559.5</v>
      </c>
      <c r="F496" s="143">
        <v>19132</v>
      </c>
      <c r="G496" s="143">
        <v>0</v>
      </c>
      <c r="H496" s="143">
        <v>0</v>
      </c>
      <c r="I496" s="143">
        <v>6259.5</v>
      </c>
      <c r="J496" s="143">
        <v>458</v>
      </c>
      <c r="K496" s="143">
        <v>0</v>
      </c>
      <c r="L496" s="150">
        <f t="shared" ref="L496:L508" si="150">SUM(E496:K496)</f>
        <v>26409</v>
      </c>
    </row>
    <row r="497" spans="1:12" ht="30" customHeight="1" x14ac:dyDescent="0.4">
      <c r="A497" s="217"/>
      <c r="B497" s="157"/>
      <c r="C497" s="145"/>
      <c r="D497" s="198" t="s">
        <v>0</v>
      </c>
      <c r="E497" s="143">
        <v>0</v>
      </c>
      <c r="F497" s="143">
        <v>197</v>
      </c>
      <c r="G497" s="143">
        <v>0</v>
      </c>
      <c r="H497" s="143">
        <v>0</v>
      </c>
      <c r="I497" s="143">
        <v>993</v>
      </c>
      <c r="J497" s="143">
        <v>270.5</v>
      </c>
      <c r="K497" s="143">
        <v>0</v>
      </c>
      <c r="L497" s="150">
        <f t="shared" si="150"/>
        <v>1460.5</v>
      </c>
    </row>
    <row r="498" spans="1:12" ht="30" customHeight="1" x14ac:dyDescent="0.4">
      <c r="A498" s="217"/>
      <c r="B498" s="157"/>
      <c r="C498" s="145"/>
      <c r="D498" s="198" t="s">
        <v>25</v>
      </c>
      <c r="E498" s="143">
        <v>0</v>
      </c>
      <c r="F498" s="143">
        <v>8534</v>
      </c>
      <c r="G498" s="143">
        <v>0</v>
      </c>
      <c r="H498" s="143">
        <v>0</v>
      </c>
      <c r="I498" s="143">
        <v>0</v>
      </c>
      <c r="J498" s="143">
        <v>0</v>
      </c>
      <c r="K498" s="143">
        <v>0</v>
      </c>
      <c r="L498" s="150">
        <f t="shared" si="150"/>
        <v>8534</v>
      </c>
    </row>
    <row r="499" spans="1:12" ht="30" customHeight="1" x14ac:dyDescent="0.4">
      <c r="A499" s="217"/>
      <c r="B499" s="157"/>
      <c r="C499" s="146"/>
      <c r="D499" s="198" t="s">
        <v>26</v>
      </c>
      <c r="E499" s="143">
        <v>0</v>
      </c>
      <c r="F499" s="143">
        <v>127</v>
      </c>
      <c r="G499" s="143">
        <v>0</v>
      </c>
      <c r="H499" s="143">
        <v>0</v>
      </c>
      <c r="I499" s="143">
        <v>152.5</v>
      </c>
      <c r="J499" s="143">
        <v>166.5</v>
      </c>
      <c r="K499" s="143">
        <v>0</v>
      </c>
      <c r="L499" s="150">
        <f t="shared" si="150"/>
        <v>446</v>
      </c>
    </row>
    <row r="500" spans="1:12" ht="30" customHeight="1" x14ac:dyDescent="0.4">
      <c r="A500" s="217"/>
      <c r="B500" s="157"/>
      <c r="C500" s="141" t="s">
        <v>3</v>
      </c>
      <c r="D500" s="198" t="s">
        <v>35</v>
      </c>
      <c r="E500" s="143">
        <v>0</v>
      </c>
      <c r="F500" s="143">
        <v>0</v>
      </c>
      <c r="G500" s="143">
        <v>0</v>
      </c>
      <c r="H500" s="143">
        <v>0</v>
      </c>
      <c r="I500" s="143">
        <v>0</v>
      </c>
      <c r="J500" s="143">
        <v>208</v>
      </c>
      <c r="K500" s="143">
        <v>386.5</v>
      </c>
      <c r="L500" s="150">
        <f t="shared" si="150"/>
        <v>594.5</v>
      </c>
    </row>
    <row r="501" spans="1:12" ht="30" customHeight="1" x14ac:dyDescent="0.4">
      <c r="A501" s="217"/>
      <c r="B501" s="157"/>
      <c r="C501" s="145"/>
      <c r="D501" s="198" t="s">
        <v>36</v>
      </c>
      <c r="E501" s="143">
        <v>0</v>
      </c>
      <c r="F501" s="143">
        <v>0</v>
      </c>
      <c r="G501" s="143">
        <v>0</v>
      </c>
      <c r="H501" s="143">
        <v>0</v>
      </c>
      <c r="I501" s="143">
        <v>0</v>
      </c>
      <c r="J501" s="143">
        <v>70</v>
      </c>
      <c r="K501" s="143">
        <v>0</v>
      </c>
      <c r="L501" s="150">
        <f t="shared" si="150"/>
        <v>70</v>
      </c>
    </row>
    <row r="502" spans="1:12" ht="30" customHeight="1" x14ac:dyDescent="0.4">
      <c r="A502" s="217"/>
      <c r="B502" s="157"/>
      <c r="C502" s="145"/>
      <c r="D502" s="198" t="s">
        <v>27</v>
      </c>
      <c r="E502" s="143">
        <v>0</v>
      </c>
      <c r="F502" s="143">
        <v>354</v>
      </c>
      <c r="G502" s="143">
        <v>3863.5</v>
      </c>
      <c r="H502" s="143">
        <v>0</v>
      </c>
      <c r="I502" s="143">
        <v>59.5</v>
      </c>
      <c r="J502" s="143">
        <v>6</v>
      </c>
      <c r="K502" s="143">
        <v>0</v>
      </c>
      <c r="L502" s="150">
        <f t="shared" si="150"/>
        <v>4283</v>
      </c>
    </row>
    <row r="503" spans="1:12" ht="30" customHeight="1" x14ac:dyDescent="0.4">
      <c r="A503" s="217"/>
      <c r="B503" s="157"/>
      <c r="C503" s="145"/>
      <c r="D503" s="198" t="s">
        <v>22</v>
      </c>
      <c r="E503" s="143">
        <v>0</v>
      </c>
      <c r="F503" s="143">
        <v>0</v>
      </c>
      <c r="G503" s="143">
        <v>5</v>
      </c>
      <c r="H503" s="143">
        <v>0</v>
      </c>
      <c r="I503" s="143">
        <v>0</v>
      </c>
      <c r="J503" s="143">
        <v>0</v>
      </c>
      <c r="K503" s="143">
        <v>0</v>
      </c>
      <c r="L503" s="150">
        <f t="shared" si="150"/>
        <v>5</v>
      </c>
    </row>
    <row r="504" spans="1:12" ht="30" customHeight="1" x14ac:dyDescent="0.4">
      <c r="A504" s="217"/>
      <c r="B504" s="157"/>
      <c r="C504" s="145"/>
      <c r="D504" s="198" t="s">
        <v>28</v>
      </c>
      <c r="E504" s="143">
        <v>0</v>
      </c>
      <c r="F504" s="143">
        <v>0</v>
      </c>
      <c r="G504" s="143">
        <v>14.5</v>
      </c>
      <c r="H504" s="143">
        <v>0</v>
      </c>
      <c r="I504" s="143">
        <v>1426</v>
      </c>
      <c r="J504" s="143">
        <v>17766</v>
      </c>
      <c r="K504" s="143">
        <v>191.5</v>
      </c>
      <c r="L504" s="150">
        <f t="shared" si="150"/>
        <v>19398</v>
      </c>
    </row>
    <row r="505" spans="1:12" ht="30" customHeight="1" x14ac:dyDescent="0.4">
      <c r="A505" s="217"/>
      <c r="B505" s="157"/>
      <c r="C505" s="145"/>
      <c r="D505" s="198" t="s">
        <v>29</v>
      </c>
      <c r="E505" s="143">
        <v>0</v>
      </c>
      <c r="F505" s="143">
        <v>1.5</v>
      </c>
      <c r="G505" s="143">
        <v>0</v>
      </c>
      <c r="H505" s="143">
        <v>3</v>
      </c>
      <c r="I505" s="143">
        <v>92.5</v>
      </c>
      <c r="J505" s="143">
        <v>165.5</v>
      </c>
      <c r="K505" s="143">
        <v>14869</v>
      </c>
      <c r="L505" s="150">
        <f t="shared" si="150"/>
        <v>15131.5</v>
      </c>
    </row>
    <row r="506" spans="1:12" ht="30" customHeight="1" x14ac:dyDescent="0.4">
      <c r="A506" s="217"/>
      <c r="B506" s="157"/>
      <c r="C506" s="145"/>
      <c r="D506" s="198" t="s">
        <v>37</v>
      </c>
      <c r="E506" s="143">
        <v>0</v>
      </c>
      <c r="F506" s="143">
        <v>0.5</v>
      </c>
      <c r="G506" s="143">
        <v>0</v>
      </c>
      <c r="H506" s="143">
        <v>0</v>
      </c>
      <c r="I506" s="143">
        <v>0</v>
      </c>
      <c r="J506" s="143">
        <v>0</v>
      </c>
      <c r="K506" s="143">
        <v>0</v>
      </c>
      <c r="L506" s="150">
        <f t="shared" si="150"/>
        <v>0.5</v>
      </c>
    </row>
    <row r="507" spans="1:12" ht="30" customHeight="1" x14ac:dyDescent="0.4">
      <c r="A507" s="217"/>
      <c r="B507" s="157"/>
      <c r="C507" s="145"/>
      <c r="D507" s="198" t="s">
        <v>30</v>
      </c>
      <c r="E507" s="143">
        <v>34</v>
      </c>
      <c r="F507" s="143">
        <v>1025</v>
      </c>
      <c r="G507" s="143">
        <v>0</v>
      </c>
      <c r="H507" s="143">
        <v>0</v>
      </c>
      <c r="I507" s="143">
        <v>946</v>
      </c>
      <c r="J507" s="143">
        <v>0</v>
      </c>
      <c r="K507" s="143">
        <v>0</v>
      </c>
      <c r="L507" s="150">
        <f t="shared" si="150"/>
        <v>2005</v>
      </c>
    </row>
    <row r="508" spans="1:12" ht="30" customHeight="1" x14ac:dyDescent="0.4">
      <c r="A508" s="217"/>
      <c r="B508" s="157"/>
      <c r="C508" s="146"/>
      <c r="D508" s="198" t="s">
        <v>31</v>
      </c>
      <c r="E508" s="143">
        <v>583</v>
      </c>
      <c r="F508" s="143">
        <v>4</v>
      </c>
      <c r="G508" s="143">
        <v>0</v>
      </c>
      <c r="H508" s="143">
        <v>0</v>
      </c>
      <c r="I508" s="143">
        <v>0</v>
      </c>
      <c r="J508" s="143">
        <v>751.5</v>
      </c>
      <c r="K508" s="143">
        <v>0</v>
      </c>
      <c r="L508" s="150">
        <f t="shared" si="150"/>
        <v>1338.5</v>
      </c>
    </row>
    <row r="509" spans="1:12" ht="30" customHeight="1" x14ac:dyDescent="0.4">
      <c r="A509" s="218"/>
      <c r="B509" s="158" t="s">
        <v>47</v>
      </c>
      <c r="C509" s="158"/>
      <c r="D509" s="158"/>
      <c r="E509" s="150">
        <f>SUM(E495:E508)</f>
        <v>14278.5</v>
      </c>
      <c r="F509" s="150">
        <f t="shared" ref="F509:J509" si="151">SUM(F495:F508)</f>
        <v>29400.5</v>
      </c>
      <c r="G509" s="150">
        <f t="shared" si="151"/>
        <v>3883</v>
      </c>
      <c r="H509" s="150">
        <f t="shared" si="151"/>
        <v>3</v>
      </c>
      <c r="I509" s="150">
        <f t="shared" si="151"/>
        <v>10014</v>
      </c>
      <c r="J509" s="150">
        <f t="shared" si="151"/>
        <v>31666.5</v>
      </c>
      <c r="K509" s="150">
        <f>SUM(K495:K508)</f>
        <v>15447</v>
      </c>
      <c r="L509" s="151">
        <f>SUM(L495:L508)</f>
        <v>104692.5</v>
      </c>
    </row>
    <row r="510" spans="1:12" ht="30" customHeight="1" x14ac:dyDescent="0.4">
      <c r="A510" s="152" t="s">
        <v>50</v>
      </c>
      <c r="B510" s="152"/>
      <c r="C510" s="152"/>
      <c r="D510" s="152"/>
      <c r="E510" s="162">
        <f t="shared" ref="E510:L510" si="152">SUM(E494,E480)</f>
        <v>28558</v>
      </c>
      <c r="F510" s="162">
        <f t="shared" si="152"/>
        <v>58802</v>
      </c>
      <c r="G510" s="162">
        <f t="shared" si="152"/>
        <v>7766</v>
      </c>
      <c r="H510" s="162">
        <f t="shared" si="152"/>
        <v>6</v>
      </c>
      <c r="I510" s="162">
        <f t="shared" si="152"/>
        <v>20029</v>
      </c>
      <c r="J510" s="162">
        <f t="shared" si="152"/>
        <v>63333</v>
      </c>
      <c r="K510" s="162">
        <f t="shared" si="152"/>
        <v>30895</v>
      </c>
      <c r="L510" s="162">
        <f t="shared" si="152"/>
        <v>209389</v>
      </c>
    </row>
    <row r="511" spans="1:12" ht="30" customHeight="1" x14ac:dyDescent="0.4">
      <c r="A511" s="204"/>
      <c r="B511" s="204"/>
      <c r="C511" s="204"/>
      <c r="D511" s="204"/>
      <c r="E511" s="206"/>
      <c r="F511" s="206"/>
      <c r="G511" s="206"/>
      <c r="H511" s="206"/>
      <c r="I511" s="206"/>
      <c r="J511" s="206"/>
      <c r="K511" s="206"/>
      <c r="L511" s="206"/>
    </row>
  </sheetData>
  <mergeCells count="234">
    <mergeCell ref="C206:C209"/>
    <mergeCell ref="B253:B262"/>
    <mergeCell ref="C253:C257"/>
    <mergeCell ref="B303:D303"/>
    <mergeCell ref="B201:D201"/>
    <mergeCell ref="B234:B247"/>
    <mergeCell ref="C234:C238"/>
    <mergeCell ref="A2:L2"/>
    <mergeCell ref="B71:B83"/>
    <mergeCell ref="B103:B117"/>
    <mergeCell ref="B3:B4"/>
    <mergeCell ref="C103:C108"/>
    <mergeCell ref="C109:C117"/>
    <mergeCell ref="C57:C61"/>
    <mergeCell ref="C71:C75"/>
    <mergeCell ref="E3:K3"/>
    <mergeCell ref="L3:L4"/>
    <mergeCell ref="A3:A4"/>
    <mergeCell ref="B70:D70"/>
    <mergeCell ref="B84:D84"/>
    <mergeCell ref="C3:C4"/>
    <mergeCell ref="D3:D4"/>
    <mergeCell ref="A57:A98"/>
    <mergeCell ref="B233:D233"/>
    <mergeCell ref="B185:D185"/>
    <mergeCell ref="B494:D494"/>
    <mergeCell ref="B428:B438"/>
    <mergeCell ref="C428:C432"/>
    <mergeCell ref="C433:C438"/>
    <mergeCell ref="B440:B449"/>
    <mergeCell ref="C440:C444"/>
    <mergeCell ref="C445:C449"/>
    <mergeCell ref="B439:D439"/>
    <mergeCell ref="B467:B479"/>
    <mergeCell ref="C467:C471"/>
    <mergeCell ref="C472:C479"/>
    <mergeCell ref="B481:B493"/>
    <mergeCell ref="C481:C485"/>
    <mergeCell ref="C486:C493"/>
    <mergeCell ref="B450:D450"/>
    <mergeCell ref="B480:D480"/>
    <mergeCell ref="A463:D464"/>
    <mergeCell ref="C451:C455"/>
    <mergeCell ref="C456:C461"/>
    <mergeCell ref="B85:B97"/>
    <mergeCell ref="C85:C89"/>
    <mergeCell ref="B98:D98"/>
    <mergeCell ref="B135:B149"/>
    <mergeCell ref="C135:C140"/>
    <mergeCell ref="C141:C149"/>
    <mergeCell ref="B150:D150"/>
    <mergeCell ref="A151:D152"/>
    <mergeCell ref="A99:D100"/>
    <mergeCell ref="I99:I100"/>
    <mergeCell ref="J99:J100"/>
    <mergeCell ref="K99:K100"/>
    <mergeCell ref="L99:L100"/>
    <mergeCell ref="B119:B133"/>
    <mergeCell ref="C119:C124"/>
    <mergeCell ref="C125:C133"/>
    <mergeCell ref="B118:D118"/>
    <mergeCell ref="B134:D134"/>
    <mergeCell ref="E99:E100"/>
    <mergeCell ref="F99:F100"/>
    <mergeCell ref="G99:G100"/>
    <mergeCell ref="H99:H100"/>
    <mergeCell ref="J151:J152"/>
    <mergeCell ref="K151:K152"/>
    <mergeCell ref="L151:L152"/>
    <mergeCell ref="B186:B200"/>
    <mergeCell ref="C192:C200"/>
    <mergeCell ref="E151:E152"/>
    <mergeCell ref="F151:F152"/>
    <mergeCell ref="G151:G152"/>
    <mergeCell ref="H151:H152"/>
    <mergeCell ref="I151:I152"/>
    <mergeCell ref="B155:B169"/>
    <mergeCell ref="C161:C169"/>
    <mergeCell ref="B171:B184"/>
    <mergeCell ref="C176:C184"/>
    <mergeCell ref="B170:D170"/>
    <mergeCell ref="I202:I203"/>
    <mergeCell ref="J202:J203"/>
    <mergeCell ref="K202:K203"/>
    <mergeCell ref="L202:L203"/>
    <mergeCell ref="B219:D219"/>
    <mergeCell ref="J249:J250"/>
    <mergeCell ref="K249:K250"/>
    <mergeCell ref="L249:L250"/>
    <mergeCell ref="F202:F203"/>
    <mergeCell ref="G202:G203"/>
    <mergeCell ref="H202:H203"/>
    <mergeCell ref="A202:D203"/>
    <mergeCell ref="E202:E203"/>
    <mergeCell ref="E249:E250"/>
    <mergeCell ref="F249:F250"/>
    <mergeCell ref="G249:G250"/>
    <mergeCell ref="H249:H250"/>
    <mergeCell ref="I249:I250"/>
    <mergeCell ref="A206:A248"/>
    <mergeCell ref="B220:B232"/>
    <mergeCell ref="C220:C224"/>
    <mergeCell ref="B248:D248"/>
    <mergeCell ref="A249:D250"/>
    <mergeCell ref="B206:B218"/>
    <mergeCell ref="B353:D353"/>
    <mergeCell ref="A339:A383"/>
    <mergeCell ref="A288:A334"/>
    <mergeCell ref="A253:A283"/>
    <mergeCell ref="C258:C262"/>
    <mergeCell ref="B264:B271"/>
    <mergeCell ref="B263:D263"/>
    <mergeCell ref="B272:D272"/>
    <mergeCell ref="B339:B352"/>
    <mergeCell ref="B369:B382"/>
    <mergeCell ref="B383:D383"/>
    <mergeCell ref="A335:D336"/>
    <mergeCell ref="B319:B333"/>
    <mergeCell ref="B334:D334"/>
    <mergeCell ref="B354:B367"/>
    <mergeCell ref="B318:D318"/>
    <mergeCell ref="B368:D368"/>
    <mergeCell ref="C319:C324"/>
    <mergeCell ref="C325:C333"/>
    <mergeCell ref="C344:C352"/>
    <mergeCell ref="C354:C358"/>
    <mergeCell ref="B304:B317"/>
    <mergeCell ref="B288:B302"/>
    <mergeCell ref="B273:B282"/>
    <mergeCell ref="A388:A423"/>
    <mergeCell ref="J384:J385"/>
    <mergeCell ref="B400:B410"/>
    <mergeCell ref="B399:D399"/>
    <mergeCell ref="A384:D385"/>
    <mergeCell ref="E384:E385"/>
    <mergeCell ref="F384:F385"/>
    <mergeCell ref="G384:G385"/>
    <mergeCell ref="H384:H385"/>
    <mergeCell ref="I384:I385"/>
    <mergeCell ref="B411:D411"/>
    <mergeCell ref="B388:B398"/>
    <mergeCell ref="C392:C398"/>
    <mergeCell ref="C388:C391"/>
    <mergeCell ref="C400:C403"/>
    <mergeCell ref="C404:C410"/>
    <mergeCell ref="C412:C415"/>
    <mergeCell ref="C416:C422"/>
    <mergeCell ref="A155:A201"/>
    <mergeCell ref="A103:A150"/>
    <mergeCell ref="J510:J511"/>
    <mergeCell ref="K510:K511"/>
    <mergeCell ref="L510:L511"/>
    <mergeCell ref="A467:A509"/>
    <mergeCell ref="A428:A462"/>
    <mergeCell ref="E510:E511"/>
    <mergeCell ref="F510:F511"/>
    <mergeCell ref="G510:G511"/>
    <mergeCell ref="H510:H511"/>
    <mergeCell ref="I510:I511"/>
    <mergeCell ref="B495:B508"/>
    <mergeCell ref="C495:C499"/>
    <mergeCell ref="C500:C508"/>
    <mergeCell ref="B509:D509"/>
    <mergeCell ref="A510:D511"/>
    <mergeCell ref="B451:B461"/>
    <mergeCell ref="B462:D462"/>
    <mergeCell ref="K384:K385"/>
    <mergeCell ref="L384:L385"/>
    <mergeCell ref="B412:B422"/>
    <mergeCell ref="B423:D423"/>
    <mergeCell ref="A424:D425"/>
    <mergeCell ref="A5:A52"/>
    <mergeCell ref="B5:B19"/>
    <mergeCell ref="C5:C10"/>
    <mergeCell ref="C11:C19"/>
    <mergeCell ref="B20:D20"/>
    <mergeCell ref="B21:B35"/>
    <mergeCell ref="C21:C26"/>
    <mergeCell ref="C27:C35"/>
    <mergeCell ref="B36:D36"/>
    <mergeCell ref="B37:B51"/>
    <mergeCell ref="C37:C42"/>
    <mergeCell ref="C43:C51"/>
    <mergeCell ref="B52:D52"/>
    <mergeCell ref="A53:D54"/>
    <mergeCell ref="E53:E54"/>
    <mergeCell ref="F53:F54"/>
    <mergeCell ref="G53:G54"/>
    <mergeCell ref="H53:H54"/>
    <mergeCell ref="I53:I54"/>
    <mergeCell ref="J53:J54"/>
    <mergeCell ref="K53:K54"/>
    <mergeCell ref="L53:L54"/>
    <mergeCell ref="C264:C268"/>
    <mergeCell ref="C288:C293"/>
    <mergeCell ref="C294:C302"/>
    <mergeCell ref="C309:C317"/>
    <mergeCell ref="C304:C308"/>
    <mergeCell ref="K284:K285"/>
    <mergeCell ref="L284:L285"/>
    <mergeCell ref="B283:D283"/>
    <mergeCell ref="A284:D285"/>
    <mergeCell ref="E284:E285"/>
    <mergeCell ref="F284:F285"/>
    <mergeCell ref="G284:G285"/>
    <mergeCell ref="H284:H285"/>
    <mergeCell ref="I284:I285"/>
    <mergeCell ref="J284:J285"/>
    <mergeCell ref="C273:C277"/>
    <mergeCell ref="C278:C282"/>
    <mergeCell ref="E335:E336"/>
    <mergeCell ref="F335:F336"/>
    <mergeCell ref="G335:G336"/>
    <mergeCell ref="H335:H336"/>
    <mergeCell ref="I335:I336"/>
    <mergeCell ref="C359:C367"/>
    <mergeCell ref="C369:C373"/>
    <mergeCell ref="C374:C382"/>
    <mergeCell ref="A1:L1"/>
    <mergeCell ref="J335:J336"/>
    <mergeCell ref="K335:K336"/>
    <mergeCell ref="L335:L336"/>
    <mergeCell ref="C339:C343"/>
    <mergeCell ref="C62:C69"/>
    <mergeCell ref="B57:B69"/>
    <mergeCell ref="C76:C83"/>
    <mergeCell ref="C155:C160"/>
    <mergeCell ref="C171:C175"/>
    <mergeCell ref="C90:C97"/>
    <mergeCell ref="C186:C191"/>
    <mergeCell ref="C210:C218"/>
    <mergeCell ref="C225:C232"/>
    <mergeCell ref="C239:C247"/>
    <mergeCell ref="C269:C27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o E A A B Q S w M E F A A C A A g A T G K K U 6 y x J d a l A A A A 9 Q A A A B I A H A B D b 2 5 m a W c v U G F j a 2 F n Z S 5 4 b W w g o h g A K K A U A A A A A A A A A A A A A A A A A A A A A A A A A A A A e 7 9 7 v 4 1 9 R W 6 O Q l l q U X F m f p 6 t k q G e g Z J C a l 5 y f k p m X r q t U m l J m q 6 F k r 2 d T U B i c n Z i e q o C U H F e s V V F c Y q t U k Z J S Y G V v n 5 5 e b l e u b F e f l G 6 v p G B g a F + h K 9 P c H J G a m 6 i E l x x J m H F u p l 5 x S W J e c m p S n Y 2 Y R D H 2 B n p W V r o m Z o B n W S j D x O z 8 c 3 M Q 8 g b A e V A s k i C N s 6 l O S W l R a l 2 q X m 6 7 k 4 2 + j C u j T 7 U C 3 Y A U E s D B B Q A A g A I A E x i i 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Y o p T Q n j c F Y M B A A A A E g A A E w A c A E Z v c m 1 1 b G F z L 1 N l Y 3 R p b 2 4 x L m 0 g o h g A K K A U A A A A A A A A A A A A A A A A A A A A A A A A A A A A 7 Z b B a o N A E I b v g u 8 w 2 I u C C N s S Q i i 5 1 O Z W C s V A D y G H T Z w 2 S 9 b d s K 4 l V n z 3 r i 5 J S 5 u 2 I A Q C 6 m V l d v z / m f E 7 T I 5 r z a S A x J 7 k 1 n V c J 9 9 Q h S n M 6 Y r j D U y B o 3 Y d M E 8 i C 7 V G E 5 n t 1 8 i j u F A K h X 6 W a r u S c u s H 1 e K R Z j j 1 7 J f e s l 7 E U m i T s g y t w J U X b 6 h 4 b c T L H X p G q U 2 N 5 o q K / E W q L J a 8 y E R z m f v W L a w q z 0 a J F 4 I 2 N 6 B x r + s Q D v H r Q 5 y K s q 6 D o 1 W y 4 0 y D z Y F V C f f I W c Y 0 q k / f 2 X 5 H R f r A c m 3 T / J P l 5 P 6 3 u o 3 3 1 6 J a I 6 M b t S 9 z U 9 1 d e T T z v d C k P B V S Y 6 J L I x 7 n b 0 H Y z B T M d d b o m X L 8 t g F R c N 4 U 0 H Y Y Q I a a w i J B x S h n 7 5 h G j b R J 1 q r A J T B h u 6 4 O M n X T P B z r C k 7 O n P w z 9 L / G 9 t u v q A P X Y e K 0 2 w + g R p 2 B G p 0 X q I G c C y d n 3 J m c 8 U B O r 8 m Z d C Z n M p D T a 3 I I 6 Y w O I Q M 7 / W a n + + 5 M z r w 8 D + x c O j v d 1 2 Q y 7 M k 9 Z 6 f 7 o k y G T b l f 7 H w A U E s B A i 0 A F A A C A A g A T G K K U 6 y x J d a l A A A A 9 Q A A A B I A A A A A A A A A A A A A A A A A A A A A A E N v b m Z p Z y 9 Q Y W N r Y W d l L n h t b F B L A Q I t A B Q A A g A I A E x i i l M P y u m r p A A A A O k A A A A T A A A A A A A A A A A A A A A A A P E A A A B b Q 2 9 u d G V u d F 9 U e X B l c 1 0 u e G 1 s U E s B A i 0 A F A A C A A g A T G K K U 0 J 4 3 B W D A Q A A A B I A A B M A A A A A A A A A A A A A A A A A 4 g 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j 4 A A A A A A A D A 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M S 0 x M i 0 x M F Q x M T o 1 M z o z M i 4 z O D I w N D c y W i I g L z 4 8 R W 5 0 c n k g V H l w Z T 0 i R m l s b E N v b H V t b l R 5 c G V z I i B W Y W x 1 Z T 0 i c 0 J n Q 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L 0 F 1 d G 9 S Z W 1 v d m V k Q 2 9 s d W 1 u c z E u e 0 N v b H V t b j E s M H 0 m c X V v d D s s J n F 1 b 3 Q 7 U 2 V j d G l v b j E v V G F i b G U z L 0 F 1 d G 9 S Z W 1 v d m V k Q 2 9 s d W 1 u c z E u e 0 N v b H V t b j I s M X 0 m c X V v d D t d L C Z x d W 9 0 O 0 N v b H V t b k N v d W 5 0 J n F 1 b 3 Q 7 O j I s J n F 1 b 3 Q 7 S 2 V 5 Q 2 9 s d W 1 u T m F t Z X M m c X V v d D s 6 W 1 0 s J n F 1 b 3 Q 7 Q 2 9 s d W 1 u S W R l b n R p d G l l c y Z x d W 9 0 O z p b J n F 1 b 3 Q 7 U 2 V j d G l v b j E v V G F i b G U z L 0 F 1 d G 9 S Z W 1 v d m V k Q 2 9 s d W 1 u c z E u e 0 N v b H V t b j E s M H 0 m c X V v d D s s J n F 1 b 3 Q 7 U 2 V j d G l v b j E v V G F i b G U z L 0 F 1 d G 9 S Z W 1 v d m V k Q 2 9 s d W 1 u c z E u e 0 N v b H V t b j I s 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3 B s a X Q l M j B D b 2 x 1 b W 4 l M j B i e S U y M E R l b G l t a X R l c j w v S X R l b V B h d G g + P C 9 J d G V t T G 9 j Y X R p b 2 4 + P F N 0 Y W J s Z U V u d H J p Z X M g L z 4 8 L 0 l 0 Z W 0 + P E l 0 Z W 0 + P E l 0 Z W 1 M b 2 N h d G l v b j 4 8 S X R l b V R 5 c G U + R m 9 y b X V s Y T w v S X R l b V R 5 c G U + P E l 0 Z W 1 Q Y X R o P l N l Y 3 R p b 2 4 x L 1 R h Y m x l M y 9 D a G F u Z 2 V k J T I w V H l w Z T E 8 L 0 l 0 Z W 1 Q Y X R o 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x L T E y L T E w V D E x O j U 4 O j E x L j U 3 N z I w O D V 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1 L 0 F 1 d G 9 S Z W 1 v d m V k Q 2 9 s d W 1 u c z E u e 0 N v b H V t b j E s M H 0 m c X V v d D t d L C Z x d W 9 0 O 0 N v b H V t b k N v d W 5 0 J n F 1 b 3 Q 7 O j E s J n F 1 b 3 Q 7 S 2 V 5 Q 2 9 s d W 1 u T m F t Z X M m c X V v d D s 6 W 1 0 s J n F 1 b 3 Q 7 Q 2 9 s d W 1 u S W R l b n R p d G l l c y Z x d W 9 0 O z p b J n F 1 b 3 Q 7 U 2 V j d G l v b j E v V G F i b G U 1 L 0 F 1 d G 9 S Z W 1 v d m V k Q 2 9 s d W 1 u c z E u e 0 N v b H V t b j E s M H 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U 3 B s a X Q l M j B D b 2 x 1 b W 4 l M j B i e S U y M E R l b G l t a X R l c j w v S X R l b V B h d G g + P C 9 J d G V t T G 9 j Y X R p b 2 4 + P F N 0 Y W J s Z U V u d H J p Z X M g L z 4 8 L 0 l 0 Z W 0 + P E l 0 Z W 0 + P E l 0 Z W 1 M b 2 N h d G l v b j 4 8 S X R l b V R 5 c G U + R m 9 y b X V s Y T w v S X R l b V R 5 c G U + P E l 0 Z W 1 Q Y X R o P l N l Y 3 R p b 2 4 x L 1 R h Y m x l N S 9 D a G F u Z 2 V k J T I w V H l w Z T E 8 L 0 l 0 Z W 1 Q Y X R o P j w v S X R l b U x v Y 2 F 0 a W 9 u P j x T d G F i b G V F b n R y a W V z I C 8 + P C 9 J d G V t P j x J d G V t P j x J d G V t T G 9 j Y X R p b 2 4 + P E l 0 Z W 1 U e X B l P k Z v c m 1 1 b G E 8 L 0 l 0 Z W 1 U e X B l P j x J d G V t U G F 0 a D 5 T Z W N 0 a W 9 u M S 9 U Y W J s Z 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x L T E y L T E w V D E x O j U 5 O j U 3 L j U y M j E 1 M j R 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3 L 0 F 1 d G 9 S Z W 1 v d m V k Q 2 9 s d W 1 u c z E u e 0 N v b H V t b j E s M H 0 m c X V v d D t d L C Z x d W 9 0 O 0 N v b H V t b k N v d W 5 0 J n F 1 b 3 Q 7 O j E s J n F 1 b 3 Q 7 S 2 V 5 Q 2 9 s d W 1 u T m F t Z X M m c X V v d D s 6 W 1 0 s J n F 1 b 3 Q 7 Q 2 9 s d W 1 u S W R l b n R p d G l l c y Z x d W 9 0 O z p b J n F 1 b 3 Q 7 U 2 V j d G l v b j E v V G F i b G U 3 L 0 F 1 d G 9 S Z W 1 v d m V k Q 2 9 s d W 1 u c z E u e 0 N v b H V t b j E s M H 0 m c X V v d D t d L C Z x d W 9 0 O 1 J l b G F 0 a W 9 u c 2 h p c E l u Z m 8 m c X V v d D s 6 W 1 1 9 I i A v P j w v U 3 R h Y m x l R W 5 0 c m l l c z 4 8 L 0 l 0 Z W 0 + P E l 0 Z W 0 + P E l 0 Z W 1 M b 2 N h d G l v b j 4 8 S X R l b V R 5 c G U + R m 9 y b X V s Y T w v S X R l b V R 5 c G U + P E l 0 Z W 1 Q Y X R o P l N l Y 3 R p b 2 4 x L 1 R h Y m x l N y 9 T b 3 V y Y 2 U 8 L 0 l 0 Z W 1 Q Y X R o P j w v S X R l b U x v Y 2 F 0 a W 9 u P j x T d G F i b G V F b n R y a W V z I C 8 + P C 9 J d G V t P j x J d G V t P j x J d G V t T G 9 j Y X R p b 2 4 + P E l 0 Z W 1 U e X B l P k Z v c m 1 1 b G E 8 L 0 l 0 Z W 1 U e X B l P j x J d G V t U G F 0 a D 5 T Z W N 0 a W 9 u M S 9 U Y W J s Z T c v Q 2 h h b m d l Z C U y M F R 5 c G U 8 L 0 l 0 Z W 1 Q Y X R o P j w v S X R l b U x v Y 2 F 0 a W 9 u P j x T d G F i b G V F b n R y a W V z I C 8 + P C 9 J d G V t P j x J d G V t P j x J d G V t T G 9 j Y X R p b 2 4 + P E l 0 Z W 1 U e X B l P k Z v c m 1 1 b G E 8 L 0 l 0 Z W 1 U e X B l P j x J d G V t U G F 0 a D 5 T Z W N 0 a W 9 u M S 9 U Y W J s Z T c v U 3 B s a X Q l M j B D b 2 x 1 b W 4 l M j B i e S U y M E R l b G l t a X R l c j w v S X R l b V B h d G g + P C 9 J d G V t T G 9 j Y X R p b 2 4 + P F N 0 Y W J s Z U V u d H J p Z X M g L z 4 8 L 0 l 0 Z W 0 + P E l 0 Z W 0 + P E l 0 Z W 1 M b 2 N h d G l v b j 4 8 S X R l b V R 5 c G U + R m 9 y b X V s Y T w v S X R l b V R 5 c G U + P E l 0 Z W 1 Q Y X R o P l N l Y 3 R p b 2 4 x L 1 R h Y m x l N y 9 D a G F u Z 2 V k J T I w V H l w Z T E 8 L 0 l 0 Z W 1 Q Y X R o P j w v S X R l b U x v Y 2 F 0 a W 9 u P j x T d G F i b G V F b n R y a W V z I C 8 + P C 9 J d G V t P j x J d G V t P j x J d G V t T G 9 j Y X R p b 2 4 + P E l 0 Z W 1 U e X B l P k Z v c m 1 1 b G E 8 L 0 l 0 Z W 1 U e X B l P j x J d G V t U G F 0 a D 5 T Z W N 0 a W 9 u M S 9 U Y W J s Z 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x L T E y L T E w V D E y O j A y O j A x L j A 0 M z A w O D J 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5 L 0 F 1 d G 9 S Z W 1 v d m V k Q 2 9 s d W 1 u c z E u e 0 N v b H V t b j E s M H 0 m c X V v d D t d L C Z x d W 9 0 O 0 N v b H V t b k N v d W 5 0 J n F 1 b 3 Q 7 O j E s J n F 1 b 3 Q 7 S 2 V 5 Q 2 9 s d W 1 u T m F t Z X M m c X V v d D s 6 W 1 0 s J n F 1 b 3 Q 7 Q 2 9 s d W 1 u S W R l b n R p d G l l c y Z x d W 9 0 O z p b J n F 1 b 3 Q 7 U 2 V j d G l v b j E v V G F i b G U 5 L 0 F 1 d G 9 S Z W 1 v d m V k Q 2 9 s d W 1 u c z E u e 0 N v b H V t b j E s M H 0 m c X V v d D t d L C Z x d W 9 0 O 1 J l b G F 0 a W 9 u c 2 h p c E l u Z m 8 m c X V v d D s 6 W 1 1 9 I i A v P j w v U 3 R h Y m x l R W 5 0 c m l l c z 4 8 L 0 l 0 Z W 0 + P E l 0 Z W 0 + P E l 0 Z W 1 M b 2 N h d G l v b j 4 8 S X R l b V R 5 c G U + R m 9 y b X V s Y T w v S X R l b V R 5 c G U + P E l 0 Z W 1 Q Y X R o P l N l Y 3 R p b 2 4 x L 1 R h Y m x l O S 9 T b 3 V y Y 2 U 8 L 0 l 0 Z W 1 Q Y X R o P j w v S X R l b U x v Y 2 F 0 a W 9 u P j x T d G F i b G V F b n R y a W V z I C 8 + P C 9 J d G V t P j x J d G V t P j x J d G V t T G 9 j Y X R p b 2 4 + P E l 0 Z W 1 U e X B l P k Z v c m 1 1 b G E 8 L 0 l 0 Z W 1 U e X B l P j x J d G V t U G F 0 a D 5 T Z W N 0 a W 9 u M S 9 U Y W J s Z T k v Q 2 h h b m d l Z C U y M F R 5 c G U 8 L 0 l 0 Z W 1 Q Y X R o P j w v S X R l b U x v Y 2 F 0 a W 9 u P j x T d G F i b G V F b n R y a W V z I C 8 + P C 9 J d G V t P j x J d G V t P j x J d G V t T G 9 j Y X R p b 2 4 + P E l 0 Z W 1 U e X B l P k Z v c m 1 1 b G E 8 L 0 l 0 Z W 1 U e X B l P j x J d G V t U G F 0 a D 5 T Z W N 0 a W 9 u M S 9 U Y W J s Z T k v U 3 B s a X Q l M j B D b 2 x 1 b W 4 l M j B i e S U y M E R l b G l t a X R l c j w v S X R l b V B h d G g + P C 9 J d G V t T G 9 j Y X R p b 2 4 + P F N 0 Y W J s Z U V u d H J p Z X M g L z 4 8 L 0 l 0 Z W 0 + P E l 0 Z W 0 + P E l 0 Z W 1 M b 2 N h d G l v b j 4 8 S X R l b V R 5 c G U + R m 9 y b X V s Y T w v S X R l b V R 5 c G U + P E l 0 Z W 1 Q Y X R o P l N l Y 3 R p b 2 4 x L 1 R h Y m x l O S 9 D a G F u Z 2 V k J T I w V H l w Z T E 8 L 0 l 0 Z W 1 Q Y X R o P j w v S X R l b U x v Y 2 F 0 a W 9 u P j x T d G F i b G V F b n R y a W V z I C 8 + P C 9 J d G V t P j x J d G V t P j x J d G V t T G 9 j Y X R p b 2 4 + P E l 0 Z W 1 U e X B l P k Z v c m 1 1 b G E 8 L 0 l 0 Z W 1 U e X B l P j x J d G V t U G F 0 a D 5 T Z W N 0 a W 9 u M S 9 U Y W J s Z T 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M S 0 x M i 0 x M F Q x M j o w N D o z N S 4 z O D Y 5 M D c 0 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T E v Q X V 0 b 1 J l b W 9 2 Z W R D b 2 x 1 b W 5 z M S 5 7 Q 2 9 s d W 1 u M S w w f S Z x d W 9 0 O 1 0 s J n F 1 b 3 Q 7 Q 2 9 s d W 1 u Q 2 9 1 b n Q m c X V v d D s 6 M S w m c X V v d D t L Z X l D b 2 x 1 b W 5 O Y W 1 l c y Z x d W 9 0 O z p b X S w m c X V v d D t D b 2 x 1 b W 5 J Z G V u d G l 0 a W V z J n F 1 b 3 Q 7 O l s m c X V v d D t T Z W N 0 a W 9 u M S 9 U Y W J s Z T E x L 0 F 1 d G 9 S Z W 1 v d m V k Q 2 9 s d W 1 u c z E u e 0 N v b H V t b j E s M H 0 m c X V v d D t d L C Z x d W 9 0 O 1 J l b G F 0 a W 9 u c 2 h p c E l u Z m 8 m c X V v d D s 6 W 1 1 9 I i A v P j w v U 3 R h Y m x l R W 5 0 c m l l c z 4 8 L 0 l 0 Z W 0 + P E l 0 Z W 0 + P E l 0 Z W 1 M b 2 N h d G l v b j 4 8 S X R l b V R 5 c G U + R m 9 y b X V s Y T w v S X R l b V R 5 c G U + P E l 0 Z W 1 Q Y X R o P l N l Y 3 R p b 2 4 x L 1 R h Y m x l M T E v U 2 9 1 c m N l P C 9 J d G V t U G F 0 a D 4 8 L 0 l 0 Z W 1 M b 2 N h d G l v b j 4 8 U 3 R h Y m x l R W 5 0 c m l l c y A v P j w v S X R l b T 4 8 S X R l b T 4 8 S X R l b U x v Y 2 F 0 a W 9 u P j x J d G V t V H l w Z T 5 G b 3 J t d W x h P C 9 J d G V t V H l w Z T 4 8 S X R l b V B h d G g + U 2 V j d G l v b j E v V G F i b G U x M S 9 D a G F u Z 2 V k J T I w V H l w Z T w v S X R l b V B h d G g + P C 9 J d G V t T G 9 j Y X R p b 2 4 + P F N 0 Y W J s Z U V u d H J p Z X M g L z 4 8 L 0 l 0 Z W 0 + P E l 0 Z W 0 + P E l 0 Z W 1 M b 2 N h d G l v b j 4 8 S X R l b V R 5 c G U + R m 9 y b X V s Y T w v S X R l b V R 5 c G U + P E l 0 Z W 1 Q Y X R o P l N l Y 3 R p b 2 4 x L 1 R h Y m x l M T E v U 3 B s a X Q l M j B D b 2 x 1 b W 4 l M j B i e S U y M E R l b G l t a X R l c j w v S X R l b V B h d G g + P C 9 J d G V t T G 9 j Y X R p b 2 4 + P F N 0 Y W J s Z U V u d H J p Z X M g L z 4 8 L 0 l 0 Z W 0 + P E l 0 Z W 0 + P E l 0 Z W 1 M b 2 N h d G l v b j 4 8 S X R l b V R 5 c G U + R m 9 y b X V s Y T w v S X R l b V R 5 c G U + P E l 0 Z W 1 Q Y X R o P l N l Y 3 R p b 2 4 x L 1 R h Y m x l M T E v Q 2 h h b m d l Z C U y M F R 5 c G U x P C 9 J d G V t U G F 0 a D 4 8 L 0 l 0 Z W 1 M b 2 N h d G l v b j 4 8 U 3 R h Y m x l R W 5 0 c m l l c y A v P j w v S X R l b T 4 8 S X R l b T 4 8 S X R l b U x v Y 2 F 0 a W 9 u P j x J d G V t V H l w Z T 5 G b 3 J t d W x h P C 9 J d G V t V H l w Z T 4 8 S X R l b V B h d G g + U 2 V j d G l v b j E v V G F i b G U 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E t M T I t M T B U M T I 6 M D Y 6 M D c u O T M y M T U 2 M l 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z L 0 F 1 d G 9 S Z W 1 v d m V k Q 2 9 s d W 1 u c z E u e 0 N v b H V t b j E s M H 0 m c X V v d D t d L C Z x d W 9 0 O 0 N v b H V t b k N v d W 5 0 J n F 1 b 3 Q 7 O j E s J n F 1 b 3 Q 7 S 2 V 5 Q 2 9 s d W 1 u T m F t Z X M m c X V v d D s 6 W 1 0 s J n F 1 b 3 Q 7 Q 2 9 s d W 1 u S W R l b n R p d G l l c y Z x d W 9 0 O z p b J n F 1 b 3 Q 7 U 2 V j d G l v b j E v V G F i b G U x M y 9 B d X R v U m V t b 3 Z l Z E N v b H V t b n M x L n t D b 2 x 1 b W 4 x L D B 9 J n F 1 b 3 Q 7 X S w m c X V v d D t S Z W x h d G l v b n N o a X B J b m Z v J n F 1 b 3 Q 7 O l t d f S I g L z 4 8 L 1 N 0 Y W J s Z U V u d H J p Z X M + P C 9 J d G V t P j x J d G V t P j x J d G V t T G 9 j Y X R p b 2 4 + P E l 0 Z W 1 U e X B l P k Z v c m 1 1 b G E 8 L 0 l 0 Z W 1 U e X B l P j x J d G V t U G F 0 a D 5 T Z W N 0 a W 9 u M S 9 U Y W J s Z T E z L 1 N v d X J j Z T w v S X R l b V B h d G g + P C 9 J d G V t T G 9 j Y X R p b 2 4 + P F N 0 Y W J s Z U V u d H J p Z X M g L z 4 8 L 0 l 0 Z W 0 + P E l 0 Z W 0 + P E l 0 Z W 1 M b 2 N h d G l v b j 4 8 S X R l b V R 5 c G U + R m 9 y b X V s Y T w v S X R l b V R 5 c G U + P E l 0 Z W 1 Q Y X R o P l N l Y 3 R p b 2 4 x L 1 R h Y m x l M T M v Q 2 h h b m d l Z C U y M F R 5 c G U 8 L 0 l 0 Z W 1 Q Y X R o P j w v S X R l b U x v Y 2 F 0 a W 9 u P j x T d G F i b G V F b n R y a W V z I C 8 + P C 9 J d G V t P j x J d G V t P j x J d G V t T G 9 j Y X R p b 2 4 + P E l 0 Z W 1 U e X B l P k Z v c m 1 1 b G E 8 L 0 l 0 Z W 1 U e X B l P j x J d G V t U G F 0 a D 5 T Z W N 0 a W 9 u M S 9 U Y W J s Z T E z L 1 N w b G l 0 J T I w Q 2 9 s d W 1 u J T I w Y n k l M j B E Z W x p b W l 0 Z X I 8 L 0 l 0 Z W 1 Q Y X R o P j w v S X R l b U x v Y 2 F 0 a W 9 u P j x T d G F i b G V F b n R y a W V z I C 8 + P C 9 J d G V t P j x J d G V t P j x J d G V t T G 9 j Y X R p b 2 4 + P E l 0 Z W 1 U e X B l P k Z v c m 1 1 b G E 8 L 0 l 0 Z W 1 U e X B l P j x J d G V t U G F 0 a D 5 T Z W N 0 a W 9 u M S 9 U Y W J s Z T E z L 0 N o Y W 5 n Z W Q l M j B U e X B l M T w v S X R l b V B h d G g + P C 9 J d G V t T G 9 j Y X R p b 2 4 + P F N 0 Y W J s Z U V u d H J p Z X M g L z 4 8 L 0 l 0 Z W 0 + P E l 0 Z W 0 + P E l 0 Z W 1 M b 2 N h d G l v b j 4 8 S X R l b V R 5 c G U + R m 9 y b X V s Y T w v S X R l b V R 5 c G U + P E l 0 Z W 1 Q Y X R o P l N l Y 3 R p b 2 4 x L 1 R h Y m x l M 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E t M T I t M T B U M T I 6 M D g 6 N T Y u M T U y N D Y 0 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1 L 0 F 1 d G 9 S Z W 1 v d m V k Q 2 9 s d W 1 u c z E u e 0 N v b H V t b j E s M H 0 m c X V v d D t d L C Z x d W 9 0 O 0 N v b H V t b k N v d W 5 0 J n F 1 b 3 Q 7 O j E s J n F 1 b 3 Q 7 S 2 V 5 Q 2 9 s d W 1 u T m F t Z X M m c X V v d D s 6 W 1 0 s J n F 1 b 3 Q 7 Q 2 9 s d W 1 u S W R l b n R p d G l l c y Z x d W 9 0 O z p b J n F 1 b 3 Q 7 U 2 V j d G l v b j E v V G F i b G U x N S 9 B d X R v U m V t b 3 Z l Z E N v b H V t b n M x L n t D b 2 x 1 b W 4 x L D B 9 J n F 1 b 3 Q 7 X S w m c X V v d D t S Z W x h d G l v b n N o a X B J b m Z v J n F 1 b 3 Q 7 O l t d f S I g L z 4 8 L 1 N 0 Y W J s Z U V u d H J p Z X M + P C 9 J d G V t P j x J d G V t P j x J d G V t T G 9 j Y X R p b 2 4 + P E l 0 Z W 1 U e X B l P k Z v c m 1 1 b G E 8 L 0 l 0 Z W 1 U e X B l P j x J d G V t U G F 0 a D 5 T Z W N 0 a W 9 u M S 9 U Y W J s Z T E 1 L 1 N v d X J j Z T w v S X R l b V B h d G g + P C 9 J d G V t T G 9 j Y X R p b 2 4 + P F N 0 Y W J s Z U V u d H J p Z X M g L z 4 8 L 0 l 0 Z W 0 + P E l 0 Z W 0 + P E l 0 Z W 1 M b 2 N h d G l v b j 4 8 S X R l b V R 5 c G U + R m 9 y b X V s Y T w v S X R l b V R 5 c G U + P E l 0 Z W 1 Q Y X R o P l N l Y 3 R p b 2 4 x L 1 R h Y m x l M T U v Q 2 h h b m d l Z C U y M F R 5 c G U 8 L 0 l 0 Z W 1 Q Y X R o P j w v S X R l b U x v Y 2 F 0 a W 9 u P j x T d G F i b G V F b n R y a W V z I C 8 + P C 9 J d G V t P j x J d G V t P j x J d G V t T G 9 j Y X R p b 2 4 + P E l 0 Z W 1 U e X B l P k Z v c m 1 1 b G E 8 L 0 l 0 Z W 1 U e X B l P j x J d G V t U G F 0 a D 5 T Z W N 0 a W 9 u M S 9 U Y W J s Z T E 1 L 1 N w b G l 0 J T I w Q 2 9 s d W 1 u J T I w Y n k l M j B E Z W x p b W l 0 Z X I 8 L 0 l 0 Z W 1 Q Y X R o P j w v S X R l b U x v Y 2 F 0 a W 9 u P j x T d G F i b G V F b n R y a W V z I C 8 + P C 9 J d G V t P j x J d G V t P j x J d G V t T G 9 j Y X R p b 2 4 + P E l 0 Z W 1 U e X B l P k Z v c m 1 1 b G E 8 L 0 l 0 Z W 1 U e X B l P j x J d G V t U G F 0 a D 5 T Z W N 0 a W 9 u M S 9 U Y W J s Z T E 1 L 0 N o Y W 5 n Z W Q l M j B U e X B l M T w v S X R l b V B h d G g + P C 9 J d G V t T G 9 j Y X R p b 2 4 + P F N 0 Y W J s Z U V u d H J p Z X M g L z 4 8 L 0 l 0 Z W 0 + P E l 0 Z W 0 + P E l 0 Z W 1 M b 2 N h d G l v b j 4 8 S X R l b V R 5 c G U + R m 9 y b X V s Y T w v S X R l b V R 5 c G U + P E l 0 Z W 1 Q Y X R o P l N l Y 3 R p b 2 4 x L 1 R h Y m x l M 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E t M T I t M T B U M T I 6 M T I 6 M D U u O D A 4 N z g y 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3 L 0 F 1 d G 9 S Z W 1 v d m V k Q 2 9 s d W 1 u c z E u e 0 N v b H V t b j E s M H 0 m c X V v d D t d L C Z x d W 9 0 O 0 N v b H V t b k N v d W 5 0 J n F 1 b 3 Q 7 O j E s J n F 1 b 3 Q 7 S 2 V 5 Q 2 9 s d W 1 u T m F t Z X M m c X V v d D s 6 W 1 0 s J n F 1 b 3 Q 7 Q 2 9 s d W 1 u S W R l b n R p d G l l c y Z x d W 9 0 O z p b J n F 1 b 3 Q 7 U 2 V j d G l v b j E v V G F i b G U x N y 9 B d X R v U m V t b 3 Z l Z E N v b H V t b n M x L n t D b 2 x 1 b W 4 x L D B 9 J n F 1 b 3 Q 7 X S w m c X V v d D t S Z W x h d G l v b n N o a X B J b m Z v J n F 1 b 3 Q 7 O l t d f S I g L z 4 8 L 1 N 0 Y W J s Z U V u d H J p Z X M + P C 9 J d G V t P j x J d G V t P j x J d G V t T G 9 j Y X R p b 2 4 + P E l 0 Z W 1 U e X B l P k Z v c m 1 1 b G E 8 L 0 l 0 Z W 1 U e X B l P j x J d G V t U G F 0 a D 5 T Z W N 0 a W 9 u M S 9 U Y W J s Z T E 3 L 1 N v d X J j Z T w v S X R l b V B h d G g + P C 9 J d G V t T G 9 j Y X R p b 2 4 + P F N 0 Y W J s Z U V u d H J p Z X M g L z 4 8 L 0 l 0 Z W 0 + P E l 0 Z W 0 + P E l 0 Z W 1 M b 2 N h d G l v b j 4 8 S X R l b V R 5 c G U + R m 9 y b X V s Y T w v S X R l b V R 5 c G U + P E l 0 Z W 1 Q Y X R o P l N l Y 3 R p b 2 4 x L 1 R h Y m x l M T c v Q 2 h h b m d l Z C U y M F R 5 c G U 8 L 0 l 0 Z W 1 Q Y X R o P j w v S X R l b U x v Y 2 F 0 a W 9 u P j x T d G F i b G V F b n R y a W V z I C 8 + P C 9 J d G V t P j x J d G V t P j x J d G V t T G 9 j Y X R p b 2 4 + P E l 0 Z W 1 U e X B l P k Z v c m 1 1 b G E 8 L 0 l 0 Z W 1 U e X B l P j x J d G V t U G F 0 a D 5 T Z W N 0 a W 9 u M S 9 U Y W J s Z T E 3 L 1 N w b G l 0 J T I w Q 2 9 s d W 1 u J T I w Y n k l M j B E Z W x p b W l 0 Z X I 8 L 0 l 0 Z W 1 Q Y X R o P j w v S X R l b U x v Y 2 F 0 a W 9 u P j x T d G F i b G V F b n R y a W V z I C 8 + P C 9 J d G V t P j x J d G V t P j x J d G V t T G 9 j Y X R p b 2 4 + P E l 0 Z W 1 U e X B l P k Z v c m 1 1 b G E 8 L 0 l 0 Z W 1 U e X B l P j x J d G V t U G F 0 a D 5 T Z W N 0 a W 9 u M S 9 U Y W J s Z T E 3 L 0 N o Y W 5 n Z W Q l M j B U e X B l M T w v S X R l b V B h d G g + P C 9 J d G V t T G 9 j Y X R p b 2 4 + P F N 0 Y W J s Z U V u d H J p Z X M g L z 4 8 L 0 l 0 Z W 0 + P C 9 J d G V t c z 4 8 L 0 x v Y 2 F s U G F j a 2 F n Z U 1 l d G F k Y X R h R m l s Z T 4 W A A A A U E s F B g A A A A A A A A A A A A A A A A A A A A A A A C Y B A A A B A A A A 0 I y d 3 w E V 0 R G M e g D A T 8 K X 6 w E A A A A u n d y C 6 Q z F R 5 3 n / / O F F 7 V y A A A A A A I A A A A A A B B m A A A A A Q A A I A A A A B M X 7 + U 8 z b u f m g h R i x B O 3 A M C J O e f g Y / v 9 4 8 v O T + n D 4 f F A A A A A A 6 A A A A A A g A A I A A A A G + A r K h V x e x E y V O B k t g Y 7 c 8 l D z X C A 7 t C V r x P P r L D g R i U U A A A A C r J f 6 T 4 u d 4 C 0 k q 6 z v l e d S Q 9 x U C Q 9 p q C I Q O I 8 T L 2 B b j R P V x E t Y I A 5 S Q 9 r u c z o F N n H s P k V p G m V 2 n K v d e Z L e u j u X z e P + j g F W n L a b L O u 5 6 H U l Z D Q A A A A N X b z U S Y S s 0 3 Z P 8 H 7 E i 2 7 C j n k 6 Y 4 b Q J g u G d K 8 D s U h C M 5 3 k A y x i V q x L 5 3 1 2 L R 9 C j u T Y G F 7 + M M d F 4 w u f V o n i 8 j 8 L Y = < / 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22ABF7569B8946AC6F5A5DF50571E4" ma:contentTypeVersion="9" ma:contentTypeDescription="Create a new document." ma:contentTypeScope="" ma:versionID="d0feee92c651e5ab8be961574115da46">
  <xsd:schema xmlns:xsd="http://www.w3.org/2001/XMLSchema" xmlns:xs="http://www.w3.org/2001/XMLSchema" xmlns:p="http://schemas.microsoft.com/office/2006/metadata/properties" xmlns:ns3="80c35712-27ca-4fee-959f-6d7fee7f8d60" targetNamespace="http://schemas.microsoft.com/office/2006/metadata/properties" ma:root="true" ma:fieldsID="a32a1a1ab38bd27bfe2e59b74d5faff9" ns3:_="">
    <xsd:import namespace="80c35712-27ca-4fee-959f-6d7fee7f8d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35712-27ca-4fee-959f-6d7fee7f8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D50DC0-B20A-44D3-96AD-8AAC53555022}">
  <ds:schemaRefs>
    <ds:schemaRef ds:uri="http://schemas.microsoft.com/DataMashup"/>
  </ds:schemaRefs>
</ds:datastoreItem>
</file>

<file path=customXml/itemProps2.xml><?xml version="1.0" encoding="utf-8"?>
<ds:datastoreItem xmlns:ds="http://schemas.openxmlformats.org/officeDocument/2006/customXml" ds:itemID="{E5A5AE48-DDCD-488B-A3C6-4B62D83FCE65}">
  <ds:schemaRefs>
    <ds:schemaRef ds:uri="http://schemas.microsoft.com/office/2006/metadata/properties"/>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infopath/2007/PartnerControls"/>
    <ds:schemaRef ds:uri="80c35712-27ca-4fee-959f-6d7fee7f8d60"/>
    <ds:schemaRef ds:uri="http://purl.org/dc/dcmitype/"/>
  </ds:schemaRefs>
</ds:datastoreItem>
</file>

<file path=customXml/itemProps3.xml><?xml version="1.0" encoding="utf-8"?>
<ds:datastoreItem xmlns:ds="http://schemas.openxmlformats.org/officeDocument/2006/customXml" ds:itemID="{9AC21EF4-D4DE-4357-AAB9-45EE3559C6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35712-27ca-4fee-959f-6d7fee7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AF36263-85EB-499D-A57D-068916CBA5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Actor-Use</vt:lpstr>
      <vt:lpstr>Actor-Instrument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RMTOLENTINO</dc:creator>
  <cp:lastModifiedBy>Josh Wheeling</cp:lastModifiedBy>
  <dcterms:created xsi:type="dcterms:W3CDTF">2019-09-04T08:35:56Z</dcterms:created>
  <dcterms:modified xsi:type="dcterms:W3CDTF">2022-01-26T19:09:30Z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0x0101005322ABF7569B8946AC6F5A5DF50571E4</vt:lpwstr>
  </property>
  <property fmtid="{D5CDD505-2E9C-101B-9397-08002B2CF9AE}" pid="3" name="WorkbookGuid">
    <vt:lpwstr>22377088-1068-4991-99bd-c8e8ca1e93a8</vt:lpwstr>
  </property>
</Properties>
</file>